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defaultThemeVersion="124226"/>
  <mc:AlternateContent xmlns:mc="http://schemas.openxmlformats.org/markup-compatibility/2006">
    <mc:Choice Requires="x15">
      <x15ac:absPath xmlns:x15ac="http://schemas.microsoft.com/office/spreadsheetml/2010/11/ac" url="C:\Users\113426\Box\【02_課所共有】06_04_高齢者福祉課\R04年度\02施設・事業者指導担当\33_新型コロナウイルス感染症対応\33_02_サービス継続支援事業\33_02_010_例規（サービス継続支援事業（かかり増し①））\01 要綱\★最新要綱・申請書\"/>
    </mc:Choice>
  </mc:AlternateContent>
  <xr:revisionPtr revIDLastSave="0" documentId="13_ncr:1_{40F88E4B-DC70-49C4-B8B4-659D285441C0}" xr6:coauthVersionLast="36" xr6:coauthVersionMax="36" xr10:uidLastSave="{00000000-0000-0000-0000-000000000000}"/>
  <bookViews>
    <workbookView xWindow="0" yWindow="0" windowWidth="15345" windowHeight="4605" tabRatio="822" activeTab="3" xr2:uid="{00000000-000D-0000-FFFF-FFFF00000000}"/>
  </bookViews>
  <sheets>
    <sheet name="はじめに" sheetId="31" r:id="rId1"/>
    <sheet name="総括表" sheetId="20" r:id="rId2"/>
    <sheet name="申請額一覧 " sheetId="24" r:id="rId3"/>
    <sheet name="個票１" sheetId="19" r:id="rId4"/>
    <sheet name="参考１" sheetId="29" r:id="rId5"/>
    <sheet name="「費用の概要、積算内訳」記載例" sheetId="32" r:id="rId6"/>
  </sheets>
  <definedNames>
    <definedName name="_xlnm.Print_Area" localSheetId="5">'「費用の概要、積算内訳」記載例'!$A$1:$AL$25</definedName>
    <definedName name="_xlnm.Print_Area" localSheetId="0">はじめに!$A$1:$AI$28</definedName>
    <definedName name="_xlnm.Print_Area" localSheetId="3">個票１!$A$1:$AM$93</definedName>
    <definedName name="_xlnm.Print_Area" localSheetId="4">参考１!$A$1:$J$27</definedName>
    <definedName name="_xlnm.Print_Area" localSheetId="2">'申請額一覧 '!$A$1:$N$28</definedName>
    <definedName name="_xlnm.Print_Area" localSheetId="1">総括表!$A$1:$AM$72</definedName>
  </definedNames>
  <calcPr calcId="191029"/>
</workbook>
</file>

<file path=xl/calcChain.xml><?xml version="1.0" encoding="utf-8"?>
<calcChain xmlns="http://schemas.openxmlformats.org/spreadsheetml/2006/main">
  <c r="AN37" i="19" l="1"/>
  <c r="AA13" i="19" l="1"/>
  <c r="AN14" i="19" l="1"/>
  <c r="AN11" i="20" l="1"/>
  <c r="AO12" i="20" s="1"/>
  <c r="AN6" i="20"/>
  <c r="AO7" i="20" s="1"/>
  <c r="AN69" i="20"/>
  <c r="AO69" i="20" s="1"/>
  <c r="AN65" i="20"/>
  <c r="AO66" i="20" s="1"/>
  <c r="B107" i="19"/>
  <c r="B6" i="29"/>
  <c r="D6" i="24"/>
  <c r="E7" i="24"/>
  <c r="B7" i="29"/>
  <c r="AE1" i="19" l="1"/>
  <c r="L1" i="24"/>
  <c r="E6" i="24"/>
  <c r="B9" i="29"/>
  <c r="B10" i="29"/>
  <c r="B12" i="29"/>
  <c r="B13" i="29"/>
  <c r="B14" i="29"/>
  <c r="B15" i="29"/>
  <c r="B11" i="29"/>
  <c r="B8" i="29"/>
  <c r="C108" i="19" l="1"/>
  <c r="C107" i="19"/>
  <c r="B108" i="19"/>
  <c r="B124" i="19"/>
  <c r="B120" i="19"/>
  <c r="J20" i="24"/>
  <c r="M18" i="24"/>
  <c r="M20" i="24"/>
  <c r="J9" i="24"/>
  <c r="J18" i="24"/>
  <c r="M7" i="24"/>
  <c r="M11" i="24"/>
  <c r="J13" i="24"/>
  <c r="M15" i="24"/>
  <c r="J8" i="24"/>
  <c r="M8" i="24"/>
  <c r="J16" i="24"/>
  <c r="M10" i="24"/>
  <c r="M16" i="24"/>
  <c r="J11" i="24"/>
  <c r="M6" i="24"/>
  <c r="J10" i="24"/>
  <c r="M19" i="24"/>
  <c r="J12" i="24"/>
  <c r="M9" i="24"/>
  <c r="M13" i="24"/>
  <c r="M14" i="24"/>
  <c r="M17" i="24"/>
  <c r="J15" i="24"/>
  <c r="J14" i="24"/>
  <c r="J17" i="24"/>
  <c r="M12" i="24"/>
  <c r="J19" i="24"/>
  <c r="J7" i="24"/>
  <c r="C121" i="19" l="1"/>
  <c r="C122" i="19"/>
  <c r="C123" i="19"/>
  <c r="C124" i="19"/>
  <c r="C125" i="19"/>
  <c r="C126" i="19"/>
  <c r="C127" i="19"/>
  <c r="C128" i="19"/>
  <c r="C129" i="19"/>
  <c r="C130" i="19"/>
  <c r="C131" i="19"/>
  <c r="C132" i="19"/>
  <c r="C133" i="19"/>
  <c r="C120" i="19"/>
  <c r="B121" i="19"/>
  <c r="B122" i="19"/>
  <c r="B123" i="19"/>
  <c r="B125" i="19"/>
  <c r="B126" i="19"/>
  <c r="B127" i="19"/>
  <c r="B128" i="19"/>
  <c r="B129" i="19"/>
  <c r="B130" i="19"/>
  <c r="B131" i="19"/>
  <c r="B132" i="19"/>
  <c r="B133" i="19"/>
  <c r="C6" i="24"/>
  <c r="I7" i="24"/>
  <c r="AA49" i="19" l="1"/>
  <c r="F67" i="19"/>
  <c r="AI49" i="19" s="1"/>
  <c r="F45" i="19"/>
  <c r="AI13" i="19" s="1"/>
  <c r="C14" i="24"/>
  <c r="E13" i="24"/>
  <c r="G15" i="24"/>
  <c r="G13" i="24"/>
  <c r="I17" i="24"/>
  <c r="E16" i="24"/>
  <c r="G19" i="24"/>
  <c r="I16" i="24"/>
  <c r="C7" i="24"/>
  <c r="E14" i="24"/>
  <c r="E20" i="24"/>
  <c r="C19" i="24"/>
  <c r="G6" i="24"/>
  <c r="D13" i="24"/>
  <c r="G12" i="24"/>
  <c r="I8" i="24"/>
  <c r="D8" i="24"/>
  <c r="I11" i="24"/>
  <c r="E10" i="24"/>
  <c r="I19" i="24"/>
  <c r="E18" i="24"/>
  <c r="E17" i="24"/>
  <c r="C16" i="24"/>
  <c r="D18" i="24"/>
  <c r="G7" i="24"/>
  <c r="E12" i="24"/>
  <c r="D9" i="24"/>
  <c r="D20" i="24"/>
  <c r="E19" i="24"/>
  <c r="C13" i="24"/>
  <c r="C20" i="24"/>
  <c r="I12" i="24"/>
  <c r="C12" i="24"/>
  <c r="I18" i="24"/>
  <c r="I14" i="24"/>
  <c r="D14" i="24"/>
  <c r="G8" i="24"/>
  <c r="C8" i="24"/>
  <c r="G20" i="24"/>
  <c r="D10" i="24"/>
  <c r="D7" i="24"/>
  <c r="E15" i="24"/>
  <c r="J6" i="24"/>
  <c r="C17" i="24"/>
  <c r="D12" i="24"/>
  <c r="E9" i="24"/>
  <c r="D19" i="24"/>
  <c r="D15" i="24"/>
  <c r="I20" i="24"/>
  <c r="D17" i="24"/>
  <c r="I10" i="24"/>
  <c r="E11" i="24"/>
  <c r="G9" i="24"/>
  <c r="G16" i="24"/>
  <c r="D16" i="24"/>
  <c r="C11" i="24"/>
  <c r="G11" i="24"/>
  <c r="C10" i="24"/>
  <c r="I13" i="24"/>
  <c r="E8" i="24"/>
  <c r="C9" i="24"/>
  <c r="G17" i="24"/>
  <c r="G18" i="24"/>
  <c r="I15" i="24"/>
  <c r="G10" i="24"/>
  <c r="C18" i="24"/>
  <c r="G14" i="24"/>
  <c r="D11" i="24"/>
  <c r="C15" i="24"/>
  <c r="I9" i="24"/>
  <c r="AD55" i="20" l="1"/>
  <c r="AD52" i="20"/>
  <c r="AD50" i="20"/>
  <c r="AD49" i="20"/>
  <c r="AD48" i="20"/>
  <c r="AD47" i="20"/>
  <c r="AD45" i="20"/>
  <c r="AD44" i="20"/>
  <c r="AD43" i="20"/>
  <c r="AD41" i="20"/>
  <c r="AD40" i="20"/>
  <c r="AD39" i="20"/>
  <c r="AD38" i="20"/>
  <c r="AD37" i="20"/>
  <c r="AD35" i="20"/>
  <c r="AD34" i="20"/>
  <c r="AD30" i="20"/>
  <c r="AD27" i="20"/>
  <c r="T55" i="20"/>
  <c r="T52" i="20"/>
  <c r="T50" i="20"/>
  <c r="T49" i="20"/>
  <c r="T48" i="20"/>
  <c r="T47" i="20"/>
  <c r="T45" i="20"/>
  <c r="T44" i="20"/>
  <c r="T43" i="20"/>
  <c r="T41" i="20"/>
  <c r="T39" i="20"/>
  <c r="T38" i="20"/>
  <c r="T37" i="20"/>
  <c r="T35" i="20"/>
  <c r="T34" i="20"/>
  <c r="T30" i="20"/>
  <c r="T27" i="20"/>
  <c r="I6" i="24"/>
  <c r="F18" i="24"/>
  <c r="F19" i="24"/>
  <c r="F20" i="24"/>
  <c r="F17" i="24"/>
  <c r="F8" i="24"/>
  <c r="F13" i="24"/>
  <c r="F9" i="24"/>
  <c r="F14" i="24"/>
  <c r="F16" i="24"/>
  <c r="F7" i="24"/>
  <c r="F15" i="24"/>
  <c r="F10" i="24"/>
  <c r="F12" i="24"/>
  <c r="F11" i="24"/>
  <c r="K6" i="24" l="1"/>
  <c r="AD53" i="20" s="1"/>
  <c r="H18" i="24"/>
  <c r="K17" i="24"/>
  <c r="K13" i="24"/>
  <c r="H19" i="24"/>
  <c r="H8" i="24"/>
  <c r="H16" i="24"/>
  <c r="K7" i="24"/>
  <c r="AD57" i="20" s="1"/>
  <c r="H20" i="24"/>
  <c r="K16" i="24"/>
  <c r="H11" i="24"/>
  <c r="K11" i="24"/>
  <c r="K12" i="24"/>
  <c r="K9" i="24"/>
  <c r="H13" i="24"/>
  <c r="H15" i="24"/>
  <c r="H9" i="24"/>
  <c r="H7" i="24"/>
  <c r="T57" i="20" s="1"/>
  <c r="H10" i="24"/>
  <c r="H14" i="24"/>
  <c r="K14" i="24"/>
  <c r="K15" i="24"/>
  <c r="K10" i="24"/>
  <c r="H17" i="24"/>
  <c r="K19" i="24"/>
  <c r="H12" i="24"/>
  <c r="K18" i="24"/>
  <c r="K8" i="24"/>
  <c r="K20" i="24"/>
  <c r="X57" i="20"/>
  <c r="X55" i="20"/>
  <c r="X52" i="20"/>
  <c r="X50" i="20"/>
  <c r="X49" i="20"/>
  <c r="X48" i="20"/>
  <c r="X47" i="20"/>
  <c r="X45" i="20"/>
  <c r="X44" i="20"/>
  <c r="X43" i="20"/>
  <c r="X41" i="20"/>
  <c r="X39" i="20"/>
  <c r="X38" i="20"/>
  <c r="X37" i="20"/>
  <c r="X35" i="20"/>
  <c r="X34" i="20"/>
  <c r="X30" i="20"/>
  <c r="X27" i="20"/>
  <c r="AH57" i="20"/>
  <c r="AH55" i="20"/>
  <c r="AH53" i="20"/>
  <c r="AH52" i="20"/>
  <c r="AH50" i="20"/>
  <c r="AH49" i="20"/>
  <c r="AH48" i="20"/>
  <c r="AH47" i="20"/>
  <c r="AH45" i="20"/>
  <c r="AH44" i="20"/>
  <c r="AH43" i="20"/>
  <c r="AH41" i="20"/>
  <c r="AH40" i="20"/>
  <c r="AH39" i="20"/>
  <c r="AH38" i="20"/>
  <c r="AH37" i="20"/>
  <c r="AH35" i="20"/>
  <c r="AH34" i="20"/>
  <c r="AH30" i="20"/>
  <c r="AH27" i="20"/>
  <c r="L20" i="24" l="1"/>
  <c r="L17" i="24"/>
  <c r="L9" i="24"/>
  <c r="L13" i="24"/>
  <c r="L11" i="24"/>
  <c r="L7" i="24"/>
  <c r="L19" i="24"/>
  <c r="L14" i="24"/>
  <c r="L15" i="24"/>
  <c r="L10" i="24"/>
  <c r="L16" i="24"/>
  <c r="L12" i="24"/>
  <c r="L8" i="24"/>
  <c r="L18" i="24"/>
  <c r="AD25" i="20" l="1"/>
  <c r="AH25" i="20"/>
  <c r="F6" i="24"/>
  <c r="AH23" i="20" l="1"/>
  <c r="AD31" i="20"/>
  <c r="AH31" i="20"/>
  <c r="X25" i="20"/>
  <c r="T25" i="20"/>
  <c r="AD51" i="20" l="1"/>
  <c r="AH51" i="20"/>
  <c r="AD28" i="20"/>
  <c r="AH28" i="20"/>
  <c r="AD33" i="20"/>
  <c r="AH33" i="20"/>
  <c r="AD46" i="20"/>
  <c r="AH46" i="20"/>
  <c r="AD54" i="20"/>
  <c r="AH54" i="20"/>
  <c r="AH56" i="20"/>
  <c r="AD56" i="20"/>
  <c r="AD42" i="20"/>
  <c r="AH42" i="20"/>
  <c r="AD23" i="20"/>
  <c r="AD26" i="20"/>
  <c r="AH26" i="20"/>
  <c r="AD36" i="20"/>
  <c r="AH36" i="20"/>
  <c r="AD32" i="20"/>
  <c r="AH32" i="20"/>
  <c r="K21" i="24"/>
  <c r="AD29" i="20"/>
  <c r="AH29" i="20"/>
  <c r="AD24" i="20" l="1"/>
  <c r="AD58" i="20" s="1"/>
  <c r="AH24" i="20"/>
  <c r="AH58" i="20" l="1"/>
  <c r="H6" i="24" l="1"/>
  <c r="X24" i="20" s="1"/>
  <c r="T53" i="20" l="1"/>
  <c r="X53" i="20"/>
  <c r="L6" i="24"/>
  <c r="T51" i="20"/>
  <c r="X51" i="20"/>
  <c r="T28" i="20"/>
  <c r="X28" i="20"/>
  <c r="T33" i="20"/>
  <c r="X33" i="20"/>
  <c r="T46" i="20"/>
  <c r="X46" i="20"/>
  <c r="T54" i="20"/>
  <c r="X54" i="20"/>
  <c r="T56" i="20"/>
  <c r="X56" i="20"/>
  <c r="T42" i="20"/>
  <c r="X42" i="20"/>
  <c r="X26" i="20"/>
  <c r="T26" i="20"/>
  <c r="X23" i="20"/>
  <c r="T23" i="20"/>
  <c r="T36" i="20"/>
  <c r="X36" i="20"/>
  <c r="X32" i="20"/>
  <c r="T32" i="20"/>
  <c r="T29" i="20"/>
  <c r="X29" i="20"/>
  <c r="T24" i="20"/>
  <c r="T31" i="20"/>
  <c r="X31" i="20"/>
  <c r="H21" i="24"/>
  <c r="L21" i="24" s="1"/>
  <c r="X58" i="20" l="1"/>
  <c r="T59" i="20" s="1"/>
  <c r="T58"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D1" authorId="0" shapeId="0" xr:uid="{A0F98FCA-DE41-491B-B0EE-7099883A82A1}">
      <text>
        <r>
          <rPr>
            <b/>
            <sz val="10"/>
            <color indexed="81"/>
            <rFont val="MS P ゴシック"/>
            <family val="3"/>
            <charset val="128"/>
          </rPr>
          <t>補助対象経費の支払をした年度を選択してください</t>
        </r>
      </text>
    </comment>
    <comment ref="L12" authorId="0" shapeId="0" xr:uid="{18C4D40F-8B00-4AFE-8AF0-D359C8EE3DC8}">
      <text>
        <r>
          <rPr>
            <b/>
            <sz val="9"/>
            <color indexed="81"/>
            <rFont val="MS P ゴシック"/>
            <family val="3"/>
            <charset val="128"/>
          </rPr>
          <t>事業所名ではなく、法人名を記入してください。</t>
        </r>
      </text>
    </comment>
    <comment ref="AG16" authorId="0" shapeId="0" xr:uid="{FD4735B0-19F7-463F-ADB5-675D13A050EC}">
      <text>
        <r>
          <rPr>
            <b/>
            <sz val="9"/>
            <color indexed="81"/>
            <rFont val="MS P ゴシック"/>
            <family val="3"/>
            <charset val="128"/>
          </rPr>
          <t>補助金申請に関する担当者と連絡が取れるメールアドレスを記入してください。</t>
        </r>
      </text>
    </comment>
    <comment ref="E66" authorId="0" shapeId="0" xr:uid="{8C8E7A40-ACA8-4DB5-96FA-D7DE506FFE0E}">
      <text>
        <r>
          <rPr>
            <b/>
            <sz val="9"/>
            <color indexed="81"/>
            <rFont val="MS P ゴシック"/>
            <family val="3"/>
            <charset val="128"/>
          </rPr>
          <t>通帳に記載されているカナ名義と「完全に」一致させてください。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Administrator</author>
  </authors>
  <commentList>
    <comment ref="AA13" authorId="0" shapeId="0" xr:uid="{00000000-0006-0000-0300-000001000000}">
      <text>
        <r>
          <rPr>
            <sz val="9"/>
            <color indexed="81"/>
            <rFont val="MS P ゴシック"/>
            <family val="3"/>
            <charset val="128"/>
          </rPr>
          <t>｢サービス種別｣を選択し、定員を入力(短期入所系と入所施設・居住系）することで、基準額が表示されます。</t>
        </r>
      </text>
    </comment>
    <comment ref="K24" authorId="1" shapeId="0" xr:uid="{A564A872-806B-4390-B1CF-D6439FD1A44C}">
      <text>
        <r>
          <rPr>
            <b/>
            <sz val="9"/>
            <color indexed="81"/>
            <rFont val="MS P ゴシック"/>
            <family val="3"/>
            <charset val="128"/>
          </rPr>
          <t>「消毒液等」とひとくくりにせず、</t>
        </r>
        <r>
          <rPr>
            <b/>
            <u/>
            <sz val="9"/>
            <color indexed="10"/>
            <rFont val="MS P ゴシック"/>
            <family val="3"/>
            <charset val="128"/>
          </rPr>
          <t>各品目、数量、単価を記入</t>
        </r>
        <r>
          <rPr>
            <b/>
            <sz val="9"/>
            <color indexed="10"/>
            <rFont val="MS P ゴシック"/>
            <family val="3"/>
            <charset val="128"/>
          </rPr>
          <t>（例：消毒薬5ℓ○○円×5、マスク○○円×20箱、ガウン10枚○○円×10）してください。</t>
        </r>
        <r>
          <rPr>
            <b/>
            <sz val="9"/>
            <color indexed="81"/>
            <rFont val="MS P ゴシック"/>
            <family val="3"/>
            <charset val="128"/>
          </rPr>
          <t xml:space="preserve">
様式に入りきらない場合は、「別添のとおり」とし、品目の一覧（Excel形式）を添付してください。</t>
        </r>
      </text>
    </comment>
    <comment ref="K25" authorId="1" shapeId="0" xr:uid="{BD952441-92B5-4026-A0C9-A830D935A802}">
      <text>
        <r>
          <rPr>
            <sz val="9"/>
            <color indexed="81"/>
            <rFont val="MS P ゴシック"/>
            <family val="3"/>
            <charset val="128"/>
          </rPr>
          <t>領収書の写し等、補助対象経費の支出が確認できる書類の添付は不要ですが、各申請者で保管しておいてください。県から求めがあった場合には速やかに提示をお願いします。</t>
        </r>
      </text>
    </comment>
    <comment ref="AA49" authorId="0" shapeId="0" xr:uid="{00000000-0006-0000-0300-000002000000}">
      <text>
        <r>
          <rPr>
            <sz val="9"/>
            <color indexed="81"/>
            <rFont val="MS P ゴシック"/>
            <family val="3"/>
            <charset val="128"/>
          </rPr>
          <t>｢</t>
        </r>
        <r>
          <rPr>
            <sz val="9"/>
            <color indexed="8"/>
            <rFont val="MS P ゴシック"/>
            <family val="3"/>
            <charset val="128"/>
          </rPr>
          <t>サービス種別</t>
        </r>
        <r>
          <rPr>
            <sz val="9"/>
            <color indexed="81"/>
            <rFont val="MS P ゴシック"/>
            <family val="3"/>
            <charset val="128"/>
          </rPr>
          <t>｣を選択し、定員を入力(短期入所系と入所施設・居住系）することで、基準額が表示されます。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4" authorId="0" shapeId="0" xr:uid="{4D137F21-FA57-4B30-8B41-B9651B18A022}">
      <text>
        <r>
          <rPr>
            <sz val="11"/>
            <color indexed="81"/>
            <rFont val="MS P ゴシック"/>
            <family val="3"/>
            <charset val="128"/>
          </rPr>
          <t>陽性者等が複数発生し、複数の保健所から認定を受けている場合は、認定された職員・利用者が最も多い保健所名を記載してください。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<sst xmlns="http://schemas.openxmlformats.org/spreadsheetml/2006/main" count="556" uniqueCount="314">
  <si>
    <t>フリガナ</t>
    <phoneticPr fontId="2"/>
  </si>
  <si>
    <t>日</t>
    <rPh sb="0" eb="1">
      <t>ニチ</t>
    </rPh>
    <phoneticPr fontId="2"/>
  </si>
  <si>
    <t>月</t>
    <rPh sb="0" eb="1">
      <t>ゲツ</t>
    </rPh>
    <phoneticPr fontId="2"/>
  </si>
  <si>
    <t>年</t>
    <rPh sb="0" eb="1">
      <t>ネン</t>
    </rPh>
    <phoneticPr fontId="2"/>
  </si>
  <si>
    <t>フリガナ</t>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</si>
  <si>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</si>
  <si>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</si>
  <si>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</si>
  <si>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</si>
  <si>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</si>
  <si>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</si>
  <si>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</si>
  <si>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</si>
  <si>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　標記について、次のとおり申請します。</t>
    <rPh sb="1" eb="3">
      <t>ヒョウキ</t>
    </rPh>
    <rPh sb="8" eb="9">
      <t>ツギ</t>
    </rPh>
    <rPh sb="13" eb="15">
      <t>シンセイ</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</si>
  <si>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</si>
  <si>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</si>
  <si>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</si>
  <si>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</si>
  <si>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</si>
  <si>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</si>
  <si>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</si>
  <si>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</si>
  <si>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</si>
  <si>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</si>
  <si>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</si>
  <si>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</si>
  <si>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</si>
  <si>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</si>
  <si>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</si>
  <si>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</si>
  <si>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</si>
  <si>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</si>
  <si>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</si>
  <si>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</si>
  <si>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</si>
  <si>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</si>
  <si>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</si>
  <si>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</si>
  <si>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</si>
  <si>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　　　　　　　　　　　　　　　　　　　　　　　　助成対象
サービス種別</t>
    <rPh sb="24" eb="26">
      <t>ジョセイ</t>
    </rPh>
    <rPh sb="26" eb="28">
      <t>タイショウ</t>
    </rPh>
    <rPh sb="34" eb="36">
      <t>シュベツ</t>
    </rPh>
    <phoneticPr fontId="2"/>
  </si>
  <si>
    <t>合　　計 ((1)+(2))</t>
    <rPh sb="0" eb="1">
      <t>ゴウ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</si>
  <si>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</si>
  <si>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</si>
  <si>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</si>
  <si>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</si>
  <si>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（様式１）総括表</t>
    <rPh sb="1" eb="3">
      <t>ヨウシキ</t>
    </rPh>
    <rPh sb="5" eb="8">
      <t>ソウカツヒョウ</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</si>
  <si>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</si>
  <si>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</si>
  <si>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</si>
  <si>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</si>
  <si>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</si>
  <si>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</si>
  <si>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</si>
  <si>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</si>
  <si>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</si>
  <si>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</si>
  <si>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</si>
  <si>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</si>
  <si>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</si>
  <si>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</si>
  <si>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</si>
  <si>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</si>
  <si>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</si>
  <si>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</si>
  <si>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</si>
  <si>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</si>
  <si>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</si>
  <si>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</si>
  <si>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</si>
  <si>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</si>
  <si>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</si>
  <si>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</si>
  <si>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</si>
  <si>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</si>
  <si>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　※定員は短期入所系、入所施設・居住系のみ記載</t>
    <rPh sb="2" eb="4">
      <t>テイイン</t>
    </rPh>
    <rPh sb="21" eb="23">
      <t>キサイ</t>
    </rPh>
    <phoneticPr fontId="2"/>
  </si>
  <si>
    <t>事業所・施設の所在地</t>
    <rPh sb="0" eb="3">
      <t>ジギョウショ</t>
    </rPh>
    <rPh sb="4" eb="6">
      <t>シセツ</t>
    </rPh>
    <rPh sb="7" eb="10">
      <t>ショザイチ</t>
    </rPh>
    <phoneticPr fontId="2"/>
  </si>
  <si>
    <t>※別紙の①の額の千円未満切り捨て</t>
    <rPh sb="1" eb="3">
      <t>ベッシ</t>
    </rPh>
    <rPh sb="6" eb="7">
      <t>ガク</t>
    </rPh>
    <rPh sb="8" eb="9">
      <t>セン</t>
    </rPh>
    <rPh sb="9" eb="12">
      <t>エンミマン</t>
    </rPh>
    <rPh sb="12" eb="13">
      <t>キ</t>
    </rPh>
    <rPh sb="14" eb="15">
      <t>ス</t>
    </rPh>
    <phoneticPr fontId="2"/>
  </si>
  <si>
    <t>※別紙の②の額の千円未満切り捨て</t>
    <rPh sb="1" eb="3">
      <t>ベッシ</t>
    </rPh>
    <rPh sb="6" eb="7">
      <t>ガク</t>
    </rPh>
    <rPh sb="8" eb="9">
      <t>セン</t>
    </rPh>
    <rPh sb="9" eb="12">
      <t>エンミマン</t>
    </rPh>
    <rPh sb="12" eb="13">
      <t>キ</t>
    </rPh>
    <rPh sb="14" eb="15">
      <t>ス</t>
    </rPh>
    <phoneticPr fontId="2"/>
  </si>
  <si>
    <t>事業所・施設名</t>
    <rPh sb="0" eb="3">
      <t>ジギョウショ</t>
    </rPh>
    <rPh sb="4" eb="7">
      <t>シセツメイ</t>
    </rPh>
    <phoneticPr fontId="2"/>
  </si>
  <si>
    <t>基準単価</t>
    <rPh sb="0" eb="2">
      <t>キジュン</t>
    </rPh>
    <rPh sb="2" eb="4">
      <t>タンカ</t>
    </rPh>
    <phoneticPr fontId="2"/>
  </si>
  <si>
    <t>基準単価(a)</t>
    <rPh sb="0" eb="2">
      <t>キジュン</t>
    </rPh>
    <rPh sb="2" eb="4">
      <t>タンカ</t>
    </rPh>
    <phoneticPr fontId="2"/>
  </si>
  <si>
    <t>所要額(b)</t>
    <rPh sb="0" eb="3">
      <t>ショヨウガク</t>
    </rPh>
    <phoneticPr fontId="2"/>
  </si>
  <si>
    <t>申請額(c)</t>
    <rPh sb="0" eb="3">
      <t>シンセイガク</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</si>
  <si>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</si>
  <si>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</si>
  <si>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</si>
  <si>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（様式２）事業所・施設別申請額一覧</t>
    <rPh sb="1" eb="3">
      <t>ヨウシキ</t>
    </rPh>
    <rPh sb="5" eb="8">
      <t>ジギョウショ</t>
    </rPh>
    <rPh sb="9" eb="11">
      <t>シセツ</t>
    </rPh>
    <rPh sb="11" eb="12">
      <t>ベツ</t>
    </rPh>
    <rPh sb="12" eb="15">
      <t>シンセイガク</t>
    </rPh>
    <rPh sb="15" eb="17">
      <t>イチラン</t>
    </rPh>
    <phoneticPr fontId="2"/>
  </si>
  <si>
    <t>No.</t>
    <phoneticPr fontId="2"/>
  </si>
  <si>
    <t>（注）</t>
    <rPh sb="1" eb="2">
      <t>チュウ</t>
    </rPh>
    <phoneticPr fontId="2"/>
  </si>
  <si>
    <t>基準単価(d)</t>
    <rPh sb="0" eb="2">
      <t>キジュン</t>
    </rPh>
    <rPh sb="2" eb="4">
      <t>タンカ</t>
    </rPh>
    <phoneticPr fontId="2"/>
  </si>
  <si>
    <t>所要額(e)</t>
    <rPh sb="0" eb="3">
      <t>ショヨウガク</t>
    </rPh>
    <phoneticPr fontId="2"/>
  </si>
  <si>
    <t>申請額(f)</t>
    <rPh sb="0" eb="3">
      <t>シンセイガク</t>
    </rPh>
    <phoneticPr fontId="2"/>
  </si>
  <si>
    <t>　「申請額(c)」は、「基準単価(a)」と「所要額(b)」を比較して低い方の額を、「申請額(f)」は、「基準単価(d)」と「所要額(e)」を比較して低い方の額をぞれぞれ記入すること。</t>
    <rPh sb="2" eb="4">
      <t>シンセイ</t>
    </rPh>
    <rPh sb="4" eb="5">
      <t>ガク</t>
    </rPh>
    <rPh sb="12" eb="14">
      <t>キジュン</t>
    </rPh>
    <rPh sb="14" eb="16">
      <t>タンカ</t>
    </rPh>
    <rPh sb="22" eb="25">
      <t>ショヨウガク</t>
    </rPh>
    <rPh sb="30" eb="32">
      <t>ヒカク</t>
    </rPh>
    <rPh sb="34" eb="35">
      <t>ヒク</t>
    </rPh>
    <rPh sb="36" eb="37">
      <t>ホウ</t>
    </rPh>
    <rPh sb="38" eb="39">
      <t>ガク</t>
    </rPh>
    <rPh sb="42" eb="44">
      <t>シンセイ</t>
    </rPh>
    <rPh sb="84" eb="86">
      <t>キニュウ</t>
    </rPh>
    <phoneticPr fontId="2"/>
  </si>
  <si>
    <t>合計</t>
    <rPh sb="0" eb="2">
      <t>ゴウケイ</t>
    </rPh>
    <phoneticPr fontId="2"/>
  </si>
  <si>
    <t>申請額計(ｇ)</t>
    <rPh sb="0" eb="3">
      <t>シンセイガク</t>
    </rPh>
    <rPh sb="3" eb="4">
      <t>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</si>
  <si>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</si>
  <si>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</si>
  <si>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合計（①）</t>
    <rPh sb="0" eb="2">
      <t>ゴウケイ</t>
    </rPh>
    <phoneticPr fontId="2"/>
  </si>
  <si>
    <t>　　令和</t>
    <rPh sb="2" eb="4">
      <t>レイワ</t>
    </rPh>
    <phoneticPr fontId="2"/>
  </si>
  <si>
    <t>－</t>
    <phoneticPr fontId="2"/>
  </si>
  <si>
    <t>か所</t>
    <rPh sb="1" eb="2">
      <t>ショ</t>
    </rPh>
    <phoneticPr fontId="2"/>
  </si>
  <si>
    <t>緊急時介護人材確保・職場環境復旧等支援事業</t>
    <phoneticPr fontId="2"/>
  </si>
  <si>
    <t>（ア）、（イ）</t>
    <phoneticPr fontId="2"/>
  </si>
  <si>
    <t>（ウ）</t>
    <phoneticPr fontId="2"/>
  </si>
  <si>
    <t>（ア）、（イ）</t>
    <phoneticPr fontId="2"/>
  </si>
  <si>
    <t>（ウ）</t>
    <phoneticPr fontId="2"/>
  </si>
  <si>
    <t xml:space="preserve"> （ア）、（イ）</t>
    <phoneticPr fontId="2"/>
  </si>
  <si>
    <t>（イ）･･･新型コロナウイルス感染症の流行に伴い居宅でサービスを提供する通所系サービス事業所</t>
    <phoneticPr fontId="2"/>
  </si>
  <si>
    <t>（ア）･･･新型コロナウイルス感染者が発生又は濃厚接触者に対応した介護サービス事業所・施設等（休業要請を受けた事業所・施設等を含む）</t>
    <phoneticPr fontId="2"/>
  </si>
  <si>
    <t>（ウ）･･･感染者が発生した介護サービス事業所・施設等（以下のいずれかに該当）の利用者の受け入れや当該事業所・施設等に</t>
    <phoneticPr fontId="2"/>
  </si>
  <si>
    <t>応援職員の派遣を行う事業所・施設等</t>
    <phoneticPr fontId="2"/>
  </si>
  <si>
    <t>※１ 介護施設等</t>
    <phoneticPr fontId="2"/>
  </si>
  <si>
    <t>※４　通所系サービス事業所</t>
    <phoneticPr fontId="2"/>
  </si>
  <si>
    <t>　介護老人福祉施設、地域密着型介護老人福祉施設、介護老人保健施設、介護　　医療院、介護療養型医療施設、</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</si>
  <si>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</si>
  <si>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</si>
  <si>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</si>
  <si>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</si>
  <si>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</si>
  <si>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</si>
  <si>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</si>
  <si>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</si>
  <si>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合計（②）</t>
    <phoneticPr fontId="2"/>
  </si>
  <si>
    <t>※２ 訪問系サービス事業所</t>
    <phoneticPr fontId="2"/>
  </si>
  <si>
    <t xml:space="preserve">  福祉用具貸与事業所（ア（ア）の事業を除く）及び居宅療養管理指導事業所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</si>
  <si>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</si>
  <si>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</si>
  <si>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</si>
  <si>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</si>
  <si>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</si>
  <si>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xml:space="preserve"> （ウ）</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</si>
  <si>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</si>
  <si>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通所系</t>
    <rPh sb="0" eb="2">
      <t>ツウショ</t>
    </rPh>
    <rPh sb="2" eb="3">
      <t>ケイ</t>
    </rPh>
    <phoneticPr fontId="2"/>
  </si>
  <si>
    <t>ア、イ</t>
  </si>
  <si>
    <t>ウ</t>
  </si>
  <si>
    <t>（ウ）感染者が発生した介護サービス事業所・施設等（以下のいずれかに該当）の利用者の受け入れや当該事業所・施設等に応援職員の派遣を行う事業所・施設等（※１～※４）
　A　（ア）の①又は③に該当する介護サービス事業所・施設等
　B　感染症の拡大防止の観点から必要があり、自主的に休業した介護サービス事業所</t>
    <phoneticPr fontId="2"/>
  </si>
  <si>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</si>
  <si>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</si>
  <si>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</si>
  <si>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</si>
  <si>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</si>
  <si>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</si>
  <si>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</si>
  <si>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</si>
  <si>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</si>
  <si>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</si>
  <si>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</si>
  <si>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</si>
  <si>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</si>
  <si>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</si>
  <si>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</si>
  <si>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</si>
  <si>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</si>
  <si>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</si>
  <si>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</si>
  <si>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</si>
  <si>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</si>
  <si>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</si>
  <si>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</si>
  <si>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</si>
  <si>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</si>
  <si>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</si>
  <si>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</si>
  <si>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</si>
  <si>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</si>
  <si>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</si>
  <si>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</si>
  <si>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</si>
  <si>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補助金申請書</t>
    <rPh sb="0" eb="3">
      <t>ホジョキン</t>
    </rPh>
    <rPh sb="3" eb="6">
      <t>シンセイショ</t>
    </rPh>
    <phoneticPr fontId="2"/>
  </si>
  <si>
    <t>　「基準単価(a)」及び「基準単価(d)」は、「令和３年度新型コロナウイルス感染症流行下における介護サービス事業所等のサービス提供体制確保事業実施要綱」の別添３に記載された基準単価を記入すること。</t>
    <rPh sb="2" eb="4">
      <t>キジュン</t>
    </rPh>
    <rPh sb="4" eb="6">
      <t>タンカ</t>
    </rPh>
    <rPh sb="10" eb="11">
      <t>オヨ</t>
    </rPh>
    <rPh sb="13" eb="15">
      <t>キジュン</t>
    </rPh>
    <rPh sb="15" eb="17">
      <t>タンカ</t>
    </rPh>
    <rPh sb="24" eb="26">
      <t>レイワ</t>
    </rPh>
    <rPh sb="27" eb="29">
      <t>ネンド</t>
    </rPh>
    <rPh sb="29" eb="31">
      <t>シンガタ</t>
    </rPh>
    <rPh sb="38" eb="41">
      <t>カンセンショウ</t>
    </rPh>
    <rPh sb="41" eb="43">
      <t>リュウコウ</t>
    </rPh>
    <rPh sb="43" eb="44">
      <t>カ</t>
    </rPh>
    <rPh sb="48" eb="50">
      <t>カイゴ</t>
    </rPh>
    <rPh sb="54" eb="57">
      <t>ジギョウショ</t>
    </rPh>
    <rPh sb="57" eb="58">
      <t>トウ</t>
    </rPh>
    <rPh sb="63" eb="65">
      <t>テイキョウ</t>
    </rPh>
    <rPh sb="65" eb="67">
      <t>タイセイ</t>
    </rPh>
    <rPh sb="67" eb="69">
      <t>カクホ</t>
    </rPh>
    <rPh sb="69" eb="71">
      <t>ジギョウ</t>
    </rPh>
    <rPh sb="71" eb="73">
      <t>ジッシ</t>
    </rPh>
    <rPh sb="73" eb="75">
      <t>ヨウコウ</t>
    </rPh>
    <phoneticPr fontId="2"/>
  </si>
  <si>
    <t>　「所要額(b)」及び「所要額(e)」は「（様式３）事業所・施設別個票」に記載した所要額（千円未満切り捨て）を記入すること。</t>
    <rPh sb="2" eb="5">
      <t>ショヨウガク</t>
    </rPh>
    <rPh sb="9" eb="10">
      <t>オヨ</t>
    </rPh>
    <rPh sb="12" eb="15">
      <t>ショヨウガク</t>
    </rPh>
    <rPh sb="22" eb="24">
      <t>ヨウシキ</t>
    </rPh>
    <rPh sb="33" eb="35">
      <t>コヒョウ</t>
    </rPh>
    <rPh sb="37" eb="39">
      <t>キサイ</t>
    </rPh>
    <rPh sb="41" eb="44">
      <t>ショヨウガク</t>
    </rPh>
    <rPh sb="45" eb="46">
      <t>セン</t>
    </rPh>
    <rPh sb="46" eb="49">
      <t>エンミマン</t>
    </rPh>
    <rPh sb="49" eb="50">
      <t>キ</t>
    </rPh>
    <rPh sb="51" eb="52">
      <t>ス</t>
    </rPh>
    <rPh sb="55" eb="57">
      <t>キニュウ</t>
    </rPh>
    <phoneticPr fontId="2"/>
  </si>
  <si>
    <t>　「申請額計(g)」は、「申請額(c)」と「申請額(f)」の合計額を記入すること。（自動計算）</t>
    <rPh sb="2" eb="4">
      <t>シンセイ</t>
    </rPh>
    <rPh sb="4" eb="5">
      <t>ガク</t>
    </rPh>
    <rPh sb="5" eb="6">
      <t>ケイ</t>
    </rPh>
    <rPh sb="13" eb="16">
      <t>シンセイガク</t>
    </rPh>
    <rPh sb="22" eb="25">
      <t>シンセイガク</t>
    </rPh>
    <rPh sb="30" eb="33">
      <t>ゴウケイガク</t>
    </rPh>
    <rPh sb="34" eb="36">
      <t>キニュウ</t>
    </rPh>
    <rPh sb="42" eb="44">
      <t>ジドウ</t>
    </rPh>
    <rPh sb="44" eb="46">
      <t>ケイサン</t>
    </rPh>
    <phoneticPr fontId="2"/>
  </si>
  <si>
    <t>(様式３）事業所・施設別個票</t>
    <rPh sb="1" eb="3">
      <t>ヨウシキ</t>
    </rPh>
    <rPh sb="5" eb="8">
      <t>ジギョウショ</t>
    </rPh>
    <rPh sb="9" eb="11">
      <t>シセツ</t>
    </rPh>
    <rPh sb="11" eb="12">
      <t>ベツ</t>
    </rPh>
    <rPh sb="12" eb="14">
      <t>コヒョウ</t>
    </rPh>
    <phoneticPr fontId="2"/>
  </si>
  <si>
    <t>埼玉県知事</t>
    <rPh sb="0" eb="2">
      <t>サイタマ</t>
    </rPh>
    <rPh sb="2" eb="5">
      <t>ケンチジ</t>
    </rPh>
    <phoneticPr fontId="2"/>
  </si>
  <si>
    <t>振込先（下記内容が確認できる通帳の写し等を添付（カナ名義がわかるもの）。</t>
    <rPh sb="0" eb="3">
      <t>フリコミサキ</t>
    </rPh>
    <rPh sb="4" eb="6">
      <t>カキ</t>
    </rPh>
    <rPh sb="6" eb="8">
      <t>ナイヨウ</t>
    </rPh>
    <rPh sb="9" eb="11">
      <t>カクニン</t>
    </rPh>
    <rPh sb="14" eb="16">
      <t>ツウチョウ</t>
    </rPh>
    <rPh sb="17" eb="18">
      <t>ウツ</t>
    </rPh>
    <rPh sb="19" eb="20">
      <t>トウ</t>
    </rPh>
    <rPh sb="21" eb="23">
      <t>テンプ</t>
    </rPh>
    <rPh sb="26" eb="28">
      <t>メイギ</t>
    </rPh>
    <phoneticPr fontId="2"/>
  </si>
  <si>
    <t>口座名義</t>
    <rPh sb="0" eb="2">
      <t>コウザ</t>
    </rPh>
    <rPh sb="2" eb="4">
      <t>メイギ</t>
    </rPh>
    <phoneticPr fontId="2"/>
  </si>
  <si>
    <t>カナ名義</t>
    <rPh sb="2" eb="4">
      <t>メイギ</t>
    </rPh>
    <phoneticPr fontId="2"/>
  </si>
  <si>
    <t>・注意事項</t>
    <rPh sb="1" eb="3">
      <t>チュウイ</t>
    </rPh>
    <rPh sb="3" eb="5">
      <t>ジコウ</t>
    </rPh>
    <phoneticPr fontId="2"/>
  </si>
  <si>
    <t>※内容を確認のうえ、必ずチェックを入れてください</t>
    <rPh sb="1" eb="3">
      <t>ナイヨウ</t>
    </rPh>
    <rPh sb="4" eb="6">
      <t>カクニン</t>
    </rPh>
    <rPh sb="10" eb="11">
      <t>カナラ</t>
    </rPh>
    <rPh sb="17" eb="18">
      <t>イ</t>
    </rPh>
    <phoneticPr fontId="2"/>
  </si>
  <si>
    <t>通所リハビリテーション事業所（通常規模型）</t>
    <phoneticPr fontId="2"/>
  </si>
  <si>
    <t>通所リハビリテーション事業所（大規模型（Ⅰ））</t>
    <phoneticPr fontId="2"/>
  </si>
  <si>
    <t>通所リハビリテーション事業所（大規模型（Ⅱ））</t>
    <phoneticPr fontId="2"/>
  </si>
  <si>
    <t>宛先</t>
    <rPh sb="0" eb="2">
      <t>アテサキ</t>
    </rPh>
    <phoneticPr fontId="2"/>
  </si>
  <si>
    <t>（ア）新型コロナウイルス感染者が発生又は濃厚接触者に対応した介護サービス事業所・施設等（休業要請を受けた事業所・施設等を含む）
　①利用者又は職員に感染者が発生した介護サービス事業所・施設等（職員に複数の濃厚接触者が発生し、職員が不足した場合を含む）（※１～※４）
　②濃厚接触者に対応した訪問系サービス事業所（※２）、短期入所系サービス事業所（※３）、介護施設等（※１）（参考２を添付）
　③都道府県、保健所を設置する市又は特別区から休業要請を受けた通所系サービス事業所（※４）、短期入所系サービス事業所（※３）
　④感染等の疑いがある者に対して一定の要件のもと自費で検査を実施した介護施設等（①、②の場合を除く）（※１）
  ⑤病床ひっ迫等により、やむを得ず施設内療養を行った高齢者施設等（※５）
（イ）新型コロナウイルス感染症の流行に伴い居宅でサービスを提供する通所系サービス事業所（※４）
　（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通常形態での通所サービス提供が困難であり、感染の未然に代替措置を取った場合（近隣自治体や近隣事業所・施設等で感染者が発生している場合又は感染拡大地域で新型コロナウイルス感染症が流行している場合（感染者が一定数継続して発生している状況等）に限る））</t>
    <rPh sb="187" eb="189">
      <t>サンコウ</t>
    </rPh>
    <rPh sb="191" eb="193">
      <t>テンプ</t>
    </rPh>
    <phoneticPr fontId="2"/>
  </si>
  <si>
    <t>事業所名</t>
    <rPh sb="0" eb="3">
      <t>ジギョウショ</t>
    </rPh>
    <rPh sb="3" eb="4">
      <t>メイ</t>
    </rPh>
    <phoneticPr fontId="2"/>
  </si>
  <si>
    <t>名　　称（法人名等）</t>
    <rPh sb="0" eb="1">
      <t>ナ</t>
    </rPh>
    <rPh sb="3" eb="4">
      <t>ショウ</t>
    </rPh>
    <rPh sb="5" eb="7">
      <t>ホウジン</t>
    </rPh>
    <rPh sb="7" eb="8">
      <t>メイ</t>
    </rPh>
    <rPh sb="8" eb="9">
      <t>トウ</t>
    </rPh>
    <phoneticPr fontId="2"/>
  </si>
  <si>
    <t>所在地（法人等）</t>
    <rPh sb="0" eb="3">
      <t>ショザイチ</t>
    </rPh>
    <rPh sb="4" eb="6">
      <t>ホウジン</t>
    </rPh>
    <rPh sb="6" eb="7">
      <t>トウ</t>
    </rPh>
    <phoneticPr fontId="2"/>
  </si>
  <si>
    <t>助成
区分</t>
    <rPh sb="0" eb="2">
      <t>ジョセイ</t>
    </rPh>
    <rPh sb="3" eb="5">
      <t>クブン</t>
    </rPh>
    <phoneticPr fontId="2"/>
  </si>
  <si>
    <t>※領収書等の添付は不要です。</t>
    <rPh sb="1" eb="4">
      <t>リョウシュウショ</t>
    </rPh>
    <rPh sb="4" eb="5">
      <t>トウ</t>
    </rPh>
    <rPh sb="6" eb="8">
      <t>テンプ</t>
    </rPh>
    <rPh sb="9" eb="11">
      <t>フヨウ</t>
    </rPh>
    <phoneticPr fontId="2"/>
  </si>
  <si>
    <r>
      <t>※パーティションやパソコンなどの</t>
    </r>
    <r>
      <rPr>
        <b/>
        <u/>
        <sz val="9"/>
        <color rgb="FFFF0000"/>
        <rFont val="ＭＳ Ｐ明朝"/>
        <family val="1"/>
        <charset val="128"/>
      </rPr>
      <t>備品</t>
    </r>
    <r>
      <rPr>
        <b/>
        <sz val="9"/>
        <color rgb="FFFF0000"/>
        <rFont val="ＭＳ Ｐ明朝"/>
        <family val="1"/>
        <charset val="128"/>
      </rPr>
      <t>購入費用は補助対象外となります。</t>
    </r>
    <phoneticPr fontId="2"/>
  </si>
  <si>
    <r>
      <t>※パーティションやパソコンなどの</t>
    </r>
    <r>
      <rPr>
        <b/>
        <u/>
        <sz val="9"/>
        <color rgb="FFFF0000"/>
        <rFont val="ＭＳ Ｐ明朝"/>
        <family val="1"/>
        <charset val="128"/>
      </rPr>
      <t>備品</t>
    </r>
    <r>
      <rPr>
        <b/>
        <sz val="9"/>
        <color rgb="FFFF0000"/>
        <rFont val="ＭＳ Ｐ明朝"/>
        <family val="1"/>
        <charset val="128"/>
      </rPr>
      <t>購入費用は補助対象外となります。</t>
    </r>
    <phoneticPr fontId="2"/>
  </si>
  <si>
    <t>　</t>
    <phoneticPr fontId="2"/>
  </si>
  <si>
    <t>令和４年度新型コロナウイルス感染症流行下における介護サービス事業所等のサービス提供体制確保事業</t>
    <rPh sb="0" eb="2">
      <t>レイワ</t>
    </rPh>
    <rPh sb="3" eb="5">
      <t>ネンド</t>
    </rPh>
    <rPh sb="5" eb="7">
      <t>シンガタ</t>
    </rPh>
    <rPh sb="14" eb="17">
      <t>カンセンショウ</t>
    </rPh>
    <rPh sb="17" eb="19">
      <t>リュウコウ</t>
    </rPh>
    <rPh sb="19" eb="20">
      <t>カ</t>
    </rPh>
    <rPh sb="24" eb="26">
      <t>カイゴ</t>
    </rPh>
    <rPh sb="30" eb="33">
      <t>ジギョウショ</t>
    </rPh>
    <rPh sb="33" eb="34">
      <t>トウ</t>
    </rPh>
    <rPh sb="39" eb="41">
      <t>テイキョウ</t>
    </rPh>
    <rPh sb="41" eb="43">
      <t>タイセイ</t>
    </rPh>
    <rPh sb="43" eb="45">
      <t>カクホ</t>
    </rPh>
    <rPh sb="45" eb="47">
      <t>ジギョウ</t>
    </rPh>
    <phoneticPr fontId="2"/>
  </si>
  <si>
    <t>金融機関名</t>
    <rPh sb="0" eb="2">
      <t>キンユウ</t>
    </rPh>
    <rPh sb="2" eb="4">
      <t>キカン</t>
    </rPh>
    <rPh sb="4" eb="5">
      <t>メイ</t>
    </rPh>
    <phoneticPr fontId="2"/>
  </si>
  <si>
    <t>預金種別</t>
    <rPh sb="0" eb="2">
      <t>ヨキン</t>
    </rPh>
    <rPh sb="2" eb="4">
      <t>シュベツ</t>
    </rPh>
    <phoneticPr fontId="2"/>
  </si>
  <si>
    <t>金融機関コード</t>
    <rPh sb="0" eb="2">
      <t>キンユウ</t>
    </rPh>
    <rPh sb="2" eb="4">
      <t>キカン</t>
    </rPh>
    <phoneticPr fontId="2"/>
  </si>
  <si>
    <t>支店名</t>
    <rPh sb="0" eb="2">
      <t>シテン</t>
    </rPh>
    <rPh sb="2" eb="3">
      <t>メイ</t>
    </rPh>
    <phoneticPr fontId="2"/>
  </si>
  <si>
    <t>支店コード</t>
    <rPh sb="0" eb="2">
      <t>シテン</t>
    </rPh>
    <phoneticPr fontId="2"/>
  </si>
  <si>
    <t>口座番号</t>
    <rPh sb="0" eb="2">
      <t>コウザ</t>
    </rPh>
    <rPh sb="2" eb="4">
      <t>バンゴウ</t>
    </rPh>
    <phoneticPr fontId="2"/>
  </si>
  <si>
    <t>【令和４年度に生じた費用分】</t>
  </si>
  <si>
    <t>新型コロナウイルス感染症発症者・濃厚接触者等に係る確認書</t>
    <rPh sb="0" eb="2">
      <t>シンガタ</t>
    </rPh>
    <rPh sb="9" eb="12">
      <t>カンセンショウ</t>
    </rPh>
    <rPh sb="12" eb="14">
      <t>ハッショウ</t>
    </rPh>
    <rPh sb="14" eb="15">
      <t>シャ</t>
    </rPh>
    <rPh sb="16" eb="18">
      <t>ノウコウ</t>
    </rPh>
    <rPh sb="18" eb="21">
      <t>セッショクシャ</t>
    </rPh>
    <rPh sb="21" eb="22">
      <t>トウ</t>
    </rPh>
    <rPh sb="23" eb="24">
      <t>カカ</t>
    </rPh>
    <rPh sb="25" eb="28">
      <t>カクニンショ</t>
    </rPh>
    <phoneticPr fontId="2"/>
  </si>
  <si>
    <t>区分（ア）で申請する場合</t>
    <rPh sb="0" eb="2">
      <t>クブン</t>
    </rPh>
    <rPh sb="6" eb="8">
      <t>シンセイ</t>
    </rPh>
    <rPh sb="10" eb="12">
      <t>バアイ</t>
    </rPh>
    <phoneticPr fontId="2"/>
  </si>
  <si>
    <t>区分（イ）で申請する場合</t>
    <rPh sb="0" eb="2">
      <t>クブン</t>
    </rPh>
    <rPh sb="6" eb="8">
      <t>シンセイ</t>
    </rPh>
    <rPh sb="10" eb="12">
      <t>バアイ</t>
    </rPh>
    <phoneticPr fontId="2"/>
  </si>
  <si>
    <t>区分（ウ）で申請する場合</t>
    <rPh sb="0" eb="2">
      <t>クブン</t>
    </rPh>
    <rPh sb="6" eb="8">
      <t>シンセイ</t>
    </rPh>
    <rPh sb="10" eb="12">
      <t>バアイ</t>
    </rPh>
    <phoneticPr fontId="2"/>
  </si>
  <si>
    <t>個票No.</t>
    <rPh sb="0" eb="2">
      <t>コヒョウ</t>
    </rPh>
    <phoneticPr fontId="2"/>
  </si>
  <si>
    <t>感染者</t>
    <rPh sb="0" eb="3">
      <t>カンセンシャ</t>
    </rPh>
    <phoneticPr fontId="2"/>
  </si>
  <si>
    <t>濃厚接触者</t>
    <rPh sb="0" eb="2">
      <t>ノウコウ</t>
    </rPh>
    <rPh sb="2" eb="5">
      <t>セッショクシャ</t>
    </rPh>
    <phoneticPr fontId="2"/>
  </si>
  <si>
    <t>認定した保健所名</t>
    <rPh sb="0" eb="2">
      <t>ニンテイ</t>
    </rPh>
    <rPh sb="4" eb="7">
      <t>ホケンショ</t>
    </rPh>
    <rPh sb="7" eb="8">
      <t>メイ</t>
    </rPh>
    <phoneticPr fontId="2"/>
  </si>
  <si>
    <t>取り組み内容</t>
    <rPh sb="0" eb="1">
      <t>ト</t>
    </rPh>
    <rPh sb="2" eb="3">
      <t>ク</t>
    </rPh>
    <rPh sb="4" eb="6">
      <t>ナイヨウ</t>
    </rPh>
    <phoneticPr fontId="2"/>
  </si>
  <si>
    <t>連携した事業所名</t>
    <rPh sb="0" eb="2">
      <t>レンケイ</t>
    </rPh>
    <rPh sb="4" eb="7">
      <t>ジギョウショ</t>
    </rPh>
    <rPh sb="7" eb="8">
      <t>メイ</t>
    </rPh>
    <phoneticPr fontId="2"/>
  </si>
  <si>
    <t>参考１</t>
    <rPh sb="0" eb="2">
      <t>サンコウ</t>
    </rPh>
    <phoneticPr fontId="2"/>
  </si>
  <si>
    <t>令和４年度サービス提供体制確保事業補助金申請書作成手順</t>
    <rPh sb="0" eb="2">
      <t>レイワ</t>
    </rPh>
    <rPh sb="3" eb="5">
      <t>ネンド</t>
    </rPh>
    <rPh sb="9" eb="11">
      <t>テイキョウ</t>
    </rPh>
    <rPh sb="11" eb="13">
      <t>タイセイ</t>
    </rPh>
    <rPh sb="13" eb="15">
      <t>カクホ</t>
    </rPh>
    <rPh sb="15" eb="17">
      <t>ジギョウ</t>
    </rPh>
    <rPh sb="17" eb="20">
      <t>ホジョキン</t>
    </rPh>
    <rPh sb="20" eb="23">
      <t>シンセイショ</t>
    </rPh>
    <rPh sb="23" eb="25">
      <t>サクセイ</t>
    </rPh>
    <rPh sb="25" eb="27">
      <t>テジュン</t>
    </rPh>
    <phoneticPr fontId="2"/>
  </si>
  <si>
    <t>本申請書は、支払をした年度ごとに作成する必要があります。</t>
    <rPh sb="0" eb="1">
      <t>ホン</t>
    </rPh>
    <rPh sb="1" eb="4">
      <t>シンセイショ</t>
    </rPh>
    <rPh sb="6" eb="8">
      <t>シハライ</t>
    </rPh>
    <rPh sb="11" eb="13">
      <t>ネンド</t>
    </rPh>
    <rPh sb="16" eb="18">
      <t>サクセイ</t>
    </rPh>
    <rPh sb="20" eb="22">
      <t>ヒツヨウ</t>
    </rPh>
    <phoneticPr fontId="2"/>
  </si>
  <si>
    <t>（デフォルトでは令和４年度用となっておりますが、令和３年度に支出した経費を申請する場合には、</t>
    <rPh sb="8" eb="10">
      <t>レイワ</t>
    </rPh>
    <rPh sb="11" eb="13">
      <t>ネンド</t>
    </rPh>
    <rPh sb="13" eb="14">
      <t>ヨウ</t>
    </rPh>
    <rPh sb="24" eb="26">
      <t>レイワ</t>
    </rPh>
    <rPh sb="27" eb="29">
      <t>ネンド</t>
    </rPh>
    <rPh sb="30" eb="32">
      <t>シシュツ</t>
    </rPh>
    <rPh sb="34" eb="36">
      <t>ケイヒ</t>
    </rPh>
    <rPh sb="37" eb="39">
      <t>シンセイ</t>
    </rPh>
    <rPh sb="41" eb="43">
      <t>バアイ</t>
    </rPh>
    <phoneticPr fontId="2"/>
  </si>
  <si>
    <t>★</t>
    <phoneticPr fontId="2"/>
  </si>
  <si>
    <t>①</t>
    <phoneticPr fontId="2"/>
  </si>
  <si>
    <t>作業するシート名：「個票１」</t>
    <rPh sb="0" eb="2">
      <t>サギョウ</t>
    </rPh>
    <rPh sb="7" eb="8">
      <t>メイ</t>
    </rPh>
    <rPh sb="10" eb="12">
      <t>コヒョウ</t>
    </rPh>
    <phoneticPr fontId="2"/>
  </si>
  <si>
    <t>(様式３）事業所・施設別個票について、各サービス種別毎に作成してください。</t>
    <rPh sb="19" eb="20">
      <t>カク</t>
    </rPh>
    <rPh sb="24" eb="26">
      <t>シュベツ</t>
    </rPh>
    <rPh sb="26" eb="27">
      <t>ゴト</t>
    </rPh>
    <rPh sb="28" eb="30">
      <t>サクセイ</t>
    </rPh>
    <phoneticPr fontId="2"/>
  </si>
  <si>
    <t>入力する箇所は着色セルのみです。</t>
    <rPh sb="0" eb="2">
      <t>ニュウリョク</t>
    </rPh>
    <rPh sb="4" eb="6">
      <t>カショ</t>
    </rPh>
    <rPh sb="7" eb="9">
      <t>チャクショク</t>
    </rPh>
    <phoneticPr fontId="2"/>
  </si>
  <si>
    <t>②</t>
    <phoneticPr fontId="2"/>
  </si>
  <si>
    <t>作業するシート名「申請額一覧」</t>
    <rPh sb="0" eb="2">
      <t>サギョウ</t>
    </rPh>
    <rPh sb="7" eb="8">
      <t>メイ</t>
    </rPh>
    <rPh sb="9" eb="12">
      <t>シンセイガク</t>
    </rPh>
    <rPh sb="12" eb="14">
      <t>イチラン</t>
    </rPh>
    <phoneticPr fontId="2"/>
  </si>
  <si>
    <t>申請する事業所が複数ある場合は、シート「個票１」をコピーし、シート名を「個票●」（●は１からの</t>
    <rPh sb="0" eb="2">
      <t>シンセイ</t>
    </rPh>
    <rPh sb="4" eb="7">
      <t>ジギョウショ</t>
    </rPh>
    <rPh sb="8" eb="10">
      <t>フクスウ</t>
    </rPh>
    <rPh sb="12" eb="14">
      <t>バアイ</t>
    </rPh>
    <rPh sb="20" eb="22">
      <t>コヒョウ</t>
    </rPh>
    <rPh sb="33" eb="34">
      <t>メイ</t>
    </rPh>
    <rPh sb="36" eb="38">
      <t>コヒョウ</t>
    </rPh>
    <phoneticPr fontId="2"/>
  </si>
  <si>
    <t>シートに、各個票の申請額等の情報が反映されているか確認してください。</t>
    <rPh sb="5" eb="6">
      <t>カク</t>
    </rPh>
    <rPh sb="6" eb="8">
      <t>コヒョウ</t>
    </rPh>
    <rPh sb="9" eb="12">
      <t>シンセイガク</t>
    </rPh>
    <rPh sb="12" eb="13">
      <t>トウ</t>
    </rPh>
    <rPh sb="14" eb="16">
      <t>ジョウホウ</t>
    </rPh>
    <rPh sb="17" eb="19">
      <t>ハンエイ</t>
    </rPh>
    <rPh sb="25" eb="27">
      <t>カクニン</t>
    </rPh>
    <phoneticPr fontId="2"/>
  </si>
  <si>
    <t>（このシートでは情報の確認のみで、作業は不要です）</t>
    <rPh sb="8" eb="10">
      <t>ジョウホウ</t>
    </rPh>
    <rPh sb="11" eb="13">
      <t>カクニン</t>
    </rPh>
    <rPh sb="17" eb="19">
      <t>サギョウ</t>
    </rPh>
    <rPh sb="20" eb="22">
      <t>フヨウ</t>
    </rPh>
    <phoneticPr fontId="2"/>
  </si>
  <si>
    <t>③</t>
    <phoneticPr fontId="2"/>
  </si>
  <si>
    <t>作業するシート名：「総括表」</t>
    <rPh sb="0" eb="2">
      <t>サギョウ</t>
    </rPh>
    <rPh sb="7" eb="8">
      <t>メイ</t>
    </rPh>
    <rPh sb="10" eb="13">
      <t>ソウカツヒョウ</t>
    </rPh>
    <phoneticPr fontId="2"/>
  </si>
  <si>
    <t>費用の支払年度</t>
    <rPh sb="0" eb="2">
      <t>ヒヨウ</t>
    </rPh>
    <rPh sb="3" eb="5">
      <t>シハラ</t>
    </rPh>
    <rPh sb="5" eb="7">
      <t>ネンド</t>
    </rPh>
    <phoneticPr fontId="2"/>
  </si>
  <si>
    <t>着色セルを入力してください。入力後、シート下部の注意事項を確認していただき、チェックを入れて</t>
    <rPh sb="0" eb="2">
      <t>チャクショク</t>
    </rPh>
    <rPh sb="5" eb="7">
      <t>ニュウリョク</t>
    </rPh>
    <rPh sb="14" eb="17">
      <t>ニュウリョクゴ</t>
    </rPh>
    <rPh sb="21" eb="23">
      <t>カブ</t>
    </rPh>
    <rPh sb="24" eb="26">
      <t>チュウイ</t>
    </rPh>
    <rPh sb="26" eb="28">
      <t>ジコウ</t>
    </rPh>
    <rPh sb="29" eb="31">
      <t>カクニン</t>
    </rPh>
    <rPh sb="43" eb="44">
      <t>イ</t>
    </rPh>
    <phoneticPr fontId="2"/>
  </si>
  <si>
    <t>ください。</t>
    <phoneticPr fontId="2"/>
  </si>
  <si>
    <t>各項目の入力を始める前に</t>
    <rPh sb="0" eb="1">
      <t>カク</t>
    </rPh>
    <rPh sb="1" eb="3">
      <t>コウモク</t>
    </rPh>
    <rPh sb="4" eb="6">
      <t>ニュウリョク</t>
    </rPh>
    <rPh sb="7" eb="8">
      <t>ハジ</t>
    </rPh>
    <rPh sb="10" eb="11">
      <t>マエ</t>
    </rPh>
    <phoneticPr fontId="2"/>
  </si>
  <si>
    <t>④</t>
    <phoneticPr fontId="2"/>
  </si>
  <si>
    <t>通し番号）に修正してから入力をしてください。</t>
    <rPh sb="0" eb="1">
      <t>トオ</t>
    </rPh>
    <rPh sb="2" eb="4">
      <t>バンゴウ</t>
    </rPh>
    <rPh sb="6" eb="8">
      <t>シュウセイ</t>
    </rPh>
    <rPh sb="12" eb="14">
      <t>ニュウリョク</t>
    </rPh>
    <phoneticPr fontId="2"/>
  </si>
  <si>
    <t>作業するシート名「参考１」</t>
    <rPh sb="0" eb="2">
      <t>サギョウ</t>
    </rPh>
    <rPh sb="7" eb="8">
      <t>メイ</t>
    </rPh>
    <rPh sb="9" eb="11">
      <t>サンコウ</t>
    </rPh>
    <phoneticPr fontId="2"/>
  </si>
  <si>
    <t>各個票の申請区分に応じて、事業所における感染者等の状況、取り組み内容等を簡潔に入力してくだ</t>
    <rPh sb="0" eb="1">
      <t>カク</t>
    </rPh>
    <rPh sb="1" eb="3">
      <t>コヒョウ</t>
    </rPh>
    <rPh sb="4" eb="6">
      <t>シンセイ</t>
    </rPh>
    <rPh sb="6" eb="8">
      <t>クブン</t>
    </rPh>
    <rPh sb="9" eb="10">
      <t>オウ</t>
    </rPh>
    <rPh sb="13" eb="16">
      <t>ジギョウショ</t>
    </rPh>
    <rPh sb="20" eb="23">
      <t>カンセンシャ</t>
    </rPh>
    <rPh sb="23" eb="24">
      <t>トウ</t>
    </rPh>
    <rPh sb="25" eb="27">
      <t>ジョウキョウ</t>
    </rPh>
    <rPh sb="28" eb="29">
      <t>ト</t>
    </rPh>
    <rPh sb="30" eb="31">
      <t>ク</t>
    </rPh>
    <rPh sb="32" eb="34">
      <t>ナイヨウ</t>
    </rPh>
    <rPh sb="34" eb="35">
      <t>トウ</t>
    </rPh>
    <rPh sb="36" eb="38">
      <t>カンケツ</t>
    </rPh>
    <rPh sb="39" eb="41">
      <t>ニュウリョク</t>
    </rPh>
    <phoneticPr fontId="2"/>
  </si>
  <si>
    <t>さい。（事業所名については、各個票に入力されている内容が反映されます。）</t>
    <rPh sb="4" eb="7">
      <t>ジギョウショ</t>
    </rPh>
    <rPh sb="7" eb="8">
      <t>メイ</t>
    </rPh>
    <rPh sb="14" eb="15">
      <t>カク</t>
    </rPh>
    <rPh sb="15" eb="17">
      <t>コヒョウ</t>
    </rPh>
    <rPh sb="18" eb="20">
      <t>ニュウリョク</t>
    </rPh>
    <rPh sb="25" eb="27">
      <t>ナイヨウ</t>
    </rPh>
    <rPh sb="28" eb="30">
      <t>ハンエイ</t>
    </rPh>
    <phoneticPr fontId="2"/>
  </si>
  <si>
    <t>～本申請書における作業は以上です。その他必要な資料については、別途作成してください～</t>
    <rPh sb="1" eb="2">
      <t>ホン</t>
    </rPh>
    <rPh sb="2" eb="5">
      <t>シンセイショ</t>
    </rPh>
    <rPh sb="9" eb="11">
      <t>サギョウ</t>
    </rPh>
    <rPh sb="12" eb="14">
      <t>イジョウ</t>
    </rPh>
    <rPh sb="19" eb="20">
      <t>タ</t>
    </rPh>
    <rPh sb="20" eb="22">
      <t>ヒツヨウ</t>
    </rPh>
    <rPh sb="23" eb="25">
      <t>シリョウ</t>
    </rPh>
    <rPh sb="31" eb="33">
      <t>ベット</t>
    </rPh>
    <rPh sb="33" eb="35">
      <t>サクセイ</t>
    </rPh>
    <phoneticPr fontId="2"/>
  </si>
  <si>
    <t>シート「総括表」の右上部分のプルダウンから【令和３年度に生じた費用分】を選択してください。）</t>
    <rPh sb="4" eb="6">
      <t>ソウカツ</t>
    </rPh>
    <rPh sb="6" eb="7">
      <t>ヒョウ</t>
    </rPh>
    <rPh sb="9" eb="11">
      <t>ミギウエ</t>
    </rPh>
    <rPh sb="11" eb="13">
      <t>ブブン</t>
    </rPh>
    <rPh sb="36" eb="38">
      <t>センタク</t>
    </rPh>
    <phoneticPr fontId="2"/>
  </si>
  <si>
    <t>参考URL：https://www.pref.saitama.lg.jp/a0603/corona-houkoku.html</t>
    <rPh sb="0" eb="2">
      <t>サンコウ</t>
    </rPh>
    <phoneticPr fontId="2"/>
  </si>
  <si>
    <t>事業所における感染状況について各指定権者に報告していない場合は、速やかに報告してください。</t>
    <rPh sb="0" eb="3">
      <t>ジギョウショ</t>
    </rPh>
    <rPh sb="7" eb="9">
      <t>カンセン</t>
    </rPh>
    <rPh sb="9" eb="11">
      <t>ジョウキョウ</t>
    </rPh>
    <rPh sb="15" eb="16">
      <t>カク</t>
    </rPh>
    <rPh sb="16" eb="18">
      <t>シテイ</t>
    </rPh>
    <rPh sb="18" eb="19">
      <t>ケン</t>
    </rPh>
    <rPh sb="19" eb="20">
      <t>シャ</t>
    </rPh>
    <rPh sb="21" eb="23">
      <t>ホウコク</t>
    </rPh>
    <rPh sb="28" eb="30">
      <t>バアイ</t>
    </rPh>
    <rPh sb="32" eb="33">
      <t>スミ</t>
    </rPh>
    <rPh sb="36" eb="38">
      <t>ホウコク</t>
    </rPh>
    <phoneticPr fontId="2"/>
  </si>
  <si>
    <t>職員（人）</t>
    <rPh sb="0" eb="2">
      <t>ショクイン</t>
    </rPh>
    <rPh sb="3" eb="4">
      <t>ニン</t>
    </rPh>
    <phoneticPr fontId="2"/>
  </si>
  <si>
    <t>利用者（人）</t>
    <rPh sb="0" eb="3">
      <t>リヨウシャ</t>
    </rPh>
    <rPh sb="4" eb="5">
      <t>ニン</t>
    </rPh>
    <phoneticPr fontId="2"/>
  </si>
  <si>
    <t>初発日</t>
    <rPh sb="0" eb="2">
      <t>ショハツ</t>
    </rPh>
    <rPh sb="2" eb="3">
      <t>ビ</t>
    </rPh>
    <phoneticPr fontId="2"/>
  </si>
  <si>
    <t>〇月〇日</t>
    <rPh sb="1" eb="2">
      <t>ガツ</t>
    </rPh>
    <rPh sb="3" eb="4">
      <t>ニチ</t>
    </rPh>
    <phoneticPr fontId="2"/>
  </si>
  <si>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40"/>
  </si>
  <si>
    <t>対象経費の費目</t>
    <rPh sb="0" eb="2">
      <t>タイショウ</t>
    </rPh>
    <rPh sb="2" eb="4">
      <t>ケイヒ</t>
    </rPh>
    <rPh sb="5" eb="7">
      <t>ヒモク</t>
    </rPh>
    <phoneticPr fontId="40"/>
  </si>
  <si>
    <t>左記対象経費の概要</t>
    <phoneticPr fontId="40"/>
  </si>
  <si>
    <t>左記対象経費の所要額の積算内訳</t>
    <phoneticPr fontId="40"/>
  </si>
  <si>
    <t>ア（ア）①～⑤</t>
    <phoneticPr fontId="40"/>
  </si>
  <si>
    <t>緊急雇用</t>
    <rPh sb="0" eb="2">
      <t>キンキュウ</t>
    </rPh>
    <rPh sb="2" eb="4">
      <t>コヨウ</t>
    </rPh>
    <phoneticPr fontId="40"/>
  </si>
  <si>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40"/>
  </si>
  <si>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40"/>
  </si>
  <si>
    <t>割増賃金・手当</t>
    <rPh sb="0" eb="2">
      <t>ワリマシ</t>
    </rPh>
    <rPh sb="2" eb="4">
      <t>チンギン</t>
    </rPh>
    <rPh sb="5" eb="7">
      <t>テアテ</t>
    </rPh>
    <phoneticPr fontId="40"/>
  </si>
  <si>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40"/>
  </si>
  <si>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40"/>
  </si>
  <si>
    <t>職業紹介料</t>
    <rPh sb="0" eb="2">
      <t>ショクギョウ</t>
    </rPh>
    <rPh sb="2" eb="4">
      <t>ショウカイ</t>
    </rPh>
    <rPh sb="4" eb="5">
      <t>リョウ</t>
    </rPh>
    <phoneticPr fontId="40"/>
  </si>
  <si>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40"/>
  </si>
  <si>
    <t>○円（○人分、○日間分））</t>
    <rPh sb="4" eb="5">
      <t>ニン</t>
    </rPh>
    <rPh sb="5" eb="6">
      <t>ブン</t>
    </rPh>
    <phoneticPr fontId="40"/>
  </si>
  <si>
    <t>損害賠償
保険加入</t>
    <rPh sb="0" eb="2">
      <t>ソンガイ</t>
    </rPh>
    <rPh sb="2" eb="4">
      <t>バイショウ</t>
    </rPh>
    <rPh sb="5" eb="7">
      <t>ホケン</t>
    </rPh>
    <rPh sb="7" eb="9">
      <t>カニュウ</t>
    </rPh>
    <phoneticPr fontId="40"/>
  </si>
  <si>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40"/>
  </si>
  <si>
    <t>○名×○円（○日間分）
○円（○名分、○日間分）</t>
    <rPh sb="7" eb="9">
      <t>ニチカン</t>
    </rPh>
    <rPh sb="13" eb="14">
      <t>エン</t>
    </rPh>
    <rPh sb="16" eb="17">
      <t>メイ</t>
    </rPh>
    <rPh sb="17" eb="18">
      <t>ブン</t>
    </rPh>
    <rPh sb="20" eb="22">
      <t>ニチカン</t>
    </rPh>
    <rPh sb="22" eb="23">
      <t>ブン</t>
    </rPh>
    <phoneticPr fontId="40"/>
  </si>
  <si>
    <t>宿泊費
（帰宅困難職員）</t>
    <rPh sb="0" eb="3">
      <t>シュクハクヒ</t>
    </rPh>
    <rPh sb="5" eb="7">
      <t>キタク</t>
    </rPh>
    <rPh sb="7" eb="9">
      <t>コンナン</t>
    </rPh>
    <rPh sb="9" eb="11">
      <t>ショクイン</t>
    </rPh>
    <phoneticPr fontId="40"/>
  </si>
  <si>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40"/>
  </si>
  <si>
    <t>○名×○円×○泊</t>
    <phoneticPr fontId="40"/>
  </si>
  <si>
    <t>旅費
（連携）</t>
    <rPh sb="0" eb="2">
      <t>リョヒ</t>
    </rPh>
    <rPh sb="4" eb="6">
      <t>レンケイ</t>
    </rPh>
    <phoneticPr fontId="40"/>
  </si>
  <si>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40"/>
  </si>
  <si>
    <t>○円（連携先○○、○名分、延べ○回分、交通手段○○）</t>
    <rPh sb="3" eb="5">
      <t>レンケイ</t>
    </rPh>
    <rPh sb="5" eb="6">
      <t>サキ</t>
    </rPh>
    <rPh sb="13" eb="14">
      <t>ノ</t>
    </rPh>
    <rPh sb="17" eb="18">
      <t>ブン</t>
    </rPh>
    <rPh sb="19" eb="21">
      <t>コウツウ</t>
    </rPh>
    <rPh sb="21" eb="23">
      <t>シュダン</t>
    </rPh>
    <phoneticPr fontId="40"/>
  </si>
  <si>
    <t>自費検査</t>
    <rPh sb="0" eb="2">
      <t>ジヒ</t>
    </rPh>
    <rPh sb="2" eb="4">
      <t>ケンサ</t>
    </rPh>
    <phoneticPr fontId="40"/>
  </si>
  <si>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40"/>
  </si>
  <si>
    <t>○名×○円</t>
    <phoneticPr fontId="40"/>
  </si>
  <si>
    <t>消毒・清掃</t>
    <rPh sb="0" eb="2">
      <t>ショウドク</t>
    </rPh>
    <rPh sb="3" eb="5">
      <t>セイソウ</t>
    </rPh>
    <phoneticPr fontId="40"/>
  </si>
  <si>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40"/>
  </si>
  <si>
    <t>○円（○回分）</t>
    <rPh sb="4" eb="5">
      <t>カイ</t>
    </rPh>
    <phoneticPr fontId="40"/>
  </si>
  <si>
    <t>感染性廃棄物処理</t>
    <rPh sb="0" eb="3">
      <t>カンセンセイ</t>
    </rPh>
    <rPh sb="3" eb="6">
      <t>ハイキブツ</t>
    </rPh>
    <rPh sb="6" eb="8">
      <t>ショリ</t>
    </rPh>
    <phoneticPr fontId="40"/>
  </si>
  <si>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40"/>
  </si>
  <si>
    <t>○円（○回分）</t>
    <rPh sb="5" eb="6">
      <t>ブン</t>
    </rPh>
    <phoneticPr fontId="40"/>
  </si>
  <si>
    <t>衛生用品
購入</t>
    <rPh sb="0" eb="2">
      <t>エイセイ</t>
    </rPh>
    <rPh sb="2" eb="4">
      <t>ヨウヒン</t>
    </rPh>
    <rPh sb="5" eb="7">
      <t>コウニュウ</t>
    </rPh>
    <phoneticPr fontId="40"/>
  </si>
  <si>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40"/>
  </si>
  <si>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40"/>
  </si>
  <si>
    <t>代替場所確保（使用料）</t>
    <rPh sb="0" eb="2">
      <t>ダイタイ</t>
    </rPh>
    <rPh sb="2" eb="4">
      <t>バショ</t>
    </rPh>
    <rPh sb="4" eb="6">
      <t>カクホ</t>
    </rPh>
    <rPh sb="7" eb="10">
      <t>シヨウリョウ</t>
    </rPh>
    <phoneticPr fontId="40"/>
  </si>
  <si>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40"/>
  </si>
  <si>
    <t>○円×○日間
○円（○日間分）</t>
    <rPh sb="8" eb="9">
      <t>エン</t>
    </rPh>
    <rPh sb="11" eb="13">
      <t>ニチカン</t>
    </rPh>
    <rPh sb="13" eb="14">
      <t>ブン</t>
    </rPh>
    <phoneticPr fontId="40"/>
  </si>
  <si>
    <t>謝金
（同行指導）</t>
    <rPh sb="0" eb="2">
      <t>シャキン</t>
    </rPh>
    <rPh sb="4" eb="6">
      <t>ドウコウ</t>
    </rPh>
    <rPh sb="6" eb="8">
      <t>シドウ</t>
    </rPh>
    <phoneticPr fontId="40"/>
  </si>
  <si>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40"/>
  </si>
  <si>
    <t>同行者○名×○円×○回
○円（同行者○名分、○回分）</t>
    <rPh sb="13" eb="14">
      <t>エン</t>
    </rPh>
    <rPh sb="15" eb="18">
      <t>ドウコウシャ</t>
    </rPh>
    <rPh sb="19" eb="20">
      <t>メイ</t>
    </rPh>
    <rPh sb="20" eb="21">
      <t>ブン</t>
    </rPh>
    <rPh sb="23" eb="24">
      <t>カイ</t>
    </rPh>
    <rPh sb="24" eb="25">
      <t>ブン</t>
    </rPh>
    <phoneticPr fontId="40"/>
  </si>
  <si>
    <t>旅費
（代替場所等）</t>
    <rPh sb="0" eb="2">
      <t>リョヒ</t>
    </rPh>
    <rPh sb="4" eb="6">
      <t>ダイタイ</t>
    </rPh>
    <rPh sb="6" eb="8">
      <t>バショ</t>
    </rPh>
    <rPh sb="8" eb="9">
      <t>トウ</t>
    </rPh>
    <phoneticPr fontId="40"/>
  </si>
  <si>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40"/>
  </si>
  <si>
    <t>○円（職員○名分、延べ○回分、交通手段○○）</t>
    <rPh sb="3" eb="5">
      <t>ショクイン</t>
    </rPh>
    <rPh sb="9" eb="10">
      <t>ノ</t>
    </rPh>
    <rPh sb="13" eb="14">
      <t>ブン</t>
    </rPh>
    <rPh sb="15" eb="17">
      <t>コウツウ</t>
    </rPh>
    <rPh sb="17" eb="19">
      <t>シュダン</t>
    </rPh>
    <phoneticPr fontId="40"/>
  </si>
  <si>
    <t>リース費用
（車、自転車）</t>
    <rPh sb="3" eb="5">
      <t>ヒヨウ</t>
    </rPh>
    <rPh sb="7" eb="8">
      <t>クルマ</t>
    </rPh>
    <rPh sb="9" eb="12">
      <t>ジテンシャ</t>
    </rPh>
    <phoneticPr fontId="40"/>
  </si>
  <si>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40"/>
  </si>
  <si>
    <t>○円×○日間
○円（○日間分）</t>
    <phoneticPr fontId="40"/>
  </si>
  <si>
    <t>リース費用
（タブレット）</t>
    <rPh sb="3" eb="5">
      <t>ヒヨウ</t>
    </rPh>
    <phoneticPr fontId="40"/>
  </si>
  <si>
    <t>通所できない利用者の安否確認等のためタブレットをリースした。</t>
    <rPh sb="0" eb="2">
      <t>ツウショ</t>
    </rPh>
    <rPh sb="6" eb="9">
      <t>リヨウシャ</t>
    </rPh>
    <rPh sb="10" eb="12">
      <t>アンピ</t>
    </rPh>
    <rPh sb="12" eb="14">
      <t>カクニン</t>
    </rPh>
    <rPh sb="14" eb="15">
      <t>トウ</t>
    </rPh>
    <phoneticPr fontId="40"/>
  </si>
  <si>
    <t>○円×○個×○日間
○円（○個分、○日間分）</t>
    <rPh sb="11" eb="12">
      <t>エン</t>
    </rPh>
    <rPh sb="14" eb="15">
      <t>コ</t>
    </rPh>
    <rPh sb="15" eb="16">
      <t>ブン</t>
    </rPh>
    <rPh sb="18" eb="20">
      <t>ニチカン</t>
    </rPh>
    <rPh sb="20" eb="21">
      <t>ブン</t>
    </rPh>
    <phoneticPr fontId="40"/>
  </si>
  <si>
    <t>施設内療養</t>
    <rPh sb="0" eb="3">
      <t>シセツナイ</t>
    </rPh>
    <rPh sb="3" eb="5">
      <t>リョウヨウ</t>
    </rPh>
    <phoneticPr fontId="40"/>
  </si>
  <si>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40"/>
  </si>
  <si>
    <t>１万円×延べ○日間（施設内療養者○名分）、２万円×延べ○日間（施設内療養者○名分）</t>
    <rPh sb="4" eb="5">
      <t>ノ</t>
    </rPh>
    <rPh sb="10" eb="13">
      <t>シセツナイ</t>
    </rPh>
    <rPh sb="13" eb="16">
      <t>リョウヨウシャ</t>
    </rPh>
    <rPh sb="18" eb="19">
      <t>ブン</t>
    </rPh>
    <phoneticPr fontId="40"/>
  </si>
  <si>
    <t>ア（ウ）</t>
    <phoneticPr fontId="40"/>
  </si>
  <si>
    <t>緊急雇用（職員派遣）</t>
    <rPh sb="0" eb="2">
      <t>キンキュウ</t>
    </rPh>
    <rPh sb="2" eb="4">
      <t>コヨウ</t>
    </rPh>
    <phoneticPr fontId="40"/>
  </si>
  <si>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40"/>
  </si>
  <si>
    <t>○名×○円×○日間＋○円（手数料、○○費用）
○円（介護職員○名分（○月○日～○月○日））、○円（看護職員○名分（○月○日～○月○日））</t>
    <phoneticPr fontId="40"/>
  </si>
  <si>
    <t>割増賃金・手当（職員派遣）</t>
    <rPh sb="0" eb="2">
      <t>ワリマシ</t>
    </rPh>
    <rPh sb="2" eb="4">
      <t>チンギン</t>
    </rPh>
    <rPh sb="5" eb="7">
      <t>テアテ</t>
    </rPh>
    <phoneticPr fontId="40"/>
  </si>
  <si>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40"/>
  </si>
  <si>
    <t>超過勤務手当：○○円（職員○名分、延べ時間数○時間）
○○手当：○名×○円×○回（または○日間など）</t>
    <phoneticPr fontId="40"/>
  </si>
  <si>
    <t>職業紹介料（職員派遣）</t>
    <rPh sb="0" eb="2">
      <t>ショクギョウ</t>
    </rPh>
    <rPh sb="2" eb="4">
      <t>ショウカイ</t>
    </rPh>
    <rPh sb="4" eb="5">
      <t>リョウ</t>
    </rPh>
    <phoneticPr fontId="40"/>
  </si>
  <si>
    <t>感染者の発生した事業所の利用者の受入のために追加的に介護職員を緊急雇用するため、有料職業紹介サイトに求人募集を依頼した。</t>
    <rPh sb="55" eb="57">
      <t>イライ</t>
    </rPh>
    <phoneticPr fontId="40"/>
  </si>
  <si>
    <t>○円（○日間分）</t>
    <rPh sb="6" eb="7">
      <t>ブン</t>
    </rPh>
    <phoneticPr fontId="40"/>
  </si>
  <si>
    <t>損害賠償保険加入（職員派遣）</t>
    <rPh sb="0" eb="2">
      <t>ソンガイ</t>
    </rPh>
    <rPh sb="2" eb="4">
      <t>バイショウ</t>
    </rPh>
    <rPh sb="4" eb="6">
      <t>ホケン</t>
    </rPh>
    <rPh sb="6" eb="8">
      <t>カニュウ</t>
    </rPh>
    <phoneticPr fontId="40"/>
  </si>
  <si>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40"/>
  </si>
  <si>
    <t>○名×○円（○日間分）
○円（○名分、○日間分）</t>
    <phoneticPr fontId="40"/>
  </si>
  <si>
    <t>旅費・宿泊費（職員派遣）</t>
    <rPh sb="0" eb="2">
      <t>リョヒ</t>
    </rPh>
    <rPh sb="3" eb="6">
      <t>シュクハクヒ</t>
    </rPh>
    <rPh sb="7" eb="9">
      <t>ショクイン</t>
    </rPh>
    <rPh sb="9" eb="11">
      <t>ハケン</t>
    </rPh>
    <phoneticPr fontId="40"/>
  </si>
  <si>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40"/>
  </si>
  <si>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40"/>
  </si>
  <si>
    <t>（上記（ア）⑤に係る経費については参考２を添付）</t>
    <rPh sb="1" eb="3">
      <t>ジョウキ</t>
    </rPh>
    <rPh sb="8" eb="9">
      <t>カカ</t>
    </rPh>
    <rPh sb="10" eb="12">
      <t>ケイヒ</t>
    </rPh>
    <rPh sb="17" eb="19">
      <t>サンコウ</t>
    </rPh>
    <rPh sb="21" eb="23">
      <t>テンプ</t>
    </rPh>
    <phoneticPr fontId="2"/>
  </si>
  <si>
    <t>　一定の要件に該当する自費検査費用を申請される場合は、自費検査を行った施設等において行政検査の対象とならなかった経緯を記載した理由書を作成し本事業の申請書と併せて県に提出してください。
　一定の要件については、必ず補助要綱別添１、厚労省Ｑ＆Ａをご確認ください。</t>
    <rPh sb="1" eb="3">
      <t>イッテイ</t>
    </rPh>
    <rPh sb="4" eb="6">
      <t>ヨウケン</t>
    </rPh>
    <rPh sb="7" eb="9">
      <t>ガイトウ</t>
    </rPh>
    <rPh sb="11" eb="13">
      <t>ジヒ</t>
    </rPh>
    <rPh sb="13" eb="15">
      <t>ケンサ</t>
    </rPh>
    <rPh sb="15" eb="17">
      <t>ヒヨウ</t>
    </rPh>
    <rPh sb="18" eb="20">
      <t>シンセイ</t>
    </rPh>
    <rPh sb="23" eb="25">
      <t>バアイ</t>
    </rPh>
    <rPh sb="94" eb="96">
      <t>イッテイ</t>
    </rPh>
    <rPh sb="97" eb="99">
      <t>ヨウケン</t>
    </rPh>
    <rPh sb="105" eb="106">
      <t>カナラ</t>
    </rPh>
    <rPh sb="107" eb="109">
      <t>ホジョ</t>
    </rPh>
    <rPh sb="109" eb="111">
      <t>ヨウコウ</t>
    </rPh>
    <rPh sb="111" eb="113">
      <t>ベッテン</t>
    </rPh>
    <rPh sb="115" eb="118">
      <t>コウロウショウ</t>
    </rPh>
    <rPh sb="123" eb="125">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</si>
</sst>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48">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9"/>
      <color indexed="81"/>
      <name val="MS P ゴシック"/>
      <family val="3"/>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明朝"/>
      <family val="1"/>
      <charset val="128"/>
    </font>
    <font>
      <sz val="9"/>
      <color theme="1"/>
      <name val="ＭＳ 明朝"/>
      <family val="1"/>
      <charset val="128"/>
    </font>
    <font>
      <sz val="6"/>
      <color theme="1"/>
      <name val="ＭＳ Ｐ明朝"/>
      <family val="1"/>
      <charset val="128"/>
    </font>
    <font>
      <b/>
      <sz val="10"/>
      <color theme="1"/>
      <name val="ＭＳ Ｐ明朝"/>
      <family val="1"/>
      <charset val="128"/>
    </font>
    <font>
      <sz val="7.5"/>
      <color theme="1"/>
      <name val="ＭＳ Ｐ明朝"/>
      <family val="1"/>
      <charset val="128"/>
    </font>
    <font>
      <sz val="7"/>
      <color theme="1"/>
      <name val="ＭＳ Ｐ明朝"/>
      <family val="1"/>
      <charset val="128"/>
    </font>
    <font>
      <sz val="11"/>
      <color theme="1"/>
      <name val="ＭＳ Ｐゴシック"/>
      <family val="3"/>
      <charset val="128"/>
    </font>
    <font>
      <sz val="8"/>
      <color theme="1"/>
      <name val="ＭＳ 明朝"/>
      <family val="1"/>
      <charset val="128"/>
    </font>
    <font>
      <sz val="3"/>
      <color theme="1"/>
      <name val="ＭＳ Ｐ明朝"/>
      <family val="1"/>
      <charset val="128"/>
    </font>
    <font>
      <sz val="9"/>
      <color indexed="8"/>
      <name val="MS P ゴシック"/>
      <family val="3"/>
      <charset val="128"/>
    </font>
    <font>
      <b/>
      <sz val="9"/>
      <color theme="1"/>
      <name val="ＭＳ Ｐ明朝"/>
      <family val="1"/>
      <charset val="128"/>
    </font>
    <font>
      <sz val="9"/>
      <color rgb="FF000000"/>
      <name val="Meiryo UI"/>
      <family val="3"/>
      <charset val="128"/>
    </font>
    <font>
      <sz val="10"/>
      <name val="ＭＳ 明朝"/>
      <family val="1"/>
      <charset val="128"/>
    </font>
    <font>
      <sz val="8"/>
      <name val="ＭＳ 明朝"/>
      <family val="1"/>
      <charset val="128"/>
    </font>
    <font>
      <sz val="10"/>
      <color rgb="FF000000"/>
      <name val="ＭＳ 明朝"/>
      <family val="1"/>
      <charset val="128"/>
    </font>
    <font>
      <sz val="7"/>
      <color theme="1"/>
      <name val="ＭＳ 明朝"/>
      <family val="1"/>
      <charset val="128"/>
    </font>
    <font>
      <b/>
      <sz val="9"/>
      <color indexed="81"/>
      <name val="MS P ゴシック"/>
      <family val="3"/>
      <charset val="128"/>
    </font>
    <font>
      <b/>
      <sz val="9"/>
      <color rgb="FFFF0000"/>
      <name val="ＭＳ Ｐ明朝"/>
      <family val="1"/>
      <charset val="128"/>
    </font>
    <font>
      <b/>
      <u/>
      <sz val="9"/>
      <color rgb="FFFF0000"/>
      <name val="ＭＳ Ｐ明朝"/>
      <family val="1"/>
      <charset val="128"/>
    </font>
    <font>
      <b/>
      <sz val="9"/>
      <color indexed="10"/>
      <name val="MS P ゴシック"/>
      <family val="3"/>
      <charset val="128"/>
    </font>
    <font>
      <b/>
      <u/>
      <sz val="9"/>
      <color indexed="10"/>
      <name val="MS P ゴシック"/>
      <family val="3"/>
      <charset val="128"/>
    </font>
    <font>
      <b/>
      <sz val="11"/>
      <name val="ＭＳ Ｐゴシック"/>
      <family val="3"/>
      <charset val="128"/>
    </font>
    <font>
      <sz val="11"/>
      <color indexed="81"/>
      <name val="MS P ゴシック"/>
      <family val="3"/>
      <charset val="128"/>
    </font>
    <font>
      <sz val="9"/>
      <color rgb="FFFF0000"/>
      <name val="ＭＳ Ｐ明朝"/>
      <family val="1"/>
      <charset val="128"/>
    </font>
    <font>
      <sz val="11"/>
      <color rgb="FFFF0000"/>
      <name val="ＭＳ Ｐ明朝"/>
      <family val="1"/>
      <charset val="128"/>
    </font>
    <font>
      <b/>
      <sz val="10"/>
      <name val="ＭＳ Ｐゴシック"/>
      <family val="3"/>
      <charset val="128"/>
    </font>
    <font>
      <sz val="10"/>
      <name val="ＭＳ Ｐゴシック"/>
      <family val="3"/>
      <charset val="128"/>
    </font>
    <font>
      <b/>
      <sz val="12"/>
      <name val="ＭＳ Ｐゴシック"/>
      <family val="3"/>
      <charset val="128"/>
    </font>
    <font>
      <sz val="11"/>
      <color theme="1"/>
      <name val="メイリオ"/>
      <family val="3"/>
      <charset val="128"/>
    </font>
    <font>
      <sz val="12"/>
      <color theme="1"/>
      <name val="メイリオ"/>
      <family val="3"/>
      <charset val="128"/>
    </font>
    <font>
      <u/>
      <sz val="12"/>
      <color rgb="FFFF0000"/>
      <name val="メイリオ"/>
      <family val="3"/>
      <charset val="128"/>
    </font>
    <font>
      <sz val="6"/>
      <name val="ＭＳ Ｐゴシック"/>
      <family val="2"/>
      <charset val="128"/>
      <scheme val="minor"/>
    </font>
    <font>
      <sz val="13"/>
      <color theme="1"/>
      <name val="メイリオ"/>
      <family val="3"/>
      <charset val="128"/>
    </font>
    <font>
      <sz val="13"/>
      <color rgb="FFFF0000"/>
      <name val="メイリオ"/>
      <family val="3"/>
      <charset val="128"/>
    </font>
    <font>
      <b/>
      <sz val="10"/>
      <color indexed="81"/>
      <name val="MS P ゴシック"/>
      <family val="3"/>
      <charset val="128"/>
    </font>
    <font>
      <b/>
      <sz val="11"/>
      <color rgb="FFFF0000"/>
      <name val="ＭＳ 明朝"/>
      <family val="1"/>
      <charset val="128"/>
    </font>
    <font>
      <b/>
      <sz val="12"/>
      <color rgb="FFFF0000"/>
      <name val="ＭＳ Ｐ明朝"/>
      <family val="1"/>
      <charset val="128"/>
    </font>
    <font>
      <b/>
      <sz val="14"/>
      <color rgb="FFFF6600"/>
      <name val="ＭＳ Ｐ明朝"/>
      <family val="1"/>
      <charset val="128"/>
    </font>
    <font>
      <b/>
      <sz val="12"/>
      <color rgb="FFFF3399"/>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s>
  <borders count="1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xf numFmtId="38" fontId="1" fillId="0" borderId="0" applyFont="0" applyFill="0" applyBorder="0" applyAlignment="0" applyProtection="0">
      <alignment vertical="center"/>
    </xf>
  </cellStyleXfs>
  <cellXfs count="512">
    <xf numFmtId="0" fontId="0" fillId="0" borderId="0" xfId="0">
      <alignment vertical="center"/>
    </xf>
    <xf numFmtId="0" fontId="5" fillId="0" borderId="5" xfId="0" applyFont="1" applyFill="1" applyBorder="1" applyAlignment="1" applyProtection="1">
      <alignment vertical="center"/>
      <protection locked="0"/>
    </xf>
    <xf numFmtId="0" fontId="5" fillId="0" borderId="0" xfId="0" applyFont="1" applyFill="1" applyBorder="1" applyAlignment="1" applyProtection="1">
      <alignment vertical="center" shrinkToFit="1"/>
      <protection locked="0"/>
    </xf>
    <xf numFmtId="0" fontId="5" fillId="0" borderId="0" xfId="0" applyFont="1" applyFill="1" applyBorder="1" applyAlignment="1" applyProtection="1">
      <alignment vertical="center"/>
      <protection locked="0"/>
    </xf>
    <xf numFmtId="0" fontId="5" fillId="0" borderId="8" xfId="0" applyFont="1" applyFill="1" applyBorder="1" applyAlignment="1" applyProtection="1">
      <alignment vertical="center" shrinkToFit="1"/>
      <protection locked="0"/>
    </xf>
    <xf numFmtId="0" fontId="5" fillId="0" borderId="8" xfId="0" applyFont="1" applyFill="1" applyBorder="1" applyAlignment="1" applyProtection="1">
      <alignment vertical="center"/>
      <protection locked="0"/>
    </xf>
    <xf numFmtId="0" fontId="5" fillId="0" borderId="12" xfId="0" applyFont="1" applyFill="1" applyBorder="1" applyAlignment="1" applyProtection="1">
      <alignment vertical="center" shrinkToFit="1"/>
      <protection locked="0"/>
    </xf>
    <xf numFmtId="0" fontId="8" fillId="0" borderId="0" xfId="0" applyFont="1" applyFill="1">
      <alignment vertical="center"/>
    </xf>
    <xf numFmtId="0" fontId="5" fillId="0" borderId="0" xfId="0" applyFont="1" applyFill="1">
      <alignment vertical="center"/>
    </xf>
    <xf numFmtId="0" fontId="5" fillId="0" borderId="8" xfId="0" applyFont="1" applyFill="1" applyBorder="1" applyAlignment="1" applyProtection="1">
      <alignment horizontal="left" vertical="center"/>
      <protection locked="0"/>
    </xf>
    <xf numFmtId="0" fontId="11" fillId="0" borderId="2" xfId="0" applyFont="1" applyFill="1" applyBorder="1" applyAlignment="1" applyProtection="1">
      <alignment vertical="center"/>
      <protection locked="0"/>
    </xf>
    <xf numFmtId="0" fontId="5" fillId="0" borderId="2" xfId="0" applyFont="1" applyFill="1" applyBorder="1" applyAlignment="1" applyProtection="1">
      <alignment vertical="center" wrapText="1"/>
      <protection locked="0"/>
    </xf>
    <xf numFmtId="0" fontId="8" fillId="0" borderId="0" xfId="0" applyFont="1">
      <alignment vertical="center"/>
    </xf>
    <xf numFmtId="0" fontId="12" fillId="0" borderId="0" xfId="0" applyFont="1" applyFill="1" applyBorder="1" applyAlignment="1">
      <alignment horizontal="left" vertical="center"/>
    </xf>
    <xf numFmtId="0" fontId="5" fillId="3" borderId="36" xfId="0" applyFont="1" applyFill="1" applyBorder="1" applyAlignment="1">
      <alignment horizontal="center" vertical="center"/>
    </xf>
    <xf numFmtId="0" fontId="5" fillId="3" borderId="5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37" xfId="0" applyFont="1" applyFill="1" applyBorder="1" applyAlignment="1">
      <alignment horizontal="center" vertical="center"/>
    </xf>
    <xf numFmtId="178" fontId="8" fillId="0" borderId="36" xfId="0" applyNumberFormat="1" applyFont="1" applyBorder="1" applyAlignment="1">
      <alignment horizontal="center" vertical="center" shrinkToFit="1"/>
    </xf>
    <xf numFmtId="178" fontId="8" fillId="0" borderId="1" xfId="0" applyNumberFormat="1" applyFont="1" applyBorder="1" applyAlignment="1">
      <alignment horizontal="center" vertical="center" shrinkToFit="1"/>
    </xf>
    <xf numFmtId="178" fontId="8" fillId="0" borderId="36" xfId="4" applyNumberFormat="1" applyFont="1" applyBorder="1" applyAlignment="1">
      <alignment horizontal="right" vertical="center" shrinkToFit="1"/>
    </xf>
    <xf numFmtId="178" fontId="8" fillId="0" borderId="49" xfId="4" applyNumberFormat="1" applyFont="1" applyBorder="1" applyAlignment="1">
      <alignment horizontal="right" vertical="center" shrinkToFit="1"/>
    </xf>
    <xf numFmtId="178" fontId="8" fillId="0" borderId="3" xfId="4" applyNumberFormat="1" applyFont="1" applyBorder="1" applyAlignment="1">
      <alignment horizontal="right" vertical="center" shrinkToFit="1"/>
    </xf>
    <xf numFmtId="178" fontId="8" fillId="0" borderId="38" xfId="4" applyNumberFormat="1" applyFont="1" applyBorder="1" applyAlignment="1">
      <alignment horizontal="right" vertical="center" shrinkToFit="1"/>
    </xf>
    <xf numFmtId="178" fontId="8" fillId="0" borderId="39" xfId="0" applyNumberFormat="1" applyFont="1" applyBorder="1" applyAlignment="1">
      <alignment horizontal="center" vertical="center" shrinkToFit="1"/>
    </xf>
    <xf numFmtId="178" fontId="8" fillId="0" borderId="44" xfId="0" applyNumberFormat="1" applyFont="1" applyBorder="1" applyAlignment="1">
      <alignment horizontal="center" vertical="center" shrinkToFit="1"/>
    </xf>
    <xf numFmtId="178" fontId="8" fillId="0" borderId="39" xfId="4" applyNumberFormat="1" applyFont="1" applyBorder="1" applyAlignment="1">
      <alignment horizontal="right" vertical="center" shrinkToFit="1"/>
    </xf>
    <xf numFmtId="178" fontId="8" fillId="0" borderId="52" xfId="4" applyNumberFormat="1" applyFont="1" applyBorder="1" applyAlignment="1">
      <alignment horizontal="right" vertical="center" shrinkToFit="1"/>
    </xf>
    <xf numFmtId="178" fontId="8" fillId="0" borderId="50" xfId="4" applyNumberFormat="1" applyFont="1" applyBorder="1" applyAlignment="1">
      <alignment horizontal="right" vertical="center" shrinkToFit="1"/>
    </xf>
    <xf numFmtId="178" fontId="8" fillId="0" borderId="45" xfId="4" applyNumberFormat="1" applyFont="1" applyBorder="1" applyAlignment="1">
      <alignment horizontal="right" vertical="center" shrinkToFit="1"/>
    </xf>
    <xf numFmtId="178" fontId="8" fillId="0" borderId="46" xfId="4" applyNumberFormat="1" applyFont="1" applyBorder="1" applyAlignment="1">
      <alignment horizontal="right" vertical="center" shrinkToFit="1"/>
    </xf>
    <xf numFmtId="178" fontId="8" fillId="0" borderId="53" xfId="4" applyNumberFormat="1" applyFont="1" applyBorder="1" applyAlignment="1">
      <alignment horizontal="right" vertical="center" shrinkToFit="1"/>
    </xf>
    <xf numFmtId="178" fontId="8" fillId="0" borderId="47" xfId="4" applyNumberFormat="1" applyFont="1" applyBorder="1" applyAlignment="1">
      <alignment horizontal="right" vertical="center" shrinkToFit="1"/>
    </xf>
    <xf numFmtId="178" fontId="8" fillId="0" borderId="43" xfId="4" applyNumberFormat="1" applyFont="1" applyBorder="1" applyAlignment="1">
      <alignment horizontal="right" vertical="center" shrinkToFit="1"/>
    </xf>
    <xf numFmtId="178" fontId="8" fillId="0" borderId="48" xfId="4" applyNumberFormat="1" applyFont="1" applyBorder="1" applyAlignment="1">
      <alignment horizontal="right" vertical="center" shrinkToFit="1"/>
    </xf>
    <xf numFmtId="0" fontId="15" fillId="0" borderId="0" xfId="0" applyFont="1">
      <alignment vertical="center"/>
    </xf>
    <xf numFmtId="0" fontId="5" fillId="0" borderId="0" xfId="0" applyFont="1" applyAlignment="1">
      <alignment horizontal="center" vertical="center" shrinkToFit="1"/>
    </xf>
    <xf numFmtId="0" fontId="5" fillId="0" borderId="0" xfId="0" applyFont="1">
      <alignment vertical="center"/>
    </xf>
    <xf numFmtId="0" fontId="8" fillId="0" borderId="0" xfId="0" applyFont="1" applyFill="1" applyAlignment="1">
      <alignment horizontal="right" vertical="center"/>
    </xf>
    <xf numFmtId="0" fontId="5" fillId="0" borderId="0" xfId="0" applyFont="1" applyFill="1" applyAlignment="1">
      <alignment horizontal="center" vertical="center" shrinkToFit="1"/>
    </xf>
    <xf numFmtId="0" fontId="15" fillId="0" borderId="0" xfId="0" applyFont="1" applyFill="1">
      <alignmen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178" fontId="8" fillId="0" borderId="38" xfId="4" applyNumberFormat="1" applyFont="1" applyFill="1" applyBorder="1" applyAlignment="1" applyProtection="1">
      <alignment horizontal="right" vertical="center" shrinkToFit="1"/>
      <protection locked="0"/>
    </xf>
    <xf numFmtId="178" fontId="8" fillId="0" borderId="45" xfId="4" applyNumberFormat="1" applyFont="1" applyFill="1" applyBorder="1" applyAlignment="1" applyProtection="1">
      <alignment horizontal="right" vertical="center" shrinkToFit="1"/>
      <protection locked="0"/>
    </xf>
    <xf numFmtId="0" fontId="10" fillId="0" borderId="16" xfId="0" applyFont="1" applyBorder="1" applyAlignment="1" applyProtection="1">
      <alignment vertical="center"/>
    </xf>
    <xf numFmtId="0" fontId="10" fillId="0" borderId="23" xfId="0" applyFont="1" applyBorder="1" applyAlignment="1" applyProtection="1">
      <alignment vertical="center"/>
    </xf>
    <xf numFmtId="0" fontId="10" fillId="0" borderId="26" xfId="0" applyFont="1" applyBorder="1" applyAlignment="1" applyProtection="1">
      <alignment vertical="center"/>
    </xf>
    <xf numFmtId="0" fontId="10" fillId="0" borderId="12" xfId="0" applyFont="1" applyBorder="1" applyAlignment="1" applyProtection="1">
      <alignment vertical="center"/>
    </xf>
    <xf numFmtId="0" fontId="10" fillId="0" borderId="29" xfId="0" applyFont="1" applyBorder="1" applyAlignment="1" applyProtection="1">
      <alignment vertical="center"/>
    </xf>
    <xf numFmtId="0" fontId="10" fillId="0" borderId="3" xfId="0" applyFont="1" applyBorder="1" applyAlignment="1" applyProtection="1">
      <alignment vertical="center"/>
    </xf>
    <xf numFmtId="0" fontId="21" fillId="0" borderId="0" xfId="0" applyFont="1" applyAlignment="1" applyProtection="1">
      <alignment vertical="center"/>
      <protection locked="0"/>
    </xf>
    <xf numFmtId="0" fontId="21" fillId="0" borderId="0" xfId="0" applyFont="1" applyProtection="1">
      <alignment vertical="center"/>
      <protection locked="0"/>
    </xf>
    <xf numFmtId="0" fontId="23" fillId="0" borderId="0" xfId="0" applyFont="1" applyProtection="1">
      <alignment vertical="center"/>
      <protection locked="0"/>
    </xf>
    <xf numFmtId="0" fontId="21" fillId="0" borderId="0" xfId="0" applyFont="1" applyFill="1" applyProtection="1">
      <alignment vertical="center"/>
      <protection locked="0"/>
    </xf>
    <xf numFmtId="0" fontId="10" fillId="0" borderId="0" xfId="0" applyFont="1" applyProtection="1">
      <alignment vertical="center"/>
      <protection locked="0"/>
    </xf>
    <xf numFmtId="0" fontId="9" fillId="0" borderId="0" xfId="0" applyFont="1" applyBorder="1" applyProtection="1">
      <alignment vertical="center"/>
      <protection locked="0"/>
    </xf>
    <xf numFmtId="0" fontId="9" fillId="0" borderId="0" xfId="0" applyFont="1" applyBorder="1" applyAlignment="1" applyProtection="1">
      <alignment horizontal="center" vertical="center"/>
      <protection locked="0"/>
    </xf>
    <xf numFmtId="0" fontId="9" fillId="0" borderId="0" xfId="0" applyFo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right" vertical="center"/>
      <protection locked="0"/>
    </xf>
    <xf numFmtId="0" fontId="9" fillId="5" borderId="0" xfId="0" applyFont="1" applyFill="1" applyAlignment="1" applyProtection="1">
      <alignment vertical="center"/>
      <protection locked="0"/>
    </xf>
    <xf numFmtId="0" fontId="10" fillId="0" borderId="13" xfId="0" applyFont="1" applyBorder="1" applyProtection="1">
      <alignment vertical="center"/>
      <protection locked="0"/>
    </xf>
    <xf numFmtId="0" fontId="10" fillId="0" borderId="14" xfId="0" applyFont="1" applyBorder="1" applyAlignment="1" applyProtection="1">
      <alignment horizontal="center" vertical="center"/>
      <protection locked="0"/>
    </xf>
    <xf numFmtId="0" fontId="10" fillId="0" borderId="14" xfId="0" applyFont="1" applyBorder="1" applyProtection="1">
      <alignment vertical="center"/>
      <protection locked="0"/>
    </xf>
    <xf numFmtId="0" fontId="10" fillId="0" borderId="16" xfId="0" applyFont="1" applyBorder="1" applyProtection="1">
      <alignment vertical="center"/>
      <protection locked="0"/>
    </xf>
    <xf numFmtId="0" fontId="10" fillId="0" borderId="11" xfId="0" applyFont="1" applyBorder="1" applyProtection="1">
      <alignment vertical="center"/>
      <protection locked="0"/>
    </xf>
    <xf numFmtId="0" fontId="10" fillId="0" borderId="8" xfId="0" applyFont="1" applyBorder="1" applyAlignment="1" applyProtection="1">
      <alignment horizontal="center" vertical="center"/>
      <protection locked="0"/>
    </xf>
    <xf numFmtId="0" fontId="10" fillId="0" borderId="8" xfId="0" applyFont="1" applyBorder="1" applyProtection="1">
      <alignment vertical="center"/>
      <protection locked="0"/>
    </xf>
    <xf numFmtId="0" fontId="10" fillId="0" borderId="12" xfId="0" applyFont="1" applyBorder="1" applyProtection="1">
      <alignment vertical="center"/>
      <protection locked="0"/>
    </xf>
    <xf numFmtId="0" fontId="10" fillId="0" borderId="5" xfId="0" applyFont="1" applyBorder="1" applyProtection="1">
      <alignment vertical="center"/>
      <protection locked="0"/>
    </xf>
    <xf numFmtId="0" fontId="10" fillId="0" borderId="6" xfId="0" applyFont="1" applyBorder="1" applyProtection="1">
      <alignment vertical="center"/>
      <protection locked="0"/>
    </xf>
    <xf numFmtId="0" fontId="10" fillId="0" borderId="1" xfId="0" applyFont="1" applyBorder="1" applyProtection="1">
      <alignment vertical="center"/>
      <protection locked="0"/>
    </xf>
    <xf numFmtId="0" fontId="10" fillId="0" borderId="2" xfId="0" applyFont="1" applyBorder="1" applyAlignment="1" applyProtection="1">
      <alignment horizontal="center" vertical="center"/>
      <protection locked="0"/>
    </xf>
    <xf numFmtId="0" fontId="10" fillId="0" borderId="2" xfId="0" applyFont="1" applyBorder="1" applyProtection="1">
      <alignment vertical="center"/>
      <protection locked="0"/>
    </xf>
    <xf numFmtId="0" fontId="10" fillId="0" borderId="3" xfId="0" applyFont="1" applyBorder="1" applyProtection="1">
      <alignment vertical="center"/>
      <protection locked="0"/>
    </xf>
    <xf numFmtId="0" fontId="8" fillId="0" borderId="0" xfId="0" applyFont="1" applyAlignment="1">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vertical="center"/>
    </xf>
    <xf numFmtId="0" fontId="30" fillId="0" borderId="0" xfId="0" applyFont="1">
      <alignment vertical="center"/>
    </xf>
    <xf numFmtId="0" fontId="30" fillId="0" borderId="0" xfId="0" applyFont="1" applyAlignment="1">
      <alignment horizontal="centerContinuous" vertical="center"/>
    </xf>
    <xf numFmtId="0" fontId="21" fillId="5" borderId="0" xfId="0" applyFont="1" applyFill="1" applyProtection="1">
      <alignment vertical="center"/>
      <protection locked="0"/>
    </xf>
    <xf numFmtId="0" fontId="35" fillId="0" borderId="0" xfId="0" applyFont="1" applyAlignment="1">
      <alignment horizontal="centerContinuous" vertical="center"/>
    </xf>
    <xf numFmtId="0" fontId="35" fillId="0" borderId="0" xfId="0" applyFont="1">
      <alignment vertical="center"/>
    </xf>
    <xf numFmtId="0" fontId="35" fillId="0" borderId="68" xfId="0" applyFont="1" applyBorder="1">
      <alignment vertical="center"/>
    </xf>
    <xf numFmtId="0" fontId="35" fillId="0" borderId="69" xfId="0" applyFont="1" applyBorder="1">
      <alignment vertical="center"/>
    </xf>
    <xf numFmtId="0" fontId="34" fillId="0" borderId="73" xfId="0" applyFont="1" applyBorder="1" applyAlignment="1">
      <alignment horizontal="centerContinuous" vertical="center"/>
    </xf>
    <xf numFmtId="0" fontId="35" fillId="0" borderId="74" xfId="0" applyFont="1" applyBorder="1" applyAlignment="1">
      <alignment horizontal="centerContinuous" vertical="center"/>
    </xf>
    <xf numFmtId="0" fontId="35" fillId="0" borderId="75" xfId="0" applyFont="1" applyBorder="1" applyAlignment="1">
      <alignment horizontal="centerContinuous" vertical="center"/>
    </xf>
    <xf numFmtId="0" fontId="34" fillId="0" borderId="76" xfId="0" applyFont="1" applyBorder="1" applyAlignment="1">
      <alignment horizontal="center" vertical="center"/>
    </xf>
    <xf numFmtId="0" fontId="34" fillId="0" borderId="77" xfId="0" applyFont="1" applyBorder="1" applyAlignment="1">
      <alignment horizontal="center" vertical="center"/>
    </xf>
    <xf numFmtId="0" fontId="34" fillId="0" borderId="36" xfId="0" applyFont="1" applyBorder="1" applyAlignment="1">
      <alignment horizontal="centerContinuous" vertical="center"/>
    </xf>
    <xf numFmtId="0" fontId="34" fillId="0" borderId="36" xfId="0" applyFont="1" applyBorder="1" applyAlignment="1">
      <alignment horizontal="center" vertical="center"/>
    </xf>
    <xf numFmtId="0" fontId="35" fillId="0" borderId="93" xfId="0" applyFont="1" applyBorder="1">
      <alignment vertical="center"/>
    </xf>
    <xf numFmtId="0" fontId="35" fillId="0" borderId="87" xfId="0" applyNumberFormat="1" applyFont="1" applyBorder="1" applyAlignment="1">
      <alignment vertical="center" wrapText="1"/>
    </xf>
    <xf numFmtId="0" fontId="35" fillId="5" borderId="78" xfId="0" applyFont="1" applyFill="1" applyBorder="1" applyAlignment="1">
      <alignment vertical="center" wrapText="1"/>
    </xf>
    <xf numFmtId="0" fontId="35" fillId="5" borderId="79" xfId="0" applyFont="1" applyFill="1" applyBorder="1" applyAlignment="1">
      <alignment vertical="center" wrapText="1"/>
    </xf>
    <xf numFmtId="0" fontId="35" fillId="5" borderId="80" xfId="0" applyFont="1" applyFill="1" applyBorder="1" applyAlignment="1">
      <alignment vertical="center" wrapText="1"/>
    </xf>
    <xf numFmtId="0" fontId="35" fillId="5" borderId="87" xfId="0" applyFont="1" applyFill="1" applyBorder="1" applyAlignment="1">
      <alignment vertical="center" wrapText="1"/>
    </xf>
    <xf numFmtId="0" fontId="35" fillId="5" borderId="88" xfId="0" applyFont="1" applyFill="1" applyBorder="1" applyAlignment="1">
      <alignment vertical="center" wrapText="1"/>
    </xf>
    <xf numFmtId="0" fontId="35" fillId="0" borderId="94" xfId="0" applyFont="1" applyBorder="1">
      <alignment vertical="center"/>
    </xf>
    <xf numFmtId="0" fontId="35" fillId="0" borderId="89" xfId="0" applyFont="1" applyBorder="1" applyAlignment="1">
      <alignment vertical="center" wrapText="1"/>
    </xf>
    <xf numFmtId="0" fontId="35" fillId="5" borderId="81" xfId="0" applyFont="1" applyFill="1" applyBorder="1" applyAlignment="1">
      <alignment vertical="center" wrapText="1"/>
    </xf>
    <xf numFmtId="0" fontId="35" fillId="5" borderId="82" xfId="0" applyFont="1" applyFill="1" applyBorder="1" applyAlignment="1">
      <alignment vertical="center" wrapText="1"/>
    </xf>
    <xf numFmtId="0" fontId="35" fillId="5" borderId="83" xfId="0" applyFont="1" applyFill="1" applyBorder="1" applyAlignment="1">
      <alignment vertical="center" wrapText="1"/>
    </xf>
    <xf numFmtId="0" fontId="35" fillId="5" borderId="89" xfId="0" applyFont="1" applyFill="1" applyBorder="1" applyAlignment="1">
      <alignment vertical="center" wrapText="1"/>
    </xf>
    <xf numFmtId="0" fontId="35" fillId="5" borderId="90" xfId="0" applyFont="1" applyFill="1" applyBorder="1" applyAlignment="1">
      <alignment vertical="center" wrapText="1"/>
    </xf>
    <xf numFmtId="0" fontId="35" fillId="0" borderId="95" xfId="0" applyFont="1" applyBorder="1">
      <alignment vertical="center"/>
    </xf>
    <xf numFmtId="0" fontId="35" fillId="0" borderId="91" xfId="0" applyFont="1" applyBorder="1" applyAlignment="1">
      <alignment vertical="center" wrapText="1"/>
    </xf>
    <xf numFmtId="0" fontId="35" fillId="5" borderId="84" xfId="0" applyFont="1" applyFill="1" applyBorder="1" applyAlignment="1">
      <alignment vertical="center" wrapText="1"/>
    </xf>
    <xf numFmtId="0" fontId="35" fillId="5" borderId="85" xfId="0" applyFont="1" applyFill="1" applyBorder="1" applyAlignment="1">
      <alignment vertical="center" wrapText="1"/>
    </xf>
    <xf numFmtId="0" fontId="35" fillId="5" borderId="86" xfId="0" applyFont="1" applyFill="1" applyBorder="1" applyAlignment="1">
      <alignment vertical="center" wrapText="1"/>
    </xf>
    <xf numFmtId="0" fontId="35" fillId="5" borderId="91" xfId="0" applyFont="1" applyFill="1" applyBorder="1" applyAlignment="1">
      <alignment vertical="center" wrapText="1"/>
    </xf>
    <xf numFmtId="0" fontId="35" fillId="5" borderId="92" xfId="0" applyFont="1" applyFill="1" applyBorder="1" applyAlignment="1">
      <alignment vertical="center" wrapText="1"/>
    </xf>
    <xf numFmtId="0" fontId="35" fillId="5" borderId="97" xfId="0" applyFont="1" applyFill="1" applyBorder="1" applyAlignment="1">
      <alignment vertical="center" wrapText="1"/>
    </xf>
    <xf numFmtId="0" fontId="35" fillId="5" borderId="98" xfId="0" applyFont="1" applyFill="1" applyBorder="1" applyAlignment="1">
      <alignment vertical="center" wrapText="1"/>
    </xf>
    <xf numFmtId="56" fontId="35" fillId="5" borderId="96" xfId="0" applyNumberFormat="1" applyFont="1" applyFill="1" applyBorder="1" applyAlignment="1">
      <alignment vertical="center" wrapText="1"/>
    </xf>
    <xf numFmtId="0" fontId="35" fillId="0" borderId="0" xfId="0" applyFont="1" applyAlignment="1">
      <alignment horizontal="right" vertical="center"/>
    </xf>
    <xf numFmtId="0" fontId="37" fillId="0" borderId="0" xfId="3" applyFont="1">
      <alignment vertical="center"/>
    </xf>
    <xf numFmtId="38" fontId="37" fillId="0" borderId="0" xfId="5" applyFont="1">
      <alignment vertical="center"/>
    </xf>
    <xf numFmtId="0" fontId="38" fillId="0" borderId="0" xfId="3" applyFont="1">
      <alignment vertical="center"/>
    </xf>
    <xf numFmtId="0" fontId="37" fillId="0" borderId="99" xfId="3" applyFont="1" applyBorder="1">
      <alignment vertical="center"/>
    </xf>
    <xf numFmtId="0" fontId="38" fillId="5" borderId="100" xfId="3" applyFont="1" applyFill="1" applyBorder="1" applyAlignment="1">
      <alignment horizontal="center" vertical="center"/>
    </xf>
    <xf numFmtId="0" fontId="38" fillId="0" borderId="73" xfId="3" applyFont="1" applyBorder="1" applyAlignment="1">
      <alignment horizontal="left" vertical="center"/>
    </xf>
    <xf numFmtId="0" fontId="38" fillId="0" borderId="1" xfId="3" applyFont="1" applyBorder="1" applyAlignment="1">
      <alignment horizontal="left" vertical="center"/>
    </xf>
    <xf numFmtId="0" fontId="38" fillId="0" borderId="109" xfId="3" applyFont="1" applyBorder="1" applyAlignment="1">
      <alignment horizontal="left" vertical="center"/>
    </xf>
    <xf numFmtId="0" fontId="38" fillId="0" borderId="1" xfId="3" applyFont="1" applyBorder="1" applyAlignment="1">
      <alignment horizontal="left" vertical="center" wrapText="1"/>
    </xf>
    <xf numFmtId="176" fontId="10" fillId="0" borderId="22" xfId="0" applyNumberFormat="1" applyFont="1" applyBorder="1" applyAlignment="1" applyProtection="1">
      <alignment vertical="center"/>
    </xf>
    <xf numFmtId="176" fontId="10" fillId="0" borderId="2" xfId="0" applyNumberFormat="1" applyFont="1" applyBorder="1" applyAlignment="1" applyProtection="1">
      <alignment vertical="center"/>
    </xf>
    <xf numFmtId="176" fontId="10" fillId="0" borderId="28" xfId="0" applyNumberFormat="1" applyFont="1" applyBorder="1" applyAlignment="1" applyProtection="1">
      <alignment vertical="center"/>
    </xf>
    <xf numFmtId="176" fontId="10" fillId="0" borderId="25" xfId="0" applyNumberFormat="1" applyFont="1" applyBorder="1" applyAlignment="1" applyProtection="1">
      <alignment vertical="center"/>
    </xf>
    <xf numFmtId="176" fontId="10" fillId="0" borderId="14" xfId="0" applyNumberFormat="1" applyFont="1" applyBorder="1" applyAlignment="1" applyProtection="1">
      <alignment vertical="center"/>
    </xf>
    <xf numFmtId="176" fontId="10" fillId="0" borderId="8" xfId="0" applyNumberFormat="1" applyFont="1" applyBorder="1" applyAlignment="1" applyProtection="1">
      <alignment vertical="center"/>
    </xf>
    <xf numFmtId="0" fontId="10" fillId="0" borderId="22" xfId="0" applyFont="1" applyBorder="1" applyAlignment="1" applyProtection="1">
      <alignment vertical="center"/>
    </xf>
    <xf numFmtId="0" fontId="9" fillId="0" borderId="0" xfId="0" applyFont="1" applyAlignment="1" applyProtection="1">
      <alignment horizontal="center" vertical="center"/>
      <protection locked="0"/>
    </xf>
    <xf numFmtId="0" fontId="10" fillId="0" borderId="14" xfId="0" applyFont="1" applyBorder="1" applyAlignment="1" applyProtection="1">
      <alignment vertical="center"/>
    </xf>
    <xf numFmtId="0" fontId="44" fillId="0" borderId="0" xfId="0" applyFont="1" applyProtection="1">
      <alignment vertical="center"/>
      <protection locked="0"/>
    </xf>
    <xf numFmtId="0" fontId="44" fillId="0" borderId="0" xfId="0" applyFont="1" applyAlignment="1" applyProtection="1">
      <alignment horizontal="left" vertical="center"/>
      <protection locked="0"/>
    </xf>
    <xf numFmtId="0" fontId="9" fillId="0" borderId="1" xfId="0" applyFont="1" applyBorder="1" applyProtection="1">
      <alignment vertical="center"/>
      <protection locked="0"/>
    </xf>
    <xf numFmtId="0" fontId="9" fillId="0" borderId="2" xfId="0" applyFont="1" applyBorder="1" applyProtection="1">
      <alignment vertical="center"/>
      <protection locked="0"/>
    </xf>
    <xf numFmtId="0" fontId="16" fillId="0" borderId="2" xfId="0" applyFont="1" applyBorder="1" applyProtection="1">
      <alignment vertical="center"/>
      <protection locked="0"/>
    </xf>
    <xf numFmtId="0" fontId="9" fillId="0" borderId="3" xfId="0" applyFont="1" applyBorder="1" applyProtection="1">
      <alignment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16" fillId="0" borderId="0" xfId="0" applyFont="1" applyAlignment="1" applyProtection="1">
      <alignment horizontal="left" vertical="center"/>
      <protection locked="0"/>
    </xf>
    <xf numFmtId="0" fontId="16" fillId="0" borderId="0" xfId="0" applyFont="1" applyProtection="1">
      <alignment vertical="center"/>
      <protection locked="0"/>
    </xf>
    <xf numFmtId="0" fontId="22" fillId="0" borderId="0" xfId="0" applyFont="1" applyAlignment="1" applyProtection="1">
      <alignment vertical="center"/>
      <protection locked="0"/>
    </xf>
    <xf numFmtId="0" fontId="10" fillId="0" borderId="13" xfId="0" applyFont="1" applyBorder="1" applyProtection="1">
      <alignment vertical="center"/>
    </xf>
    <xf numFmtId="0" fontId="10" fillId="0" borderId="14" xfId="0" applyFont="1" applyBorder="1" applyProtection="1">
      <alignment vertical="center"/>
    </xf>
    <xf numFmtId="0" fontId="10" fillId="0" borderId="16" xfId="0" applyFont="1" applyBorder="1" applyProtection="1">
      <alignment vertical="center"/>
    </xf>
    <xf numFmtId="0" fontId="10" fillId="0" borderId="21" xfId="0" applyFont="1" applyBorder="1" applyProtection="1">
      <alignment vertical="center"/>
    </xf>
    <xf numFmtId="0" fontId="10" fillId="0" borderId="22" xfId="0" applyFont="1" applyBorder="1" applyProtection="1">
      <alignment vertical="center"/>
    </xf>
    <xf numFmtId="0" fontId="10" fillId="0" borderId="23" xfId="0" applyFont="1" applyBorder="1" applyProtection="1">
      <alignment vertical="center"/>
    </xf>
    <xf numFmtId="0" fontId="10" fillId="0" borderId="15" xfId="0" applyFont="1" applyBorder="1" applyProtection="1">
      <alignment vertical="center"/>
    </xf>
    <xf numFmtId="0" fontId="10" fillId="0" borderId="7" xfId="0" applyFont="1" applyBorder="1" applyProtection="1">
      <alignment vertical="center"/>
    </xf>
    <xf numFmtId="0" fontId="10" fillId="0" borderId="8" xfId="0" applyFont="1" applyBorder="1" applyProtection="1">
      <alignment vertical="center"/>
    </xf>
    <xf numFmtId="0" fontId="10" fillId="0" borderId="25" xfId="0" applyFont="1" applyBorder="1" applyProtection="1">
      <alignment vertical="center"/>
    </xf>
    <xf numFmtId="0" fontId="10" fillId="0" borderId="24" xfId="0" applyFont="1" applyBorder="1" applyProtection="1">
      <alignment vertical="center"/>
    </xf>
    <xf numFmtId="0" fontId="7" fillId="0" borderId="0" xfId="0" applyFont="1" applyFill="1" applyProtection="1">
      <alignment vertical="center"/>
      <protection locked="0"/>
    </xf>
    <xf numFmtId="0" fontId="8" fillId="0" borderId="0" xfId="0" applyFont="1" applyFill="1" applyProtection="1">
      <alignment vertical="center"/>
      <protection locked="0"/>
    </xf>
    <xf numFmtId="0" fontId="9" fillId="0" borderId="13" xfId="0" applyFont="1" applyFill="1" applyBorder="1" applyProtection="1">
      <alignment vertical="center"/>
      <protection locked="0"/>
    </xf>
    <xf numFmtId="0" fontId="9" fillId="0" borderId="14" xfId="0" applyFont="1" applyFill="1" applyBorder="1" applyAlignment="1" applyProtection="1">
      <alignment horizontal="center" vertical="center"/>
      <protection locked="0"/>
    </xf>
    <xf numFmtId="0" fontId="9" fillId="0" borderId="14" xfId="0" applyFont="1" applyFill="1" applyBorder="1" applyProtection="1">
      <alignment vertical="center"/>
      <protection locked="0"/>
    </xf>
    <xf numFmtId="0" fontId="9" fillId="0" borderId="16" xfId="0" applyFont="1" applyFill="1" applyBorder="1" applyProtection="1">
      <alignment vertical="center"/>
      <protection locked="0"/>
    </xf>
    <xf numFmtId="0" fontId="5" fillId="0" borderId="0" xfId="0" applyFont="1" applyFill="1" applyProtection="1">
      <alignment vertical="center"/>
      <protection locked="0"/>
    </xf>
    <xf numFmtId="0" fontId="9" fillId="0" borderId="11" xfId="0" applyFont="1" applyFill="1" applyBorder="1" applyProtection="1">
      <alignment vertical="center"/>
      <protection locked="0"/>
    </xf>
    <xf numFmtId="0" fontId="9" fillId="0" borderId="8" xfId="0" applyFont="1" applyFill="1" applyBorder="1" applyAlignment="1" applyProtection="1">
      <alignment horizontal="center" vertical="center"/>
      <protection locked="0"/>
    </xf>
    <xf numFmtId="0" fontId="9" fillId="0" borderId="8" xfId="0" applyFont="1" applyFill="1" applyBorder="1" applyProtection="1">
      <alignment vertical="center"/>
      <protection locked="0"/>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Protection="1">
      <alignment vertical="center"/>
      <protection locked="0"/>
    </xf>
    <xf numFmtId="0" fontId="9" fillId="0" borderId="10" xfId="0" applyFont="1" applyFill="1" applyBorder="1" applyProtection="1">
      <alignment vertical="center"/>
      <protection locked="0"/>
    </xf>
    <xf numFmtId="0" fontId="9" fillId="0" borderId="5" xfId="0" applyFont="1" applyFill="1" applyBorder="1" applyProtection="1">
      <alignment vertical="center"/>
      <protection locked="0"/>
    </xf>
    <xf numFmtId="0" fontId="11" fillId="0" borderId="0" xfId="0" applyFont="1" applyFill="1" applyBorder="1" applyAlignment="1" applyProtection="1">
      <alignment vertical="top"/>
      <protection locked="0"/>
    </xf>
    <xf numFmtId="0" fontId="9" fillId="0" borderId="6" xfId="0" applyFont="1" applyFill="1" applyBorder="1" applyProtection="1">
      <alignment vertical="center"/>
      <protection locked="0"/>
    </xf>
    <xf numFmtId="0" fontId="5" fillId="0" borderId="0" xfId="0" applyFont="1" applyFill="1" applyBorder="1" applyProtection="1">
      <alignment vertical="center"/>
      <protection locked="0"/>
    </xf>
    <xf numFmtId="0" fontId="9" fillId="0" borderId="1" xfId="0" applyFont="1" applyFill="1" applyBorder="1" applyProtection="1">
      <alignment vertical="center"/>
      <protection locked="0"/>
    </xf>
    <xf numFmtId="0" fontId="9" fillId="0" borderId="2" xfId="0" applyFont="1" applyFill="1" applyBorder="1" applyAlignment="1" applyProtection="1">
      <alignment horizontal="center" vertical="center"/>
      <protection locked="0"/>
    </xf>
    <xf numFmtId="0" fontId="9" fillId="0" borderId="2" xfId="0" applyFont="1" applyFill="1" applyBorder="1" applyProtection="1">
      <alignment vertical="center"/>
      <protection locked="0"/>
    </xf>
    <xf numFmtId="0" fontId="9" fillId="0" borderId="3" xfId="0" applyFont="1" applyFill="1" applyBorder="1" applyProtection="1">
      <alignment vertical="center"/>
      <protection locked="0"/>
    </xf>
    <xf numFmtId="0" fontId="5" fillId="5" borderId="5" xfId="0" applyFont="1" applyFill="1" applyBorder="1" applyProtection="1">
      <alignment vertical="center"/>
      <protection locked="0"/>
    </xf>
    <xf numFmtId="0" fontId="5" fillId="0" borderId="5" xfId="0" applyFont="1" applyFill="1" applyBorder="1" applyAlignment="1" applyProtection="1">
      <alignment horizontal="left" vertical="center"/>
      <protection locked="0"/>
    </xf>
    <xf numFmtId="0" fontId="9" fillId="0" borderId="5"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5" fillId="5" borderId="8" xfId="0" applyFont="1" applyFill="1" applyBorder="1" applyAlignment="1" applyProtection="1">
      <alignment horizontal="left" vertical="center"/>
      <protection locked="0"/>
    </xf>
    <xf numFmtId="0" fontId="9" fillId="0" borderId="12" xfId="0" applyFont="1" applyFill="1" applyBorder="1" applyAlignment="1" applyProtection="1">
      <alignment horizontal="center" vertical="center"/>
      <protection locked="0"/>
    </xf>
    <xf numFmtId="0" fontId="12" fillId="0" borderId="8" xfId="0" applyFont="1" applyFill="1" applyBorder="1" applyAlignment="1" applyProtection="1">
      <alignment horizontal="left" vertical="center"/>
      <protection locked="0"/>
    </xf>
    <xf numFmtId="0" fontId="5" fillId="0" borderId="8" xfId="0" applyFont="1" applyFill="1" applyBorder="1" applyProtection="1">
      <alignment vertical="center"/>
      <protection locked="0"/>
    </xf>
    <xf numFmtId="0" fontId="5" fillId="0" borderId="4" xfId="0" applyFont="1" applyFill="1" applyBorder="1" applyAlignment="1" applyProtection="1">
      <alignment horizontal="left" vertical="center"/>
      <protection locked="0"/>
    </xf>
    <xf numFmtId="0" fontId="5" fillId="0" borderId="2" xfId="0" applyFont="1" applyFill="1" applyBorder="1" applyAlignment="1" applyProtection="1">
      <alignment horizontal="center" vertical="center"/>
      <protection locked="0"/>
    </xf>
    <xf numFmtId="0" fontId="5" fillId="0" borderId="2" xfId="0" applyFont="1" applyFill="1" applyBorder="1" applyAlignment="1" applyProtection="1">
      <alignment vertical="center"/>
      <protection locked="0"/>
    </xf>
    <xf numFmtId="0" fontId="5" fillId="0" borderId="2" xfId="0" applyFont="1" applyFill="1" applyBorder="1" applyProtection="1">
      <alignment vertical="center"/>
      <protection locked="0"/>
    </xf>
    <xf numFmtId="0" fontId="5" fillId="0" borderId="3" xfId="0" applyFont="1" applyFill="1" applyBorder="1" applyProtection="1">
      <alignment vertical="center"/>
      <protection locked="0"/>
    </xf>
    <xf numFmtId="0" fontId="5" fillId="0" borderId="19" xfId="0" applyFont="1" applyFill="1" applyBorder="1" applyProtection="1">
      <alignment vertical="center"/>
      <protection locked="0"/>
    </xf>
    <xf numFmtId="0" fontId="6" fillId="0" borderId="19" xfId="0" applyFont="1" applyFill="1" applyBorder="1" applyAlignment="1" applyProtection="1">
      <alignment vertical="center" wrapText="1"/>
      <protection locked="0"/>
    </xf>
    <xf numFmtId="0" fontId="6" fillId="0" borderId="0" xfId="0" applyFont="1" applyFill="1" applyBorder="1" applyAlignment="1" applyProtection="1">
      <alignment vertical="center" wrapText="1"/>
      <protection locked="0"/>
    </xf>
    <xf numFmtId="0" fontId="6" fillId="0" borderId="20" xfId="0" applyFont="1" applyFill="1" applyBorder="1" applyAlignment="1" applyProtection="1">
      <alignment vertical="center" wrapText="1"/>
      <protection locked="0"/>
    </xf>
    <xf numFmtId="0" fontId="6" fillId="0" borderId="8" xfId="0" applyFont="1" applyFill="1" applyBorder="1" applyAlignment="1" applyProtection="1">
      <alignment vertical="center" wrapText="1"/>
      <protection locked="0"/>
    </xf>
    <xf numFmtId="0" fontId="13" fillId="0" borderId="8" xfId="0"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49" fontId="26" fillId="0" borderId="0" xfId="0" applyNumberFormat="1" applyFont="1" applyFill="1" applyBorder="1" applyAlignment="1" applyProtection="1">
      <alignment horizontal="left" vertical="center"/>
      <protection locked="0"/>
    </xf>
    <xf numFmtId="49" fontId="7" fillId="0" borderId="0" xfId="0" applyNumberFormat="1" applyFont="1" applyFill="1" applyBorder="1" applyAlignment="1" applyProtection="1">
      <alignment horizontal="center" vertical="center" wrapText="1"/>
      <protection locked="0"/>
    </xf>
    <xf numFmtId="38" fontId="8" fillId="0" borderId="0" xfId="4" applyFont="1" applyFill="1" applyBorder="1" applyAlignment="1" applyProtection="1">
      <alignment horizontal="right" vertical="center" shrinkToFit="1"/>
      <protection locked="0"/>
    </xf>
    <xf numFmtId="0" fontId="8" fillId="0" borderId="0"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49" fontId="19" fillId="0" borderId="0" xfId="0" applyNumberFormat="1" applyFont="1" applyFill="1" applyBorder="1" applyAlignment="1" applyProtection="1">
      <alignment horizontal="left" vertical="center"/>
      <protection locked="0"/>
    </xf>
    <xf numFmtId="0" fontId="7"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7" fillId="0" borderId="0" xfId="0" applyFont="1" applyFill="1" applyBorder="1" applyProtection="1">
      <alignment vertical="center"/>
      <protection locked="0"/>
    </xf>
    <xf numFmtId="0" fontId="8" fillId="0" borderId="0" xfId="0" applyFont="1" applyFill="1" applyBorder="1" applyProtection="1">
      <alignment vertical="center"/>
      <protection locked="0"/>
    </xf>
    <xf numFmtId="176" fontId="5" fillId="0" borderId="0" xfId="0" applyNumberFormat="1" applyFont="1" applyFill="1" applyBorder="1" applyAlignment="1" applyProtection="1">
      <alignment vertical="center"/>
      <protection locked="0"/>
    </xf>
    <xf numFmtId="0" fontId="12" fillId="0" borderId="8" xfId="0" applyFont="1" applyFill="1" applyBorder="1" applyProtection="1">
      <alignment vertical="center"/>
      <protection locked="0"/>
    </xf>
    <xf numFmtId="0" fontId="7" fillId="0" borderId="8" xfId="0" applyFont="1" applyFill="1" applyBorder="1" applyAlignment="1" applyProtection="1">
      <alignment vertical="center"/>
      <protection locked="0"/>
    </xf>
    <xf numFmtId="0" fontId="6" fillId="0" borderId="8" xfId="0" applyFont="1" applyFill="1" applyBorder="1" applyAlignment="1" applyProtection="1">
      <alignment vertical="center"/>
      <protection locked="0"/>
    </xf>
    <xf numFmtId="0" fontId="5" fillId="0" borderId="8" xfId="0" applyFont="1" applyFill="1" applyBorder="1" applyAlignment="1" applyProtection="1">
      <alignment vertical="center" textRotation="255"/>
      <protection locked="0"/>
    </xf>
    <xf numFmtId="0" fontId="7" fillId="0" borderId="8" xfId="0" applyFont="1" applyFill="1" applyBorder="1" applyProtection="1">
      <alignment vertical="center"/>
      <protection locked="0"/>
    </xf>
    <xf numFmtId="0" fontId="8" fillId="0" borderId="8" xfId="0" applyFont="1" applyFill="1" applyBorder="1" applyProtection="1">
      <alignment vertical="center"/>
      <protection locked="0"/>
    </xf>
    <xf numFmtId="0" fontId="13" fillId="0" borderId="0"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left" vertical="center" wrapText="1"/>
      <protection locked="0"/>
    </xf>
    <xf numFmtId="49" fontId="7" fillId="0" borderId="5" xfId="0" applyNumberFormat="1" applyFont="1" applyFill="1" applyBorder="1" applyAlignment="1" applyProtection="1">
      <alignment horizontal="center" vertical="center" wrapText="1"/>
      <protection locked="0"/>
    </xf>
    <xf numFmtId="177" fontId="8" fillId="0" borderId="5" xfId="4" applyNumberFormat="1" applyFont="1" applyFill="1" applyBorder="1" applyAlignment="1" applyProtection="1">
      <alignment vertical="center" shrinkToFit="1"/>
      <protection locked="0"/>
    </xf>
    <xf numFmtId="177" fontId="8" fillId="0" borderId="0" xfId="4" applyNumberFormat="1" applyFont="1" applyFill="1" applyBorder="1" applyAlignment="1" applyProtection="1">
      <alignment vertical="center" shrinkToFit="1"/>
      <protection locked="0"/>
    </xf>
    <xf numFmtId="0" fontId="14" fillId="2" borderId="60" xfId="0" applyFont="1" applyFill="1" applyBorder="1" applyAlignment="1" applyProtection="1">
      <alignment horizontal="left" vertical="center"/>
      <protection locked="0"/>
    </xf>
    <xf numFmtId="0" fontId="8" fillId="2" borderId="61" xfId="0" applyFont="1" applyFill="1" applyBorder="1" applyAlignment="1" applyProtection="1">
      <alignment vertical="center"/>
      <protection locked="0"/>
    </xf>
    <xf numFmtId="0" fontId="8" fillId="2" borderId="61" xfId="0" applyFont="1" applyFill="1" applyBorder="1" applyAlignment="1" applyProtection="1">
      <alignment horizontal="center" vertical="center"/>
      <protection locked="0"/>
    </xf>
    <xf numFmtId="0" fontId="8" fillId="0" borderId="61" xfId="0" applyFont="1" applyFill="1" applyBorder="1" applyProtection="1">
      <alignment vertical="center"/>
      <protection locked="0"/>
    </xf>
    <xf numFmtId="0" fontId="8" fillId="0" borderId="62" xfId="0" applyFont="1" applyFill="1" applyBorder="1" applyProtection="1">
      <alignment vertical="center"/>
      <protection locked="0"/>
    </xf>
    <xf numFmtId="0" fontId="14" fillId="2" borderId="63" xfId="0" applyFont="1" applyFill="1" applyBorder="1" applyAlignment="1" applyProtection="1">
      <alignment vertical="center"/>
      <protection locked="0"/>
    </xf>
    <xf numFmtId="0" fontId="14" fillId="2" borderId="0"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64" xfId="0" applyFont="1" applyFill="1" applyBorder="1" applyAlignment="1" applyProtection="1">
      <alignment vertical="center"/>
      <protection locked="0"/>
    </xf>
    <xf numFmtId="0" fontId="8" fillId="0" borderId="0" xfId="0" applyFont="1" applyFill="1" applyAlignment="1" applyProtection="1">
      <alignment vertical="center"/>
      <protection locked="0"/>
    </xf>
    <xf numFmtId="0" fontId="14" fillId="2" borderId="63" xfId="0" applyFont="1" applyFill="1" applyBorder="1" applyAlignment="1" applyProtection="1">
      <alignment horizontal="left" vertical="center"/>
      <protection locked="0"/>
    </xf>
    <xf numFmtId="0" fontId="14" fillId="2" borderId="0"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6" fillId="2" borderId="64" xfId="0" applyFont="1" applyFill="1" applyBorder="1" applyAlignment="1" applyProtection="1">
      <alignment horizontal="left" vertical="center"/>
      <protection locked="0"/>
    </xf>
    <xf numFmtId="0" fontId="6" fillId="2" borderId="0" xfId="0" applyFont="1" applyFill="1" applyBorder="1" applyAlignment="1" applyProtection="1">
      <alignment vertical="center"/>
      <protection locked="0"/>
    </xf>
    <xf numFmtId="0" fontId="6" fillId="2" borderId="64" xfId="0"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14" fillId="2" borderId="0"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14" fillId="0" borderId="63" xfId="0" applyFont="1" applyFill="1" applyBorder="1" applyProtection="1">
      <alignment vertical="center"/>
      <protection locked="0"/>
    </xf>
    <xf numFmtId="0" fontId="8" fillId="2" borderId="0" xfId="0" applyFont="1" applyFill="1" applyBorder="1" applyProtection="1">
      <alignment vertical="center"/>
      <protection locked="0"/>
    </xf>
    <xf numFmtId="0" fontId="8" fillId="0" borderId="64" xfId="0" applyFont="1" applyFill="1" applyBorder="1" applyProtection="1">
      <alignment vertical="center"/>
      <protection locked="0"/>
    </xf>
    <xf numFmtId="0" fontId="14" fillId="0" borderId="65" xfId="0" applyFont="1" applyFill="1" applyBorder="1" applyProtection="1">
      <alignment vertical="center"/>
      <protection locked="0"/>
    </xf>
    <xf numFmtId="0" fontId="8" fillId="0" borderId="66" xfId="0" applyFont="1" applyFill="1" applyBorder="1" applyProtection="1">
      <alignment vertical="center"/>
      <protection locked="0"/>
    </xf>
    <xf numFmtId="0" fontId="8" fillId="0" borderId="67" xfId="0" applyFont="1" applyFill="1" applyBorder="1" applyProtection="1">
      <alignment vertical="center"/>
      <protection locked="0"/>
    </xf>
    <xf numFmtId="0" fontId="11" fillId="0" borderId="0" xfId="0" applyFont="1" applyFill="1" applyProtection="1">
      <alignment vertical="center"/>
      <protection locked="0"/>
    </xf>
    <xf numFmtId="0" fontId="17" fillId="0" borderId="0" xfId="0" applyFont="1" applyFill="1" applyProtection="1">
      <alignment vertical="center"/>
      <protection locked="0"/>
    </xf>
    <xf numFmtId="176" fontId="11" fillId="0" borderId="0" xfId="0" applyNumberFormat="1" applyFont="1" applyFill="1" applyProtection="1">
      <alignment vertical="center"/>
      <protection locked="0"/>
    </xf>
    <xf numFmtId="0" fontId="45" fillId="0" borderId="0" xfId="0" applyFont="1" applyFill="1" applyProtection="1">
      <alignment vertical="center"/>
      <protection locked="0"/>
    </xf>
    <xf numFmtId="0" fontId="36" fillId="0" borderId="0" xfId="0" applyFont="1">
      <alignment vertical="center"/>
    </xf>
    <xf numFmtId="0" fontId="46" fillId="0" borderId="0" xfId="0" applyFont="1" applyFill="1" applyBorder="1" applyAlignment="1" applyProtection="1">
      <alignment vertical="center" wrapText="1"/>
      <protection locked="0"/>
    </xf>
    <xf numFmtId="0" fontId="9" fillId="0" borderId="36" xfId="0" applyFont="1" applyBorder="1" applyAlignment="1" applyProtection="1">
      <alignment horizontal="center" vertical="center"/>
      <protection locked="0"/>
    </xf>
    <xf numFmtId="0" fontId="10" fillId="5" borderId="9" xfId="0" applyFont="1" applyFill="1" applyBorder="1" applyAlignment="1" applyProtection="1">
      <alignment horizontal="left" vertical="center"/>
      <protection locked="0"/>
    </xf>
    <xf numFmtId="0" fontId="10" fillId="5" borderId="0" xfId="0" applyFont="1" applyFill="1" applyBorder="1" applyAlignment="1" applyProtection="1">
      <alignment horizontal="left" vertical="center"/>
      <protection locked="0"/>
    </xf>
    <xf numFmtId="0" fontId="10" fillId="5" borderId="10" xfId="0" applyFont="1" applyFill="1" applyBorder="1" applyAlignment="1" applyProtection="1">
      <alignment horizontal="left" vertical="center"/>
      <protection locked="0"/>
    </xf>
    <xf numFmtId="0" fontId="10" fillId="5" borderId="11" xfId="0" applyFont="1" applyFill="1" applyBorder="1" applyAlignment="1" applyProtection="1">
      <alignment horizontal="left" vertical="center"/>
      <protection locked="0"/>
    </xf>
    <xf numFmtId="0" fontId="10" fillId="5" borderId="8" xfId="0" applyFont="1" applyFill="1" applyBorder="1" applyAlignment="1" applyProtection="1">
      <alignment horizontal="left" vertical="center"/>
      <protection locked="0"/>
    </xf>
    <xf numFmtId="0" fontId="10" fillId="5" borderId="12" xfId="0" applyFont="1" applyFill="1" applyBorder="1" applyAlignment="1" applyProtection="1">
      <alignment horizontal="left" vertical="center"/>
      <protection locked="0"/>
    </xf>
    <xf numFmtId="176" fontId="10" fillId="0" borderId="21" xfId="0" applyNumberFormat="1" applyFont="1" applyBorder="1" applyAlignment="1" applyProtection="1">
      <alignment vertical="center"/>
    </xf>
    <xf numFmtId="176" fontId="10" fillId="0" borderId="22" xfId="0" applyNumberFormat="1" applyFont="1" applyBorder="1" applyAlignment="1" applyProtection="1">
      <alignment vertical="center"/>
    </xf>
    <xf numFmtId="176" fontId="10" fillId="0" borderId="15" xfId="0" applyNumberFormat="1" applyFont="1" applyBorder="1" applyAlignment="1" applyProtection="1">
      <alignment vertical="center"/>
    </xf>
    <xf numFmtId="176" fontId="10" fillId="0" borderId="7" xfId="0" applyNumberFormat="1" applyFont="1" applyBorder="1" applyAlignment="1" applyProtection="1">
      <alignment vertical="center"/>
    </xf>
    <xf numFmtId="176" fontId="10" fillId="0" borderId="1" xfId="0" applyNumberFormat="1" applyFont="1" applyBorder="1" applyAlignment="1" applyProtection="1">
      <alignment vertical="center"/>
    </xf>
    <xf numFmtId="176" fontId="10" fillId="0" borderId="2" xfId="0" applyNumberFormat="1" applyFont="1" applyBorder="1" applyAlignment="1" applyProtection="1">
      <alignment vertical="center"/>
    </xf>
    <xf numFmtId="176" fontId="10" fillId="0" borderId="27" xfId="0" applyNumberFormat="1" applyFont="1" applyBorder="1" applyAlignment="1" applyProtection="1">
      <alignment vertical="center"/>
    </xf>
    <xf numFmtId="176" fontId="10" fillId="0" borderId="28" xfId="0" applyNumberFormat="1" applyFont="1" applyBorder="1" applyAlignment="1" applyProtection="1">
      <alignment vertical="center"/>
    </xf>
    <xf numFmtId="176" fontId="10" fillId="0" borderId="24" xfId="0" applyNumberFormat="1" applyFont="1" applyBorder="1" applyAlignment="1" applyProtection="1">
      <alignment vertical="center"/>
    </xf>
    <xf numFmtId="176" fontId="10" fillId="0" borderId="25" xfId="0" applyNumberFormat="1" applyFont="1" applyBorder="1" applyAlignment="1" applyProtection="1">
      <alignment vertical="center"/>
    </xf>
    <xf numFmtId="176" fontId="10" fillId="0" borderId="13" xfId="0" applyNumberFormat="1" applyFont="1" applyBorder="1" applyAlignment="1" applyProtection="1">
      <alignment vertical="center"/>
    </xf>
    <xf numFmtId="176" fontId="10" fillId="0" borderId="14" xfId="0" applyNumberFormat="1" applyFont="1" applyBorder="1" applyAlignment="1" applyProtection="1">
      <alignment vertical="center"/>
    </xf>
    <xf numFmtId="176" fontId="10" fillId="0" borderId="11" xfId="0" applyNumberFormat="1" applyFont="1" applyBorder="1" applyAlignment="1" applyProtection="1">
      <alignment vertical="center"/>
    </xf>
    <xf numFmtId="176" fontId="10" fillId="0" borderId="8" xfId="0" applyNumberFormat="1" applyFont="1" applyBorder="1" applyAlignment="1" applyProtection="1">
      <alignment vertical="center"/>
    </xf>
    <xf numFmtId="0" fontId="10" fillId="0" borderId="11" xfId="0" applyFont="1" applyBorder="1" applyAlignment="1" applyProtection="1">
      <alignment vertical="center"/>
    </xf>
    <xf numFmtId="0" fontId="10" fillId="0" borderId="8" xfId="0" applyFont="1" applyBorder="1" applyAlignment="1" applyProtection="1">
      <alignment vertical="center"/>
    </xf>
    <xf numFmtId="0" fontId="10" fillId="0" borderId="8" xfId="0" applyFont="1" applyBorder="1" applyAlignment="1" applyProtection="1">
      <alignment horizontal="center" vertical="center"/>
    </xf>
    <xf numFmtId="0" fontId="10" fillId="0" borderId="12" xfId="0" applyFont="1" applyBorder="1" applyAlignment="1" applyProtection="1">
      <alignment horizontal="center"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22" xfId="0" applyFont="1" applyBorder="1" applyAlignment="1" applyProtection="1">
      <alignment horizontal="center" vertical="center"/>
    </xf>
    <xf numFmtId="0" fontId="10" fillId="0" borderId="23" xfId="0" applyFont="1" applyBorder="1" applyAlignment="1" applyProtection="1">
      <alignment horizontal="center" vertical="center"/>
    </xf>
    <xf numFmtId="0" fontId="10" fillId="5" borderId="1" xfId="0" applyFont="1" applyFill="1" applyBorder="1" applyAlignment="1" applyProtection="1">
      <alignment vertical="center"/>
      <protection locked="0"/>
    </xf>
    <xf numFmtId="0" fontId="10" fillId="5" borderId="2" xfId="0" applyFont="1" applyFill="1" applyBorder="1" applyAlignment="1" applyProtection="1">
      <alignment vertical="center"/>
      <protection locked="0"/>
    </xf>
    <xf numFmtId="0" fontId="10" fillId="5" borderId="3" xfId="0" applyFont="1" applyFill="1" applyBorder="1" applyAlignment="1" applyProtection="1">
      <alignment vertical="center"/>
      <protection locked="0"/>
    </xf>
    <xf numFmtId="0" fontId="10" fillId="0" borderId="18" xfId="0" applyFont="1" applyBorder="1" applyAlignment="1" applyProtection="1">
      <alignment horizontal="center" vertical="center" textRotation="255"/>
      <protection locked="0"/>
    </xf>
    <xf numFmtId="0" fontId="10" fillId="0" borderId="19" xfId="0" applyFont="1" applyBorder="1" applyAlignment="1" applyProtection="1">
      <alignment horizontal="center" vertical="center" textRotation="255"/>
      <protection locked="0"/>
    </xf>
    <xf numFmtId="0" fontId="10" fillId="0" borderId="20" xfId="0" applyFont="1" applyBorder="1" applyAlignment="1" applyProtection="1">
      <alignment horizontal="center" vertical="center" textRotation="255"/>
      <protection locked="0"/>
    </xf>
    <xf numFmtId="0" fontId="9" fillId="0" borderId="0" xfId="0" applyFont="1" applyAlignment="1" applyProtection="1">
      <alignment horizontal="center" vertical="center"/>
      <protection locked="0"/>
    </xf>
    <xf numFmtId="49" fontId="10" fillId="5" borderId="5" xfId="0" applyNumberFormat="1" applyFont="1" applyFill="1" applyBorder="1" applyAlignment="1" applyProtection="1">
      <alignment horizontal="center" vertical="center"/>
      <protection locked="0"/>
    </xf>
    <xf numFmtId="0" fontId="10" fillId="5" borderId="15" xfId="0" applyFont="1" applyFill="1" applyBorder="1" applyAlignment="1" applyProtection="1">
      <alignment vertical="center"/>
      <protection locked="0"/>
    </xf>
    <xf numFmtId="0" fontId="10" fillId="5" borderId="7" xfId="0" applyFont="1" applyFill="1" applyBorder="1" applyAlignment="1" applyProtection="1">
      <alignment vertical="center"/>
      <protection locked="0"/>
    </xf>
    <xf numFmtId="0" fontId="10" fillId="5" borderId="17" xfId="0" applyFont="1" applyFill="1" applyBorder="1" applyAlignment="1" applyProtection="1">
      <alignment vertical="center"/>
      <protection locked="0"/>
    </xf>
    <xf numFmtId="0" fontId="10" fillId="5" borderId="13" xfId="0" applyFont="1" applyFill="1" applyBorder="1" applyAlignment="1" applyProtection="1">
      <alignment vertical="center"/>
      <protection locked="0"/>
    </xf>
    <xf numFmtId="0" fontId="10" fillId="5" borderId="14" xfId="0" applyFont="1" applyFill="1" applyBorder="1" applyAlignment="1" applyProtection="1">
      <alignment vertical="center"/>
      <protection locked="0"/>
    </xf>
    <xf numFmtId="0" fontId="10" fillId="5" borderId="16" xfId="0" applyFont="1" applyFill="1" applyBorder="1" applyAlignment="1" applyProtection="1">
      <alignment vertical="center"/>
      <protection locked="0"/>
    </xf>
    <xf numFmtId="0" fontId="10" fillId="0" borderId="4" xfId="0" applyFont="1" applyBorder="1" applyAlignment="1" applyProtection="1">
      <alignment vertical="center"/>
      <protection locked="0"/>
    </xf>
    <xf numFmtId="0" fontId="10" fillId="0" borderId="5" xfId="0" applyFont="1" applyBorder="1" applyAlignment="1" applyProtection="1">
      <alignment vertical="center"/>
      <protection locked="0"/>
    </xf>
    <xf numFmtId="0" fontId="10" fillId="0" borderId="6"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10" fillId="0" borderId="0" xfId="0" applyFont="1" applyBorder="1" applyAlignment="1" applyProtection="1">
      <alignment vertical="center"/>
      <protection locked="0"/>
    </xf>
    <xf numFmtId="0" fontId="10" fillId="0" borderId="10" xfId="0" applyFont="1" applyBorder="1" applyAlignment="1" applyProtection="1">
      <alignment vertical="center"/>
      <protection locked="0"/>
    </xf>
    <xf numFmtId="0" fontId="10" fillId="0" borderId="11"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10" fillId="0" borderId="12" xfId="0" applyFont="1" applyBorder="1" applyAlignment="1" applyProtection="1">
      <alignment vertical="center"/>
      <protection locked="0"/>
    </xf>
    <xf numFmtId="0" fontId="9" fillId="5" borderId="0" xfId="0" applyFont="1" applyFill="1" applyAlignment="1" applyProtection="1">
      <alignment horizontal="center" vertical="center"/>
      <protection locked="0"/>
    </xf>
    <xf numFmtId="0" fontId="10" fillId="0" borderId="19" xfId="0" applyFont="1" applyBorder="1" applyAlignment="1" applyProtection="1">
      <alignment horizontal="center" vertical="center" textRotation="255"/>
    </xf>
    <xf numFmtId="0" fontId="10" fillId="0" borderId="20" xfId="0" applyFont="1" applyBorder="1" applyAlignment="1" applyProtection="1">
      <alignment horizontal="center" vertical="center" textRotation="255"/>
    </xf>
    <xf numFmtId="0" fontId="10" fillId="0" borderId="18" xfId="0" applyFont="1" applyBorder="1" applyAlignment="1" applyProtection="1">
      <alignment horizontal="center" vertical="center" textRotation="255"/>
    </xf>
    <xf numFmtId="0" fontId="10" fillId="0" borderId="14" xfId="0" applyFont="1" applyBorder="1" applyAlignment="1" applyProtection="1">
      <alignment horizontal="center" vertical="center"/>
    </xf>
    <xf numFmtId="0" fontId="10" fillId="0" borderId="16" xfId="0" applyFont="1" applyBorder="1" applyAlignment="1" applyProtection="1">
      <alignment horizontal="center" vertical="center"/>
    </xf>
    <xf numFmtId="0" fontId="10" fillId="0" borderId="13" xfId="0" applyFont="1" applyBorder="1" applyAlignment="1" applyProtection="1">
      <alignment vertical="center"/>
    </xf>
    <xf numFmtId="0" fontId="10" fillId="0" borderId="14" xfId="0" applyFont="1" applyBorder="1" applyAlignment="1" applyProtection="1">
      <alignment vertical="center"/>
    </xf>
    <xf numFmtId="0" fontId="10" fillId="0" borderId="15" xfId="0" applyFont="1" applyBorder="1" applyAlignment="1" applyProtection="1">
      <alignment vertical="center"/>
    </xf>
    <xf numFmtId="0" fontId="10" fillId="0" borderId="7" xfId="0" applyFont="1" applyBorder="1" applyAlignment="1" applyProtection="1">
      <alignment vertical="center"/>
    </xf>
    <xf numFmtId="0" fontId="10" fillId="0" borderId="9" xfId="0" applyFont="1" applyBorder="1" applyAlignment="1" applyProtection="1">
      <alignment vertical="center"/>
    </xf>
    <xf numFmtId="0" fontId="10" fillId="0" borderId="0" xfId="0" applyFont="1" applyBorder="1" applyAlignment="1" applyProtection="1">
      <alignment vertical="center"/>
    </xf>
    <xf numFmtId="0" fontId="16" fillId="0" borderId="2" xfId="0" applyFont="1" applyBorder="1" applyAlignment="1" applyProtection="1">
      <alignment horizontal="center" vertical="center"/>
    </xf>
    <xf numFmtId="0" fontId="16" fillId="0" borderId="3" xfId="0" applyFont="1" applyBorder="1" applyAlignment="1" applyProtection="1">
      <alignment horizontal="center" vertical="center"/>
    </xf>
    <xf numFmtId="0" fontId="16" fillId="0" borderId="2" xfId="0" applyFont="1" applyBorder="1" applyAlignment="1" applyProtection="1">
      <alignment horizontal="center" vertical="top" wrapText="1"/>
    </xf>
    <xf numFmtId="0" fontId="16" fillId="0" borderId="3" xfId="0" applyFont="1" applyBorder="1" applyAlignment="1" applyProtection="1">
      <alignment horizontal="center" vertical="top" wrapText="1"/>
    </xf>
    <xf numFmtId="0" fontId="16" fillId="0" borderId="1" xfId="0" applyFont="1" applyBorder="1" applyAlignment="1" applyProtection="1">
      <alignment horizontal="center" vertical="center" shrinkToFit="1"/>
    </xf>
    <xf numFmtId="0" fontId="16" fillId="0" borderId="2" xfId="0" applyFont="1" applyBorder="1" applyAlignment="1" applyProtection="1">
      <alignment horizontal="center" vertical="center" shrinkToFit="1"/>
    </xf>
    <xf numFmtId="0" fontId="16" fillId="0" borderId="3" xfId="0" applyFont="1" applyBorder="1" applyAlignment="1" applyProtection="1">
      <alignment horizontal="center" vertical="center" shrinkToFit="1"/>
    </xf>
    <xf numFmtId="0" fontId="10" fillId="0" borderId="7" xfId="0" applyFont="1" applyBorder="1" applyAlignment="1" applyProtection="1">
      <alignment horizontal="center" vertical="center"/>
    </xf>
    <xf numFmtId="0" fontId="10" fillId="0" borderId="17" xfId="0" applyFont="1" applyBorder="1" applyAlignment="1" applyProtection="1">
      <alignment horizontal="center"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10" fillId="0" borderId="25" xfId="0" applyFont="1" applyBorder="1" applyAlignment="1" applyProtection="1">
      <alignment horizontal="center" vertical="center"/>
    </xf>
    <xf numFmtId="0" fontId="10" fillId="0" borderId="26" xfId="0" applyFont="1" applyBorder="1" applyAlignment="1" applyProtection="1">
      <alignment horizontal="center" vertical="center"/>
    </xf>
    <xf numFmtId="0" fontId="10" fillId="0" borderId="27" xfId="0" applyFont="1" applyBorder="1" applyAlignment="1" applyProtection="1">
      <alignment vertical="center"/>
    </xf>
    <xf numFmtId="0" fontId="10" fillId="0" borderId="28" xfId="0" applyFont="1" applyBorder="1" applyAlignment="1" applyProtection="1">
      <alignment vertical="center"/>
    </xf>
    <xf numFmtId="0" fontId="10" fillId="0" borderId="28" xfId="0" applyFont="1" applyBorder="1" applyAlignment="1" applyProtection="1">
      <alignment horizontal="center" vertical="center"/>
    </xf>
    <xf numFmtId="0" fontId="10" fillId="0" borderId="29" xfId="0" applyFont="1" applyBorder="1" applyAlignment="1" applyProtection="1">
      <alignment horizontal="center" vertical="center"/>
    </xf>
    <xf numFmtId="0" fontId="10" fillId="0" borderId="0" xfId="0" applyFont="1" applyBorder="1" applyAlignment="1" applyProtection="1">
      <alignment horizontal="center" vertical="center"/>
    </xf>
    <xf numFmtId="0" fontId="10" fillId="0" borderId="10" xfId="0" applyFont="1" applyBorder="1" applyAlignment="1" applyProtection="1">
      <alignment horizontal="center" vertical="center"/>
    </xf>
    <xf numFmtId="0" fontId="10" fillId="0" borderId="21" xfId="0" applyFont="1" applyBorder="1" applyAlignment="1" applyProtection="1">
      <alignment horizontal="center" vertical="center"/>
    </xf>
    <xf numFmtId="176" fontId="10" fillId="0" borderId="21" xfId="0" applyNumberFormat="1" applyFont="1" applyBorder="1" applyAlignment="1" applyProtection="1">
      <alignment horizontal="center" vertical="center"/>
    </xf>
    <xf numFmtId="176" fontId="10" fillId="0" borderId="22" xfId="0" applyNumberFormat="1" applyFont="1" applyBorder="1" applyAlignment="1" applyProtection="1">
      <alignment horizontal="center" vertical="center"/>
    </xf>
    <xf numFmtId="0" fontId="10" fillId="0" borderId="1" xfId="0" applyFont="1" applyBorder="1" applyAlignment="1" applyProtection="1">
      <alignment horizontal="center" vertical="center"/>
    </xf>
    <xf numFmtId="0" fontId="10" fillId="0" borderId="2" xfId="0" applyFont="1" applyBorder="1" applyAlignment="1" applyProtection="1">
      <alignment horizontal="center" vertical="center"/>
    </xf>
    <xf numFmtId="0" fontId="10" fillId="0" borderId="3" xfId="0" applyFont="1" applyBorder="1" applyAlignment="1" applyProtection="1">
      <alignment horizontal="center" vertical="center"/>
    </xf>
    <xf numFmtId="0" fontId="16" fillId="0" borderId="30" xfId="0" applyFont="1" applyBorder="1" applyAlignment="1" applyProtection="1">
      <alignment horizontal="left" vertical="center" wrapText="1"/>
    </xf>
    <xf numFmtId="0" fontId="16" fillId="0" borderId="31" xfId="0" applyFont="1" applyBorder="1" applyAlignment="1" applyProtection="1">
      <alignment horizontal="left" vertical="center"/>
    </xf>
    <xf numFmtId="0" fontId="16" fillId="0" borderId="32" xfId="0" applyFont="1" applyBorder="1" applyAlignment="1" applyProtection="1">
      <alignment horizontal="left" vertical="center"/>
    </xf>
    <xf numFmtId="0" fontId="16" fillId="0" borderId="54" xfId="0" applyFont="1" applyBorder="1" applyAlignment="1" applyProtection="1">
      <alignment horizontal="left" vertical="center" wrapText="1"/>
    </xf>
    <xf numFmtId="0" fontId="16" fillId="0" borderId="55" xfId="0" applyFont="1" applyBorder="1" applyAlignment="1" applyProtection="1">
      <alignment horizontal="left" vertical="center"/>
    </xf>
    <xf numFmtId="0" fontId="16" fillId="0" borderId="56" xfId="0" applyFont="1" applyBorder="1" applyAlignment="1" applyProtection="1">
      <alignment horizontal="left" vertical="center"/>
    </xf>
    <xf numFmtId="0" fontId="16" fillId="0" borderId="33" xfId="0" applyFont="1" applyBorder="1" applyAlignment="1" applyProtection="1">
      <alignment horizontal="left" vertical="center"/>
    </xf>
    <xf numFmtId="0" fontId="16" fillId="0" borderId="34" xfId="0" applyFont="1" applyBorder="1" applyAlignment="1" applyProtection="1">
      <alignment horizontal="left" vertical="center"/>
    </xf>
    <xf numFmtId="0" fontId="16" fillId="0" borderId="35" xfId="0" applyFont="1" applyBorder="1" applyAlignment="1" applyProtection="1">
      <alignment horizontal="left" vertical="center"/>
    </xf>
    <xf numFmtId="0" fontId="10" fillId="0" borderId="1" xfId="0" applyFont="1" applyBorder="1" applyAlignment="1" applyProtection="1">
      <alignment vertical="center"/>
    </xf>
    <xf numFmtId="0" fontId="10" fillId="0" borderId="2" xfId="0" applyFont="1" applyBorder="1" applyAlignment="1" applyProtection="1">
      <alignment vertical="center"/>
    </xf>
    <xf numFmtId="0" fontId="10" fillId="0" borderId="18" xfId="0" applyFont="1" applyBorder="1" applyAlignment="1" applyProtection="1">
      <alignment horizontal="center" vertical="center" textRotation="255" shrinkToFit="1"/>
    </xf>
    <xf numFmtId="0" fontId="10" fillId="0" borderId="20" xfId="0" applyFont="1" applyBorder="1" applyAlignment="1" applyProtection="1">
      <alignment horizontal="center" vertical="center" textRotation="255" shrinkToFit="1"/>
    </xf>
    <xf numFmtId="0" fontId="9" fillId="5" borderId="36" xfId="0" applyFont="1" applyFill="1" applyBorder="1" applyAlignment="1" applyProtection="1">
      <alignment horizontal="center" vertical="center"/>
      <protection locked="0"/>
    </xf>
    <xf numFmtId="0" fontId="22" fillId="0" borderId="36" xfId="0" applyFont="1" applyBorder="1" applyAlignment="1" applyProtection="1">
      <alignment horizontal="center" vertical="center"/>
      <protection locked="0"/>
    </xf>
    <xf numFmtId="0" fontId="22" fillId="5" borderId="1" xfId="0" applyFont="1" applyFill="1" applyBorder="1" applyAlignment="1" applyProtection="1">
      <alignment horizontal="left" vertical="center"/>
      <protection locked="0"/>
    </xf>
    <xf numFmtId="0" fontId="22" fillId="5" borderId="2" xfId="0" applyFont="1" applyFill="1" applyBorder="1" applyAlignment="1" applyProtection="1">
      <alignment horizontal="left" vertical="center"/>
      <protection locked="0"/>
    </xf>
    <xf numFmtId="0" fontId="22" fillId="5" borderId="3" xfId="0" applyFont="1" applyFill="1" applyBorder="1" applyAlignment="1" applyProtection="1">
      <alignment horizontal="left" vertical="center"/>
      <protection locked="0"/>
    </xf>
    <xf numFmtId="0" fontId="22" fillId="5" borderId="36" xfId="0" applyFont="1" applyFill="1" applyBorder="1" applyAlignment="1" applyProtection="1">
      <alignment horizontal="center" vertical="center"/>
      <protection locked="0"/>
    </xf>
    <xf numFmtId="0" fontId="22" fillId="5" borderId="36" xfId="0" applyFont="1" applyFill="1" applyBorder="1" applyAlignment="1" applyProtection="1">
      <alignment horizontal="left" vertical="center"/>
      <protection locked="0"/>
    </xf>
    <xf numFmtId="0" fontId="22" fillId="0" borderId="36" xfId="0" applyFont="1" applyFill="1" applyBorder="1" applyAlignment="1" applyProtection="1">
      <alignment horizontal="center" vertical="center"/>
      <protection locked="0"/>
    </xf>
    <xf numFmtId="0" fontId="22" fillId="0" borderId="36" xfId="0" applyFont="1" applyBorder="1" applyAlignment="1" applyProtection="1">
      <alignment horizontal="left" vertical="center"/>
      <protection locked="0"/>
    </xf>
    <xf numFmtId="0" fontId="22" fillId="5" borderId="36" xfId="0"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3" xfId="0" applyFont="1" applyBorder="1" applyAlignment="1" applyProtection="1">
      <alignment horizontal="center" vertical="center" wrapText="1"/>
    </xf>
    <xf numFmtId="0" fontId="33" fillId="0" borderId="0" xfId="0" applyFont="1" applyAlignment="1">
      <alignment horizontal="center" vertical="center"/>
    </xf>
    <xf numFmtId="178" fontId="8" fillId="0" borderId="11" xfId="0" applyNumberFormat="1" applyFont="1" applyBorder="1" applyAlignment="1">
      <alignment horizontal="center" vertical="center" shrinkToFit="1"/>
    </xf>
    <xf numFmtId="178" fontId="8" fillId="0" borderId="8" xfId="0" applyNumberFormat="1" applyFont="1" applyBorder="1" applyAlignment="1">
      <alignment horizontal="center" vertical="center" shrinkToFit="1"/>
    </xf>
    <xf numFmtId="0" fontId="5" fillId="3" borderId="37" xfId="0" applyFont="1" applyFill="1" applyBorder="1" applyAlignment="1">
      <alignment horizontal="center" vertical="center"/>
    </xf>
    <xf numFmtId="0" fontId="5" fillId="3" borderId="38" xfId="0" applyFont="1" applyFill="1" applyBorder="1" applyAlignment="1">
      <alignment horizontal="center" vertical="center"/>
    </xf>
    <xf numFmtId="0" fontId="8" fillId="3" borderId="36" xfId="0" applyFont="1" applyFill="1" applyBorder="1" applyAlignment="1">
      <alignment horizontal="center" vertical="center" shrinkToFit="1"/>
    </xf>
    <xf numFmtId="0" fontId="5" fillId="3" borderId="36"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36" xfId="0" applyFont="1" applyFill="1" applyBorder="1" applyAlignment="1">
      <alignment horizontal="center" vertical="center"/>
    </xf>
    <xf numFmtId="0" fontId="5" fillId="3" borderId="36" xfId="0" applyFont="1" applyFill="1" applyBorder="1" applyAlignment="1">
      <alignment horizontal="center" vertical="center" shrinkToFit="1"/>
    </xf>
    <xf numFmtId="0" fontId="5" fillId="3" borderId="18" xfId="0" applyFont="1" applyFill="1" applyBorder="1" applyAlignment="1">
      <alignment horizontal="center" vertical="center" shrinkToFit="1"/>
    </xf>
    <xf numFmtId="0" fontId="5" fillId="3" borderId="72" xfId="0" applyFont="1" applyFill="1" applyBorder="1" applyAlignment="1">
      <alignment horizontal="center" vertical="center" wrapText="1"/>
    </xf>
    <xf numFmtId="0" fontId="5" fillId="3" borderId="71" xfId="0" applyFont="1" applyFill="1" applyBorder="1" applyAlignment="1">
      <alignment horizontal="center" vertical="center"/>
    </xf>
    <xf numFmtId="0" fontId="6" fillId="5" borderId="36" xfId="0" applyFont="1" applyFill="1" applyBorder="1" applyAlignment="1" applyProtection="1">
      <alignment horizontal="center" vertical="center" shrinkToFit="1"/>
      <protection locked="0"/>
    </xf>
    <xf numFmtId="0" fontId="8" fillId="0" borderId="36" xfId="0" applyFont="1" applyFill="1" applyBorder="1" applyAlignment="1" applyProtection="1">
      <alignment horizontal="center" vertical="center"/>
      <protection locked="0"/>
    </xf>
    <xf numFmtId="0" fontId="6" fillId="5" borderId="18" xfId="0" applyFont="1" applyFill="1" applyBorder="1" applyAlignment="1" applyProtection="1">
      <alignment horizontal="left" vertical="center" shrinkToFit="1"/>
      <protection locked="0"/>
    </xf>
    <xf numFmtId="0" fontId="6" fillId="5" borderId="36" xfId="0" applyFont="1" applyFill="1" applyBorder="1" applyAlignment="1" applyProtection="1">
      <alignment horizontal="left" vertical="center" shrinkToFit="1"/>
      <protection locked="0"/>
    </xf>
    <xf numFmtId="0" fontId="5" fillId="0" borderId="1" xfId="0" applyFont="1" applyFill="1" applyBorder="1" applyAlignment="1" applyProtection="1">
      <alignment horizontal="center" vertical="center"/>
      <protection locked="0"/>
    </xf>
    <xf numFmtId="0" fontId="5" fillId="0" borderId="2" xfId="0" applyFont="1" applyFill="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6" fillId="5" borderId="36" xfId="0" applyFont="1" applyFill="1" applyBorder="1" applyAlignment="1" applyProtection="1">
      <alignment vertical="center" shrinkToFit="1"/>
      <protection locked="0"/>
    </xf>
    <xf numFmtId="177" fontId="6" fillId="5" borderId="36" xfId="4" applyNumberFormat="1" applyFont="1" applyFill="1" applyBorder="1" applyAlignment="1" applyProtection="1">
      <alignment vertical="center" shrinkToFit="1"/>
      <protection locked="0"/>
    </xf>
    <xf numFmtId="0" fontId="6" fillId="5" borderId="1" xfId="0" applyFont="1" applyFill="1" applyBorder="1" applyAlignment="1" applyProtection="1">
      <alignment vertical="center" shrinkToFit="1"/>
      <protection locked="0"/>
    </xf>
    <xf numFmtId="0" fontId="6" fillId="5" borderId="2" xfId="0" applyFont="1" applyFill="1" applyBorder="1" applyAlignment="1" applyProtection="1">
      <alignment vertical="center" shrinkToFit="1"/>
      <protection locked="0"/>
    </xf>
    <xf numFmtId="0" fontId="6" fillId="5" borderId="3" xfId="0" applyFont="1" applyFill="1" applyBorder="1" applyAlignment="1" applyProtection="1">
      <alignment vertical="center" shrinkToFit="1"/>
      <protection locked="0"/>
    </xf>
    <xf numFmtId="0" fontId="8" fillId="0" borderId="20" xfId="0" applyFont="1" applyFill="1" applyBorder="1" applyAlignment="1" applyProtection="1">
      <alignment horizontal="center" vertical="center"/>
      <protection locked="0"/>
    </xf>
    <xf numFmtId="0" fontId="8" fillId="0" borderId="46" xfId="0" applyFont="1" applyFill="1" applyBorder="1" applyAlignment="1" applyProtection="1">
      <alignment horizontal="center" vertical="center"/>
      <protection locked="0"/>
    </xf>
    <xf numFmtId="0" fontId="6" fillId="5" borderId="39" xfId="0" applyFont="1" applyFill="1" applyBorder="1" applyAlignment="1" applyProtection="1">
      <alignment horizontal="center" vertical="center" shrinkToFit="1"/>
      <protection locked="0"/>
    </xf>
    <xf numFmtId="0" fontId="11" fillId="0" borderId="1" xfId="0" applyFont="1" applyFill="1" applyBorder="1" applyAlignment="1" applyProtection="1">
      <alignment horizontal="left" vertical="center" wrapText="1"/>
      <protection locked="0"/>
    </xf>
    <xf numFmtId="0" fontId="11" fillId="0" borderId="2" xfId="0" applyFont="1" applyFill="1" applyBorder="1" applyAlignment="1" applyProtection="1">
      <alignment horizontal="left" vertical="center" wrapText="1"/>
      <protection locked="0"/>
    </xf>
    <xf numFmtId="178" fontId="10" fillId="0" borderId="1" xfId="0" applyNumberFormat="1" applyFont="1" applyFill="1" applyBorder="1" applyAlignment="1" applyProtection="1">
      <alignment horizontal="center" vertical="center" shrinkToFit="1"/>
    </xf>
    <xf numFmtId="178" fontId="10" fillId="0" borderId="2" xfId="0" applyNumberFormat="1" applyFont="1" applyFill="1" applyBorder="1" applyAlignment="1" applyProtection="1">
      <alignment horizontal="center" vertical="center" shrinkToFit="1"/>
    </xf>
    <xf numFmtId="0" fontId="13" fillId="0" borderId="5" xfId="0" applyFont="1" applyFill="1" applyBorder="1" applyAlignment="1" applyProtection="1">
      <alignment horizontal="left" vertical="center" wrapText="1"/>
      <protection locked="0"/>
    </xf>
    <xf numFmtId="0" fontId="13" fillId="0" borderId="6" xfId="0" applyFont="1" applyFill="1" applyBorder="1" applyAlignment="1" applyProtection="1">
      <alignment horizontal="left" vertical="center" wrapText="1"/>
      <protection locked="0"/>
    </xf>
    <xf numFmtId="0" fontId="13" fillId="0" borderId="8" xfId="0"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0" fontId="13" fillId="0" borderId="0"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left" vertical="center" wrapText="1"/>
      <protection locked="0"/>
    </xf>
    <xf numFmtId="0" fontId="5" fillId="4" borderId="1"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176" fontId="10" fillId="0" borderId="1" xfId="0" applyNumberFormat="1" applyFont="1" applyFill="1" applyBorder="1" applyAlignment="1" applyProtection="1">
      <alignment vertical="center" shrinkToFit="1"/>
    </xf>
    <xf numFmtId="176" fontId="10" fillId="0" borderId="2" xfId="0" applyNumberFormat="1" applyFont="1" applyFill="1" applyBorder="1" applyAlignment="1" applyProtection="1">
      <alignment vertical="center" shrinkToFit="1"/>
    </xf>
    <xf numFmtId="0" fontId="10" fillId="0" borderId="2" xfId="0" applyFont="1" applyFill="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177" fontId="6" fillId="5" borderId="40" xfId="4" applyNumberFormat="1" applyFont="1" applyFill="1" applyBorder="1" applyAlignment="1" applyProtection="1">
      <alignment vertical="center" shrinkToFit="1"/>
      <protection locked="0"/>
    </xf>
    <xf numFmtId="177" fontId="6" fillId="5" borderId="41" xfId="4" applyNumberFormat="1" applyFont="1" applyFill="1" applyBorder="1" applyAlignment="1" applyProtection="1">
      <alignment vertical="center" shrinkToFit="1"/>
      <protection locked="0"/>
    </xf>
    <xf numFmtId="177" fontId="6" fillId="5" borderId="42" xfId="4" applyNumberFormat="1" applyFont="1" applyFill="1" applyBorder="1" applyAlignment="1" applyProtection="1">
      <alignment vertical="center" shrinkToFit="1"/>
      <protection locked="0"/>
    </xf>
    <xf numFmtId="0" fontId="10" fillId="0" borderId="1" xfId="0" applyFont="1" applyFill="1" applyBorder="1" applyAlignment="1" applyProtection="1">
      <alignment horizontal="center" vertical="center"/>
      <protection locked="0"/>
    </xf>
    <xf numFmtId="0" fontId="6" fillId="5" borderId="44" xfId="0" applyFont="1" applyFill="1" applyBorder="1" applyAlignment="1" applyProtection="1">
      <alignment vertical="center" shrinkToFit="1"/>
      <protection locked="0"/>
    </xf>
    <xf numFmtId="0" fontId="6" fillId="5" borderId="113" xfId="0" applyFont="1" applyFill="1" applyBorder="1" applyAlignment="1" applyProtection="1">
      <alignment vertical="center" shrinkToFit="1"/>
      <protection locked="0"/>
    </xf>
    <xf numFmtId="0" fontId="6" fillId="5" borderId="114" xfId="0" applyFont="1" applyFill="1" applyBorder="1" applyAlignment="1" applyProtection="1">
      <alignment vertical="center" shrinkToFit="1"/>
      <protection locked="0"/>
    </xf>
    <xf numFmtId="0" fontId="6"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9" fillId="5" borderId="1" xfId="0" applyFont="1" applyFill="1" applyBorder="1" applyAlignment="1" applyProtection="1">
      <alignment vertical="center" shrinkToFit="1"/>
      <protection locked="0"/>
    </xf>
    <xf numFmtId="0" fontId="9" fillId="5" borderId="2" xfId="0" applyFont="1" applyFill="1" applyBorder="1" applyAlignment="1" applyProtection="1">
      <alignment vertical="center" shrinkToFit="1"/>
      <protection locked="0"/>
    </xf>
    <xf numFmtId="0" fontId="9" fillId="5" borderId="3" xfId="0" applyFont="1" applyFill="1" applyBorder="1" applyAlignment="1" applyProtection="1">
      <alignment vertical="center" shrinkToFit="1"/>
      <protection locked="0"/>
    </xf>
    <xf numFmtId="0" fontId="9" fillId="0" borderId="18" xfId="0" applyFont="1" applyFill="1" applyBorder="1" applyAlignment="1" applyProtection="1">
      <alignment horizontal="center" vertical="center" textRotation="255"/>
      <protection locked="0"/>
    </xf>
    <xf numFmtId="0" fontId="9" fillId="0" borderId="19" xfId="0" applyFont="1" applyFill="1" applyBorder="1" applyAlignment="1" applyProtection="1">
      <alignment horizontal="center" vertical="center" textRotation="255"/>
      <protection locked="0"/>
    </xf>
    <xf numFmtId="0" fontId="9" fillId="0" borderId="20" xfId="0" applyFont="1" applyFill="1" applyBorder="1" applyAlignment="1" applyProtection="1">
      <alignment horizontal="center" vertical="center" textRotation="255"/>
      <protection locked="0"/>
    </xf>
    <xf numFmtId="49" fontId="9" fillId="5" borderId="11" xfId="0" applyNumberFormat="1" applyFont="1" applyFill="1" applyBorder="1" applyAlignment="1" applyProtection="1">
      <alignment horizontal="center" vertical="center" shrinkToFit="1"/>
      <protection locked="0"/>
    </xf>
    <xf numFmtId="49" fontId="9" fillId="5" borderId="8" xfId="0" applyNumberFormat="1" applyFont="1" applyFill="1" applyBorder="1" applyAlignment="1" applyProtection="1">
      <alignment horizontal="center" vertical="center" shrinkToFit="1"/>
      <protection locked="0"/>
    </xf>
    <xf numFmtId="49" fontId="9" fillId="5" borderId="12" xfId="0" applyNumberFormat="1" applyFont="1" applyFill="1" applyBorder="1" applyAlignment="1" applyProtection="1">
      <alignment horizontal="center" vertical="center" shrinkToFit="1"/>
      <protection locked="0"/>
    </xf>
    <xf numFmtId="0" fontId="10" fillId="4" borderId="1" xfId="0" applyFont="1" applyFill="1" applyBorder="1" applyAlignment="1" applyProtection="1">
      <alignment vertical="center" shrinkToFit="1"/>
      <protection locked="0"/>
    </xf>
    <xf numFmtId="0" fontId="10" fillId="4" borderId="2" xfId="0" applyFont="1" applyFill="1" applyBorder="1" applyAlignment="1" applyProtection="1">
      <alignment vertical="center" shrinkToFit="1"/>
      <protection locked="0"/>
    </xf>
    <xf numFmtId="0" fontId="10" fillId="4" borderId="3" xfId="0" applyFont="1" applyFill="1" applyBorder="1" applyAlignment="1" applyProtection="1">
      <alignment vertical="center" shrinkToFit="1"/>
      <protection locked="0"/>
    </xf>
    <xf numFmtId="49" fontId="9" fillId="0" borderId="1" xfId="0" applyNumberFormat="1" applyFont="1" applyFill="1" applyBorder="1" applyAlignment="1" applyProtection="1">
      <alignment horizontal="center" vertical="center"/>
      <protection locked="0"/>
    </xf>
    <xf numFmtId="49" fontId="9" fillId="0" borderId="2" xfId="0" applyNumberFormat="1" applyFont="1" applyFill="1" applyBorder="1" applyAlignment="1" applyProtection="1">
      <alignment horizontal="center" vertical="center"/>
      <protection locked="0"/>
    </xf>
    <xf numFmtId="49" fontId="9" fillId="0" borderId="3" xfId="0" applyNumberFormat="1"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protection locked="0"/>
    </xf>
    <xf numFmtId="0" fontId="5" fillId="5" borderId="8" xfId="0" applyFont="1" applyFill="1" applyBorder="1" applyAlignment="1" applyProtection="1">
      <alignment horizontal="center" vertical="center" shrinkToFit="1"/>
      <protection locked="0"/>
    </xf>
    <xf numFmtId="0" fontId="9" fillId="0" borderId="4" xfId="0" applyFont="1" applyFill="1" applyBorder="1" applyAlignment="1" applyProtection="1">
      <alignment vertical="center"/>
      <protection locked="0"/>
    </xf>
    <xf numFmtId="0" fontId="9" fillId="0" borderId="5" xfId="0" applyFont="1" applyFill="1" applyBorder="1" applyAlignment="1" applyProtection="1">
      <alignment vertical="center"/>
      <protection locked="0"/>
    </xf>
    <xf numFmtId="0" fontId="9" fillId="0" borderId="6" xfId="0" applyFont="1" applyFill="1" applyBorder="1" applyAlignment="1" applyProtection="1">
      <alignment vertical="center"/>
      <protection locked="0"/>
    </xf>
    <xf numFmtId="0" fontId="9" fillId="0" borderId="11" xfId="0" applyFont="1" applyFill="1" applyBorder="1" applyAlignment="1" applyProtection="1">
      <alignment vertical="center"/>
      <protection locked="0"/>
    </xf>
    <xf numFmtId="0" fontId="9" fillId="0" borderId="8" xfId="0" applyFont="1" applyFill="1" applyBorder="1" applyAlignment="1" applyProtection="1">
      <alignment vertical="center"/>
      <protection locked="0"/>
    </xf>
    <xf numFmtId="0" fontId="9" fillId="0" borderId="12" xfId="0" applyFont="1" applyFill="1" applyBorder="1" applyAlignment="1" applyProtection="1">
      <alignment vertical="center"/>
      <protection locked="0"/>
    </xf>
    <xf numFmtId="49" fontId="9" fillId="5" borderId="5" xfId="0" applyNumberFormat="1" applyFont="1" applyFill="1" applyBorder="1" applyAlignment="1" applyProtection="1">
      <alignment horizontal="left" vertical="center" shrinkToFit="1"/>
      <protection locked="0"/>
    </xf>
    <xf numFmtId="0" fontId="9" fillId="5" borderId="11" xfId="0" applyFont="1" applyFill="1" applyBorder="1" applyAlignment="1" applyProtection="1">
      <alignment horizontal="left" vertical="center" shrinkToFit="1"/>
      <protection locked="0"/>
    </xf>
    <xf numFmtId="0" fontId="9" fillId="5" borderId="8" xfId="0" applyFont="1" applyFill="1" applyBorder="1" applyAlignment="1" applyProtection="1">
      <alignment horizontal="left" vertical="center" shrinkToFit="1"/>
      <protection locked="0"/>
    </xf>
    <xf numFmtId="0" fontId="9" fillId="5" borderId="12" xfId="0" applyFont="1" applyFill="1" applyBorder="1" applyAlignment="1" applyProtection="1">
      <alignment horizontal="left" vertical="center" shrinkToFit="1"/>
      <protection locked="0"/>
    </xf>
    <xf numFmtId="0" fontId="5" fillId="0" borderId="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protection locked="0"/>
    </xf>
    <xf numFmtId="0" fontId="5" fillId="0" borderId="8" xfId="0" applyFont="1" applyFill="1" applyBorder="1" applyAlignment="1" applyProtection="1">
      <alignment horizontal="center" vertical="center"/>
      <protection locked="0"/>
    </xf>
    <xf numFmtId="0" fontId="5" fillId="0" borderId="12" xfId="0" applyFont="1" applyFill="1" applyBorder="1" applyAlignment="1" applyProtection="1">
      <alignment horizontal="center" vertical="center"/>
      <protection locked="0"/>
    </xf>
    <xf numFmtId="0" fontId="14" fillId="2" borderId="63" xfId="0" applyFont="1" applyFill="1" applyBorder="1" applyAlignment="1" applyProtection="1">
      <alignment horizontal="left" vertical="center" wrapText="1"/>
      <protection locked="0"/>
    </xf>
    <xf numFmtId="0" fontId="14" fillId="2" borderId="0" xfId="0" applyFont="1" applyFill="1" applyBorder="1" applyAlignment="1" applyProtection="1">
      <alignment horizontal="left" vertical="center"/>
      <protection locked="0"/>
    </xf>
    <xf numFmtId="0" fontId="9" fillId="5" borderId="13" xfId="0" applyFont="1" applyFill="1" applyBorder="1" applyAlignment="1" applyProtection="1">
      <alignment horizontal="left" vertical="center" shrinkToFit="1"/>
      <protection locked="0"/>
    </xf>
    <xf numFmtId="0" fontId="9" fillId="5" borderId="14" xfId="0" applyFont="1" applyFill="1" applyBorder="1" applyAlignment="1" applyProtection="1">
      <alignment horizontal="left" vertical="center" shrinkToFit="1"/>
      <protection locked="0"/>
    </xf>
    <xf numFmtId="0" fontId="9" fillId="5" borderId="16" xfId="0" applyFont="1" applyFill="1" applyBorder="1" applyAlignment="1" applyProtection="1">
      <alignment horizontal="left" vertical="center" shrinkToFit="1"/>
      <protection locked="0"/>
    </xf>
    <xf numFmtId="49" fontId="7" fillId="0" borderId="57" xfId="0" applyNumberFormat="1" applyFont="1" applyFill="1" applyBorder="1" applyAlignment="1" applyProtection="1">
      <alignment horizontal="center" vertical="center" wrapText="1"/>
      <protection locked="0"/>
    </xf>
    <xf numFmtId="49" fontId="7" fillId="0" borderId="58" xfId="0" applyNumberFormat="1" applyFont="1" applyFill="1" applyBorder="1" applyAlignment="1" applyProtection="1">
      <alignment horizontal="center" vertical="center" wrapText="1"/>
      <protection locked="0"/>
    </xf>
    <xf numFmtId="38" fontId="8" fillId="0" borderId="57" xfId="4" applyFont="1" applyFill="1" applyBorder="1" applyAlignment="1" applyProtection="1">
      <alignment horizontal="right" vertical="center" shrinkToFit="1"/>
      <protection locked="0"/>
    </xf>
    <xf numFmtId="38" fontId="8" fillId="0" borderId="58" xfId="4" applyFont="1" applyFill="1" applyBorder="1" applyAlignment="1" applyProtection="1">
      <alignment horizontal="right" vertical="center" shrinkToFit="1"/>
      <protection locked="0"/>
    </xf>
    <xf numFmtId="38" fontId="8" fillId="0" borderId="59" xfId="4" applyFont="1" applyFill="1" applyBorder="1" applyAlignment="1" applyProtection="1">
      <alignment horizontal="right" vertical="center" shrinkToFit="1"/>
      <protection locked="0"/>
    </xf>
    <xf numFmtId="0" fontId="8" fillId="0" borderId="0" xfId="0" applyFont="1" applyFill="1" applyAlignment="1" applyProtection="1">
      <alignment horizontal="left" vertical="center" wrapText="1"/>
      <protection locked="0"/>
    </xf>
    <xf numFmtId="0" fontId="47" fillId="0" borderId="9" xfId="0" applyFont="1" applyFill="1" applyBorder="1" applyAlignment="1" applyProtection="1">
      <alignment horizontal="left" vertical="center" wrapText="1"/>
    </xf>
    <xf numFmtId="0" fontId="47" fillId="0" borderId="0" xfId="0" applyFont="1" applyFill="1" applyBorder="1" applyAlignment="1" applyProtection="1">
      <alignment horizontal="left" vertical="center" wrapText="1"/>
    </xf>
    <xf numFmtId="0" fontId="32" fillId="0" borderId="0" xfId="0" applyFont="1" applyFill="1" applyAlignment="1" applyProtection="1">
      <alignment horizontal="center" vertical="center"/>
      <protection locked="0"/>
    </xf>
    <xf numFmtId="0" fontId="14" fillId="2" borderId="63" xfId="0" applyFont="1" applyFill="1" applyBorder="1" applyAlignment="1" applyProtection="1">
      <alignment horizontal="left" vertical="center"/>
      <protection locked="0"/>
    </xf>
    <xf numFmtId="49" fontId="7" fillId="0" borderId="59" xfId="0" applyNumberFormat="1" applyFont="1" applyFill="1" applyBorder="1" applyAlignment="1" applyProtection="1">
      <alignment horizontal="center" vertical="center" wrapText="1"/>
      <protection locked="0"/>
    </xf>
    <xf numFmtId="177" fontId="8" fillId="0" borderId="11" xfId="4" applyNumberFormat="1" applyFont="1" applyFill="1" applyBorder="1" applyAlignment="1" applyProtection="1">
      <alignment vertical="center" shrinkToFit="1"/>
      <protection locked="0"/>
    </xf>
    <xf numFmtId="177" fontId="8" fillId="0" borderId="8" xfId="4" applyNumberFormat="1" applyFont="1" applyFill="1" applyBorder="1" applyAlignment="1" applyProtection="1">
      <alignment vertical="center" shrinkToFit="1"/>
      <protection locked="0"/>
    </xf>
    <xf numFmtId="0" fontId="34" fillId="0" borderId="70" xfId="0" applyFont="1" applyBorder="1" applyAlignment="1">
      <alignment horizontal="center" vertical="center" wrapText="1"/>
    </xf>
    <xf numFmtId="0" fontId="34" fillId="0" borderId="70" xfId="0" applyFont="1" applyBorder="1" applyAlignment="1">
      <alignment horizontal="center" vertical="center"/>
    </xf>
    <xf numFmtId="0" fontId="34" fillId="0" borderId="1" xfId="0" applyFont="1" applyBorder="1" applyAlignment="1">
      <alignment horizontal="center" vertical="center"/>
    </xf>
    <xf numFmtId="0" fontId="34" fillId="0" borderId="3" xfId="0" applyFont="1" applyBorder="1" applyAlignment="1">
      <alignment horizontal="center" vertical="center"/>
    </xf>
    <xf numFmtId="0" fontId="36" fillId="0" borderId="0" xfId="0" applyFont="1" applyAlignment="1">
      <alignment horizontal="center" vertical="center"/>
    </xf>
    <xf numFmtId="0" fontId="34" fillId="0" borderId="38" xfId="0" applyFont="1" applyBorder="1" applyAlignment="1">
      <alignment horizontal="center" vertical="center"/>
    </xf>
    <xf numFmtId="0" fontId="34" fillId="0" borderId="36" xfId="0" applyFont="1" applyBorder="1" applyAlignment="1">
      <alignment horizontal="center" vertical="center"/>
    </xf>
    <xf numFmtId="0" fontId="34" fillId="0" borderId="18" xfId="0" applyFont="1" applyBorder="1" applyAlignment="1">
      <alignment horizontal="center" vertical="center" wrapText="1"/>
    </xf>
    <xf numFmtId="0" fontId="34" fillId="0" borderId="20" xfId="0" applyFont="1" applyBorder="1" applyAlignment="1">
      <alignment horizontal="center" vertical="center"/>
    </xf>
    <xf numFmtId="0" fontId="38" fillId="5" borderId="101" xfId="3" applyFont="1" applyFill="1" applyBorder="1" applyAlignment="1">
      <alignment horizontal="center" vertical="center"/>
    </xf>
    <xf numFmtId="0" fontId="38" fillId="5" borderId="102" xfId="3" applyFont="1" applyFill="1" applyBorder="1" applyAlignment="1">
      <alignment horizontal="center" vertical="center"/>
    </xf>
    <xf numFmtId="0" fontId="38" fillId="5" borderId="103" xfId="3" applyFont="1" applyFill="1" applyBorder="1" applyAlignment="1">
      <alignment horizontal="center" vertical="center"/>
    </xf>
    <xf numFmtId="0" fontId="37" fillId="0" borderId="37" xfId="3" applyFont="1" applyBorder="1" applyAlignment="1">
      <alignment horizontal="center" vertical="center" textRotation="255"/>
    </xf>
    <xf numFmtId="0" fontId="37" fillId="0" borderId="38" xfId="3" applyFont="1" applyBorder="1" applyAlignment="1">
      <alignment horizontal="center" vertical="center" textRotation="255"/>
    </xf>
    <xf numFmtId="0" fontId="37" fillId="0" borderId="108" xfId="3" applyFont="1" applyBorder="1" applyAlignment="1">
      <alignment horizontal="center" vertical="center" textRotation="255"/>
    </xf>
    <xf numFmtId="0" fontId="41" fillId="0" borderId="104" xfId="3" applyFont="1" applyFill="1" applyBorder="1" applyAlignment="1">
      <alignment vertical="center" wrapText="1"/>
    </xf>
    <xf numFmtId="0" fontId="41" fillId="0" borderId="74" xfId="3" applyFont="1" applyFill="1" applyBorder="1" applyAlignment="1">
      <alignment vertical="center" wrapText="1"/>
    </xf>
    <xf numFmtId="0" fontId="41" fillId="0" borderId="105" xfId="3" applyFont="1" applyFill="1" applyBorder="1" applyAlignment="1">
      <alignment vertical="center" wrapText="1"/>
    </xf>
    <xf numFmtId="0" fontId="41" fillId="0" borderId="74" xfId="3" applyFont="1" applyFill="1" applyBorder="1" applyAlignment="1">
      <alignment horizontal="left" vertical="center" wrapText="1"/>
    </xf>
    <xf numFmtId="0" fontId="41" fillId="0" borderId="105" xfId="3" applyFont="1" applyFill="1" applyBorder="1" applyAlignment="1">
      <alignment horizontal="left" vertical="center" wrapText="1"/>
    </xf>
    <xf numFmtId="0" fontId="41" fillId="0" borderId="106" xfId="3" applyFont="1" applyFill="1" applyBorder="1" applyAlignment="1">
      <alignment vertical="center" wrapText="1"/>
    </xf>
    <xf numFmtId="0" fontId="41" fillId="0" borderId="2" xfId="3" applyFont="1" applyFill="1" applyBorder="1" applyAlignment="1">
      <alignment vertical="center" wrapText="1"/>
    </xf>
    <xf numFmtId="0" fontId="41" fillId="0" borderId="107" xfId="3" applyFont="1" applyFill="1" applyBorder="1" applyAlignment="1">
      <alignment vertical="center" wrapText="1"/>
    </xf>
    <xf numFmtId="0" fontId="41" fillId="0" borderId="2" xfId="3" applyFont="1" applyFill="1" applyBorder="1" applyAlignment="1">
      <alignment horizontal="left" vertical="center" wrapText="1"/>
    </xf>
    <xf numFmtId="0" fontId="41" fillId="0" borderId="107" xfId="3" applyFont="1" applyFill="1" applyBorder="1" applyAlignment="1">
      <alignment horizontal="left" vertical="center" wrapText="1"/>
    </xf>
    <xf numFmtId="0" fontId="41" fillId="0" borderId="110" xfId="3" applyFont="1" applyFill="1" applyBorder="1" applyAlignment="1">
      <alignment vertical="center" wrapText="1"/>
    </xf>
    <xf numFmtId="0" fontId="41" fillId="0" borderId="111" xfId="3" applyFont="1" applyFill="1" applyBorder="1" applyAlignment="1">
      <alignment vertical="center" wrapText="1"/>
    </xf>
    <xf numFmtId="0" fontId="41" fillId="0" borderId="112" xfId="3" applyFont="1" applyFill="1" applyBorder="1" applyAlignment="1">
      <alignment vertical="center" wrapText="1"/>
    </xf>
    <xf numFmtId="0" fontId="41" fillId="0" borderId="111" xfId="3" applyFont="1" applyFill="1" applyBorder="1" applyAlignment="1">
      <alignment horizontal="left" vertical="center" wrapText="1"/>
    </xf>
    <xf numFmtId="0" fontId="41" fillId="0" borderId="112" xfId="3" applyFont="1" applyFill="1" applyBorder="1" applyAlignment="1">
      <alignment horizontal="left" vertical="center" wrapText="1"/>
    </xf>
    <xf numFmtId="0" fontId="41" fillId="0" borderId="106" xfId="3" applyFont="1" applyBorder="1" applyAlignment="1">
      <alignment vertical="center" wrapText="1"/>
    </xf>
    <xf numFmtId="0" fontId="41" fillId="0" borderId="2" xfId="3" applyFont="1" applyBorder="1" applyAlignment="1">
      <alignment vertical="center" wrapText="1"/>
    </xf>
    <xf numFmtId="0" fontId="41" fillId="0" borderId="107" xfId="3" applyFont="1" applyBorder="1" applyAlignment="1">
      <alignment vertical="center" wrapText="1"/>
    </xf>
    <xf numFmtId="0" fontId="41" fillId="0" borderId="110" xfId="3" applyFont="1" applyBorder="1" applyAlignment="1">
      <alignment vertical="center" wrapText="1"/>
    </xf>
    <xf numFmtId="0" fontId="41" fillId="0" borderId="111" xfId="3" applyFont="1" applyBorder="1" applyAlignment="1">
      <alignment vertical="center" wrapText="1"/>
    </xf>
    <xf numFmtId="0" fontId="41" fillId="0" borderId="112" xfId="3" applyFont="1" applyBorder="1" applyAlignment="1">
      <alignment vertical="center" wrapText="1"/>
    </xf>
  </cellXfs>
  <cellStyles count="6">
    <cellStyle name="パーセント 2" xfId="2" xr:uid="{00000000-0005-0000-0000-000000000000}"/>
    <cellStyle name="桁区切り" xfId="4" builtinId="6"/>
    <cellStyle name="桁区切り 2" xfId="1" xr:uid="{00000000-0005-0000-0000-000002000000}"/>
    <cellStyle name="桁区切り 3" xfId="5" xr:uid="{1763B6F3-6964-4544-B4A8-884A5EA008E8}"/>
    <cellStyle name="標準" xfId="0" builtinId="0"/>
    <cellStyle name="標準 2" xfId="3" xr:uid="{00000000-0005-0000-0000-000004000000}"/>
  </cellStyles>
  <dxfs count="0"/>
  <tableStyles count="0" defaultTableStyle="TableStyleMedium2" defaultPivotStyle="PivotStyleLight16"/>
  <colors>
    <mruColors>
      <color rgb="FFFF3399"/>
      <color rgb="FFFF0066"/>
      <color rgb="FFFF6600"/>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N70" noThreeD="1"/>
</file>

<file path=xl/ctrlProps/ctrlProp2.xml><?xml version="1.0" encoding="utf-8"?>
<formControlPr xmlns="http://schemas.microsoft.com/office/spreadsheetml/2009/9/main" objectType="CheckBox" fmlaLink="AN71" noThreeD="1"/>
</file>

<file path=xl/ctrlProps/ctrlProp3.xml><?xml version="1.0" encoding="utf-8"?>
<formControlPr xmlns="http://schemas.microsoft.com/office/spreadsheetml/2009/9/main" objectType="CheckBox" fmlaLink="AN72"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68</xdr:row>
          <xdr:rowOff>171450</xdr:rowOff>
        </xdr:from>
        <xdr:to>
          <xdr:col>39</xdr:col>
          <xdr:colOff>0</xdr:colOff>
          <xdr:row>70</xdr:row>
          <xdr:rowOff>47625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1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「暴力団員による不当な行為の防止等に関する法律」に規定する暴力団員が代表者、構成員である団体は本補助金を申請できません。</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70</xdr:row>
          <xdr:rowOff>0</xdr:rowOff>
        </xdr:from>
        <xdr:to>
          <xdr:col>38</xdr:col>
          <xdr:colOff>161925</xdr:colOff>
          <xdr:row>71</xdr:row>
          <xdr:rowOff>28575</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1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申請内容に虚偽が判明した場合は、当該補助金の返納に加え、規則に定める、加算金及び延滞金を県に納付していただきます。</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70</xdr:row>
          <xdr:rowOff>152400</xdr:rowOff>
        </xdr:from>
        <xdr:to>
          <xdr:col>38</xdr:col>
          <xdr:colOff>19050</xdr:colOff>
          <xdr:row>72</xdr:row>
          <xdr:rowOff>28575</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1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本補助金は他の補助金と重複して申請できません。</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257175</xdr:rowOff>
        </xdr:from>
        <xdr:to>
          <xdr:col>9</xdr:col>
          <xdr:colOff>47625</xdr:colOff>
          <xdr:row>10</xdr:row>
          <xdr:rowOff>28575</xdr:rowOff>
        </xdr:to>
        <xdr:sp macro="" textlink="">
          <xdr:nvSpPr>
            <xdr:cNvPr id="24634" name="Check Box 58" hidden="1">
              <a:extLst>
                <a:ext uri="{63B3BB69-23CF-44E3-9099-C40C66FF867C}">
                  <a14:compatExt spid="_x0000_s24634"/>
                </a:ext>
                <a:ext uri="{FF2B5EF4-FFF2-40B4-BE49-F238E27FC236}">
                  <a16:creationId xmlns:a16="http://schemas.microsoft.com/office/drawing/2014/main" id="{00000000-0008-0000-0300-00003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47625</xdr:colOff>
          <xdr:row>11</xdr:row>
          <xdr:rowOff>19050</xdr:rowOff>
        </xdr:to>
        <xdr:sp macro="" textlink="">
          <xdr:nvSpPr>
            <xdr:cNvPr id="24635" name="Check Box 59" hidden="1">
              <a:extLst>
                <a:ext uri="{63B3BB69-23CF-44E3-9099-C40C66FF867C}">
                  <a14:compatExt spid="_x0000_s24635"/>
                </a:ext>
                <a:ext uri="{FF2B5EF4-FFF2-40B4-BE49-F238E27FC236}">
                  <a16:creationId xmlns:a16="http://schemas.microsoft.com/office/drawing/2014/main" id="{00000000-0008-0000-0300-00003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3448050"/>
          <a:ext cx="73152" cy="7560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50</xdr:row>
      <xdr:rowOff>63500</xdr:rowOff>
    </xdr:from>
    <xdr:to>
      <xdr:col>1</xdr:col>
      <xdr:colOff>140804</xdr:colOff>
      <xdr:row>51</xdr:row>
      <xdr:rowOff>273327</xdr:rowOff>
    </xdr:to>
    <xdr:sp macro="" textlink="">
      <xdr:nvSpPr>
        <xdr:cNvPr id="48" name="左大かっこ 47">
          <a:extLst>
            <a:ext uri="{FF2B5EF4-FFF2-40B4-BE49-F238E27FC236}">
              <a16:creationId xmlns:a16="http://schemas.microsoft.com/office/drawing/2014/main" id="{00000000-0008-0000-0300-000030000000}"/>
            </a:ext>
          </a:extLst>
        </xdr:cNvPr>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039AE-C0FF-4E4C-8F12-904B2BB40D97}">
  <sheetPr>
    <tabColor rgb="FFFFFF00"/>
  </sheetPr>
  <dimension ref="A2:AI27"/>
  <sheetViews>
    <sheetView view="pageBreakPreview" zoomScaleNormal="115" zoomScaleSheetLayoutView="100" workbookViewId="0">
      <selection activeCell="O19" sqref="O19"/>
    </sheetView>
  </sheetViews>
  <sheetFormatPr defaultColWidth="2.5" defaultRowHeight="15" customHeight="1"/>
  <sheetData>
    <row r="2" spans="1:35" ht="15" customHeight="1">
      <c r="A2" s="81" t="s">
        <v>211</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row>
    <row r="4" spans="1:35" ht="15" customHeight="1">
      <c r="A4" s="80" t="s">
        <v>214</v>
      </c>
      <c r="B4" s="80" t="s">
        <v>229</v>
      </c>
    </row>
    <row r="5" spans="1:35" ht="15" customHeight="1">
      <c r="B5" s="79" t="s">
        <v>212</v>
      </c>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row>
    <row r="6" spans="1:35" ht="15" customHeight="1">
      <c r="B6" s="78" t="s">
        <v>213</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row>
    <row r="7" spans="1:35" ht="15" customHeight="1">
      <c r="B7" t="s">
        <v>236</v>
      </c>
    </row>
    <row r="9" spans="1:35" s="80" customFormat="1" ht="15" customHeight="1">
      <c r="A9" s="80" t="s">
        <v>215</v>
      </c>
      <c r="B9" s="80" t="s">
        <v>225</v>
      </c>
    </row>
    <row r="10" spans="1:35" ht="15" customHeight="1">
      <c r="B10" t="s">
        <v>227</v>
      </c>
    </row>
    <row r="11" spans="1:35" ht="15" customHeight="1">
      <c r="B11" t="s">
        <v>228</v>
      </c>
    </row>
    <row r="13" spans="1:35" s="80" customFormat="1" ht="15" customHeight="1">
      <c r="A13" s="80" t="s">
        <v>219</v>
      </c>
      <c r="B13" s="80" t="s">
        <v>216</v>
      </c>
    </row>
    <row r="14" spans="1:35" ht="15" customHeight="1">
      <c r="B14" t="s">
        <v>217</v>
      </c>
    </row>
    <row r="15" spans="1:35" ht="15" customHeight="1">
      <c r="B15" t="s">
        <v>218</v>
      </c>
    </row>
    <row r="16" spans="1:35" ht="15" customHeight="1">
      <c r="B16" t="s">
        <v>221</v>
      </c>
    </row>
    <row r="17" spans="1:35" ht="15" customHeight="1">
      <c r="B17" t="s">
        <v>231</v>
      </c>
    </row>
    <row r="19" spans="1:35" s="80" customFormat="1" ht="15" customHeight="1">
      <c r="A19" s="80" t="s">
        <v>224</v>
      </c>
      <c r="B19" s="80" t="s">
        <v>220</v>
      </c>
    </row>
    <row r="20" spans="1:35" ht="15" customHeight="1">
      <c r="B20" t="s">
        <v>222</v>
      </c>
    </row>
    <row r="21" spans="1:35" ht="15" customHeight="1">
      <c r="B21" t="s">
        <v>223</v>
      </c>
    </row>
    <row r="23" spans="1:35" s="80" customFormat="1" ht="15" customHeight="1">
      <c r="A23" s="80" t="s">
        <v>230</v>
      </c>
      <c r="B23" s="80" t="s">
        <v>232</v>
      </c>
    </row>
    <row r="24" spans="1:35" ht="15" customHeight="1">
      <c r="B24" t="s">
        <v>233</v>
      </c>
    </row>
    <row r="25" spans="1:35" ht="15" customHeight="1">
      <c r="B25" t="s">
        <v>234</v>
      </c>
    </row>
    <row r="27" spans="1:35" ht="15" customHeight="1">
      <c r="A27" s="81" t="s">
        <v>235</v>
      </c>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O73"/>
  <sheetViews>
    <sheetView view="pageBreakPreview" zoomScaleNormal="120" zoomScaleSheetLayoutView="100" workbookViewId="0">
      <selection activeCell="A2" sqref="A2"/>
    </sheetView>
  </sheetViews>
  <sheetFormatPr defaultColWidth="2.25" defaultRowHeight="12"/>
  <cols>
    <col min="1" max="1" width="2.625" style="58" customWidth="1"/>
    <col min="2" max="36" width="2.25" style="58"/>
    <col min="37" max="37" width="3.625" style="58" customWidth="1"/>
    <col min="38" max="39" width="2.25" style="58"/>
    <col min="40" max="40" width="5" style="58" hidden="1" customWidth="1"/>
    <col min="41" max="16384" width="2.25" style="58"/>
  </cols>
  <sheetData>
    <row r="1" spans="1:41" ht="13.5" customHeight="1">
      <c r="A1" s="55" t="s">
        <v>45</v>
      </c>
      <c r="B1" s="56"/>
      <c r="C1" s="57"/>
      <c r="D1" s="57"/>
      <c r="W1" s="255" t="s">
        <v>226</v>
      </c>
      <c r="X1" s="255"/>
      <c r="Y1" s="255"/>
      <c r="Z1" s="255"/>
      <c r="AA1" s="255"/>
      <c r="AB1" s="255"/>
      <c r="AC1" s="255"/>
      <c r="AD1" s="357" t="s">
        <v>199</v>
      </c>
      <c r="AE1" s="357"/>
      <c r="AF1" s="357"/>
      <c r="AG1" s="357"/>
      <c r="AH1" s="357"/>
      <c r="AI1" s="357"/>
      <c r="AJ1" s="357"/>
      <c r="AK1" s="357"/>
      <c r="AL1" s="357"/>
      <c r="AM1" s="357"/>
    </row>
    <row r="2" spans="1:41" ht="8.25" customHeight="1">
      <c r="A2" s="55"/>
      <c r="B2" s="56"/>
      <c r="C2" s="57"/>
      <c r="D2" s="57"/>
    </row>
    <row r="3" spans="1:41" ht="18" customHeight="1">
      <c r="A3" s="290" t="s">
        <v>192</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row>
    <row r="4" spans="1:41" ht="18" customHeight="1">
      <c r="A4" s="290" t="s">
        <v>168</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row>
    <row r="5" spans="1:41" ht="8.25" customHeight="1">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row>
    <row r="6" spans="1:41">
      <c r="B6" s="56"/>
      <c r="C6" s="57"/>
      <c r="D6" s="57"/>
      <c r="AB6" s="59"/>
      <c r="AC6" s="60" t="s">
        <v>98</v>
      </c>
      <c r="AD6" s="307"/>
      <c r="AE6" s="307"/>
      <c r="AF6" s="135" t="s">
        <v>3</v>
      </c>
      <c r="AG6" s="307"/>
      <c r="AH6" s="307"/>
      <c r="AI6" s="135" t="s">
        <v>2</v>
      </c>
      <c r="AJ6" s="307"/>
      <c r="AK6" s="307"/>
      <c r="AL6" s="135" t="s">
        <v>1</v>
      </c>
      <c r="AM6" s="135"/>
      <c r="AN6" s="58" t="b">
        <f>OR(AD6="",AG6="",AJ6="")</f>
        <v>1</v>
      </c>
    </row>
    <row r="7" spans="1:41" ht="18" customHeight="1">
      <c r="A7" s="61" t="s">
        <v>182</v>
      </c>
      <c r="B7" s="61"/>
      <c r="C7" s="307" t="s">
        <v>173</v>
      </c>
      <c r="D7" s="307"/>
      <c r="E7" s="307"/>
      <c r="F7" s="307"/>
      <c r="G7" s="307"/>
      <c r="AO7" s="137" t="str">
        <f>IF(AN6=TRUE,"申請年月日が正しく入力されていません","")</f>
        <v>申請年月日が正しく入力されていません</v>
      </c>
    </row>
    <row r="8" spans="1:41" ht="8.25" customHeight="1">
      <c r="B8" s="56"/>
      <c r="C8" s="57"/>
      <c r="D8" s="57"/>
    </row>
    <row r="9" spans="1:41">
      <c r="A9" s="58" t="s">
        <v>13</v>
      </c>
      <c r="B9" s="56"/>
      <c r="C9" s="57"/>
      <c r="D9" s="57"/>
    </row>
    <row r="10" spans="1:41" ht="7.5" customHeight="1">
      <c r="B10" s="56"/>
      <c r="C10" s="57"/>
      <c r="D10" s="57"/>
    </row>
    <row r="11" spans="1:41" ht="12" customHeight="1">
      <c r="A11" s="287" t="s">
        <v>64</v>
      </c>
      <c r="B11" s="62" t="s">
        <v>4</v>
      </c>
      <c r="C11" s="63"/>
      <c r="D11" s="63"/>
      <c r="E11" s="64"/>
      <c r="F11" s="64"/>
      <c r="G11" s="64"/>
      <c r="H11" s="64"/>
      <c r="I11" s="64"/>
      <c r="J11" s="64"/>
      <c r="K11" s="65"/>
      <c r="L11" s="295"/>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7"/>
      <c r="AN11" s="58" t="b">
        <f>OR(L11="",L12="",Q13="",T13="",L14="",S16="",AG16="",S17="",AG17="",S18="",AG18="")</f>
        <v>1</v>
      </c>
    </row>
    <row r="12" spans="1:41" ht="15.75" customHeight="1">
      <c r="A12" s="288"/>
      <c r="B12" s="66" t="s">
        <v>185</v>
      </c>
      <c r="C12" s="67"/>
      <c r="D12" s="67"/>
      <c r="E12" s="68"/>
      <c r="F12" s="68"/>
      <c r="G12" s="68"/>
      <c r="H12" s="68"/>
      <c r="I12" s="68"/>
      <c r="J12" s="68"/>
      <c r="K12" s="69"/>
      <c r="L12" s="292"/>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4"/>
      <c r="AO12" s="137" t="str">
        <f>IF(AN11=TRUE,"申請者情報が正しく入力されていません","")</f>
        <v>申請者情報が正しく入力されていません</v>
      </c>
    </row>
    <row r="13" spans="1:41" ht="11.25" customHeight="1">
      <c r="A13" s="288"/>
      <c r="B13" s="298" t="s">
        <v>186</v>
      </c>
      <c r="C13" s="299"/>
      <c r="D13" s="299"/>
      <c r="E13" s="299"/>
      <c r="F13" s="299"/>
      <c r="G13" s="299"/>
      <c r="H13" s="299"/>
      <c r="I13" s="299"/>
      <c r="J13" s="299"/>
      <c r="K13" s="300"/>
      <c r="L13" s="70" t="s">
        <v>5</v>
      </c>
      <c r="M13" s="70"/>
      <c r="N13" s="70"/>
      <c r="O13" s="70"/>
      <c r="P13" s="70"/>
      <c r="Q13" s="291"/>
      <c r="R13" s="291"/>
      <c r="S13" s="70" t="s">
        <v>6</v>
      </c>
      <c r="T13" s="291"/>
      <c r="U13" s="291"/>
      <c r="V13" s="291"/>
      <c r="W13" s="70" t="s">
        <v>7</v>
      </c>
      <c r="X13" s="70"/>
      <c r="Y13" s="70"/>
      <c r="Z13" s="70"/>
      <c r="AA13" s="70"/>
      <c r="AB13" s="70"/>
      <c r="AC13" s="70"/>
      <c r="AD13" s="70"/>
      <c r="AE13" s="70"/>
      <c r="AF13" s="70"/>
      <c r="AG13" s="70"/>
      <c r="AH13" s="70"/>
      <c r="AI13" s="70"/>
      <c r="AJ13" s="70"/>
      <c r="AK13" s="70"/>
      <c r="AL13" s="70"/>
      <c r="AM13" s="71"/>
    </row>
    <row r="14" spans="1:41" ht="12.75" customHeight="1">
      <c r="A14" s="288"/>
      <c r="B14" s="301"/>
      <c r="C14" s="302"/>
      <c r="D14" s="302"/>
      <c r="E14" s="302"/>
      <c r="F14" s="302"/>
      <c r="G14" s="302"/>
      <c r="H14" s="302"/>
      <c r="I14" s="302"/>
      <c r="J14" s="302"/>
      <c r="K14" s="303"/>
      <c r="L14" s="256"/>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8"/>
      <c r="AO14" s="138"/>
    </row>
    <row r="15" spans="1:41" ht="12.75" customHeight="1">
      <c r="A15" s="288"/>
      <c r="B15" s="304"/>
      <c r="C15" s="305"/>
      <c r="D15" s="305"/>
      <c r="E15" s="305"/>
      <c r="F15" s="305"/>
      <c r="G15" s="305"/>
      <c r="H15" s="305"/>
      <c r="I15" s="305"/>
      <c r="J15" s="305"/>
      <c r="K15" s="306"/>
      <c r="L15" s="259"/>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1"/>
      <c r="AO15" s="59"/>
    </row>
    <row r="16" spans="1:41" ht="15.75" customHeight="1">
      <c r="A16" s="288"/>
      <c r="B16" s="72" t="s">
        <v>8</v>
      </c>
      <c r="C16" s="73"/>
      <c r="D16" s="73"/>
      <c r="E16" s="74"/>
      <c r="F16" s="74"/>
      <c r="G16" s="74"/>
      <c r="H16" s="74"/>
      <c r="I16" s="74"/>
      <c r="J16" s="74"/>
      <c r="K16" s="74"/>
      <c r="L16" s="72" t="s">
        <v>9</v>
      </c>
      <c r="M16" s="74"/>
      <c r="N16" s="74"/>
      <c r="O16" s="74"/>
      <c r="P16" s="74"/>
      <c r="Q16" s="74"/>
      <c r="R16" s="75"/>
      <c r="S16" s="284"/>
      <c r="T16" s="285"/>
      <c r="U16" s="285"/>
      <c r="V16" s="285"/>
      <c r="W16" s="285"/>
      <c r="X16" s="285"/>
      <c r="Y16" s="286"/>
      <c r="Z16" s="72" t="s">
        <v>65</v>
      </c>
      <c r="AA16" s="74"/>
      <c r="AB16" s="74"/>
      <c r="AC16" s="74"/>
      <c r="AD16" s="74"/>
      <c r="AE16" s="74"/>
      <c r="AF16" s="75"/>
      <c r="AG16" s="284"/>
      <c r="AH16" s="285"/>
      <c r="AI16" s="285"/>
      <c r="AJ16" s="285"/>
      <c r="AK16" s="285"/>
      <c r="AL16" s="285"/>
      <c r="AM16" s="286"/>
    </row>
    <row r="17" spans="1:39" ht="15.75" customHeight="1">
      <c r="A17" s="288"/>
      <c r="B17" s="72" t="s">
        <v>10</v>
      </c>
      <c r="C17" s="73"/>
      <c r="D17" s="73"/>
      <c r="E17" s="74"/>
      <c r="F17" s="74"/>
      <c r="G17" s="74"/>
      <c r="H17" s="74"/>
      <c r="I17" s="74"/>
      <c r="J17" s="74"/>
      <c r="K17" s="74"/>
      <c r="L17" s="72" t="s">
        <v>11</v>
      </c>
      <c r="M17" s="74"/>
      <c r="N17" s="74"/>
      <c r="O17" s="74"/>
      <c r="P17" s="74"/>
      <c r="Q17" s="74"/>
      <c r="R17" s="75"/>
      <c r="S17" s="284"/>
      <c r="T17" s="285"/>
      <c r="U17" s="285"/>
      <c r="V17" s="285"/>
      <c r="W17" s="285"/>
      <c r="X17" s="285"/>
      <c r="Y17" s="286"/>
      <c r="Z17" s="72" t="s">
        <v>12</v>
      </c>
      <c r="AA17" s="74"/>
      <c r="AB17" s="74"/>
      <c r="AC17" s="74"/>
      <c r="AD17" s="74"/>
      <c r="AE17" s="74"/>
      <c r="AF17" s="75"/>
      <c r="AG17" s="284"/>
      <c r="AH17" s="285"/>
      <c r="AI17" s="285"/>
      <c r="AJ17" s="285"/>
      <c r="AK17" s="285"/>
      <c r="AL17" s="285"/>
      <c r="AM17" s="286"/>
    </row>
    <row r="18" spans="1:39" ht="15.75" customHeight="1">
      <c r="A18" s="289"/>
      <c r="B18" s="72" t="s">
        <v>14</v>
      </c>
      <c r="C18" s="73"/>
      <c r="D18" s="73"/>
      <c r="E18" s="74"/>
      <c r="F18" s="74"/>
      <c r="G18" s="74"/>
      <c r="H18" s="74"/>
      <c r="I18" s="74"/>
      <c r="J18" s="74"/>
      <c r="K18" s="74"/>
      <c r="L18" s="72" t="s">
        <v>11</v>
      </c>
      <c r="M18" s="74"/>
      <c r="N18" s="74"/>
      <c r="O18" s="74"/>
      <c r="P18" s="74"/>
      <c r="Q18" s="74"/>
      <c r="R18" s="75"/>
      <c r="S18" s="284"/>
      <c r="T18" s="285"/>
      <c r="U18" s="285"/>
      <c r="V18" s="285"/>
      <c r="W18" s="285"/>
      <c r="X18" s="285"/>
      <c r="Y18" s="286"/>
      <c r="Z18" s="72" t="s">
        <v>12</v>
      </c>
      <c r="AA18" s="74"/>
      <c r="AB18" s="74"/>
      <c r="AC18" s="74"/>
      <c r="AD18" s="74"/>
      <c r="AE18" s="74"/>
      <c r="AF18" s="75"/>
      <c r="AG18" s="284"/>
      <c r="AH18" s="285"/>
      <c r="AI18" s="285"/>
      <c r="AJ18" s="285"/>
      <c r="AK18" s="285"/>
      <c r="AL18" s="285"/>
      <c r="AM18" s="286"/>
    </row>
    <row r="19" spans="1:39" ht="13.5" customHeight="1">
      <c r="A19" s="139" t="s">
        <v>50</v>
      </c>
      <c r="B19" s="140"/>
      <c r="C19" s="140"/>
      <c r="D19" s="140"/>
      <c r="E19" s="140"/>
      <c r="F19" s="140"/>
      <c r="G19" s="141"/>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0"/>
      <c r="AM19" s="142"/>
    </row>
    <row r="20" spans="1:39" ht="22.5" customHeight="1">
      <c r="A20" s="344" t="s">
        <v>39</v>
      </c>
      <c r="B20" s="345"/>
      <c r="C20" s="345"/>
      <c r="D20" s="345"/>
      <c r="E20" s="345"/>
      <c r="F20" s="345"/>
      <c r="G20" s="345"/>
      <c r="H20" s="345"/>
      <c r="I20" s="345"/>
      <c r="J20" s="345"/>
      <c r="K20" s="345"/>
      <c r="L20" s="345"/>
      <c r="M20" s="345"/>
      <c r="N20" s="345"/>
      <c r="O20" s="345"/>
      <c r="P20" s="345"/>
      <c r="Q20" s="345"/>
      <c r="R20" s="345"/>
      <c r="S20" s="346"/>
      <c r="T20" s="367" t="s">
        <v>101</v>
      </c>
      <c r="U20" s="368"/>
      <c r="V20" s="368"/>
      <c r="W20" s="368"/>
      <c r="X20" s="368"/>
      <c r="Y20" s="368"/>
      <c r="Z20" s="368"/>
      <c r="AA20" s="368"/>
      <c r="AB20" s="368"/>
      <c r="AC20" s="368"/>
      <c r="AD20" s="368"/>
      <c r="AE20" s="368"/>
      <c r="AF20" s="368"/>
      <c r="AG20" s="368"/>
      <c r="AH20" s="368"/>
      <c r="AI20" s="368"/>
      <c r="AJ20" s="368"/>
      <c r="AK20" s="368"/>
      <c r="AL20" s="368"/>
      <c r="AM20" s="369"/>
    </row>
    <row r="21" spans="1:39" ht="22.5" customHeight="1">
      <c r="A21" s="347"/>
      <c r="B21" s="348"/>
      <c r="C21" s="348"/>
      <c r="D21" s="348"/>
      <c r="E21" s="348"/>
      <c r="F21" s="348"/>
      <c r="G21" s="348"/>
      <c r="H21" s="348"/>
      <c r="I21" s="348"/>
      <c r="J21" s="348"/>
      <c r="K21" s="348"/>
      <c r="L21" s="348"/>
      <c r="M21" s="348"/>
      <c r="N21" s="348"/>
      <c r="O21" s="348"/>
      <c r="P21" s="348"/>
      <c r="Q21" s="348"/>
      <c r="R21" s="348"/>
      <c r="S21" s="349"/>
      <c r="T21" s="367" t="s">
        <v>102</v>
      </c>
      <c r="U21" s="368"/>
      <c r="V21" s="368"/>
      <c r="W21" s="368"/>
      <c r="X21" s="368"/>
      <c r="Y21" s="368"/>
      <c r="Z21" s="368"/>
      <c r="AA21" s="368"/>
      <c r="AB21" s="368"/>
      <c r="AC21" s="369"/>
      <c r="AD21" s="367" t="s">
        <v>103</v>
      </c>
      <c r="AE21" s="368"/>
      <c r="AF21" s="368"/>
      <c r="AG21" s="368"/>
      <c r="AH21" s="368"/>
      <c r="AI21" s="368"/>
      <c r="AJ21" s="368"/>
      <c r="AK21" s="368"/>
      <c r="AL21" s="368"/>
      <c r="AM21" s="369"/>
    </row>
    <row r="22" spans="1:39" ht="12.75" customHeight="1">
      <c r="A22" s="350"/>
      <c r="B22" s="351"/>
      <c r="C22" s="351"/>
      <c r="D22" s="351"/>
      <c r="E22" s="351"/>
      <c r="F22" s="351"/>
      <c r="G22" s="351"/>
      <c r="H22" s="351"/>
      <c r="I22" s="351"/>
      <c r="J22" s="351"/>
      <c r="K22" s="351"/>
      <c r="L22" s="351"/>
      <c r="M22" s="351"/>
      <c r="N22" s="351"/>
      <c r="O22" s="351"/>
      <c r="P22" s="351"/>
      <c r="Q22" s="351"/>
      <c r="R22" s="351"/>
      <c r="S22" s="352"/>
      <c r="T22" s="323" t="s">
        <v>70</v>
      </c>
      <c r="U22" s="324"/>
      <c r="V22" s="324"/>
      <c r="W22" s="325"/>
      <c r="X22" s="321" t="s">
        <v>15</v>
      </c>
      <c r="Y22" s="321"/>
      <c r="Z22" s="321"/>
      <c r="AA22" s="321"/>
      <c r="AB22" s="321"/>
      <c r="AC22" s="322"/>
      <c r="AD22" s="323" t="s">
        <v>70</v>
      </c>
      <c r="AE22" s="324"/>
      <c r="AF22" s="324"/>
      <c r="AG22" s="325"/>
      <c r="AH22" s="319" t="s">
        <v>15</v>
      </c>
      <c r="AI22" s="319"/>
      <c r="AJ22" s="319"/>
      <c r="AK22" s="319"/>
      <c r="AL22" s="319"/>
      <c r="AM22" s="320"/>
    </row>
    <row r="23" spans="1:39" ht="12.75" customHeight="1">
      <c r="A23" s="308" t="s">
        <v>132</v>
      </c>
      <c r="B23" s="148" t="s">
        <v>52</v>
      </c>
      <c r="C23" s="149"/>
      <c r="D23" s="149"/>
      <c r="E23" s="149"/>
      <c r="F23" s="149"/>
      <c r="G23" s="149"/>
      <c r="H23" s="149"/>
      <c r="I23" s="149"/>
      <c r="J23" s="149"/>
      <c r="K23" s="149"/>
      <c r="L23" s="149"/>
      <c r="M23" s="149"/>
      <c r="N23" s="149"/>
      <c r="O23" s="149"/>
      <c r="P23" s="149"/>
      <c r="Q23" s="149"/>
      <c r="R23" s="149"/>
      <c r="S23" s="150"/>
      <c r="T23" s="313">
        <f ca="1">COUNTIFS('申請額一覧 '!$E$6:$E$20,B23,'申請額一覧 '!$H$6:$H$20,"&gt;0")</f>
        <v>0</v>
      </c>
      <c r="U23" s="314"/>
      <c r="V23" s="311" t="s">
        <v>16</v>
      </c>
      <c r="W23" s="312"/>
      <c r="X23" s="272">
        <f ca="1">SUMIF('申請額一覧 '!$E$6:$E$20,B23,'申請額一覧 '!$H$6:$H$20)</f>
        <v>0</v>
      </c>
      <c r="Y23" s="273"/>
      <c r="Z23" s="273"/>
      <c r="AA23" s="273"/>
      <c r="AB23" s="136" t="s">
        <v>84</v>
      </c>
      <c r="AC23" s="45"/>
      <c r="AD23" s="313">
        <f ca="1">COUNTIFS('申請額一覧 '!$E$6:$E$20,B23,'申請額一覧 '!$K$6:$K$20,"&gt;0")</f>
        <v>0</v>
      </c>
      <c r="AE23" s="314"/>
      <c r="AF23" s="311" t="s">
        <v>16</v>
      </c>
      <c r="AG23" s="312"/>
      <c r="AH23" s="272">
        <f ca="1">SUMIF('申請額一覧 '!$E$6:$E$20,B23,'申請額一覧 '!$K$6:$K$20)</f>
        <v>0</v>
      </c>
      <c r="AI23" s="273"/>
      <c r="AJ23" s="273"/>
      <c r="AK23" s="273"/>
      <c r="AL23" s="136" t="s">
        <v>84</v>
      </c>
      <c r="AM23" s="45"/>
    </row>
    <row r="24" spans="1:39" ht="12.75" customHeight="1">
      <c r="A24" s="308"/>
      <c r="B24" s="151" t="s">
        <v>53</v>
      </c>
      <c r="C24" s="152"/>
      <c r="D24" s="152"/>
      <c r="E24" s="152"/>
      <c r="F24" s="152"/>
      <c r="G24" s="152"/>
      <c r="H24" s="152"/>
      <c r="I24" s="152"/>
      <c r="J24" s="152"/>
      <c r="K24" s="152"/>
      <c r="L24" s="152"/>
      <c r="M24" s="152"/>
      <c r="N24" s="152"/>
      <c r="O24" s="152"/>
      <c r="P24" s="152"/>
      <c r="Q24" s="152"/>
      <c r="R24" s="152"/>
      <c r="S24" s="153"/>
      <c r="T24" s="280">
        <f ca="1">COUNTIFS('申請額一覧 '!$E$6:$E$20,B24,'申請額一覧 '!$H$6:$H$20,"&gt;0")</f>
        <v>0</v>
      </c>
      <c r="U24" s="281"/>
      <c r="V24" s="282" t="s">
        <v>16</v>
      </c>
      <c r="W24" s="283"/>
      <c r="X24" s="268">
        <f ca="1">SUMIF('申請額一覧 '!$E$6:$E$20,B24,'申請額一覧 '!$H$6:$H$20)</f>
        <v>0</v>
      </c>
      <c r="Y24" s="269"/>
      <c r="Z24" s="269"/>
      <c r="AA24" s="269"/>
      <c r="AB24" s="128" t="s">
        <v>84</v>
      </c>
      <c r="AC24" s="46"/>
      <c r="AD24" s="280">
        <f ca="1">COUNTIFS('申請額一覧 '!$E$6:$E$20,B24,'申請額一覧 '!$K$6:$K$20,"&gt;0")</f>
        <v>0</v>
      </c>
      <c r="AE24" s="281"/>
      <c r="AF24" s="282" t="s">
        <v>16</v>
      </c>
      <c r="AG24" s="283"/>
      <c r="AH24" s="262">
        <f ca="1">SUMIF('申請額一覧 '!$E$6:$E$20,B24,'申請額一覧 '!$K$6:$K$20)</f>
        <v>0</v>
      </c>
      <c r="AI24" s="263"/>
      <c r="AJ24" s="263"/>
      <c r="AK24" s="263"/>
      <c r="AL24" s="128" t="s">
        <v>84</v>
      </c>
      <c r="AM24" s="46"/>
    </row>
    <row r="25" spans="1:39" ht="12.75" customHeight="1">
      <c r="A25" s="308"/>
      <c r="B25" s="151" t="s">
        <v>54</v>
      </c>
      <c r="C25" s="152"/>
      <c r="D25" s="152"/>
      <c r="E25" s="152"/>
      <c r="F25" s="152"/>
      <c r="G25" s="152"/>
      <c r="H25" s="152"/>
      <c r="I25" s="152"/>
      <c r="J25" s="152"/>
      <c r="K25" s="152"/>
      <c r="L25" s="152"/>
      <c r="M25" s="152"/>
      <c r="N25" s="152"/>
      <c r="O25" s="152"/>
      <c r="P25" s="152"/>
      <c r="Q25" s="152"/>
      <c r="R25" s="152"/>
      <c r="S25" s="153"/>
      <c r="T25" s="280">
        <f ca="1">COUNTIFS('申請額一覧 '!$E$6:$E$20,B25,'申請額一覧 '!$H$6:$H$20,"&gt;0")</f>
        <v>0</v>
      </c>
      <c r="U25" s="281"/>
      <c r="V25" s="282" t="s">
        <v>16</v>
      </c>
      <c r="W25" s="283"/>
      <c r="X25" s="262">
        <f ca="1">SUMIF('申請額一覧 '!$E$6:$E$20,B25,'申請額一覧 '!$H$6:$H$20)</f>
        <v>0</v>
      </c>
      <c r="Y25" s="263"/>
      <c r="Z25" s="263"/>
      <c r="AA25" s="263"/>
      <c r="AB25" s="128" t="s">
        <v>84</v>
      </c>
      <c r="AC25" s="46"/>
      <c r="AD25" s="280">
        <f ca="1">COUNTIFS('申請額一覧 '!$E$6:$E$20,B25,'申請額一覧 '!$K$6:$K$20,"&gt;0")</f>
        <v>0</v>
      </c>
      <c r="AE25" s="281"/>
      <c r="AF25" s="282" t="s">
        <v>16</v>
      </c>
      <c r="AG25" s="283"/>
      <c r="AH25" s="262">
        <f ca="1">SUMIF('申請額一覧 '!$E$6:$E$20,B25,'申請額一覧 '!$K$6:$K$20)</f>
        <v>0</v>
      </c>
      <c r="AI25" s="263"/>
      <c r="AJ25" s="263"/>
      <c r="AK25" s="263"/>
      <c r="AL25" s="128" t="s">
        <v>84</v>
      </c>
      <c r="AM25" s="46"/>
    </row>
    <row r="26" spans="1:39" ht="12.75" customHeight="1">
      <c r="A26" s="308"/>
      <c r="B26" s="151" t="s">
        <v>69</v>
      </c>
      <c r="C26" s="152"/>
      <c r="D26" s="152"/>
      <c r="E26" s="152"/>
      <c r="F26" s="152"/>
      <c r="G26" s="152"/>
      <c r="H26" s="152"/>
      <c r="I26" s="152"/>
      <c r="J26" s="152"/>
      <c r="K26" s="152"/>
      <c r="L26" s="152"/>
      <c r="M26" s="152"/>
      <c r="N26" s="152"/>
      <c r="O26" s="152"/>
      <c r="P26" s="152"/>
      <c r="Q26" s="152"/>
      <c r="R26" s="152"/>
      <c r="S26" s="152"/>
      <c r="T26" s="280">
        <f ca="1">COUNTIFS('申請額一覧 '!$E$6:$E$20,B26,'申請額一覧 '!$H$6:$H$20,"&gt;0")</f>
        <v>0</v>
      </c>
      <c r="U26" s="281"/>
      <c r="V26" s="282" t="s">
        <v>16</v>
      </c>
      <c r="W26" s="283"/>
      <c r="X26" s="262">
        <f ca="1">SUMIF('申請額一覧 '!$E$6:$E$20,B26,'申請額一覧 '!$H$6:$H$20)</f>
        <v>0</v>
      </c>
      <c r="Y26" s="263"/>
      <c r="Z26" s="263"/>
      <c r="AA26" s="263"/>
      <c r="AB26" s="134" t="s">
        <v>84</v>
      </c>
      <c r="AC26" s="46"/>
      <c r="AD26" s="280">
        <f ca="1">COUNTIFS('申請額一覧 '!$E$6:$E$20,B26,'申請額一覧 '!$K$6:$K$20,"&gt;0")</f>
        <v>0</v>
      </c>
      <c r="AE26" s="281"/>
      <c r="AF26" s="282" t="s">
        <v>16</v>
      </c>
      <c r="AG26" s="283"/>
      <c r="AH26" s="262">
        <f ca="1">SUMIF('申請額一覧 '!$E$6:$E$20,B26,'申請額一覧 '!$K$6:$K$20)</f>
        <v>0</v>
      </c>
      <c r="AI26" s="263"/>
      <c r="AJ26" s="263"/>
      <c r="AK26" s="263"/>
      <c r="AL26" s="134" t="s">
        <v>84</v>
      </c>
      <c r="AM26" s="46"/>
    </row>
    <row r="27" spans="1:39" ht="12.75" customHeight="1">
      <c r="A27" s="308"/>
      <c r="B27" s="151" t="s">
        <v>17</v>
      </c>
      <c r="C27" s="152"/>
      <c r="D27" s="152"/>
      <c r="E27" s="152"/>
      <c r="F27" s="152"/>
      <c r="G27" s="152"/>
      <c r="H27" s="152"/>
      <c r="I27" s="152"/>
      <c r="J27" s="152"/>
      <c r="K27" s="152"/>
      <c r="L27" s="152"/>
      <c r="M27" s="152"/>
      <c r="N27" s="152"/>
      <c r="O27" s="152"/>
      <c r="P27" s="152"/>
      <c r="Q27" s="152"/>
      <c r="R27" s="152"/>
      <c r="S27" s="152"/>
      <c r="T27" s="280">
        <f ca="1">COUNTIFS('申請額一覧 '!$E$6:$E$20,B27,'申請額一覧 '!$H$6:$H$20,"&gt;0")</f>
        <v>0</v>
      </c>
      <c r="U27" s="281"/>
      <c r="V27" s="282" t="s">
        <v>16</v>
      </c>
      <c r="W27" s="283"/>
      <c r="X27" s="262">
        <f ca="1">SUMIF('申請額一覧 '!$E$6:$E$20,B27,'申請額一覧 '!$H$6:$H$20)</f>
        <v>0</v>
      </c>
      <c r="Y27" s="263"/>
      <c r="Z27" s="263"/>
      <c r="AA27" s="263"/>
      <c r="AB27" s="134" t="s">
        <v>84</v>
      </c>
      <c r="AC27" s="46"/>
      <c r="AD27" s="280">
        <f ca="1">COUNTIFS('申請額一覧 '!$E$6:$E$20,B27,'申請額一覧 '!$K$6:$K$20,"&gt;0")</f>
        <v>0</v>
      </c>
      <c r="AE27" s="281"/>
      <c r="AF27" s="282" t="s">
        <v>16</v>
      </c>
      <c r="AG27" s="283"/>
      <c r="AH27" s="262">
        <f ca="1">SUMIF('申請額一覧 '!$E$6:$E$20,B27,'申請額一覧 '!$K$6:$K$20)</f>
        <v>0</v>
      </c>
      <c r="AI27" s="263"/>
      <c r="AJ27" s="263"/>
      <c r="AK27" s="263"/>
      <c r="AL27" s="134" t="s">
        <v>84</v>
      </c>
      <c r="AM27" s="46"/>
    </row>
    <row r="28" spans="1:39" ht="12.75" customHeight="1">
      <c r="A28" s="308"/>
      <c r="B28" s="151" t="s">
        <v>179</v>
      </c>
      <c r="C28" s="152"/>
      <c r="D28" s="152"/>
      <c r="E28" s="152"/>
      <c r="F28" s="152"/>
      <c r="G28" s="152"/>
      <c r="H28" s="152"/>
      <c r="I28" s="152"/>
      <c r="J28" s="152"/>
      <c r="K28" s="152"/>
      <c r="L28" s="152"/>
      <c r="M28" s="152"/>
      <c r="N28" s="152"/>
      <c r="O28" s="152"/>
      <c r="P28" s="152"/>
      <c r="Q28" s="152"/>
      <c r="R28" s="152"/>
      <c r="S28" s="152"/>
      <c r="T28" s="280">
        <f ca="1">COUNTIFS('申請額一覧 '!$E$6:$E$20,B28,'申請額一覧 '!$H$6:$H$20,"&gt;0")</f>
        <v>0</v>
      </c>
      <c r="U28" s="281"/>
      <c r="V28" s="282" t="s">
        <v>16</v>
      </c>
      <c r="W28" s="283"/>
      <c r="X28" s="262">
        <f ca="1">SUMIF('申請額一覧 '!$E$6:$E$20,B28,'申請額一覧 '!$H$6:$H$20)</f>
        <v>0</v>
      </c>
      <c r="Y28" s="263"/>
      <c r="Z28" s="263"/>
      <c r="AA28" s="263"/>
      <c r="AB28" s="128" t="s">
        <v>84</v>
      </c>
      <c r="AC28" s="46"/>
      <c r="AD28" s="280">
        <f ca="1">COUNTIFS('申請額一覧 '!$E$6:$E$20,B28,'申請額一覧 '!$K$6:$K$20,"&gt;0")</f>
        <v>0</v>
      </c>
      <c r="AE28" s="281"/>
      <c r="AF28" s="282" t="s">
        <v>16</v>
      </c>
      <c r="AG28" s="283"/>
      <c r="AH28" s="262">
        <f ca="1">SUMIF('申請額一覧 '!$E$6:$E$20,B28,'申請額一覧 '!$K$6:$K$20)</f>
        <v>0</v>
      </c>
      <c r="AI28" s="263"/>
      <c r="AJ28" s="263"/>
      <c r="AK28" s="263"/>
      <c r="AL28" s="128" t="s">
        <v>84</v>
      </c>
      <c r="AM28" s="46"/>
    </row>
    <row r="29" spans="1:39" ht="12.75" customHeight="1">
      <c r="A29" s="308"/>
      <c r="B29" s="151" t="s">
        <v>180</v>
      </c>
      <c r="C29" s="152"/>
      <c r="D29" s="152"/>
      <c r="E29" s="152"/>
      <c r="F29" s="152"/>
      <c r="G29" s="152"/>
      <c r="H29" s="152"/>
      <c r="I29" s="152"/>
      <c r="J29" s="152"/>
      <c r="K29" s="152"/>
      <c r="L29" s="152"/>
      <c r="M29" s="152"/>
      <c r="N29" s="152"/>
      <c r="O29" s="152"/>
      <c r="P29" s="152"/>
      <c r="Q29" s="152"/>
      <c r="R29" s="152"/>
      <c r="S29" s="152"/>
      <c r="T29" s="280">
        <f ca="1">COUNTIFS('申請額一覧 '!$E$6:$E$20,B29,'申請額一覧 '!$H$6:$H$20,"&gt;0")</f>
        <v>0</v>
      </c>
      <c r="U29" s="281"/>
      <c r="V29" s="282" t="s">
        <v>16</v>
      </c>
      <c r="W29" s="283"/>
      <c r="X29" s="262">
        <f ca="1">SUMIF('申請額一覧 '!$E$6:$E$20,B29,'申請額一覧 '!$H$6:$H$20)</f>
        <v>0</v>
      </c>
      <c r="Y29" s="263"/>
      <c r="Z29" s="263"/>
      <c r="AA29" s="263"/>
      <c r="AB29" s="128" t="s">
        <v>84</v>
      </c>
      <c r="AC29" s="46"/>
      <c r="AD29" s="280">
        <f ca="1">COUNTIFS('申請額一覧 '!$E$6:$E$20,B29,'申請額一覧 '!$K$6:$K$20,"&gt;0")</f>
        <v>0</v>
      </c>
      <c r="AE29" s="281"/>
      <c r="AF29" s="282" t="s">
        <v>16</v>
      </c>
      <c r="AG29" s="283"/>
      <c r="AH29" s="262">
        <f ca="1">SUMIF('申請額一覧 '!$E$6:$E$20,B29,'申請額一覧 '!$K$6:$K$20)</f>
        <v>0</v>
      </c>
      <c r="AI29" s="263"/>
      <c r="AJ29" s="263"/>
      <c r="AK29" s="263"/>
      <c r="AL29" s="128" t="s">
        <v>84</v>
      </c>
      <c r="AM29" s="46"/>
    </row>
    <row r="30" spans="1:39" ht="12.75" customHeight="1">
      <c r="A30" s="309"/>
      <c r="B30" s="154" t="s">
        <v>181</v>
      </c>
      <c r="C30" s="155"/>
      <c r="D30" s="155"/>
      <c r="E30" s="155"/>
      <c r="F30" s="155"/>
      <c r="G30" s="155"/>
      <c r="H30" s="155"/>
      <c r="I30" s="155"/>
      <c r="J30" s="155"/>
      <c r="K30" s="155"/>
      <c r="L30" s="155"/>
      <c r="M30" s="155"/>
      <c r="N30" s="155"/>
      <c r="O30" s="155"/>
      <c r="P30" s="155"/>
      <c r="Q30" s="155"/>
      <c r="R30" s="155"/>
      <c r="S30" s="155"/>
      <c r="T30" s="315">
        <f ca="1">COUNTIFS('申請額一覧 '!$E$6:$E$20,B30,'申請額一覧 '!$H$6:$H$20,"&gt;0")</f>
        <v>0</v>
      </c>
      <c r="U30" s="316"/>
      <c r="V30" s="326" t="s">
        <v>16</v>
      </c>
      <c r="W30" s="327"/>
      <c r="X30" s="270">
        <f ca="1">SUMIF('申請額一覧 '!$E$6:$E$20,B30,'申請額一覧 '!$H$6:$H$20)</f>
        <v>0</v>
      </c>
      <c r="Y30" s="271"/>
      <c r="Z30" s="271"/>
      <c r="AA30" s="271"/>
      <c r="AB30" s="131" t="s">
        <v>84</v>
      </c>
      <c r="AC30" s="47"/>
      <c r="AD30" s="328">
        <f ca="1">COUNTIFS('申請額一覧 '!$E$6:$E$20,B30,'申請額一覧 '!$K$6:$K$20,"&gt;0")</f>
        <v>0</v>
      </c>
      <c r="AE30" s="329"/>
      <c r="AF30" s="330" t="s">
        <v>16</v>
      </c>
      <c r="AG30" s="331"/>
      <c r="AH30" s="270">
        <f ca="1">SUMIF('申請額一覧 '!$E$6:$E$20,B30,'申請額一覧 '!$K$6:$K$20)</f>
        <v>0</v>
      </c>
      <c r="AI30" s="271"/>
      <c r="AJ30" s="271"/>
      <c r="AK30" s="271"/>
      <c r="AL30" s="131" t="s">
        <v>84</v>
      </c>
      <c r="AM30" s="47"/>
    </row>
    <row r="31" spans="1:39" ht="12.75" customHeight="1">
      <c r="A31" s="355" t="s">
        <v>66</v>
      </c>
      <c r="B31" s="148" t="s">
        <v>37</v>
      </c>
      <c r="C31" s="149"/>
      <c r="D31" s="149"/>
      <c r="E31" s="149"/>
      <c r="F31" s="149"/>
      <c r="G31" s="149"/>
      <c r="H31" s="149"/>
      <c r="I31" s="149"/>
      <c r="J31" s="149"/>
      <c r="K31" s="149"/>
      <c r="L31" s="149"/>
      <c r="M31" s="149"/>
      <c r="N31" s="149"/>
      <c r="O31" s="149"/>
      <c r="P31" s="149"/>
      <c r="Q31" s="149"/>
      <c r="R31" s="149"/>
      <c r="S31" s="149"/>
      <c r="T31" s="313">
        <f ca="1">COUNTIFS('申請額一覧 '!$E$6:$E$20,B31,'申請額一覧 '!$H$6:$H$20,"&gt;0")</f>
        <v>0</v>
      </c>
      <c r="U31" s="314"/>
      <c r="V31" s="311" t="s">
        <v>16</v>
      </c>
      <c r="W31" s="312"/>
      <c r="X31" s="272">
        <f ca="1">SUMIF('申請額一覧 '!$E$6:$E$20,B31,'申請額一覧 '!$H$6:$H$20)</f>
        <v>0</v>
      </c>
      <c r="Y31" s="273"/>
      <c r="Z31" s="273"/>
      <c r="AA31" s="273"/>
      <c r="AB31" s="132" t="s">
        <v>84</v>
      </c>
      <c r="AC31" s="45"/>
      <c r="AD31" s="313">
        <f ca="1">COUNTIFS('申請額一覧 '!$E$6:$E$20,B31,'申請額一覧 '!$K$6:$K$20,"&gt;0")</f>
        <v>0</v>
      </c>
      <c r="AE31" s="314"/>
      <c r="AF31" s="311" t="s">
        <v>16</v>
      </c>
      <c r="AG31" s="312"/>
      <c r="AH31" s="272">
        <f ca="1">SUMIF('申請額一覧 '!$E$6:$E$20,B31,'申請額一覧 '!$K$6:$K$20)</f>
        <v>0</v>
      </c>
      <c r="AI31" s="273"/>
      <c r="AJ31" s="273"/>
      <c r="AK31" s="273"/>
      <c r="AL31" s="132" t="s">
        <v>84</v>
      </c>
      <c r="AM31" s="45"/>
    </row>
    <row r="32" spans="1:39" ht="12.75" customHeight="1">
      <c r="A32" s="356"/>
      <c r="B32" s="156" t="s">
        <v>36</v>
      </c>
      <c r="C32" s="156"/>
      <c r="D32" s="156"/>
      <c r="E32" s="156"/>
      <c r="F32" s="156"/>
      <c r="G32" s="156"/>
      <c r="H32" s="156"/>
      <c r="I32" s="156"/>
      <c r="J32" s="156"/>
      <c r="K32" s="156"/>
      <c r="L32" s="156"/>
      <c r="M32" s="156"/>
      <c r="N32" s="156"/>
      <c r="O32" s="156"/>
      <c r="P32" s="156"/>
      <c r="Q32" s="156"/>
      <c r="R32" s="156"/>
      <c r="S32" s="156"/>
      <c r="T32" s="317">
        <f ca="1">COUNTIFS('申請額一覧 '!$E$6:$E$20,B32,'申請額一覧 '!$H$6:$H$20,"&gt;0")</f>
        <v>0</v>
      </c>
      <c r="U32" s="318"/>
      <c r="V32" s="336" t="s">
        <v>16</v>
      </c>
      <c r="W32" s="337"/>
      <c r="X32" s="274">
        <f ca="1">SUMIF('申請額一覧 '!$E$6:$E$20,B32,'申請額一覧 '!$H$6:$H$20)</f>
        <v>0</v>
      </c>
      <c r="Y32" s="275"/>
      <c r="Z32" s="275"/>
      <c r="AA32" s="275"/>
      <c r="AB32" s="133" t="s">
        <v>84</v>
      </c>
      <c r="AC32" s="48"/>
      <c r="AD32" s="276">
        <f ca="1">COUNTIFS('申請額一覧 '!$E$6:$E$20,B32,'申請額一覧 '!$K$6:$K$20,"&gt;0")</f>
        <v>0</v>
      </c>
      <c r="AE32" s="277"/>
      <c r="AF32" s="278" t="s">
        <v>16</v>
      </c>
      <c r="AG32" s="279"/>
      <c r="AH32" s="274">
        <f ca="1">SUMIF('申請額一覧 '!$E$6:$E$20,B32,'申請額一覧 '!$K$6:$K$20)</f>
        <v>0</v>
      </c>
      <c r="AI32" s="275"/>
      <c r="AJ32" s="275"/>
      <c r="AK32" s="275"/>
      <c r="AL32" s="133" t="s">
        <v>84</v>
      </c>
      <c r="AM32" s="48"/>
    </row>
    <row r="33" spans="1:39" ht="12.75" customHeight="1">
      <c r="A33" s="310" t="s">
        <v>34</v>
      </c>
      <c r="B33" s="149" t="s">
        <v>18</v>
      </c>
      <c r="C33" s="149"/>
      <c r="D33" s="149"/>
      <c r="E33" s="149"/>
      <c r="F33" s="149"/>
      <c r="G33" s="149"/>
      <c r="H33" s="149"/>
      <c r="I33" s="149"/>
      <c r="J33" s="149"/>
      <c r="K33" s="149"/>
      <c r="L33" s="149"/>
      <c r="M33" s="149"/>
      <c r="N33" s="149"/>
      <c r="O33" s="149"/>
      <c r="P33" s="149"/>
      <c r="Q33" s="149"/>
      <c r="R33" s="149"/>
      <c r="S33" s="149"/>
      <c r="T33" s="313">
        <f ca="1">COUNTIFS('申請額一覧 '!$E$6:$E$20,B33,'申請額一覧 '!$H$6:$H$20,"&gt;0")</f>
        <v>0</v>
      </c>
      <c r="U33" s="314"/>
      <c r="V33" s="311" t="s">
        <v>16</v>
      </c>
      <c r="W33" s="312"/>
      <c r="X33" s="268">
        <f ca="1">SUMIF('申請額一覧 '!$E$6:$E$20,B33,'申請額一覧 '!$H$6:$H$20)</f>
        <v>0</v>
      </c>
      <c r="Y33" s="269"/>
      <c r="Z33" s="269"/>
      <c r="AA33" s="269"/>
      <c r="AB33" s="130" t="s">
        <v>84</v>
      </c>
      <c r="AC33" s="49"/>
      <c r="AD33" s="332">
        <f ca="1">COUNTIFS('申請額一覧 '!$E$6:$E$20,B33,'申請額一覧 '!$K$6:$K$20,"&gt;0")</f>
        <v>0</v>
      </c>
      <c r="AE33" s="333"/>
      <c r="AF33" s="334" t="s">
        <v>16</v>
      </c>
      <c r="AG33" s="335"/>
      <c r="AH33" s="268">
        <f ca="1">SUMIF('申請額一覧 '!$E$6:$E$20,B33,'申請額一覧 '!$K$6:$K$20)</f>
        <v>0</v>
      </c>
      <c r="AI33" s="269"/>
      <c r="AJ33" s="269"/>
      <c r="AK33" s="269"/>
      <c r="AL33" s="130" t="s">
        <v>84</v>
      </c>
      <c r="AM33" s="49"/>
    </row>
    <row r="34" spans="1:39" ht="12.75" customHeight="1">
      <c r="A34" s="308"/>
      <c r="B34" s="152" t="s">
        <v>19</v>
      </c>
      <c r="C34" s="152"/>
      <c r="D34" s="152"/>
      <c r="E34" s="152"/>
      <c r="F34" s="152"/>
      <c r="G34" s="152"/>
      <c r="H34" s="152"/>
      <c r="I34" s="152"/>
      <c r="J34" s="152"/>
      <c r="K34" s="152"/>
      <c r="L34" s="152"/>
      <c r="M34" s="152"/>
      <c r="N34" s="152"/>
      <c r="O34" s="152"/>
      <c r="P34" s="152"/>
      <c r="Q34" s="152"/>
      <c r="R34" s="152"/>
      <c r="S34" s="152"/>
      <c r="T34" s="280">
        <f ca="1">COUNTIFS('申請額一覧 '!$E$6:$E$20,B34,'申請額一覧 '!$H$6:$H$20,"&gt;0")</f>
        <v>0</v>
      </c>
      <c r="U34" s="281"/>
      <c r="V34" s="282" t="s">
        <v>16</v>
      </c>
      <c r="W34" s="283"/>
      <c r="X34" s="262">
        <f ca="1">SUMIF('申請額一覧 '!$E$6:$E$20,B34,'申請額一覧 '!$H$6:$H$20)</f>
        <v>0</v>
      </c>
      <c r="Y34" s="263"/>
      <c r="Z34" s="263"/>
      <c r="AA34" s="263"/>
      <c r="AB34" s="128" t="s">
        <v>84</v>
      </c>
      <c r="AC34" s="46"/>
      <c r="AD34" s="280">
        <f ca="1">COUNTIFS('申請額一覧 '!$E$6:$E$20,B34,'申請額一覧 '!$K$6:$K$20,"&gt;0")</f>
        <v>0</v>
      </c>
      <c r="AE34" s="281"/>
      <c r="AF34" s="282" t="s">
        <v>16</v>
      </c>
      <c r="AG34" s="283"/>
      <c r="AH34" s="262">
        <f ca="1">SUMIF('申請額一覧 '!$E$6:$E$20,B34,'申請額一覧 '!$K$6:$K$20)</f>
        <v>0</v>
      </c>
      <c r="AI34" s="263"/>
      <c r="AJ34" s="263"/>
      <c r="AK34" s="263"/>
      <c r="AL34" s="128" t="s">
        <v>84</v>
      </c>
      <c r="AM34" s="46"/>
    </row>
    <row r="35" spans="1:39" ht="12.75" customHeight="1">
      <c r="A35" s="308"/>
      <c r="B35" s="152" t="s">
        <v>20</v>
      </c>
      <c r="C35" s="152"/>
      <c r="D35" s="152"/>
      <c r="E35" s="152"/>
      <c r="F35" s="152"/>
      <c r="G35" s="152"/>
      <c r="H35" s="152"/>
      <c r="I35" s="152"/>
      <c r="J35" s="152"/>
      <c r="K35" s="152"/>
      <c r="L35" s="152"/>
      <c r="M35" s="152"/>
      <c r="N35" s="152"/>
      <c r="O35" s="152"/>
      <c r="P35" s="152"/>
      <c r="Q35" s="152"/>
      <c r="R35" s="152"/>
      <c r="S35" s="152"/>
      <c r="T35" s="280">
        <f ca="1">COUNTIFS('申請額一覧 '!$E$6:$E$20,B35,'申請額一覧 '!$H$6:$H$20,"&gt;0")</f>
        <v>0</v>
      </c>
      <c r="U35" s="281"/>
      <c r="V35" s="282" t="s">
        <v>16</v>
      </c>
      <c r="W35" s="283"/>
      <c r="X35" s="262">
        <f ca="1">SUMIF('申請額一覧 '!$E$6:$E$20,B35,'申請額一覧 '!$H$6:$H$20)</f>
        <v>0</v>
      </c>
      <c r="Y35" s="263"/>
      <c r="Z35" s="263"/>
      <c r="AA35" s="263"/>
      <c r="AB35" s="128" t="s">
        <v>84</v>
      </c>
      <c r="AC35" s="46"/>
      <c r="AD35" s="280">
        <f ca="1">COUNTIFS('申請額一覧 '!$E$6:$E$20,B35,'申請額一覧 '!$K$6:$K$20,"&gt;0")</f>
        <v>0</v>
      </c>
      <c r="AE35" s="281"/>
      <c r="AF35" s="282" t="s">
        <v>16</v>
      </c>
      <c r="AG35" s="283"/>
      <c r="AH35" s="262">
        <f ca="1">SUMIF('申請額一覧 '!$E$6:$E$20,B35,'申請額一覧 '!$K$6:$K$20)</f>
        <v>0</v>
      </c>
      <c r="AI35" s="263"/>
      <c r="AJ35" s="263"/>
      <c r="AK35" s="263"/>
      <c r="AL35" s="128" t="s">
        <v>84</v>
      </c>
      <c r="AM35" s="46"/>
    </row>
    <row r="36" spans="1:39" ht="12.75" customHeight="1">
      <c r="A36" s="308"/>
      <c r="B36" s="152" t="s">
        <v>21</v>
      </c>
      <c r="C36" s="152"/>
      <c r="D36" s="152"/>
      <c r="E36" s="152"/>
      <c r="F36" s="152"/>
      <c r="G36" s="152"/>
      <c r="H36" s="152"/>
      <c r="I36" s="152"/>
      <c r="J36" s="152"/>
      <c r="K36" s="152"/>
      <c r="L36" s="152"/>
      <c r="M36" s="152"/>
      <c r="N36" s="152"/>
      <c r="O36" s="152"/>
      <c r="P36" s="152"/>
      <c r="Q36" s="152"/>
      <c r="R36" s="152"/>
      <c r="S36" s="152"/>
      <c r="T36" s="280">
        <f ca="1">COUNTIFS('申請額一覧 '!$E$6:$E$20,B36,'申請額一覧 '!$H$6:$H$20,"&gt;0")</f>
        <v>0</v>
      </c>
      <c r="U36" s="281"/>
      <c r="V36" s="282" t="s">
        <v>16</v>
      </c>
      <c r="W36" s="283"/>
      <c r="X36" s="262">
        <f ca="1">SUMIF('申請額一覧 '!$E$6:$E$20,B36,'申請額一覧 '!$H$6:$H$20)</f>
        <v>0</v>
      </c>
      <c r="Y36" s="263"/>
      <c r="Z36" s="263"/>
      <c r="AA36" s="263"/>
      <c r="AB36" s="128" t="s">
        <v>84</v>
      </c>
      <c r="AC36" s="46"/>
      <c r="AD36" s="280">
        <f ca="1">COUNTIFS('申請額一覧 '!$E$6:$E$20,B36,'申請額一覧 '!$K$6:$K$20,"&gt;0")</f>
        <v>0</v>
      </c>
      <c r="AE36" s="281"/>
      <c r="AF36" s="282" t="s">
        <v>16</v>
      </c>
      <c r="AG36" s="283"/>
      <c r="AH36" s="262">
        <f ca="1">SUMIF('申請額一覧 '!$E$6:$E$20,B36,'申請額一覧 '!$K$6:$K$20)</f>
        <v>0</v>
      </c>
      <c r="AI36" s="263"/>
      <c r="AJ36" s="263"/>
      <c r="AK36" s="263"/>
      <c r="AL36" s="128" t="s">
        <v>84</v>
      </c>
      <c r="AM36" s="46"/>
    </row>
    <row r="37" spans="1:39" ht="12.75" customHeight="1">
      <c r="A37" s="308"/>
      <c r="B37" s="152" t="s">
        <v>22</v>
      </c>
      <c r="C37" s="152"/>
      <c r="D37" s="152"/>
      <c r="E37" s="152"/>
      <c r="F37" s="152"/>
      <c r="G37" s="152"/>
      <c r="H37" s="152"/>
      <c r="I37" s="152"/>
      <c r="J37" s="152"/>
      <c r="K37" s="152"/>
      <c r="L37" s="152"/>
      <c r="M37" s="152"/>
      <c r="N37" s="152"/>
      <c r="O37" s="152"/>
      <c r="P37" s="152"/>
      <c r="Q37" s="152"/>
      <c r="R37" s="152"/>
      <c r="S37" s="152"/>
      <c r="T37" s="280">
        <f ca="1">COUNTIFS('申請額一覧 '!$E$6:$E$20,B37,'申請額一覧 '!$H$6:$H$20,"&gt;0")</f>
        <v>0</v>
      </c>
      <c r="U37" s="281"/>
      <c r="V37" s="282" t="s">
        <v>16</v>
      </c>
      <c r="W37" s="283"/>
      <c r="X37" s="262">
        <f ca="1">SUMIF('申請額一覧 '!$E$6:$E$20,B37,'申請額一覧 '!$H$6:$H$20)</f>
        <v>0</v>
      </c>
      <c r="Y37" s="263"/>
      <c r="Z37" s="263"/>
      <c r="AA37" s="263"/>
      <c r="AB37" s="128" t="s">
        <v>84</v>
      </c>
      <c r="AC37" s="46"/>
      <c r="AD37" s="280">
        <f ca="1">COUNTIFS('申請額一覧 '!$E$6:$E$20,B37,'申請額一覧 '!$K$6:$K$20,"&gt;0")</f>
        <v>0</v>
      </c>
      <c r="AE37" s="281"/>
      <c r="AF37" s="282" t="s">
        <v>16</v>
      </c>
      <c r="AG37" s="283"/>
      <c r="AH37" s="262">
        <f ca="1">SUMIF('申請額一覧 '!$E$6:$E$20,B37,'申請額一覧 '!$K$6:$K$20)</f>
        <v>0</v>
      </c>
      <c r="AI37" s="263"/>
      <c r="AJ37" s="263"/>
      <c r="AK37" s="263"/>
      <c r="AL37" s="128" t="s">
        <v>84</v>
      </c>
      <c r="AM37" s="46"/>
    </row>
    <row r="38" spans="1:39" ht="12.75" customHeight="1">
      <c r="A38" s="308"/>
      <c r="B38" s="152" t="s">
        <v>23</v>
      </c>
      <c r="C38" s="152"/>
      <c r="D38" s="152"/>
      <c r="E38" s="152"/>
      <c r="F38" s="152"/>
      <c r="G38" s="152"/>
      <c r="H38" s="152"/>
      <c r="I38" s="152"/>
      <c r="J38" s="152"/>
      <c r="K38" s="152"/>
      <c r="L38" s="152"/>
      <c r="M38" s="152"/>
      <c r="N38" s="152"/>
      <c r="O38" s="152"/>
      <c r="P38" s="152"/>
      <c r="Q38" s="152"/>
      <c r="R38" s="152"/>
      <c r="S38" s="152"/>
      <c r="T38" s="280">
        <f ca="1">COUNTIFS('申請額一覧 '!$E$6:$E$20,B38,'申請額一覧 '!$H$6:$H$20,"&gt;0")</f>
        <v>0</v>
      </c>
      <c r="U38" s="281"/>
      <c r="V38" s="282" t="s">
        <v>16</v>
      </c>
      <c r="W38" s="283"/>
      <c r="X38" s="262">
        <f ca="1">SUMIF('申請額一覧 '!$E$6:$E$20,B38,'申請額一覧 '!$H$6:$H$20)</f>
        <v>0</v>
      </c>
      <c r="Y38" s="263"/>
      <c r="Z38" s="263"/>
      <c r="AA38" s="263"/>
      <c r="AB38" s="128" t="s">
        <v>84</v>
      </c>
      <c r="AC38" s="46"/>
      <c r="AD38" s="280">
        <f ca="1">COUNTIFS('申請額一覧 '!$E$6:$E$20,B38,'申請額一覧 '!$K$6:$K$20,"&gt;0")</f>
        <v>0</v>
      </c>
      <c r="AE38" s="281"/>
      <c r="AF38" s="282" t="s">
        <v>16</v>
      </c>
      <c r="AG38" s="283"/>
      <c r="AH38" s="262">
        <f ca="1">SUMIF('申請額一覧 '!$E$6:$E$20,B38,'申請額一覧 '!$K$6:$K$20)</f>
        <v>0</v>
      </c>
      <c r="AI38" s="263"/>
      <c r="AJ38" s="263"/>
      <c r="AK38" s="263"/>
      <c r="AL38" s="128" t="s">
        <v>84</v>
      </c>
      <c r="AM38" s="46"/>
    </row>
    <row r="39" spans="1:39" ht="12.75" customHeight="1">
      <c r="A39" s="308"/>
      <c r="B39" s="152" t="s">
        <v>24</v>
      </c>
      <c r="C39" s="152"/>
      <c r="D39" s="152"/>
      <c r="E39" s="152"/>
      <c r="F39" s="152"/>
      <c r="G39" s="152"/>
      <c r="H39" s="152"/>
      <c r="I39" s="152"/>
      <c r="J39" s="152"/>
      <c r="K39" s="152"/>
      <c r="L39" s="152"/>
      <c r="M39" s="152"/>
      <c r="N39" s="152"/>
      <c r="O39" s="152"/>
      <c r="P39" s="152"/>
      <c r="Q39" s="152"/>
      <c r="R39" s="152"/>
      <c r="S39" s="152"/>
      <c r="T39" s="280">
        <f ca="1">COUNTIFS('申請額一覧 '!$E$6:$E$20,B39,'申請額一覧 '!$H$6:$H$20,"&gt;0")</f>
        <v>0</v>
      </c>
      <c r="U39" s="281"/>
      <c r="V39" s="282" t="s">
        <v>16</v>
      </c>
      <c r="W39" s="283"/>
      <c r="X39" s="262">
        <f ca="1">SUMIF('申請額一覧 '!$E$6:$E$20,B39,'申請額一覧 '!$H$6:$H$20)</f>
        <v>0</v>
      </c>
      <c r="Y39" s="263"/>
      <c r="Z39" s="263"/>
      <c r="AA39" s="263"/>
      <c r="AB39" s="128" t="s">
        <v>84</v>
      </c>
      <c r="AC39" s="46"/>
      <c r="AD39" s="280">
        <f ca="1">COUNTIFS('申請額一覧 '!$E$6:$E$20,B39,'申請額一覧 '!$K$6:$K$20,"&gt;0")</f>
        <v>0</v>
      </c>
      <c r="AE39" s="281"/>
      <c r="AF39" s="282" t="s">
        <v>16</v>
      </c>
      <c r="AG39" s="283"/>
      <c r="AH39" s="262">
        <f ca="1">SUMIF('申請額一覧 '!$E$6:$E$20,B39,'申請額一覧 '!$K$6:$K$20)</f>
        <v>0</v>
      </c>
      <c r="AI39" s="263"/>
      <c r="AJ39" s="263"/>
      <c r="AK39" s="263"/>
      <c r="AL39" s="128" t="s">
        <v>84</v>
      </c>
      <c r="AM39" s="46"/>
    </row>
    <row r="40" spans="1:39" ht="12.75" customHeight="1">
      <c r="A40" s="308"/>
      <c r="B40" s="152" t="s">
        <v>25</v>
      </c>
      <c r="C40" s="152"/>
      <c r="D40" s="152"/>
      <c r="E40" s="152"/>
      <c r="F40" s="152"/>
      <c r="G40" s="152"/>
      <c r="H40" s="152"/>
      <c r="I40" s="152"/>
      <c r="J40" s="152"/>
      <c r="K40" s="152"/>
      <c r="L40" s="152"/>
      <c r="M40" s="152"/>
      <c r="N40" s="152"/>
      <c r="O40" s="152"/>
      <c r="P40" s="152"/>
      <c r="Q40" s="152"/>
      <c r="R40" s="152"/>
      <c r="S40" s="152"/>
      <c r="T40" s="338" t="s">
        <v>99</v>
      </c>
      <c r="U40" s="282"/>
      <c r="V40" s="282" t="s">
        <v>100</v>
      </c>
      <c r="W40" s="283"/>
      <c r="X40" s="339" t="s">
        <v>99</v>
      </c>
      <c r="Y40" s="340"/>
      <c r="Z40" s="340"/>
      <c r="AA40" s="340"/>
      <c r="AB40" s="128" t="s">
        <v>84</v>
      </c>
      <c r="AC40" s="46"/>
      <c r="AD40" s="280">
        <f ca="1">COUNTIFS('申請額一覧 '!$E$6:$E$20,B40,'申請額一覧 '!$K$6:$K$20,"&gt;0")</f>
        <v>0</v>
      </c>
      <c r="AE40" s="281"/>
      <c r="AF40" s="282" t="s">
        <v>16</v>
      </c>
      <c r="AG40" s="283"/>
      <c r="AH40" s="262">
        <f ca="1">SUMIF('申請額一覧 '!$E$6:$E$20,B40,'申請額一覧 '!$K$6:$K$20)</f>
        <v>0</v>
      </c>
      <c r="AI40" s="263"/>
      <c r="AJ40" s="263"/>
      <c r="AK40" s="263"/>
      <c r="AL40" s="128" t="s">
        <v>84</v>
      </c>
      <c r="AM40" s="46"/>
    </row>
    <row r="41" spans="1:39" ht="12.75" customHeight="1">
      <c r="A41" s="309"/>
      <c r="B41" s="155" t="s">
        <v>68</v>
      </c>
      <c r="C41" s="155"/>
      <c r="D41" s="155"/>
      <c r="E41" s="155"/>
      <c r="F41" s="155"/>
      <c r="G41" s="155"/>
      <c r="H41" s="155"/>
      <c r="I41" s="155"/>
      <c r="J41" s="155"/>
      <c r="K41" s="155"/>
      <c r="L41" s="155"/>
      <c r="M41" s="155"/>
      <c r="N41" s="155"/>
      <c r="O41" s="155"/>
      <c r="P41" s="155"/>
      <c r="Q41" s="155"/>
      <c r="R41" s="155"/>
      <c r="S41" s="155"/>
      <c r="T41" s="315">
        <f ca="1">COUNTIFS('申請額一覧 '!$E$6:$E$20,B41,'申請額一覧 '!$H$6:$H$20,"&gt;0")</f>
        <v>0</v>
      </c>
      <c r="U41" s="316"/>
      <c r="V41" s="326" t="s">
        <v>16</v>
      </c>
      <c r="W41" s="327"/>
      <c r="X41" s="270">
        <f ca="1">SUMIF('申請額一覧 '!$E$6:$E$20,B41,'申請額一覧 '!$H$6:$H$20)</f>
        <v>0</v>
      </c>
      <c r="Y41" s="271"/>
      <c r="Z41" s="271"/>
      <c r="AA41" s="271"/>
      <c r="AB41" s="131" t="s">
        <v>84</v>
      </c>
      <c r="AC41" s="47"/>
      <c r="AD41" s="328">
        <f ca="1">COUNTIFS('申請額一覧 '!$E$6:$E$20,B41,'申請額一覧 '!$K$6:$K$20,"&gt;0")</f>
        <v>0</v>
      </c>
      <c r="AE41" s="329"/>
      <c r="AF41" s="330" t="s">
        <v>16</v>
      </c>
      <c r="AG41" s="331"/>
      <c r="AH41" s="270">
        <f ca="1">SUMIF('申請額一覧 '!$E$6:$E$20,B41,'申請額一覧 '!$K$6:$K$20)</f>
        <v>0</v>
      </c>
      <c r="AI41" s="271"/>
      <c r="AJ41" s="271"/>
      <c r="AK41" s="271"/>
      <c r="AL41" s="131" t="s">
        <v>84</v>
      </c>
      <c r="AM41" s="47"/>
    </row>
    <row r="42" spans="1:39" ht="12.75" customHeight="1">
      <c r="A42" s="355" t="s">
        <v>67</v>
      </c>
      <c r="B42" s="149" t="s">
        <v>26</v>
      </c>
      <c r="C42" s="149"/>
      <c r="D42" s="149"/>
      <c r="E42" s="149"/>
      <c r="F42" s="149"/>
      <c r="G42" s="149"/>
      <c r="H42" s="149"/>
      <c r="I42" s="149"/>
      <c r="J42" s="149"/>
      <c r="K42" s="149"/>
      <c r="L42" s="149"/>
      <c r="M42" s="149"/>
      <c r="N42" s="149"/>
      <c r="O42" s="149"/>
      <c r="P42" s="149"/>
      <c r="Q42" s="149"/>
      <c r="R42" s="149"/>
      <c r="S42" s="149"/>
      <c r="T42" s="313">
        <f ca="1">COUNTIFS('申請額一覧 '!$E$6:$E$20,B42,'申請額一覧 '!$H$6:$H$20,"&gt;0")</f>
        <v>0</v>
      </c>
      <c r="U42" s="314"/>
      <c r="V42" s="311" t="s">
        <v>16</v>
      </c>
      <c r="W42" s="312"/>
      <c r="X42" s="272">
        <f ca="1">SUMIF('申請額一覧 '!$E$6:$E$20,B42,'申請額一覧 '!$H$6:$H$20)</f>
        <v>0</v>
      </c>
      <c r="Y42" s="273"/>
      <c r="Z42" s="273"/>
      <c r="AA42" s="273"/>
      <c r="AB42" s="132" t="s">
        <v>84</v>
      </c>
      <c r="AC42" s="45"/>
      <c r="AD42" s="313">
        <f ca="1">COUNTIFS('申請額一覧 '!$E$6:$E$20,B42,'申請額一覧 '!$K$6:$K$20,"&gt;0")</f>
        <v>0</v>
      </c>
      <c r="AE42" s="314"/>
      <c r="AF42" s="311" t="s">
        <v>16</v>
      </c>
      <c r="AG42" s="312"/>
      <c r="AH42" s="272">
        <f ca="1">SUMIF('申請額一覧 '!$E$6:$E$20,B42,'申請額一覧 '!$K$6:$K$20)</f>
        <v>0</v>
      </c>
      <c r="AI42" s="273"/>
      <c r="AJ42" s="273"/>
      <c r="AK42" s="273"/>
      <c r="AL42" s="132" t="s">
        <v>84</v>
      </c>
      <c r="AM42" s="45"/>
    </row>
    <row r="43" spans="1:39" ht="12.75" customHeight="1">
      <c r="A43" s="356"/>
      <c r="B43" s="156" t="s">
        <v>27</v>
      </c>
      <c r="C43" s="156"/>
      <c r="D43" s="156"/>
      <c r="E43" s="156"/>
      <c r="F43" s="156"/>
      <c r="G43" s="156"/>
      <c r="H43" s="156"/>
      <c r="I43" s="156"/>
      <c r="J43" s="156"/>
      <c r="K43" s="156"/>
      <c r="L43" s="156"/>
      <c r="M43" s="156"/>
      <c r="N43" s="156"/>
      <c r="O43" s="156"/>
      <c r="P43" s="156"/>
      <c r="Q43" s="156"/>
      <c r="R43" s="156"/>
      <c r="S43" s="156"/>
      <c r="T43" s="276">
        <f ca="1">COUNTIFS('申請額一覧 '!$E$6:$E$20,B43,'申請額一覧 '!$H$6:$H$20,"&gt;0")</f>
        <v>0</v>
      </c>
      <c r="U43" s="277"/>
      <c r="V43" s="278" t="s">
        <v>16</v>
      </c>
      <c r="W43" s="279"/>
      <c r="X43" s="274">
        <f ca="1">SUMIF('申請額一覧 '!$E$6:$E$20,B43,'申請額一覧 '!$H$6:$H$20)</f>
        <v>0</v>
      </c>
      <c r="Y43" s="275"/>
      <c r="Z43" s="275"/>
      <c r="AA43" s="275"/>
      <c r="AB43" s="133" t="s">
        <v>84</v>
      </c>
      <c r="AC43" s="48"/>
      <c r="AD43" s="276">
        <f ca="1">COUNTIFS('申請額一覧 '!$E$6:$E$20,B43,'申請額一覧 '!$K$6:$K$20,"&gt;0")</f>
        <v>0</v>
      </c>
      <c r="AE43" s="277"/>
      <c r="AF43" s="278" t="s">
        <v>16</v>
      </c>
      <c r="AG43" s="279"/>
      <c r="AH43" s="274">
        <f ca="1">SUMIF('申請額一覧 '!$E$6:$E$20,B43,'申請額一覧 '!$K$6:$K$20)</f>
        <v>0</v>
      </c>
      <c r="AI43" s="275"/>
      <c r="AJ43" s="275"/>
      <c r="AK43" s="275"/>
      <c r="AL43" s="133" t="s">
        <v>84</v>
      </c>
      <c r="AM43" s="48"/>
    </row>
    <row r="44" spans="1:39" ht="12.75" customHeight="1">
      <c r="A44" s="310" t="s">
        <v>35</v>
      </c>
      <c r="B44" s="148" t="s">
        <v>28</v>
      </c>
      <c r="C44" s="149"/>
      <c r="D44" s="149"/>
      <c r="E44" s="149"/>
      <c r="F44" s="149"/>
      <c r="G44" s="149"/>
      <c r="H44" s="149"/>
      <c r="I44" s="149"/>
      <c r="J44" s="149"/>
      <c r="K44" s="149"/>
      <c r="L44" s="149"/>
      <c r="M44" s="149"/>
      <c r="N44" s="149"/>
      <c r="O44" s="149"/>
      <c r="P44" s="149"/>
      <c r="Q44" s="149"/>
      <c r="R44" s="149"/>
      <c r="S44" s="149"/>
      <c r="T44" s="332">
        <f ca="1">COUNTIFS('申請額一覧 '!$E$6:$E$20,B44,'申請額一覧 '!$H$6:$H$20,"&gt;0")</f>
        <v>0</v>
      </c>
      <c r="U44" s="333"/>
      <c r="V44" s="334" t="s">
        <v>16</v>
      </c>
      <c r="W44" s="335"/>
      <c r="X44" s="268">
        <f ca="1">SUMIF('申請額一覧 '!$E$6:$E$20,B44,'申請額一覧 '!$H$6:$H$20)</f>
        <v>0</v>
      </c>
      <c r="Y44" s="269"/>
      <c r="Z44" s="269"/>
      <c r="AA44" s="269"/>
      <c r="AB44" s="130" t="s">
        <v>84</v>
      </c>
      <c r="AC44" s="49"/>
      <c r="AD44" s="332">
        <f ca="1">COUNTIFS('申請額一覧 '!$E$6:$E$20,B44,'申請額一覧 '!$K$6:$K$20,"&gt;0")</f>
        <v>0</v>
      </c>
      <c r="AE44" s="333"/>
      <c r="AF44" s="334" t="s">
        <v>16</v>
      </c>
      <c r="AG44" s="335"/>
      <c r="AH44" s="268">
        <f ca="1">SUMIF('申請額一覧 '!$E$6:$E$20,B44,'申請額一覧 '!$K$6:$K$20)</f>
        <v>0</v>
      </c>
      <c r="AI44" s="269"/>
      <c r="AJ44" s="269"/>
      <c r="AK44" s="269"/>
      <c r="AL44" s="130" t="s">
        <v>84</v>
      </c>
      <c r="AM44" s="49"/>
    </row>
    <row r="45" spans="1:39" ht="12.75" customHeight="1">
      <c r="A45" s="308"/>
      <c r="B45" s="151" t="s">
        <v>29</v>
      </c>
      <c r="C45" s="152"/>
      <c r="D45" s="152"/>
      <c r="E45" s="152"/>
      <c r="F45" s="152"/>
      <c r="G45" s="152"/>
      <c r="H45" s="152"/>
      <c r="I45" s="152"/>
      <c r="J45" s="152"/>
      <c r="K45" s="152"/>
      <c r="L45" s="152"/>
      <c r="M45" s="152"/>
      <c r="N45" s="152"/>
      <c r="O45" s="152"/>
      <c r="P45" s="152"/>
      <c r="Q45" s="152"/>
      <c r="R45" s="152"/>
      <c r="S45" s="152"/>
      <c r="T45" s="280">
        <f ca="1">COUNTIFS('申請額一覧 '!$E$6:$E$20,B45,'申請額一覧 '!$H$6:$H$20,"&gt;0")</f>
        <v>0</v>
      </c>
      <c r="U45" s="281"/>
      <c r="V45" s="282" t="s">
        <v>16</v>
      </c>
      <c r="W45" s="283"/>
      <c r="X45" s="262">
        <f ca="1">SUMIF('申請額一覧 '!$E$6:$E$20,B45,'申請額一覧 '!$H$6:$H$20)</f>
        <v>0</v>
      </c>
      <c r="Y45" s="263"/>
      <c r="Z45" s="263"/>
      <c r="AA45" s="263"/>
      <c r="AB45" s="128" t="s">
        <v>84</v>
      </c>
      <c r="AC45" s="46"/>
      <c r="AD45" s="280">
        <f ca="1">COUNTIFS('申請額一覧 '!$E$6:$E$20,B45,'申請額一覧 '!$K$6:$K$20,"&gt;0")</f>
        <v>0</v>
      </c>
      <c r="AE45" s="281"/>
      <c r="AF45" s="282" t="s">
        <v>16</v>
      </c>
      <c r="AG45" s="283"/>
      <c r="AH45" s="262">
        <f ca="1">SUMIF('申請額一覧 '!$E$6:$E$20,B45,'申請額一覧 '!$K$6:$K$20)</f>
        <v>0</v>
      </c>
      <c r="AI45" s="263"/>
      <c r="AJ45" s="263"/>
      <c r="AK45" s="263"/>
      <c r="AL45" s="128" t="s">
        <v>84</v>
      </c>
      <c r="AM45" s="46"/>
    </row>
    <row r="46" spans="1:39" ht="12.75" customHeight="1">
      <c r="A46" s="308"/>
      <c r="B46" s="151" t="s">
        <v>30</v>
      </c>
      <c r="C46" s="152"/>
      <c r="D46" s="152"/>
      <c r="E46" s="152"/>
      <c r="F46" s="152"/>
      <c r="G46" s="152"/>
      <c r="H46" s="152"/>
      <c r="I46" s="152"/>
      <c r="J46" s="152"/>
      <c r="K46" s="152"/>
      <c r="L46" s="152"/>
      <c r="M46" s="152"/>
      <c r="N46" s="152"/>
      <c r="O46" s="152"/>
      <c r="P46" s="152"/>
      <c r="Q46" s="152"/>
      <c r="R46" s="152"/>
      <c r="S46" s="152"/>
      <c r="T46" s="280">
        <f ca="1">COUNTIFS('申請額一覧 '!$E$6:$E$20,B46,'申請額一覧 '!$H$6:$H$20,"&gt;0")</f>
        <v>0</v>
      </c>
      <c r="U46" s="281"/>
      <c r="V46" s="282" t="s">
        <v>16</v>
      </c>
      <c r="W46" s="283"/>
      <c r="X46" s="262">
        <f ca="1">SUMIF('申請額一覧 '!$E$6:$E$20,B46,'申請額一覧 '!$H$6:$H$20)</f>
        <v>0</v>
      </c>
      <c r="Y46" s="263"/>
      <c r="Z46" s="263"/>
      <c r="AA46" s="263"/>
      <c r="AB46" s="128" t="s">
        <v>84</v>
      </c>
      <c r="AC46" s="46"/>
      <c r="AD46" s="280">
        <f ca="1">COUNTIFS('申請額一覧 '!$E$6:$E$20,B46,'申請額一覧 '!$K$6:$K$20,"&gt;0")</f>
        <v>0</v>
      </c>
      <c r="AE46" s="281"/>
      <c r="AF46" s="282" t="s">
        <v>16</v>
      </c>
      <c r="AG46" s="283"/>
      <c r="AH46" s="262">
        <f ca="1">SUMIF('申請額一覧 '!$E$6:$E$20,B46,'申請額一覧 '!$K$6:$K$20)</f>
        <v>0</v>
      </c>
      <c r="AI46" s="263"/>
      <c r="AJ46" s="263"/>
      <c r="AK46" s="263"/>
      <c r="AL46" s="128" t="s">
        <v>84</v>
      </c>
      <c r="AM46" s="46"/>
    </row>
    <row r="47" spans="1:39" ht="12.75" customHeight="1">
      <c r="A47" s="308"/>
      <c r="B47" s="151" t="s">
        <v>31</v>
      </c>
      <c r="C47" s="152"/>
      <c r="D47" s="152"/>
      <c r="E47" s="152"/>
      <c r="F47" s="152"/>
      <c r="G47" s="152"/>
      <c r="H47" s="152"/>
      <c r="I47" s="152"/>
      <c r="J47" s="152"/>
      <c r="K47" s="152"/>
      <c r="L47" s="152"/>
      <c r="M47" s="152"/>
      <c r="N47" s="152"/>
      <c r="O47" s="152"/>
      <c r="P47" s="152"/>
      <c r="Q47" s="152"/>
      <c r="R47" s="152"/>
      <c r="S47" s="152"/>
      <c r="T47" s="280">
        <f ca="1">COUNTIFS('申請額一覧 '!$E$6:$E$20,B47,'申請額一覧 '!$H$6:$H$20,"&gt;0")</f>
        <v>0</v>
      </c>
      <c r="U47" s="281"/>
      <c r="V47" s="282" t="s">
        <v>16</v>
      </c>
      <c r="W47" s="283"/>
      <c r="X47" s="262">
        <f ca="1">SUMIF('申請額一覧 '!$E$6:$E$20,B47,'申請額一覧 '!$H$6:$H$20)</f>
        <v>0</v>
      </c>
      <c r="Y47" s="263"/>
      <c r="Z47" s="263"/>
      <c r="AA47" s="263"/>
      <c r="AB47" s="128" t="s">
        <v>84</v>
      </c>
      <c r="AC47" s="46"/>
      <c r="AD47" s="280">
        <f ca="1">COUNTIFS('申請額一覧 '!$E$6:$E$20,B47,'申請額一覧 '!$K$6:$K$20,"&gt;0")</f>
        <v>0</v>
      </c>
      <c r="AE47" s="281"/>
      <c r="AF47" s="282" t="s">
        <v>16</v>
      </c>
      <c r="AG47" s="283"/>
      <c r="AH47" s="262">
        <f ca="1">SUMIF('申請額一覧 '!$E$6:$E$20,B47,'申請額一覧 '!$K$6:$K$20)</f>
        <v>0</v>
      </c>
      <c r="AI47" s="263"/>
      <c r="AJ47" s="263"/>
      <c r="AK47" s="263"/>
      <c r="AL47" s="128" t="s">
        <v>84</v>
      </c>
      <c r="AM47" s="46"/>
    </row>
    <row r="48" spans="1:39" ht="12.75" customHeight="1">
      <c r="A48" s="308"/>
      <c r="B48" s="151" t="s">
        <v>32</v>
      </c>
      <c r="C48" s="152"/>
      <c r="D48" s="152"/>
      <c r="E48" s="152"/>
      <c r="F48" s="152"/>
      <c r="G48" s="152"/>
      <c r="H48" s="152"/>
      <c r="I48" s="152"/>
      <c r="J48" s="152"/>
      <c r="K48" s="152"/>
      <c r="L48" s="152"/>
      <c r="M48" s="152"/>
      <c r="N48" s="152"/>
      <c r="O48" s="152"/>
      <c r="P48" s="152"/>
      <c r="Q48" s="152"/>
      <c r="R48" s="152"/>
      <c r="S48" s="152"/>
      <c r="T48" s="280">
        <f ca="1">COUNTIFS('申請額一覧 '!$E$6:$E$20,B48,'申請額一覧 '!$H$6:$H$20,"&gt;0")</f>
        <v>0</v>
      </c>
      <c r="U48" s="281"/>
      <c r="V48" s="282" t="s">
        <v>16</v>
      </c>
      <c r="W48" s="283"/>
      <c r="X48" s="262">
        <f ca="1">SUMIF('申請額一覧 '!$E$6:$E$20,B48,'申請額一覧 '!$H$6:$H$20)</f>
        <v>0</v>
      </c>
      <c r="Y48" s="263"/>
      <c r="Z48" s="263"/>
      <c r="AA48" s="263"/>
      <c r="AB48" s="128" t="s">
        <v>84</v>
      </c>
      <c r="AC48" s="46"/>
      <c r="AD48" s="280">
        <f ca="1">COUNTIFS('申請額一覧 '!$E$6:$E$20,B48,'申請額一覧 '!$K$6:$K$20,"&gt;0")</f>
        <v>0</v>
      </c>
      <c r="AE48" s="281"/>
      <c r="AF48" s="282" t="s">
        <v>16</v>
      </c>
      <c r="AG48" s="283"/>
      <c r="AH48" s="262">
        <f ca="1">SUMIF('申請額一覧 '!$E$6:$E$20,B48,'申請額一覧 '!$K$6:$K$20)</f>
        <v>0</v>
      </c>
      <c r="AI48" s="263"/>
      <c r="AJ48" s="263"/>
      <c r="AK48" s="263"/>
      <c r="AL48" s="128" t="s">
        <v>84</v>
      </c>
      <c r="AM48" s="46"/>
    </row>
    <row r="49" spans="1:40" ht="12.75" customHeight="1">
      <c r="A49" s="308"/>
      <c r="B49" s="151" t="s">
        <v>33</v>
      </c>
      <c r="C49" s="152"/>
      <c r="D49" s="152"/>
      <c r="E49" s="152"/>
      <c r="F49" s="152"/>
      <c r="G49" s="152"/>
      <c r="H49" s="152"/>
      <c r="I49" s="152"/>
      <c r="J49" s="152"/>
      <c r="K49" s="152"/>
      <c r="L49" s="152"/>
      <c r="M49" s="152"/>
      <c r="N49" s="152"/>
      <c r="O49" s="152"/>
      <c r="P49" s="152"/>
      <c r="Q49" s="152"/>
      <c r="R49" s="152"/>
      <c r="S49" s="152"/>
      <c r="T49" s="280">
        <f ca="1">COUNTIFS('申請額一覧 '!$E$6:$E$20,B49,'申請額一覧 '!$H$6:$H$20,"&gt;0")</f>
        <v>0</v>
      </c>
      <c r="U49" s="281"/>
      <c r="V49" s="282" t="s">
        <v>16</v>
      </c>
      <c r="W49" s="283"/>
      <c r="X49" s="262">
        <f ca="1">SUMIF('申請額一覧 '!$E$6:$E$20,B49,'申請額一覧 '!$H$6:$H$20)</f>
        <v>0</v>
      </c>
      <c r="Y49" s="263"/>
      <c r="Z49" s="263"/>
      <c r="AA49" s="263"/>
      <c r="AB49" s="128" t="s">
        <v>84</v>
      </c>
      <c r="AC49" s="46"/>
      <c r="AD49" s="280">
        <f ca="1">COUNTIFS('申請額一覧 '!$E$6:$E$20,B49,'申請額一覧 '!$K$6:$K$20,"&gt;0")</f>
        <v>0</v>
      </c>
      <c r="AE49" s="281"/>
      <c r="AF49" s="282" t="s">
        <v>16</v>
      </c>
      <c r="AG49" s="283"/>
      <c r="AH49" s="262">
        <f ca="1">SUMIF('申請額一覧 '!$E$6:$E$20,B49,'申請額一覧 '!$K$6:$K$20)</f>
        <v>0</v>
      </c>
      <c r="AI49" s="263"/>
      <c r="AJ49" s="263"/>
      <c r="AK49" s="263"/>
      <c r="AL49" s="128" t="s">
        <v>84</v>
      </c>
      <c r="AM49" s="46"/>
    </row>
    <row r="50" spans="1:40" ht="12.75" customHeight="1">
      <c r="A50" s="308"/>
      <c r="B50" s="151" t="s">
        <v>55</v>
      </c>
      <c r="C50" s="152"/>
      <c r="D50" s="152"/>
      <c r="E50" s="152"/>
      <c r="F50" s="152"/>
      <c r="G50" s="152"/>
      <c r="H50" s="152"/>
      <c r="I50" s="152"/>
      <c r="J50" s="152"/>
      <c r="K50" s="152"/>
      <c r="L50" s="152"/>
      <c r="M50" s="152"/>
      <c r="N50" s="152"/>
      <c r="O50" s="152"/>
      <c r="P50" s="152"/>
      <c r="Q50" s="152"/>
      <c r="R50" s="152"/>
      <c r="S50" s="152"/>
      <c r="T50" s="280">
        <f ca="1">COUNTIFS('申請額一覧 '!$E$6:$E$20,B50,'申請額一覧 '!$H$6:$H$20,"&gt;0")</f>
        <v>0</v>
      </c>
      <c r="U50" s="281"/>
      <c r="V50" s="282" t="s">
        <v>16</v>
      </c>
      <c r="W50" s="283"/>
      <c r="X50" s="262">
        <f ca="1">SUMIF('申請額一覧 '!$E$6:$E$20,B50,'申請額一覧 '!$H$6:$H$20)</f>
        <v>0</v>
      </c>
      <c r="Y50" s="263"/>
      <c r="Z50" s="263"/>
      <c r="AA50" s="263"/>
      <c r="AB50" s="128" t="s">
        <v>84</v>
      </c>
      <c r="AC50" s="46"/>
      <c r="AD50" s="280">
        <f ca="1">COUNTIFS('申請額一覧 '!$E$6:$E$20,B50,'申請額一覧 '!$K$6:$K$20,"&gt;0")</f>
        <v>0</v>
      </c>
      <c r="AE50" s="281"/>
      <c r="AF50" s="282" t="s">
        <v>16</v>
      </c>
      <c r="AG50" s="283"/>
      <c r="AH50" s="262">
        <f ca="1">SUMIF('申請額一覧 '!$E$6:$E$20,B50,'申請額一覧 '!$K$6:$K$20)</f>
        <v>0</v>
      </c>
      <c r="AI50" s="263"/>
      <c r="AJ50" s="263"/>
      <c r="AK50" s="263"/>
      <c r="AL50" s="128" t="s">
        <v>84</v>
      </c>
      <c r="AM50" s="46"/>
    </row>
    <row r="51" spans="1:40" ht="12.75" customHeight="1">
      <c r="A51" s="308"/>
      <c r="B51" s="151" t="s">
        <v>56</v>
      </c>
      <c r="C51" s="152"/>
      <c r="D51" s="152"/>
      <c r="E51" s="152"/>
      <c r="F51" s="152"/>
      <c r="G51" s="152"/>
      <c r="H51" s="152"/>
      <c r="I51" s="152"/>
      <c r="J51" s="152"/>
      <c r="K51" s="152"/>
      <c r="L51" s="152"/>
      <c r="M51" s="152"/>
      <c r="N51" s="152"/>
      <c r="O51" s="152"/>
      <c r="P51" s="152"/>
      <c r="Q51" s="152"/>
      <c r="R51" s="152"/>
      <c r="S51" s="152"/>
      <c r="T51" s="280">
        <f ca="1">COUNTIFS('申請額一覧 '!$E$6:$E$20,B51,'申請額一覧 '!$H$6:$H$20,"&gt;0")</f>
        <v>0</v>
      </c>
      <c r="U51" s="281"/>
      <c r="V51" s="282" t="s">
        <v>16</v>
      </c>
      <c r="W51" s="283"/>
      <c r="X51" s="262">
        <f ca="1">SUMIF('申請額一覧 '!$E$6:$E$20,B51,'申請額一覧 '!$H$6:$H$20)</f>
        <v>0</v>
      </c>
      <c r="Y51" s="263"/>
      <c r="Z51" s="263"/>
      <c r="AA51" s="263"/>
      <c r="AB51" s="128" t="s">
        <v>84</v>
      </c>
      <c r="AC51" s="46"/>
      <c r="AD51" s="280">
        <f ca="1">COUNTIFS('申請額一覧 '!$E$6:$E$20,B51,'申請額一覧 '!$K$6:$K$20,"&gt;0")</f>
        <v>0</v>
      </c>
      <c r="AE51" s="281"/>
      <c r="AF51" s="282" t="s">
        <v>16</v>
      </c>
      <c r="AG51" s="283"/>
      <c r="AH51" s="262">
        <f ca="1">SUMIF('申請額一覧 '!$E$6:$E$20,B51,'申請額一覧 '!$K$6:$K$20)</f>
        <v>0</v>
      </c>
      <c r="AI51" s="263"/>
      <c r="AJ51" s="263"/>
      <c r="AK51" s="263"/>
      <c r="AL51" s="128" t="s">
        <v>84</v>
      </c>
      <c r="AM51" s="46"/>
    </row>
    <row r="52" spans="1:40" ht="12.75" customHeight="1">
      <c r="A52" s="308"/>
      <c r="B52" s="151" t="s">
        <v>57</v>
      </c>
      <c r="C52" s="152"/>
      <c r="D52" s="152"/>
      <c r="E52" s="152"/>
      <c r="F52" s="152"/>
      <c r="G52" s="152"/>
      <c r="H52" s="152"/>
      <c r="I52" s="152"/>
      <c r="J52" s="152"/>
      <c r="K52" s="152"/>
      <c r="L52" s="152"/>
      <c r="M52" s="152"/>
      <c r="N52" s="152"/>
      <c r="O52" s="152"/>
      <c r="P52" s="152"/>
      <c r="Q52" s="152"/>
      <c r="R52" s="152"/>
      <c r="S52" s="152"/>
      <c r="T52" s="280">
        <f ca="1">COUNTIFS('申請額一覧 '!$E$6:$E$20,B52,'申請額一覧 '!$H$6:$H$20,"&gt;0")</f>
        <v>0</v>
      </c>
      <c r="U52" s="281"/>
      <c r="V52" s="282" t="s">
        <v>16</v>
      </c>
      <c r="W52" s="283"/>
      <c r="X52" s="262">
        <f ca="1">SUMIF('申請額一覧 '!$E$6:$E$20,B52,'申請額一覧 '!$H$6:$H$20)</f>
        <v>0</v>
      </c>
      <c r="Y52" s="263"/>
      <c r="Z52" s="263"/>
      <c r="AA52" s="263"/>
      <c r="AB52" s="128" t="s">
        <v>84</v>
      </c>
      <c r="AC52" s="46"/>
      <c r="AD52" s="280">
        <f ca="1">COUNTIFS('申請額一覧 '!$E$6:$E$20,B52,'申請額一覧 '!$K$6:$K$20,"&gt;0")</f>
        <v>0</v>
      </c>
      <c r="AE52" s="281"/>
      <c r="AF52" s="282" t="s">
        <v>16</v>
      </c>
      <c r="AG52" s="283"/>
      <c r="AH52" s="262">
        <f ca="1">SUMIF('申請額一覧 '!$E$6:$E$20,B52,'申請額一覧 '!$K$6:$K$20)</f>
        <v>0</v>
      </c>
      <c r="AI52" s="263"/>
      <c r="AJ52" s="263"/>
      <c r="AK52" s="263"/>
      <c r="AL52" s="128" t="s">
        <v>84</v>
      </c>
      <c r="AM52" s="46"/>
    </row>
    <row r="53" spans="1:40" ht="12.75" customHeight="1">
      <c r="A53" s="308"/>
      <c r="B53" s="151" t="s">
        <v>58</v>
      </c>
      <c r="C53" s="152"/>
      <c r="D53" s="152"/>
      <c r="E53" s="152"/>
      <c r="F53" s="152"/>
      <c r="G53" s="152"/>
      <c r="H53" s="152"/>
      <c r="I53" s="152"/>
      <c r="J53" s="152"/>
      <c r="K53" s="152"/>
      <c r="L53" s="152"/>
      <c r="M53" s="152"/>
      <c r="N53" s="152"/>
      <c r="O53" s="152"/>
      <c r="P53" s="152"/>
      <c r="Q53" s="152"/>
      <c r="R53" s="152"/>
      <c r="S53" s="152"/>
      <c r="T53" s="280">
        <f ca="1">COUNTIFS('申請額一覧 '!$E$6:$E$20,B53,'申請額一覧 '!$H$6:$H$20,"&gt;0")</f>
        <v>0</v>
      </c>
      <c r="U53" s="281"/>
      <c r="V53" s="282" t="s">
        <v>16</v>
      </c>
      <c r="W53" s="283"/>
      <c r="X53" s="262">
        <f ca="1">SUMIF('申請額一覧 '!$E$6:$E$20,B53,'申請額一覧 '!$H$6:$H$20)</f>
        <v>0</v>
      </c>
      <c r="Y53" s="263"/>
      <c r="Z53" s="263"/>
      <c r="AA53" s="263"/>
      <c r="AB53" s="128" t="s">
        <v>84</v>
      </c>
      <c r="AC53" s="46"/>
      <c r="AD53" s="280">
        <f ca="1">COUNTIFS('申請額一覧 '!$E$6:$E$20,B53,'申請額一覧 '!$K$6:$K$20,"&gt;0")</f>
        <v>0</v>
      </c>
      <c r="AE53" s="281"/>
      <c r="AF53" s="282" t="s">
        <v>16</v>
      </c>
      <c r="AG53" s="283"/>
      <c r="AH53" s="262">
        <f ca="1">SUMIF('申請額一覧 '!$E$6:$E$20,B53,'申請額一覧 '!$K$6:$K$20)</f>
        <v>0</v>
      </c>
      <c r="AI53" s="263"/>
      <c r="AJ53" s="263"/>
      <c r="AK53" s="263"/>
      <c r="AL53" s="128" t="s">
        <v>84</v>
      </c>
      <c r="AM53" s="46"/>
    </row>
    <row r="54" spans="1:40" ht="12.75" customHeight="1">
      <c r="A54" s="308"/>
      <c r="B54" s="151" t="s">
        <v>59</v>
      </c>
      <c r="C54" s="152"/>
      <c r="D54" s="152"/>
      <c r="E54" s="152"/>
      <c r="F54" s="152"/>
      <c r="G54" s="152"/>
      <c r="H54" s="152"/>
      <c r="I54" s="152"/>
      <c r="J54" s="152"/>
      <c r="K54" s="152"/>
      <c r="L54" s="152"/>
      <c r="M54" s="152"/>
      <c r="N54" s="152"/>
      <c r="O54" s="152"/>
      <c r="P54" s="152"/>
      <c r="Q54" s="152"/>
      <c r="R54" s="152"/>
      <c r="S54" s="152"/>
      <c r="T54" s="280">
        <f ca="1">COUNTIFS('申請額一覧 '!$E$6:$E$20,B54,'申請額一覧 '!$H$6:$H$20,"&gt;0")</f>
        <v>0</v>
      </c>
      <c r="U54" s="281"/>
      <c r="V54" s="282" t="s">
        <v>16</v>
      </c>
      <c r="W54" s="283"/>
      <c r="X54" s="262">
        <f ca="1">SUMIF('申請額一覧 '!$E$6:$E$20,B54,'申請額一覧 '!$H$6:$H$20)</f>
        <v>0</v>
      </c>
      <c r="Y54" s="263"/>
      <c r="Z54" s="263"/>
      <c r="AA54" s="263"/>
      <c r="AB54" s="128" t="s">
        <v>84</v>
      </c>
      <c r="AC54" s="46"/>
      <c r="AD54" s="280">
        <f ca="1">COUNTIFS('申請額一覧 '!$E$6:$E$20,B54,'申請額一覧 '!$K$6:$K$20,"&gt;0")</f>
        <v>0</v>
      </c>
      <c r="AE54" s="281"/>
      <c r="AF54" s="282" t="s">
        <v>16</v>
      </c>
      <c r="AG54" s="283"/>
      <c r="AH54" s="262">
        <f ca="1">SUMIF('申請額一覧 '!$E$6:$E$20,B54,'申請額一覧 '!$K$6:$K$20)</f>
        <v>0</v>
      </c>
      <c r="AI54" s="263"/>
      <c r="AJ54" s="263"/>
      <c r="AK54" s="263"/>
      <c r="AL54" s="128" t="s">
        <v>84</v>
      </c>
      <c r="AM54" s="46"/>
    </row>
    <row r="55" spans="1:40" ht="12.75" customHeight="1">
      <c r="A55" s="308"/>
      <c r="B55" s="151" t="s">
        <v>60</v>
      </c>
      <c r="C55" s="157"/>
      <c r="D55" s="157"/>
      <c r="E55" s="157"/>
      <c r="F55" s="157"/>
      <c r="G55" s="157"/>
      <c r="H55" s="157"/>
      <c r="I55" s="157"/>
      <c r="J55" s="157"/>
      <c r="K55" s="157"/>
      <c r="L55" s="157"/>
      <c r="M55" s="157"/>
      <c r="N55" s="157"/>
      <c r="O55" s="157"/>
      <c r="P55" s="157"/>
      <c r="Q55" s="157"/>
      <c r="R55" s="157"/>
      <c r="S55" s="157"/>
      <c r="T55" s="280">
        <f ca="1">COUNTIFS('申請額一覧 '!$E$6:$E$20,B55,'申請額一覧 '!$H$6:$H$20,"&gt;0")</f>
        <v>0</v>
      </c>
      <c r="U55" s="281"/>
      <c r="V55" s="282" t="s">
        <v>16</v>
      </c>
      <c r="W55" s="283"/>
      <c r="X55" s="262">
        <f ca="1">SUMIF('申請額一覧 '!$E$6:$E$20,B55,'申請額一覧 '!$H$6:$H$20)</f>
        <v>0</v>
      </c>
      <c r="Y55" s="263"/>
      <c r="Z55" s="263"/>
      <c r="AA55" s="263"/>
      <c r="AB55" s="128" t="s">
        <v>84</v>
      </c>
      <c r="AC55" s="46"/>
      <c r="AD55" s="280">
        <f ca="1">COUNTIFS('申請額一覧 '!$E$6:$E$20,B55,'申請額一覧 '!$K$6:$K$20,"&gt;0")</f>
        <v>0</v>
      </c>
      <c r="AE55" s="281"/>
      <c r="AF55" s="282" t="s">
        <v>16</v>
      </c>
      <c r="AG55" s="283"/>
      <c r="AH55" s="262">
        <f ca="1">SUMIF('申請額一覧 '!$E$6:$E$20,B55,'申請額一覧 '!$K$6:$K$20)</f>
        <v>0</v>
      </c>
      <c r="AI55" s="263"/>
      <c r="AJ55" s="263"/>
      <c r="AK55" s="263"/>
      <c r="AL55" s="128" t="s">
        <v>84</v>
      </c>
      <c r="AM55" s="46"/>
    </row>
    <row r="56" spans="1:40" ht="12.75" customHeight="1">
      <c r="A56" s="308"/>
      <c r="B56" s="158" t="s">
        <v>61</v>
      </c>
      <c r="C56" s="157"/>
      <c r="D56" s="157"/>
      <c r="E56" s="157"/>
      <c r="F56" s="157"/>
      <c r="G56" s="157"/>
      <c r="H56" s="157"/>
      <c r="I56" s="157"/>
      <c r="J56" s="157"/>
      <c r="K56" s="157"/>
      <c r="L56" s="157"/>
      <c r="M56" s="157"/>
      <c r="N56" s="157"/>
      <c r="O56" s="157"/>
      <c r="P56" s="157"/>
      <c r="Q56" s="157"/>
      <c r="R56" s="157"/>
      <c r="S56" s="157"/>
      <c r="T56" s="280">
        <f ca="1">COUNTIFS('申請額一覧 '!$E$6:$E$20,B56,'申請額一覧 '!$H$6:$H$20,"&gt;0")</f>
        <v>0</v>
      </c>
      <c r="U56" s="281"/>
      <c r="V56" s="282" t="s">
        <v>16</v>
      </c>
      <c r="W56" s="283"/>
      <c r="X56" s="262">
        <f ca="1">SUMIF('申請額一覧 '!$E$6:$E$20,B56,'申請額一覧 '!$H$6:$H$20)</f>
        <v>0</v>
      </c>
      <c r="Y56" s="263"/>
      <c r="Z56" s="263"/>
      <c r="AA56" s="263"/>
      <c r="AB56" s="128" t="s">
        <v>84</v>
      </c>
      <c r="AC56" s="46"/>
      <c r="AD56" s="280">
        <f ca="1">COUNTIFS('申請額一覧 '!$E$6:$E$20,B56,'申請額一覧 '!$K$6:$K$20,"&gt;0")</f>
        <v>0</v>
      </c>
      <c r="AE56" s="281"/>
      <c r="AF56" s="282" t="s">
        <v>16</v>
      </c>
      <c r="AG56" s="283"/>
      <c r="AH56" s="262">
        <f ca="1">SUMIF('申請額一覧 '!$E$6:$E$20,B56,'申請額一覧 '!$K$6:$K$20)</f>
        <v>0</v>
      </c>
      <c r="AI56" s="263"/>
      <c r="AJ56" s="263"/>
      <c r="AK56" s="263"/>
      <c r="AL56" s="128" t="s">
        <v>84</v>
      </c>
      <c r="AM56" s="46"/>
    </row>
    <row r="57" spans="1:40" ht="12.75" customHeight="1">
      <c r="A57" s="308"/>
      <c r="B57" s="158" t="s">
        <v>62</v>
      </c>
      <c r="C57" s="157"/>
      <c r="D57" s="157"/>
      <c r="E57" s="157"/>
      <c r="F57" s="157"/>
      <c r="G57" s="157"/>
      <c r="H57" s="157"/>
      <c r="I57" s="157"/>
      <c r="J57" s="157"/>
      <c r="K57" s="157"/>
      <c r="L57" s="157"/>
      <c r="M57" s="157"/>
      <c r="N57" s="157"/>
      <c r="O57" s="157"/>
      <c r="P57" s="157"/>
      <c r="Q57" s="157"/>
      <c r="R57" s="157"/>
      <c r="S57" s="157"/>
      <c r="T57" s="328">
        <f ca="1">COUNTIFS('申請額一覧 '!$E$6:$E$20,B57,'申請額一覧 '!$H$6:$H$20,"&gt;0")</f>
        <v>0</v>
      </c>
      <c r="U57" s="329"/>
      <c r="V57" s="330" t="s">
        <v>16</v>
      </c>
      <c r="W57" s="331"/>
      <c r="X57" s="264">
        <f ca="1">SUMIF('申請額一覧 '!$E$6:$E$20,B57,'申請額一覧 '!$H$6:$H$20)</f>
        <v>0</v>
      </c>
      <c r="Y57" s="265"/>
      <c r="Z57" s="265"/>
      <c r="AA57" s="265"/>
      <c r="AB57" s="131" t="s">
        <v>84</v>
      </c>
      <c r="AC57" s="47"/>
      <c r="AD57" s="328">
        <f ca="1">COUNTIFS('申請額一覧 '!$E$6:$E$20,B57,'申請額一覧 '!$K$6:$K$20,"&gt;0")</f>
        <v>0</v>
      </c>
      <c r="AE57" s="329"/>
      <c r="AF57" s="330" t="s">
        <v>16</v>
      </c>
      <c r="AG57" s="331"/>
      <c r="AH57" s="264">
        <f ca="1">SUMIF('申請額一覧 '!$E$6:$E$20,B57,'申請額一覧 '!$K$6:$K$20)</f>
        <v>0</v>
      </c>
      <c r="AI57" s="265"/>
      <c r="AJ57" s="265"/>
      <c r="AK57" s="265"/>
      <c r="AL57" s="131" t="s">
        <v>84</v>
      </c>
      <c r="AM57" s="47"/>
    </row>
    <row r="58" spans="1:40" ht="15.75" customHeight="1">
      <c r="A58" s="341" t="s">
        <v>38</v>
      </c>
      <c r="B58" s="342"/>
      <c r="C58" s="342"/>
      <c r="D58" s="342"/>
      <c r="E58" s="342"/>
      <c r="F58" s="342"/>
      <c r="G58" s="342"/>
      <c r="H58" s="342"/>
      <c r="I58" s="342"/>
      <c r="J58" s="342"/>
      <c r="K58" s="342"/>
      <c r="L58" s="342"/>
      <c r="M58" s="342"/>
      <c r="N58" s="342"/>
      <c r="O58" s="342"/>
      <c r="P58" s="342"/>
      <c r="Q58" s="342"/>
      <c r="R58" s="342"/>
      <c r="S58" s="343"/>
      <c r="T58" s="353">
        <f ca="1">SUM(T23:U57)</f>
        <v>0</v>
      </c>
      <c r="U58" s="354"/>
      <c r="V58" s="342" t="s">
        <v>16</v>
      </c>
      <c r="W58" s="343"/>
      <c r="X58" s="266">
        <f ca="1">SUM(X23:AA57)</f>
        <v>0</v>
      </c>
      <c r="Y58" s="267"/>
      <c r="Z58" s="267"/>
      <c r="AA58" s="267"/>
      <c r="AB58" s="129" t="s">
        <v>84</v>
      </c>
      <c r="AC58" s="50"/>
      <c r="AD58" s="353">
        <f ca="1">SUM(AD23:AE57)</f>
        <v>0</v>
      </c>
      <c r="AE58" s="354"/>
      <c r="AF58" s="342" t="s">
        <v>16</v>
      </c>
      <c r="AG58" s="343"/>
      <c r="AH58" s="266">
        <f ca="1">SUM(AH23:AK57)</f>
        <v>0</v>
      </c>
      <c r="AI58" s="267"/>
      <c r="AJ58" s="267"/>
      <c r="AK58" s="267"/>
      <c r="AL58" s="129" t="s">
        <v>84</v>
      </c>
      <c r="AM58" s="50"/>
    </row>
    <row r="59" spans="1:40" ht="15.75" customHeight="1">
      <c r="A59" s="341" t="s">
        <v>40</v>
      </c>
      <c r="B59" s="342"/>
      <c r="C59" s="342"/>
      <c r="D59" s="342"/>
      <c r="E59" s="342"/>
      <c r="F59" s="342"/>
      <c r="G59" s="342"/>
      <c r="H59" s="342"/>
      <c r="I59" s="342"/>
      <c r="J59" s="342"/>
      <c r="K59" s="342"/>
      <c r="L59" s="342"/>
      <c r="M59" s="342"/>
      <c r="N59" s="342"/>
      <c r="O59" s="342"/>
      <c r="P59" s="342"/>
      <c r="Q59" s="342"/>
      <c r="R59" s="342"/>
      <c r="S59" s="343"/>
      <c r="T59" s="266">
        <f ca="1">X58+AH58</f>
        <v>0</v>
      </c>
      <c r="U59" s="267"/>
      <c r="V59" s="267"/>
      <c r="W59" s="267"/>
      <c r="X59" s="267"/>
      <c r="Y59" s="267"/>
      <c r="Z59" s="267"/>
      <c r="AA59" s="267"/>
      <c r="AB59" s="267"/>
      <c r="AC59" s="267"/>
      <c r="AD59" s="267"/>
      <c r="AE59" s="267"/>
      <c r="AF59" s="267"/>
      <c r="AG59" s="267"/>
      <c r="AH59" s="267"/>
      <c r="AI59" s="267"/>
      <c r="AJ59" s="267"/>
      <c r="AK59" s="267"/>
      <c r="AL59" s="129" t="s">
        <v>84</v>
      </c>
      <c r="AM59" s="50"/>
    </row>
    <row r="60" spans="1:40">
      <c r="A60" s="143" t="s">
        <v>108</v>
      </c>
    </row>
    <row r="61" spans="1:40" s="146" customFormat="1" ht="10.5">
      <c r="A61" s="144" t="s">
        <v>107</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5"/>
      <c r="AL61" s="145"/>
      <c r="AM61" s="145"/>
    </row>
    <row r="62" spans="1:40">
      <c r="A62" s="143" t="s">
        <v>109</v>
      </c>
    </row>
    <row r="63" spans="1:40" s="146" customFormat="1" ht="10.5">
      <c r="C63" s="146" t="s">
        <v>110</v>
      </c>
    </row>
    <row r="64" spans="1:40">
      <c r="A64" s="51" t="s">
        <v>174</v>
      </c>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51"/>
      <c r="AN64" s="51"/>
    </row>
    <row r="65" spans="1:41">
      <c r="A65" s="358" t="s">
        <v>175</v>
      </c>
      <c r="B65" s="358"/>
      <c r="C65" s="358"/>
      <c r="D65" s="358"/>
      <c r="E65" s="359"/>
      <c r="F65" s="360"/>
      <c r="G65" s="360"/>
      <c r="H65" s="360"/>
      <c r="I65" s="360"/>
      <c r="J65" s="360"/>
      <c r="K65" s="360"/>
      <c r="L65" s="360"/>
      <c r="M65" s="360"/>
      <c r="N65" s="360"/>
      <c r="O65" s="360"/>
      <c r="P65" s="360"/>
      <c r="Q65" s="360"/>
      <c r="R65" s="360"/>
      <c r="S65" s="360"/>
      <c r="T65" s="360"/>
      <c r="U65" s="360"/>
      <c r="V65" s="360"/>
      <c r="W65" s="360"/>
      <c r="X65" s="360"/>
      <c r="Y65" s="360"/>
      <c r="Z65" s="360"/>
      <c r="AA65" s="360"/>
      <c r="AB65" s="360"/>
      <c r="AC65" s="360"/>
      <c r="AD65" s="360"/>
      <c r="AE65" s="360"/>
      <c r="AF65" s="360"/>
      <c r="AG65" s="360"/>
      <c r="AH65" s="360"/>
      <c r="AI65" s="360"/>
      <c r="AJ65" s="360"/>
      <c r="AK65" s="361"/>
      <c r="AL65" s="51"/>
      <c r="AM65" s="51"/>
      <c r="AN65" s="52" t="b">
        <f>OR(E65="",E66="",E67="",K67="",S67="",X67="",AC67="",AJ67="",E68="",L68="")</f>
        <v>1</v>
      </c>
    </row>
    <row r="66" spans="1:41" ht="13.5">
      <c r="A66" s="358" t="s">
        <v>176</v>
      </c>
      <c r="B66" s="358"/>
      <c r="C66" s="358"/>
      <c r="D66" s="358"/>
      <c r="E66" s="359"/>
      <c r="F66" s="360"/>
      <c r="G66" s="360"/>
      <c r="H66" s="360"/>
      <c r="I66" s="360"/>
      <c r="J66" s="360"/>
      <c r="K66" s="360"/>
      <c r="L66" s="360"/>
      <c r="M66" s="360"/>
      <c r="N66" s="360"/>
      <c r="O66" s="360"/>
      <c r="P66" s="360"/>
      <c r="Q66" s="360"/>
      <c r="R66" s="360"/>
      <c r="S66" s="360"/>
      <c r="T66" s="360"/>
      <c r="U66" s="360"/>
      <c r="V66" s="360"/>
      <c r="W66" s="360"/>
      <c r="X66" s="360"/>
      <c r="Y66" s="360"/>
      <c r="Z66" s="360"/>
      <c r="AA66" s="360"/>
      <c r="AB66" s="360"/>
      <c r="AC66" s="360"/>
      <c r="AD66" s="360"/>
      <c r="AE66" s="360"/>
      <c r="AF66" s="360"/>
      <c r="AG66" s="360"/>
      <c r="AH66" s="360"/>
      <c r="AI66" s="360"/>
      <c r="AJ66" s="360"/>
      <c r="AK66" s="361"/>
      <c r="AL66" s="52"/>
      <c r="AM66" s="52"/>
      <c r="AN66" s="52"/>
      <c r="AO66" s="137" t="str">
        <f>IF(AN65=TRUE,"振込先情報が正しく入力されていません","")</f>
        <v>振込先情報が正しく入力されていません</v>
      </c>
    </row>
    <row r="67" spans="1:41" ht="12" customHeight="1">
      <c r="A67" s="358" t="s">
        <v>193</v>
      </c>
      <c r="B67" s="358"/>
      <c r="C67" s="358"/>
      <c r="D67" s="358"/>
      <c r="E67" s="362"/>
      <c r="F67" s="362"/>
      <c r="G67" s="362"/>
      <c r="H67" s="362"/>
      <c r="I67" s="362"/>
      <c r="J67" s="362"/>
      <c r="K67" s="363"/>
      <c r="L67" s="363"/>
      <c r="M67" s="363"/>
      <c r="N67" s="364" t="s">
        <v>195</v>
      </c>
      <c r="O67" s="364"/>
      <c r="P67" s="364"/>
      <c r="Q67" s="364"/>
      <c r="R67" s="364"/>
      <c r="S67" s="362"/>
      <c r="T67" s="362"/>
      <c r="U67" s="365" t="s">
        <v>196</v>
      </c>
      <c r="V67" s="365"/>
      <c r="W67" s="365"/>
      <c r="X67" s="362"/>
      <c r="Y67" s="362"/>
      <c r="Z67" s="362"/>
      <c r="AA67" s="362"/>
      <c r="AB67" s="362"/>
      <c r="AC67" s="362"/>
      <c r="AD67" s="362"/>
      <c r="AE67" s="362"/>
      <c r="AF67" s="358" t="s">
        <v>197</v>
      </c>
      <c r="AG67" s="358"/>
      <c r="AH67" s="358"/>
      <c r="AI67" s="358"/>
      <c r="AJ67" s="362"/>
      <c r="AK67" s="362"/>
      <c r="AL67" s="52"/>
      <c r="AM67" s="52"/>
      <c r="AN67" s="52"/>
    </row>
    <row r="68" spans="1:41" ht="12" customHeight="1">
      <c r="A68" s="358" t="s">
        <v>194</v>
      </c>
      <c r="B68" s="358"/>
      <c r="C68" s="358"/>
      <c r="D68" s="358"/>
      <c r="E68" s="366"/>
      <c r="F68" s="366"/>
      <c r="G68" s="366"/>
      <c r="H68" s="364" t="s">
        <v>198</v>
      </c>
      <c r="I68" s="364"/>
      <c r="J68" s="364"/>
      <c r="K68" s="364"/>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3"/>
      <c r="AK68" s="363"/>
      <c r="AL68" s="52"/>
      <c r="AM68" s="52"/>
      <c r="AN68" s="52"/>
    </row>
    <row r="69" spans="1:41" ht="13.5">
      <c r="A69" s="53" t="s">
        <v>177</v>
      </c>
      <c r="B69" s="52"/>
      <c r="C69" s="52"/>
      <c r="D69" s="52"/>
      <c r="E69" s="52"/>
      <c r="F69" s="54" t="s">
        <v>178</v>
      </c>
      <c r="G69" s="52"/>
      <c r="H69" s="52"/>
      <c r="I69" s="52"/>
      <c r="J69" s="52"/>
      <c r="K69" s="52"/>
      <c r="L69" s="52"/>
      <c r="M69" s="52"/>
      <c r="N69" s="54"/>
      <c r="O69" s="52"/>
      <c r="P69" s="52"/>
      <c r="Q69" s="52"/>
      <c r="R69" s="52"/>
      <c r="S69" s="52"/>
      <c r="T69" s="52"/>
      <c r="U69" s="52"/>
      <c r="V69" s="52"/>
      <c r="W69" s="52"/>
      <c r="X69" s="52"/>
      <c r="Y69" s="52"/>
      <c r="Z69" s="52"/>
      <c r="AA69" s="52"/>
      <c r="AB69" s="52"/>
      <c r="AC69" s="52"/>
      <c r="AD69" s="52"/>
      <c r="AE69" s="52"/>
      <c r="AF69" s="52"/>
      <c r="AG69" s="52"/>
      <c r="AH69" s="52"/>
      <c r="AI69" s="54"/>
      <c r="AJ69" s="52"/>
      <c r="AK69" s="52"/>
      <c r="AL69" s="52"/>
      <c r="AM69" s="52"/>
      <c r="AN69" s="52" t="b">
        <f>OR(AN70=FALSE,AN71=FALSE,AN72=FALSE)</f>
        <v>1</v>
      </c>
      <c r="AO69" s="137" t="str">
        <f>IF(AN69=TRUE,"注意事項にチェックがされていません","")</f>
        <v>注意事項にチェックがされていません</v>
      </c>
    </row>
    <row r="70" spans="1:41">
      <c r="A70" s="82"/>
      <c r="B70" s="82"/>
      <c r="C70" s="82"/>
      <c r="D70" s="82"/>
      <c r="E70" s="82"/>
      <c r="F70" s="82"/>
      <c r="G70" s="82"/>
      <c r="H70" s="82"/>
      <c r="I70" s="82"/>
      <c r="J70" s="82"/>
      <c r="K70" s="82"/>
      <c r="L70" s="82"/>
      <c r="M70" s="82"/>
      <c r="N70" s="82"/>
      <c r="O70" s="82"/>
      <c r="P70" s="82"/>
      <c r="Q70" s="82"/>
      <c r="R70" s="82"/>
      <c r="S70" s="82"/>
      <c r="T70" s="82"/>
      <c r="U70" s="82"/>
      <c r="V70" s="82"/>
      <c r="W70" s="82"/>
      <c r="X70" s="82"/>
      <c r="Y70" s="82"/>
      <c r="Z70" s="82"/>
      <c r="AA70" s="82"/>
      <c r="AB70" s="82"/>
      <c r="AC70" s="82"/>
      <c r="AD70" s="82"/>
      <c r="AE70" s="82"/>
      <c r="AF70" s="82"/>
      <c r="AG70" s="82"/>
      <c r="AH70" s="82"/>
      <c r="AI70" s="82"/>
      <c r="AJ70" s="82"/>
      <c r="AK70" s="82"/>
      <c r="AL70" s="82"/>
      <c r="AM70" s="82"/>
      <c r="AN70" s="52" t="b">
        <v>0</v>
      </c>
    </row>
    <row r="71" spans="1:41">
      <c r="A71" s="82"/>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c r="AD71" s="82"/>
      <c r="AE71" s="82"/>
      <c r="AF71" s="82"/>
      <c r="AG71" s="82"/>
      <c r="AH71" s="82"/>
      <c r="AI71" s="82"/>
      <c r="AJ71" s="82"/>
      <c r="AK71" s="82"/>
      <c r="AL71" s="82"/>
      <c r="AM71" s="82"/>
      <c r="AN71" s="52" t="b">
        <v>0</v>
      </c>
    </row>
    <row r="72" spans="1:41">
      <c r="A72" s="82"/>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c r="AD72" s="82"/>
      <c r="AE72" s="82"/>
      <c r="AF72" s="82"/>
      <c r="AG72" s="82"/>
      <c r="AH72" s="82"/>
      <c r="AI72" s="82"/>
      <c r="AJ72" s="82"/>
      <c r="AK72" s="82"/>
      <c r="AL72" s="82"/>
      <c r="AM72" s="82"/>
      <c r="AN72" s="52" t="b">
        <v>0</v>
      </c>
    </row>
    <row r="73" spans="1:41">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row>
  </sheetData>
  <sheetProtection algorithmName="SHA-512" hashValue="JlM7cV+gRyXzT2uGF77MoN5OxeZ6jdqAgM4RAQmLmZgL/oZjWgUb/LrG/hI1PNqt954+148OQhUJOtVBcZXCoQ==" saltValue="A0uzmx9qsloUFRPp26vrNg==" spinCount="100000" sheet="1" scenarios="1"/>
  <protectedRanges>
    <protectedRange sqref="AD1:AM1 AD6:AE6 AG6:AH6 AJ6:AK6 L11:AM12 A7 Q13:R13 T13:V13 L14:AM15 S16:Y18 AG16:AM18 E65:AK66 E67:J67 E68:G68 K67:M67 L68:AK68 S67:T67 X67:AB67 AC67:AE67 AJ67:AK67" name="範囲1"/>
    <protectedRange sqref="A70:AN72" name="範囲3"/>
  </protectedRanges>
  <mergeCells count="271">
    <mergeCell ref="AD1:AM1"/>
    <mergeCell ref="A65:D65"/>
    <mergeCell ref="A66:D66"/>
    <mergeCell ref="A67:D67"/>
    <mergeCell ref="A68:D68"/>
    <mergeCell ref="E65:AK65"/>
    <mergeCell ref="E66:AK66"/>
    <mergeCell ref="E67:J67"/>
    <mergeCell ref="K67:M67"/>
    <mergeCell ref="N67:R67"/>
    <mergeCell ref="S67:T67"/>
    <mergeCell ref="U67:W67"/>
    <mergeCell ref="X67:AB67"/>
    <mergeCell ref="AC67:AE67"/>
    <mergeCell ref="AF67:AI67"/>
    <mergeCell ref="AJ67:AK67"/>
    <mergeCell ref="E68:G68"/>
    <mergeCell ref="H68:K68"/>
    <mergeCell ref="L68:AK68"/>
    <mergeCell ref="C7:G7"/>
    <mergeCell ref="T21:AC21"/>
    <mergeCell ref="AD21:AM21"/>
    <mergeCell ref="T20:AM20"/>
    <mergeCell ref="X58:AA58"/>
    <mergeCell ref="AH58:AK58"/>
    <mergeCell ref="T55:U55"/>
    <mergeCell ref="V55:W55"/>
    <mergeCell ref="AD55:AE55"/>
    <mergeCell ref="AF55:AG55"/>
    <mergeCell ref="T56:U56"/>
    <mergeCell ref="V56:W56"/>
    <mergeCell ref="AD56:AE56"/>
    <mergeCell ref="AF56:AG56"/>
    <mergeCell ref="X56:AA56"/>
    <mergeCell ref="X57:AA57"/>
    <mergeCell ref="T45:U45"/>
    <mergeCell ref="V45:W45"/>
    <mergeCell ref="AD45:AE45"/>
    <mergeCell ref="AF45:AG45"/>
    <mergeCell ref="T53:U53"/>
    <mergeCell ref="V53:W53"/>
    <mergeCell ref="AD53:AE53"/>
    <mergeCell ref="AF53:AG53"/>
    <mergeCell ref="T52:U52"/>
    <mergeCell ref="V52:W52"/>
    <mergeCell ref="AD52:AE52"/>
    <mergeCell ref="AF52:AG52"/>
    <mergeCell ref="T44:U44"/>
    <mergeCell ref="V44:W44"/>
    <mergeCell ref="AD44:AE44"/>
    <mergeCell ref="A31:A32"/>
    <mergeCell ref="A42:A43"/>
    <mergeCell ref="T51:U51"/>
    <mergeCell ref="V51:W51"/>
    <mergeCell ref="AD51:AE51"/>
    <mergeCell ref="AF51:AG51"/>
    <mergeCell ref="T50:U50"/>
    <mergeCell ref="V50:W50"/>
    <mergeCell ref="AD50:AE50"/>
    <mergeCell ref="AF48:AG48"/>
    <mergeCell ref="T47:U47"/>
    <mergeCell ref="V47:W47"/>
    <mergeCell ref="AD47:AE47"/>
    <mergeCell ref="AF47:AG47"/>
    <mergeCell ref="T46:U46"/>
    <mergeCell ref="V46:W46"/>
    <mergeCell ref="X44:AA44"/>
    <mergeCell ref="X45:AA45"/>
    <mergeCell ref="X46:AA46"/>
    <mergeCell ref="T43:U43"/>
    <mergeCell ref="V43:W43"/>
    <mergeCell ref="A58:S58"/>
    <mergeCell ref="A20:S22"/>
    <mergeCell ref="A59:S59"/>
    <mergeCell ref="T58:U58"/>
    <mergeCell ref="V58:W58"/>
    <mergeCell ref="AD58:AE58"/>
    <mergeCell ref="AF58:AG58"/>
    <mergeCell ref="T57:U57"/>
    <mergeCell ref="V57:W57"/>
    <mergeCell ref="AD57:AE57"/>
    <mergeCell ref="AF57:AG57"/>
    <mergeCell ref="T54:U54"/>
    <mergeCell ref="V54:W54"/>
    <mergeCell ref="AD54:AE54"/>
    <mergeCell ref="AF54:AG54"/>
    <mergeCell ref="AF50:AG50"/>
    <mergeCell ref="T49:U49"/>
    <mergeCell ref="V49:W49"/>
    <mergeCell ref="AD49:AE49"/>
    <mergeCell ref="AF49:AG49"/>
    <mergeCell ref="T48:U48"/>
    <mergeCell ref="V48:W48"/>
    <mergeCell ref="AD48:AE48"/>
    <mergeCell ref="AF44:AG44"/>
    <mergeCell ref="T42:U42"/>
    <mergeCell ref="V42:W42"/>
    <mergeCell ref="AD42:AE42"/>
    <mergeCell ref="AF42:AG42"/>
    <mergeCell ref="T41:U41"/>
    <mergeCell ref="V41:W41"/>
    <mergeCell ref="AD41:AE41"/>
    <mergeCell ref="AF41:AG41"/>
    <mergeCell ref="X41:AA41"/>
    <mergeCell ref="X42:AA42"/>
    <mergeCell ref="T40:U40"/>
    <mergeCell ref="V40:W40"/>
    <mergeCell ref="AD40:AE40"/>
    <mergeCell ref="AF40:AG40"/>
    <mergeCell ref="X40:AA40"/>
    <mergeCell ref="T39:U39"/>
    <mergeCell ref="V39:W39"/>
    <mergeCell ref="AD39:AE39"/>
    <mergeCell ref="AF39:AG39"/>
    <mergeCell ref="T38:U38"/>
    <mergeCell ref="V38:W38"/>
    <mergeCell ref="AD38:AE38"/>
    <mergeCell ref="AF38:AG38"/>
    <mergeCell ref="X38:AA38"/>
    <mergeCell ref="X39:AA39"/>
    <mergeCell ref="T37:U37"/>
    <mergeCell ref="V37:W37"/>
    <mergeCell ref="AD37:AE37"/>
    <mergeCell ref="AF37:AG37"/>
    <mergeCell ref="X37:AA37"/>
    <mergeCell ref="T36:U36"/>
    <mergeCell ref="V36:W36"/>
    <mergeCell ref="AD36:AE36"/>
    <mergeCell ref="AF36:AG36"/>
    <mergeCell ref="T35:U35"/>
    <mergeCell ref="V35:W35"/>
    <mergeCell ref="AD35:AE35"/>
    <mergeCell ref="AF35:AG35"/>
    <mergeCell ref="X35:AA35"/>
    <mergeCell ref="X36:AA36"/>
    <mergeCell ref="T34:U34"/>
    <mergeCell ref="V34:W34"/>
    <mergeCell ref="AD34:AE34"/>
    <mergeCell ref="AF34:AG34"/>
    <mergeCell ref="T33:U33"/>
    <mergeCell ref="V33:W33"/>
    <mergeCell ref="AD33:AE33"/>
    <mergeCell ref="AF33:AG33"/>
    <mergeCell ref="V32:W32"/>
    <mergeCell ref="AD32:AE32"/>
    <mergeCell ref="AF32:AG32"/>
    <mergeCell ref="X32:AA32"/>
    <mergeCell ref="X33:AA33"/>
    <mergeCell ref="X34:AA34"/>
    <mergeCell ref="V28:W28"/>
    <mergeCell ref="AD28:AE28"/>
    <mergeCell ref="AF28:AG28"/>
    <mergeCell ref="V27:W27"/>
    <mergeCell ref="AD27:AE27"/>
    <mergeCell ref="AF27:AG27"/>
    <mergeCell ref="V31:W31"/>
    <mergeCell ref="AD31:AE31"/>
    <mergeCell ref="AF31:AG31"/>
    <mergeCell ref="V30:W30"/>
    <mergeCell ref="AD30:AE30"/>
    <mergeCell ref="AF30:AG30"/>
    <mergeCell ref="V29:W29"/>
    <mergeCell ref="AD29:AE29"/>
    <mergeCell ref="AF29:AG29"/>
    <mergeCell ref="X29:AA29"/>
    <mergeCell ref="X30:AA30"/>
    <mergeCell ref="X31:AA31"/>
    <mergeCell ref="V25:W25"/>
    <mergeCell ref="AD25:AE25"/>
    <mergeCell ref="AF25:AG25"/>
    <mergeCell ref="T24:U24"/>
    <mergeCell ref="AH22:AM22"/>
    <mergeCell ref="X22:AC22"/>
    <mergeCell ref="T22:W22"/>
    <mergeCell ref="X23:AA23"/>
    <mergeCell ref="X24:AA24"/>
    <mergeCell ref="X25:AA25"/>
    <mergeCell ref="AH23:AK23"/>
    <mergeCell ref="AH24:AK24"/>
    <mergeCell ref="AH25:AK25"/>
    <mergeCell ref="AD22:AG22"/>
    <mergeCell ref="A23:A30"/>
    <mergeCell ref="A33:A41"/>
    <mergeCell ref="A44:A57"/>
    <mergeCell ref="AF24:AG24"/>
    <mergeCell ref="AD24:AE24"/>
    <mergeCell ref="AF23:AG23"/>
    <mergeCell ref="AD23:AE23"/>
    <mergeCell ref="T23:U23"/>
    <mergeCell ref="V23:W23"/>
    <mergeCell ref="T26:U26"/>
    <mergeCell ref="T27:U27"/>
    <mergeCell ref="T28:U28"/>
    <mergeCell ref="T29:U29"/>
    <mergeCell ref="T30:U30"/>
    <mergeCell ref="T31:U31"/>
    <mergeCell ref="T32:U32"/>
    <mergeCell ref="V24:W24"/>
    <mergeCell ref="V26:W26"/>
    <mergeCell ref="AD26:AE26"/>
    <mergeCell ref="AF26:AG26"/>
    <mergeCell ref="T25:U25"/>
    <mergeCell ref="X26:AA26"/>
    <mergeCell ref="X27:AA27"/>
    <mergeCell ref="X28:AA28"/>
    <mergeCell ref="S18:Y18"/>
    <mergeCell ref="AG18:AM18"/>
    <mergeCell ref="A11:A18"/>
    <mergeCell ref="S16:Y16"/>
    <mergeCell ref="AG16:AM16"/>
    <mergeCell ref="S17:Y17"/>
    <mergeCell ref="AG17:AM17"/>
    <mergeCell ref="A3:AM3"/>
    <mergeCell ref="A4:AM4"/>
    <mergeCell ref="Q13:R13"/>
    <mergeCell ref="T13:V13"/>
    <mergeCell ref="L12:AM12"/>
    <mergeCell ref="L11:AM11"/>
    <mergeCell ref="B13:K15"/>
    <mergeCell ref="AJ6:AK6"/>
    <mergeCell ref="AG6:AH6"/>
    <mergeCell ref="AD6:AE6"/>
    <mergeCell ref="AH26:AK26"/>
    <mergeCell ref="AH27:AK27"/>
    <mergeCell ref="AH28:AK28"/>
    <mergeCell ref="AH29:AK29"/>
    <mergeCell ref="AH30:AK30"/>
    <mergeCell ref="AH31:AK31"/>
    <mergeCell ref="AH32:AK32"/>
    <mergeCell ref="AH33:AK33"/>
    <mergeCell ref="AH34:AK34"/>
    <mergeCell ref="X54:AA54"/>
    <mergeCell ref="X55:AA55"/>
    <mergeCell ref="AH35:AK35"/>
    <mergeCell ref="AH36:AK36"/>
    <mergeCell ref="AH37:AK37"/>
    <mergeCell ref="AH38:AK38"/>
    <mergeCell ref="AH39:AK39"/>
    <mergeCell ref="AH40:AK40"/>
    <mergeCell ref="AH41:AK41"/>
    <mergeCell ref="AH42:AK42"/>
    <mergeCell ref="AH43:AK43"/>
    <mergeCell ref="AD43:AE43"/>
    <mergeCell ref="AF43:AG43"/>
    <mergeCell ref="X43:AA43"/>
    <mergeCell ref="AD46:AE46"/>
    <mergeCell ref="AF46:AG46"/>
    <mergeCell ref="W1:AC1"/>
    <mergeCell ref="L14:AM15"/>
    <mergeCell ref="AH53:AK53"/>
    <mergeCell ref="AH54:AK54"/>
    <mergeCell ref="AH55:AK55"/>
    <mergeCell ref="AH56:AK56"/>
    <mergeCell ref="AH57:AK57"/>
    <mergeCell ref="T59:AK59"/>
    <mergeCell ref="AH44:AK44"/>
    <mergeCell ref="AH45:AK45"/>
    <mergeCell ref="AH46:AK46"/>
    <mergeCell ref="AH47:AK47"/>
    <mergeCell ref="AH48:AK48"/>
    <mergeCell ref="AH49:AK49"/>
    <mergeCell ref="AH50:AK50"/>
    <mergeCell ref="AH51:AK51"/>
    <mergeCell ref="AH52:AK52"/>
    <mergeCell ref="X47:AA47"/>
    <mergeCell ref="X48:AA48"/>
    <mergeCell ref="X49:AA49"/>
    <mergeCell ref="X50:AA50"/>
    <mergeCell ref="X51:AA51"/>
    <mergeCell ref="X52:AA52"/>
    <mergeCell ref="X53:AA53"/>
  </mergeCells>
  <phoneticPr fontId="2"/>
  <dataValidations count="4">
    <dataValidation type="list" allowBlank="1" showInputMessage="1" showErrorMessage="1" sqref="AC67" xr:uid="{4658601E-8753-4DBF-B4AF-4617E6E8A537}">
      <formula1>"支店,出張所,支所"</formula1>
    </dataValidation>
    <dataValidation type="list" allowBlank="1" showInputMessage="1" showErrorMessage="1" sqref="K67" xr:uid="{FC123FFD-C907-495C-8008-26340B3D83CA}">
      <formula1>"銀行,信用金庫,農協"</formula1>
    </dataValidation>
    <dataValidation type="list" allowBlank="1" showInputMessage="1" showErrorMessage="1" sqref="E68:G68" xr:uid="{1493FC3E-620E-4F89-B689-2C644E9E6538}">
      <formula1>"普通,当座,総合"</formula1>
    </dataValidation>
    <dataValidation type="list" allowBlank="1" showInputMessage="1" showErrorMessage="1" sqref="AD1:AM1" xr:uid="{E647A92F-2D9E-4034-8BE3-A3BB433AFC92}">
      <formula1>"【令和４年度に生じた費用分】,【令和３年度に生じた費用分】"</formula1>
    </dataValidation>
  </dataValidations>
  <printOptions horizontalCentered="1" verticalCentered="1"/>
  <pageMargins left="0.25" right="0.25" top="0.75" bottom="0.75" header="0.3" footer="0.3"/>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locked="0" defaultSize="0" autoFill="0" autoLine="0" autoPict="0">
                <anchor moveWithCells="1">
                  <from>
                    <xdr:col>0</xdr:col>
                    <xdr:colOff>19050</xdr:colOff>
                    <xdr:row>68</xdr:row>
                    <xdr:rowOff>171450</xdr:rowOff>
                  </from>
                  <to>
                    <xdr:col>39</xdr:col>
                    <xdr:colOff>0</xdr:colOff>
                    <xdr:row>70</xdr:row>
                    <xdr:rowOff>47625</xdr:rowOff>
                  </to>
                </anchor>
              </controlPr>
            </control>
          </mc:Choice>
        </mc:AlternateContent>
        <mc:AlternateContent xmlns:mc="http://schemas.openxmlformats.org/markup-compatibility/2006">
          <mc:Choice Requires="x14">
            <control shapeId="26626" r:id="rId5" name="Check Box 2">
              <controlPr locked="0" defaultSize="0" autoFill="0" autoLine="0" autoPict="0">
                <anchor moveWithCells="1">
                  <from>
                    <xdr:col>0</xdr:col>
                    <xdr:colOff>19050</xdr:colOff>
                    <xdr:row>70</xdr:row>
                    <xdr:rowOff>0</xdr:rowOff>
                  </from>
                  <to>
                    <xdr:col>38</xdr:col>
                    <xdr:colOff>161925</xdr:colOff>
                    <xdr:row>71</xdr:row>
                    <xdr:rowOff>28575</xdr:rowOff>
                  </to>
                </anchor>
              </controlPr>
            </control>
          </mc:Choice>
        </mc:AlternateContent>
        <mc:AlternateContent xmlns:mc="http://schemas.openxmlformats.org/markup-compatibility/2006">
          <mc:Choice Requires="x14">
            <control shapeId="26627" r:id="rId6" name="Check Box 3">
              <controlPr locked="0" defaultSize="0" autoFill="0" autoLine="0" autoPict="0">
                <anchor moveWithCells="1">
                  <from>
                    <xdr:col>0</xdr:col>
                    <xdr:colOff>19050</xdr:colOff>
                    <xdr:row>70</xdr:row>
                    <xdr:rowOff>152400</xdr:rowOff>
                  </from>
                  <to>
                    <xdr:col>38</xdr:col>
                    <xdr:colOff>19050</xdr:colOff>
                    <xdr:row>72</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9"/>
  <sheetViews>
    <sheetView view="pageBreakPreview" zoomScaleNormal="140" zoomScaleSheetLayoutView="100" workbookViewId="0">
      <selection activeCell="B6" sqref="B6"/>
    </sheetView>
  </sheetViews>
  <sheetFormatPr defaultColWidth="2.25" defaultRowHeight="13.5"/>
  <cols>
    <col min="1" max="1" width="2.25" style="12"/>
    <col min="2" max="2" width="3.125" style="12" customWidth="1"/>
    <col min="3" max="3" width="12.875" style="12" customWidth="1"/>
    <col min="4" max="4" width="16.875" style="12" customWidth="1"/>
    <col min="5" max="5" width="18.875" style="12" customWidth="1"/>
    <col min="6" max="11" width="11.25" style="12" customWidth="1"/>
    <col min="12" max="12" width="12.625" style="12" customWidth="1"/>
    <col min="13" max="13" width="8.625" style="12" customWidth="1"/>
    <col min="14" max="14" width="18.75" style="12" customWidth="1"/>
    <col min="15" max="16384" width="2.25" style="12"/>
  </cols>
  <sheetData>
    <row r="1" spans="1:14">
      <c r="A1" s="12" t="s">
        <v>86</v>
      </c>
      <c r="K1" s="76"/>
      <c r="L1" s="370" t="str">
        <f>総括表!AD1</f>
        <v>【令和４年度に生じた費用分】</v>
      </c>
      <c r="M1" s="370"/>
      <c r="N1" s="370"/>
    </row>
    <row r="3" spans="1:14" ht="18" customHeight="1" thickBot="1">
      <c r="B3" s="13"/>
      <c r="N3" s="38" t="s">
        <v>167</v>
      </c>
    </row>
    <row r="4" spans="1:14" ht="18" customHeight="1" thickBot="1">
      <c r="B4" s="375" t="s">
        <v>87</v>
      </c>
      <c r="C4" s="376" t="s">
        <v>83</v>
      </c>
      <c r="D4" s="377" t="s">
        <v>78</v>
      </c>
      <c r="E4" s="378" t="s">
        <v>85</v>
      </c>
      <c r="F4" s="379" t="s">
        <v>104</v>
      </c>
      <c r="G4" s="379"/>
      <c r="H4" s="380"/>
      <c r="I4" s="379" t="s">
        <v>105</v>
      </c>
      <c r="J4" s="379"/>
      <c r="K4" s="380"/>
      <c r="L4" s="373" t="s">
        <v>94</v>
      </c>
      <c r="M4" s="381" t="s">
        <v>187</v>
      </c>
      <c r="N4" s="374" t="s">
        <v>95</v>
      </c>
    </row>
    <row r="5" spans="1:14" ht="27.75" customHeight="1">
      <c r="B5" s="375"/>
      <c r="C5" s="376"/>
      <c r="D5" s="377"/>
      <c r="E5" s="378"/>
      <c r="F5" s="14" t="s">
        <v>80</v>
      </c>
      <c r="G5" s="14" t="s">
        <v>81</v>
      </c>
      <c r="H5" s="15" t="s">
        <v>82</v>
      </c>
      <c r="I5" s="16" t="s">
        <v>89</v>
      </c>
      <c r="J5" s="14" t="s">
        <v>90</v>
      </c>
      <c r="K5" s="17" t="s">
        <v>91</v>
      </c>
      <c r="L5" s="374"/>
      <c r="M5" s="382"/>
      <c r="N5" s="374"/>
    </row>
    <row r="6" spans="1:14" ht="22.5" customHeight="1">
      <c r="B6" s="18">
        <v>1</v>
      </c>
      <c r="C6" s="19">
        <f ca="1">IFERROR(INDIRECT("個票"&amp;$B6&amp;"！$AG$4"),"")</f>
        <v>0</v>
      </c>
      <c r="D6" s="19">
        <f ca="1">IFERROR(INDIRECT("個票"&amp;$B6&amp;"！$L$4"),"")</f>
        <v>0</v>
      </c>
      <c r="E6" s="18">
        <f ca="1">IFERROR(INDIRECT("個票"&amp;$B6&amp;"！$L$5"),"")</f>
        <v>0</v>
      </c>
      <c r="F6" s="20">
        <f ca="1">IF(G6&lt;&gt;0,IFERROR(INDIRECT("個票"&amp;$B6&amp;"！$AA$13"),""),0)</f>
        <v>0</v>
      </c>
      <c r="G6" s="20">
        <f ca="1">IFERROR(INDIRECT("個票"&amp;$B6&amp;"！$AI$13"),"")</f>
        <v>0</v>
      </c>
      <c r="H6" s="21">
        <f ca="1">MIN(F6:G6)</f>
        <v>0</v>
      </c>
      <c r="I6" s="22">
        <f ca="1">IF(J6&lt;&gt;0,IFERROR(INDIRECT("個票"&amp;$B6&amp;"！$AA$49"),""),0)</f>
        <v>0</v>
      </c>
      <c r="J6" s="20">
        <f ca="1">IFERROR(INDIRECT("個票"&amp;$B6&amp;"！$AI$49"),"")</f>
        <v>0</v>
      </c>
      <c r="K6" s="23">
        <f ca="1">MIN(I6:J6)</f>
        <v>0</v>
      </c>
      <c r="L6" s="23">
        <f ca="1">SUM(H6,K6)</f>
        <v>0</v>
      </c>
      <c r="M6" s="23" t="str">
        <f ca="1">IFERROR(INDIRECT("個票"&amp;$B6&amp;"！$H$14")&amp;INDIRECT("個票"&amp;$B6&amp;"！$H$50"),"")</f>
        <v/>
      </c>
      <c r="N6" s="43"/>
    </row>
    <row r="7" spans="1:14" ht="22.5" customHeight="1">
      <c r="B7" s="18">
        <v>2</v>
      </c>
      <c r="C7" s="19" t="str">
        <f t="shared" ref="C7:C20" ca="1" si="0">IFERROR(INDIRECT("個票"&amp;$B7&amp;"！$AG$4"),"")</f>
        <v/>
      </c>
      <c r="D7" s="19" t="str">
        <f t="shared" ref="D7:D20" ca="1" si="1">IFERROR(INDIRECT("個票"&amp;$B7&amp;"！$L$4"),"")</f>
        <v/>
      </c>
      <c r="E7" s="18" t="str">
        <f t="shared" ref="E7:E20" ca="1" si="2">IFERROR(INDIRECT("個票"&amp;$B7&amp;"！$L$5"),"")</f>
        <v/>
      </c>
      <c r="F7" s="20" t="str">
        <f t="shared" ref="F7:F20" ca="1" si="3">IF(G7&lt;&gt;0,IFERROR(INDIRECT("個票"&amp;$B7&amp;"！$AA$13"),""),0)</f>
        <v/>
      </c>
      <c r="G7" s="20" t="str">
        <f t="shared" ref="G7:G20" ca="1" si="4">IFERROR(INDIRECT("個票"&amp;$B7&amp;"！$AI$13"),"")</f>
        <v/>
      </c>
      <c r="H7" s="21">
        <f t="shared" ref="H7:H20" ca="1" si="5">MIN(F7:G7)</f>
        <v>0</v>
      </c>
      <c r="I7" s="22" t="str">
        <f t="shared" ref="I7:I20" ca="1" si="6">IF(J7&lt;&gt;0,IFERROR(INDIRECT("個票"&amp;$B7&amp;"！$AA$49"),""),0)</f>
        <v/>
      </c>
      <c r="J7" s="20" t="str">
        <f t="shared" ref="J7:J20" ca="1" si="7">IFERROR(INDIRECT("個票"&amp;$B7&amp;"！$AI$49"),"")</f>
        <v/>
      </c>
      <c r="K7" s="23">
        <f t="shared" ref="K7:K20" ca="1" si="8">MIN(I7:J7)</f>
        <v>0</v>
      </c>
      <c r="L7" s="23">
        <f t="shared" ref="L7:L19" ca="1" si="9">SUM(H7,K7)</f>
        <v>0</v>
      </c>
      <c r="M7" s="23" t="str">
        <f t="shared" ref="M7:M19" ca="1" si="10">IFERROR(INDIRECT("個票"&amp;$B7&amp;"！$H$14")&amp;INDIRECT("個票"&amp;$B7&amp;"！$H$50"),"")</f>
        <v/>
      </c>
      <c r="N7" s="43"/>
    </row>
    <row r="8" spans="1:14" ht="22.5" customHeight="1">
      <c r="B8" s="18">
        <v>3</v>
      </c>
      <c r="C8" s="19" t="str">
        <f t="shared" ca="1" si="0"/>
        <v/>
      </c>
      <c r="D8" s="19" t="str">
        <f t="shared" ca="1" si="1"/>
        <v/>
      </c>
      <c r="E8" s="18" t="str">
        <f t="shared" ca="1" si="2"/>
        <v/>
      </c>
      <c r="F8" s="20" t="str">
        <f t="shared" ca="1" si="3"/>
        <v/>
      </c>
      <c r="G8" s="20" t="str">
        <f t="shared" ca="1" si="4"/>
        <v/>
      </c>
      <c r="H8" s="21">
        <f t="shared" ca="1" si="5"/>
        <v>0</v>
      </c>
      <c r="I8" s="22" t="str">
        <f t="shared" ca="1" si="6"/>
        <v/>
      </c>
      <c r="J8" s="20" t="str">
        <f t="shared" ca="1" si="7"/>
        <v/>
      </c>
      <c r="K8" s="23">
        <f t="shared" ca="1" si="8"/>
        <v>0</v>
      </c>
      <c r="L8" s="23">
        <f t="shared" ca="1" si="9"/>
        <v>0</v>
      </c>
      <c r="M8" s="23" t="str">
        <f t="shared" ca="1" si="10"/>
        <v/>
      </c>
      <c r="N8" s="43"/>
    </row>
    <row r="9" spans="1:14" ht="22.5" customHeight="1">
      <c r="B9" s="18">
        <v>4</v>
      </c>
      <c r="C9" s="19" t="str">
        <f t="shared" ca="1" si="0"/>
        <v/>
      </c>
      <c r="D9" s="19" t="str">
        <f t="shared" ca="1" si="1"/>
        <v/>
      </c>
      <c r="E9" s="18" t="str">
        <f t="shared" ca="1" si="2"/>
        <v/>
      </c>
      <c r="F9" s="20" t="str">
        <f t="shared" ca="1" si="3"/>
        <v/>
      </c>
      <c r="G9" s="20" t="str">
        <f t="shared" ca="1" si="4"/>
        <v/>
      </c>
      <c r="H9" s="21">
        <f t="shared" ca="1" si="5"/>
        <v>0</v>
      </c>
      <c r="I9" s="22" t="str">
        <f t="shared" ca="1" si="6"/>
        <v/>
      </c>
      <c r="J9" s="20" t="str">
        <f t="shared" ca="1" si="7"/>
        <v/>
      </c>
      <c r="K9" s="23">
        <f t="shared" ca="1" si="8"/>
        <v>0</v>
      </c>
      <c r="L9" s="23">
        <f t="shared" ca="1" si="9"/>
        <v>0</v>
      </c>
      <c r="M9" s="23" t="str">
        <f t="shared" ca="1" si="10"/>
        <v/>
      </c>
      <c r="N9" s="43"/>
    </row>
    <row r="10" spans="1:14" ht="22.5" customHeight="1">
      <c r="B10" s="18">
        <v>5</v>
      </c>
      <c r="C10" s="19" t="str">
        <f t="shared" ca="1" si="0"/>
        <v/>
      </c>
      <c r="D10" s="19" t="str">
        <f t="shared" ca="1" si="1"/>
        <v/>
      </c>
      <c r="E10" s="18" t="str">
        <f t="shared" ca="1" si="2"/>
        <v/>
      </c>
      <c r="F10" s="20" t="str">
        <f t="shared" ca="1" si="3"/>
        <v/>
      </c>
      <c r="G10" s="20" t="str">
        <f t="shared" ca="1" si="4"/>
        <v/>
      </c>
      <c r="H10" s="21">
        <f t="shared" ca="1" si="5"/>
        <v>0</v>
      </c>
      <c r="I10" s="22" t="str">
        <f t="shared" ca="1" si="6"/>
        <v/>
      </c>
      <c r="J10" s="20" t="str">
        <f t="shared" ca="1" si="7"/>
        <v/>
      </c>
      <c r="K10" s="23">
        <f t="shared" ca="1" si="8"/>
        <v>0</v>
      </c>
      <c r="L10" s="23">
        <f t="shared" ca="1" si="9"/>
        <v>0</v>
      </c>
      <c r="M10" s="23" t="str">
        <f t="shared" ca="1" si="10"/>
        <v/>
      </c>
      <c r="N10" s="43"/>
    </row>
    <row r="11" spans="1:14" ht="22.5" customHeight="1">
      <c r="B11" s="18">
        <v>6</v>
      </c>
      <c r="C11" s="19" t="str">
        <f t="shared" ca="1" si="0"/>
        <v/>
      </c>
      <c r="D11" s="19" t="str">
        <f t="shared" ca="1" si="1"/>
        <v/>
      </c>
      <c r="E11" s="18" t="str">
        <f t="shared" ca="1" si="2"/>
        <v/>
      </c>
      <c r="F11" s="20" t="str">
        <f t="shared" ca="1" si="3"/>
        <v/>
      </c>
      <c r="G11" s="20" t="str">
        <f t="shared" ca="1" si="4"/>
        <v/>
      </c>
      <c r="H11" s="21">
        <f t="shared" ca="1" si="5"/>
        <v>0</v>
      </c>
      <c r="I11" s="22" t="str">
        <f t="shared" ca="1" si="6"/>
        <v/>
      </c>
      <c r="J11" s="20" t="str">
        <f t="shared" ca="1" si="7"/>
        <v/>
      </c>
      <c r="K11" s="23">
        <f t="shared" ca="1" si="8"/>
        <v>0</v>
      </c>
      <c r="L11" s="23">
        <f t="shared" ca="1" si="9"/>
        <v>0</v>
      </c>
      <c r="M11" s="23" t="str">
        <f t="shared" ca="1" si="10"/>
        <v/>
      </c>
      <c r="N11" s="43"/>
    </row>
    <row r="12" spans="1:14" ht="22.5" customHeight="1">
      <c r="B12" s="18">
        <v>7</v>
      </c>
      <c r="C12" s="19" t="str">
        <f t="shared" ca="1" si="0"/>
        <v/>
      </c>
      <c r="D12" s="19" t="str">
        <f t="shared" ca="1" si="1"/>
        <v/>
      </c>
      <c r="E12" s="18" t="str">
        <f t="shared" ca="1" si="2"/>
        <v/>
      </c>
      <c r="F12" s="20" t="str">
        <f t="shared" ca="1" si="3"/>
        <v/>
      </c>
      <c r="G12" s="20" t="str">
        <f t="shared" ca="1" si="4"/>
        <v/>
      </c>
      <c r="H12" s="21">
        <f t="shared" ca="1" si="5"/>
        <v>0</v>
      </c>
      <c r="I12" s="22" t="str">
        <f t="shared" ca="1" si="6"/>
        <v/>
      </c>
      <c r="J12" s="20" t="str">
        <f t="shared" ca="1" si="7"/>
        <v/>
      </c>
      <c r="K12" s="23">
        <f t="shared" ca="1" si="8"/>
        <v>0</v>
      </c>
      <c r="L12" s="23">
        <f t="shared" ca="1" si="9"/>
        <v>0</v>
      </c>
      <c r="M12" s="23" t="str">
        <f t="shared" ca="1" si="10"/>
        <v/>
      </c>
      <c r="N12" s="43"/>
    </row>
    <row r="13" spans="1:14" ht="22.5" customHeight="1">
      <c r="B13" s="18">
        <v>8</v>
      </c>
      <c r="C13" s="19" t="str">
        <f t="shared" ca="1" si="0"/>
        <v/>
      </c>
      <c r="D13" s="19" t="str">
        <f t="shared" ca="1" si="1"/>
        <v/>
      </c>
      <c r="E13" s="18" t="str">
        <f t="shared" ca="1" si="2"/>
        <v/>
      </c>
      <c r="F13" s="20" t="str">
        <f t="shared" ca="1" si="3"/>
        <v/>
      </c>
      <c r="G13" s="20" t="str">
        <f t="shared" ca="1" si="4"/>
        <v/>
      </c>
      <c r="H13" s="21">
        <f t="shared" ca="1" si="5"/>
        <v>0</v>
      </c>
      <c r="I13" s="22" t="str">
        <f t="shared" ca="1" si="6"/>
        <v/>
      </c>
      <c r="J13" s="20" t="str">
        <f t="shared" ca="1" si="7"/>
        <v/>
      </c>
      <c r="K13" s="23">
        <f t="shared" ca="1" si="8"/>
        <v>0</v>
      </c>
      <c r="L13" s="23">
        <f t="shared" ca="1" si="9"/>
        <v>0</v>
      </c>
      <c r="M13" s="23" t="str">
        <f t="shared" ca="1" si="10"/>
        <v/>
      </c>
      <c r="N13" s="43"/>
    </row>
    <row r="14" spans="1:14" ht="22.5" customHeight="1">
      <c r="B14" s="18">
        <v>9</v>
      </c>
      <c r="C14" s="19" t="str">
        <f t="shared" ca="1" si="0"/>
        <v/>
      </c>
      <c r="D14" s="19" t="str">
        <f t="shared" ca="1" si="1"/>
        <v/>
      </c>
      <c r="E14" s="18" t="str">
        <f t="shared" ca="1" si="2"/>
        <v/>
      </c>
      <c r="F14" s="20" t="str">
        <f t="shared" ca="1" si="3"/>
        <v/>
      </c>
      <c r="G14" s="20" t="str">
        <f t="shared" ca="1" si="4"/>
        <v/>
      </c>
      <c r="H14" s="21">
        <f t="shared" ca="1" si="5"/>
        <v>0</v>
      </c>
      <c r="I14" s="22" t="str">
        <f t="shared" ca="1" si="6"/>
        <v/>
      </c>
      <c r="J14" s="20" t="str">
        <f t="shared" ca="1" si="7"/>
        <v/>
      </c>
      <c r="K14" s="23">
        <f t="shared" ca="1" si="8"/>
        <v>0</v>
      </c>
      <c r="L14" s="23">
        <f t="shared" ca="1" si="9"/>
        <v>0</v>
      </c>
      <c r="M14" s="23" t="str">
        <f t="shared" ca="1" si="10"/>
        <v/>
      </c>
      <c r="N14" s="43"/>
    </row>
    <row r="15" spans="1:14" ht="22.5" customHeight="1">
      <c r="B15" s="18">
        <v>10</v>
      </c>
      <c r="C15" s="19" t="str">
        <f t="shared" ca="1" si="0"/>
        <v/>
      </c>
      <c r="D15" s="19" t="str">
        <f t="shared" ca="1" si="1"/>
        <v/>
      </c>
      <c r="E15" s="18" t="str">
        <f t="shared" ca="1" si="2"/>
        <v/>
      </c>
      <c r="F15" s="20" t="str">
        <f t="shared" ca="1" si="3"/>
        <v/>
      </c>
      <c r="G15" s="20" t="str">
        <f t="shared" ca="1" si="4"/>
        <v/>
      </c>
      <c r="H15" s="21">
        <f t="shared" ca="1" si="5"/>
        <v>0</v>
      </c>
      <c r="I15" s="22" t="str">
        <f t="shared" ca="1" si="6"/>
        <v/>
      </c>
      <c r="J15" s="20" t="str">
        <f t="shared" ca="1" si="7"/>
        <v/>
      </c>
      <c r="K15" s="23">
        <f t="shared" ca="1" si="8"/>
        <v>0</v>
      </c>
      <c r="L15" s="23">
        <f t="shared" ca="1" si="9"/>
        <v>0</v>
      </c>
      <c r="M15" s="23" t="str">
        <f t="shared" ca="1" si="10"/>
        <v/>
      </c>
      <c r="N15" s="43"/>
    </row>
    <row r="16" spans="1:14" ht="22.5" customHeight="1">
      <c r="B16" s="18">
        <v>11</v>
      </c>
      <c r="C16" s="19" t="str">
        <f t="shared" ca="1" si="0"/>
        <v/>
      </c>
      <c r="D16" s="19" t="str">
        <f t="shared" ca="1" si="1"/>
        <v/>
      </c>
      <c r="E16" s="18" t="str">
        <f t="shared" ca="1" si="2"/>
        <v/>
      </c>
      <c r="F16" s="20" t="str">
        <f t="shared" ca="1" si="3"/>
        <v/>
      </c>
      <c r="G16" s="20" t="str">
        <f t="shared" ca="1" si="4"/>
        <v/>
      </c>
      <c r="H16" s="21">
        <f t="shared" ca="1" si="5"/>
        <v>0</v>
      </c>
      <c r="I16" s="22" t="str">
        <f t="shared" ca="1" si="6"/>
        <v/>
      </c>
      <c r="J16" s="20" t="str">
        <f t="shared" ca="1" si="7"/>
        <v/>
      </c>
      <c r="K16" s="23">
        <f t="shared" ca="1" si="8"/>
        <v>0</v>
      </c>
      <c r="L16" s="23">
        <f t="shared" ca="1" si="9"/>
        <v>0</v>
      </c>
      <c r="M16" s="23" t="str">
        <f t="shared" ca="1" si="10"/>
        <v/>
      </c>
      <c r="N16" s="43"/>
    </row>
    <row r="17" spans="1:14" ht="22.5" customHeight="1">
      <c r="B17" s="18">
        <v>12</v>
      </c>
      <c r="C17" s="19" t="str">
        <f t="shared" ca="1" si="0"/>
        <v/>
      </c>
      <c r="D17" s="19" t="str">
        <f t="shared" ca="1" si="1"/>
        <v/>
      </c>
      <c r="E17" s="18" t="str">
        <f t="shared" ca="1" si="2"/>
        <v/>
      </c>
      <c r="F17" s="20" t="str">
        <f t="shared" ca="1" si="3"/>
        <v/>
      </c>
      <c r="G17" s="20" t="str">
        <f t="shared" ca="1" si="4"/>
        <v/>
      </c>
      <c r="H17" s="21">
        <f t="shared" ca="1" si="5"/>
        <v>0</v>
      </c>
      <c r="I17" s="22" t="str">
        <f t="shared" ca="1" si="6"/>
        <v/>
      </c>
      <c r="J17" s="20" t="str">
        <f t="shared" ca="1" si="7"/>
        <v/>
      </c>
      <c r="K17" s="23">
        <f t="shared" ca="1" si="8"/>
        <v>0</v>
      </c>
      <c r="L17" s="23">
        <f t="shared" ca="1" si="9"/>
        <v>0</v>
      </c>
      <c r="M17" s="23" t="str">
        <f t="shared" ca="1" si="10"/>
        <v/>
      </c>
      <c r="N17" s="43"/>
    </row>
    <row r="18" spans="1:14" ht="22.5" customHeight="1">
      <c r="B18" s="18">
        <v>13</v>
      </c>
      <c r="C18" s="19" t="str">
        <f t="shared" ca="1" si="0"/>
        <v/>
      </c>
      <c r="D18" s="19" t="str">
        <f t="shared" ca="1" si="1"/>
        <v/>
      </c>
      <c r="E18" s="18" t="str">
        <f t="shared" ca="1" si="2"/>
        <v/>
      </c>
      <c r="F18" s="20" t="str">
        <f t="shared" ca="1" si="3"/>
        <v/>
      </c>
      <c r="G18" s="20" t="str">
        <f t="shared" ca="1" si="4"/>
        <v/>
      </c>
      <c r="H18" s="21">
        <f t="shared" ca="1" si="5"/>
        <v>0</v>
      </c>
      <c r="I18" s="22" t="str">
        <f t="shared" ca="1" si="6"/>
        <v/>
      </c>
      <c r="J18" s="20" t="str">
        <f t="shared" ca="1" si="7"/>
        <v/>
      </c>
      <c r="K18" s="23">
        <f t="shared" ca="1" si="8"/>
        <v>0</v>
      </c>
      <c r="L18" s="23">
        <f t="shared" ca="1" si="9"/>
        <v>0</v>
      </c>
      <c r="M18" s="23" t="str">
        <f t="shared" ca="1" si="10"/>
        <v/>
      </c>
      <c r="N18" s="43"/>
    </row>
    <row r="19" spans="1:14" ht="22.5" customHeight="1">
      <c r="B19" s="18">
        <v>14</v>
      </c>
      <c r="C19" s="19" t="str">
        <f t="shared" ca="1" si="0"/>
        <v/>
      </c>
      <c r="D19" s="19" t="str">
        <f t="shared" ca="1" si="1"/>
        <v/>
      </c>
      <c r="E19" s="18" t="str">
        <f t="shared" ca="1" si="2"/>
        <v/>
      </c>
      <c r="F19" s="20" t="str">
        <f t="shared" ca="1" si="3"/>
        <v/>
      </c>
      <c r="G19" s="20" t="str">
        <f t="shared" ca="1" si="4"/>
        <v/>
      </c>
      <c r="H19" s="21">
        <f t="shared" ca="1" si="5"/>
        <v>0</v>
      </c>
      <c r="I19" s="22" t="str">
        <f t="shared" ca="1" si="6"/>
        <v/>
      </c>
      <c r="J19" s="20" t="str">
        <f t="shared" ca="1" si="7"/>
        <v/>
      </c>
      <c r="K19" s="23">
        <f t="shared" ca="1" si="8"/>
        <v>0</v>
      </c>
      <c r="L19" s="23">
        <f t="shared" ca="1" si="9"/>
        <v>0</v>
      </c>
      <c r="M19" s="23" t="str">
        <f t="shared" ca="1" si="10"/>
        <v/>
      </c>
      <c r="N19" s="43"/>
    </row>
    <row r="20" spans="1:14" ht="22.5" customHeight="1" thickBot="1">
      <c r="B20" s="24">
        <v>15</v>
      </c>
      <c r="C20" s="25" t="str">
        <f t="shared" ca="1" si="0"/>
        <v/>
      </c>
      <c r="D20" s="25" t="str">
        <f t="shared" ca="1" si="1"/>
        <v/>
      </c>
      <c r="E20" s="24" t="str">
        <f t="shared" ca="1" si="2"/>
        <v/>
      </c>
      <c r="F20" s="26" t="str">
        <f t="shared" ca="1" si="3"/>
        <v/>
      </c>
      <c r="G20" s="26" t="str">
        <f t="shared" ca="1" si="4"/>
        <v/>
      </c>
      <c r="H20" s="27">
        <f t="shared" ca="1" si="5"/>
        <v>0</v>
      </c>
      <c r="I20" s="22" t="str">
        <f t="shared" ca="1" si="6"/>
        <v/>
      </c>
      <c r="J20" s="20" t="str">
        <f t="shared" ca="1" si="7"/>
        <v/>
      </c>
      <c r="K20" s="28">
        <f t="shared" ca="1" si="8"/>
        <v>0</v>
      </c>
      <c r="L20" s="29">
        <f ca="1">SUM(H20,K20)</f>
        <v>0</v>
      </c>
      <c r="M20" s="23" t="str">
        <f ca="1">IFERROR(INDIRECT("個票"&amp;$B20&amp;"！$H$14")&amp;INDIRECT("個票"&amp;$B20&amp;"！$H$50"),"")</f>
        <v/>
      </c>
      <c r="N20" s="44"/>
    </row>
    <row r="21" spans="1:14" ht="22.5" customHeight="1" thickTop="1" thickBot="1">
      <c r="B21" s="371" t="s">
        <v>93</v>
      </c>
      <c r="C21" s="372"/>
      <c r="D21" s="372"/>
      <c r="E21" s="372"/>
      <c r="F21" s="30"/>
      <c r="G21" s="30"/>
      <c r="H21" s="31">
        <f ca="1">SUM(H6:H20)</f>
        <v>0</v>
      </c>
      <c r="I21" s="32"/>
      <c r="J21" s="30"/>
      <c r="K21" s="33">
        <f ca="1">SUM(K6:K20)</f>
        <v>0</v>
      </c>
      <c r="L21" s="33">
        <f ca="1">SUM(H21,K21)</f>
        <v>0</v>
      </c>
      <c r="M21" s="34"/>
      <c r="N21" s="34"/>
    </row>
    <row r="22" spans="1:14" ht="19.5" customHeight="1"/>
    <row r="23" spans="1:14" s="35" customFormat="1" ht="18" customHeight="1">
      <c r="A23" s="12" t="s">
        <v>88</v>
      </c>
      <c r="B23" s="12"/>
      <c r="C23" s="12"/>
      <c r="D23" s="12"/>
    </row>
    <row r="24" spans="1:14" s="35" customFormat="1" ht="16.5" customHeight="1">
      <c r="A24" s="12"/>
      <c r="B24" s="36">
        <v>1</v>
      </c>
      <c r="C24" s="37" t="s">
        <v>96</v>
      </c>
      <c r="D24" s="12"/>
    </row>
    <row r="25" spans="1:14" s="40" customFormat="1" ht="16.5" customHeight="1">
      <c r="A25" s="7"/>
      <c r="B25" s="39">
        <v>2</v>
      </c>
      <c r="C25" s="8" t="s">
        <v>169</v>
      </c>
      <c r="D25" s="7"/>
    </row>
    <row r="26" spans="1:14" s="40" customFormat="1" ht="16.5" customHeight="1">
      <c r="A26" s="7"/>
      <c r="B26" s="39">
        <v>3</v>
      </c>
      <c r="C26" s="8" t="s">
        <v>170</v>
      </c>
      <c r="D26" s="7"/>
    </row>
    <row r="27" spans="1:14" s="40" customFormat="1" ht="16.5" customHeight="1">
      <c r="A27" s="7"/>
      <c r="B27" s="41">
        <v>4</v>
      </c>
      <c r="C27" s="42" t="s">
        <v>92</v>
      </c>
      <c r="D27" s="7"/>
    </row>
    <row r="28" spans="1:14" s="40" customFormat="1" ht="16.5" customHeight="1">
      <c r="A28" s="7"/>
      <c r="B28" s="41">
        <v>5</v>
      </c>
      <c r="C28" s="42" t="s">
        <v>171</v>
      </c>
      <c r="D28" s="7"/>
    </row>
    <row r="29" spans="1:14" s="35" customFormat="1" ht="22.5" customHeight="1"/>
    <row r="30" spans="1:14" s="35" customFormat="1" ht="22.5" customHeight="1"/>
    <row r="31" spans="1:14" s="35" customFormat="1" ht="22.5" customHeight="1"/>
    <row r="32" spans="1:14" s="35" customFormat="1" ht="22.5" customHeight="1"/>
    <row r="33" s="35" customFormat="1" ht="22.5" customHeight="1"/>
    <row r="34" s="35" customFormat="1" ht="22.5" customHeight="1"/>
    <row r="35" s="35" customFormat="1" ht="22.5" customHeight="1"/>
    <row r="36" s="35" customFormat="1" ht="22.5" customHeight="1"/>
    <row r="37" s="35" customFormat="1" ht="22.5" customHeight="1"/>
    <row r="38" s="35" customFormat="1" ht="22.5" customHeight="1"/>
    <row r="39" s="35" customFormat="1" ht="22.5" customHeight="1"/>
  </sheetData>
  <sheetProtection algorithmName="SHA-512" hashValue="MU3C/c6LoU5lVm3suLQL4M0Tuj4s8jWmWbpRsMUf4UHH5rOCunljhBzirpBbCyPkoWIVbDghSk4G6BVp4sS0Bw==" saltValue="OlgfFXEKnnARVB4aUZqCtQ==" spinCount="100000" sheet="1" objects="1" scenarios="1"/>
  <mergeCells count="11">
    <mergeCell ref="L1:N1"/>
    <mergeCell ref="B21:E21"/>
    <mergeCell ref="L4:L5"/>
    <mergeCell ref="N4:N5"/>
    <mergeCell ref="B4:B5"/>
    <mergeCell ref="C4:C5"/>
    <mergeCell ref="D4:D5"/>
    <mergeCell ref="E4:E5"/>
    <mergeCell ref="F4:H4"/>
    <mergeCell ref="I4:K4"/>
    <mergeCell ref="M4:M5"/>
  </mergeCells>
  <phoneticPr fontId="2"/>
  <dataValidations count="1">
    <dataValidation type="list" errorStyle="warning" allowBlank="1" showDropDown="1" showInputMessage="1" showErrorMessage="1" sqref="E6:E20"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Q171"/>
  <sheetViews>
    <sheetView showGridLines="0" tabSelected="1" view="pageBreakPreview" zoomScaleNormal="120" zoomScaleSheetLayoutView="100" workbookViewId="0">
      <selection activeCell="A71" sqref="A71"/>
    </sheetView>
  </sheetViews>
  <sheetFormatPr defaultColWidth="2.25" defaultRowHeight="13.5"/>
  <cols>
    <col min="1" max="1" width="2.25" style="160" customWidth="1"/>
    <col min="2" max="5" width="2.375" style="160" customWidth="1"/>
    <col min="6" max="7" width="2.375" style="160" bestFit="1" customWidth="1"/>
    <col min="8" max="39" width="2.25" style="160"/>
    <col min="40" max="40" width="2.5" style="160" bestFit="1" customWidth="1"/>
    <col min="41" max="47" width="2.25" style="160" customWidth="1"/>
    <col min="48" max="16384" width="2.25" style="160"/>
  </cols>
  <sheetData>
    <row r="1" spans="1:46">
      <c r="A1" s="159" t="s">
        <v>172</v>
      </c>
      <c r="AE1" s="471" t="str">
        <f>総括表!AD1</f>
        <v>【令和４年度に生じた費用分】</v>
      </c>
      <c r="AF1" s="471"/>
      <c r="AG1" s="471"/>
      <c r="AH1" s="471"/>
      <c r="AI1" s="471"/>
      <c r="AJ1" s="471"/>
      <c r="AK1" s="471"/>
      <c r="AL1" s="471"/>
      <c r="AM1" s="471"/>
    </row>
    <row r="3" spans="1:46" s="165" customFormat="1" ht="12" customHeight="1">
      <c r="A3" s="427" t="s">
        <v>43</v>
      </c>
      <c r="B3" s="161" t="s">
        <v>0</v>
      </c>
      <c r="C3" s="162"/>
      <c r="D3" s="162"/>
      <c r="E3" s="163"/>
      <c r="F3" s="163"/>
      <c r="G3" s="163"/>
      <c r="H3" s="163"/>
      <c r="I3" s="163"/>
      <c r="J3" s="163"/>
      <c r="K3" s="164"/>
      <c r="L3" s="460"/>
      <c r="M3" s="461"/>
      <c r="N3" s="461"/>
      <c r="O3" s="461"/>
      <c r="P3" s="461"/>
      <c r="Q3" s="461"/>
      <c r="R3" s="461"/>
      <c r="S3" s="461"/>
      <c r="T3" s="461"/>
      <c r="U3" s="461"/>
      <c r="V3" s="461"/>
      <c r="W3" s="461"/>
      <c r="X3" s="461"/>
      <c r="Y3" s="461"/>
      <c r="Z3" s="461"/>
      <c r="AA3" s="461"/>
      <c r="AB3" s="461"/>
      <c r="AC3" s="461"/>
      <c r="AD3" s="461"/>
      <c r="AE3" s="461"/>
      <c r="AF3" s="462"/>
      <c r="AG3" s="418" t="s">
        <v>71</v>
      </c>
      <c r="AH3" s="413"/>
      <c r="AI3" s="413"/>
      <c r="AJ3" s="413"/>
      <c r="AK3" s="413"/>
      <c r="AL3" s="413"/>
      <c r="AM3" s="414"/>
    </row>
    <row r="4" spans="1:46" s="165" customFormat="1" ht="20.25" customHeight="1">
      <c r="A4" s="428"/>
      <c r="B4" s="166" t="s">
        <v>41</v>
      </c>
      <c r="C4" s="167"/>
      <c r="D4" s="167"/>
      <c r="E4" s="168"/>
      <c r="F4" s="168"/>
      <c r="G4" s="168"/>
      <c r="H4" s="168"/>
      <c r="I4" s="168"/>
      <c r="J4" s="168"/>
      <c r="K4" s="169"/>
      <c r="L4" s="449"/>
      <c r="M4" s="450"/>
      <c r="N4" s="450"/>
      <c r="O4" s="450"/>
      <c r="P4" s="450"/>
      <c r="Q4" s="450"/>
      <c r="R4" s="450"/>
      <c r="S4" s="450"/>
      <c r="T4" s="450"/>
      <c r="U4" s="450"/>
      <c r="V4" s="450"/>
      <c r="W4" s="450"/>
      <c r="X4" s="450"/>
      <c r="Y4" s="450"/>
      <c r="Z4" s="450"/>
      <c r="AA4" s="450"/>
      <c r="AB4" s="450"/>
      <c r="AC4" s="450"/>
      <c r="AD4" s="450"/>
      <c r="AE4" s="450"/>
      <c r="AF4" s="451"/>
      <c r="AG4" s="430"/>
      <c r="AH4" s="431"/>
      <c r="AI4" s="431"/>
      <c r="AJ4" s="431"/>
      <c r="AK4" s="431"/>
      <c r="AL4" s="431"/>
      <c r="AM4" s="432"/>
      <c r="AP4" s="422"/>
      <c r="AQ4" s="422"/>
      <c r="AR4" s="422"/>
      <c r="AS4" s="422"/>
      <c r="AT4" s="422"/>
    </row>
    <row r="5" spans="1:46" s="165" customFormat="1" ht="20.25" customHeight="1">
      <c r="A5" s="428"/>
      <c r="B5" s="170" t="s">
        <v>85</v>
      </c>
      <c r="C5" s="171"/>
      <c r="D5" s="171"/>
      <c r="E5" s="172"/>
      <c r="F5" s="172"/>
      <c r="G5" s="172"/>
      <c r="H5" s="172"/>
      <c r="I5" s="172"/>
      <c r="J5" s="172"/>
      <c r="K5" s="173"/>
      <c r="L5" s="433"/>
      <c r="M5" s="434"/>
      <c r="N5" s="434"/>
      <c r="O5" s="434"/>
      <c r="P5" s="434"/>
      <c r="Q5" s="434"/>
      <c r="R5" s="434"/>
      <c r="S5" s="434"/>
      <c r="T5" s="434"/>
      <c r="U5" s="434"/>
      <c r="V5" s="434"/>
      <c r="W5" s="434"/>
      <c r="X5" s="434"/>
      <c r="Y5" s="434"/>
      <c r="Z5" s="434"/>
      <c r="AA5" s="434"/>
      <c r="AB5" s="435"/>
      <c r="AC5" s="436" t="s">
        <v>72</v>
      </c>
      <c r="AD5" s="437"/>
      <c r="AE5" s="437"/>
      <c r="AF5" s="438"/>
      <c r="AG5" s="441"/>
      <c r="AH5" s="441"/>
      <c r="AI5" s="441"/>
      <c r="AJ5" s="441"/>
      <c r="AK5" s="441"/>
      <c r="AL5" s="439" t="s">
        <v>73</v>
      </c>
      <c r="AM5" s="440"/>
      <c r="AP5" s="422"/>
      <c r="AQ5" s="422"/>
      <c r="AR5" s="422"/>
      <c r="AS5" s="422"/>
      <c r="AT5" s="422"/>
    </row>
    <row r="6" spans="1:46" s="165" customFormat="1" ht="13.5" customHeight="1">
      <c r="A6" s="428"/>
      <c r="B6" s="442" t="s">
        <v>75</v>
      </c>
      <c r="C6" s="443"/>
      <c r="D6" s="443"/>
      <c r="E6" s="443"/>
      <c r="F6" s="443"/>
      <c r="G6" s="443"/>
      <c r="H6" s="443"/>
      <c r="I6" s="443"/>
      <c r="J6" s="443"/>
      <c r="K6" s="444"/>
      <c r="L6" s="174" t="s">
        <v>5</v>
      </c>
      <c r="M6" s="174"/>
      <c r="N6" s="174"/>
      <c r="O6" s="174"/>
      <c r="P6" s="174"/>
      <c r="Q6" s="448"/>
      <c r="R6" s="448"/>
      <c r="S6" s="174" t="s">
        <v>6</v>
      </c>
      <c r="T6" s="448"/>
      <c r="U6" s="448"/>
      <c r="V6" s="448"/>
      <c r="W6" s="174" t="s">
        <v>7</v>
      </c>
      <c r="X6" s="174"/>
      <c r="Y6" s="174"/>
      <c r="Z6" s="174"/>
      <c r="AA6" s="174"/>
      <c r="AB6" s="174"/>
      <c r="AC6" s="175" t="s">
        <v>74</v>
      </c>
      <c r="AD6" s="174"/>
      <c r="AE6" s="174"/>
      <c r="AF6" s="174"/>
      <c r="AG6" s="174"/>
      <c r="AH6" s="174"/>
      <c r="AI6" s="174"/>
      <c r="AJ6" s="174"/>
      <c r="AK6" s="174"/>
      <c r="AL6" s="174"/>
      <c r="AM6" s="176"/>
      <c r="AP6" s="177"/>
      <c r="AQ6" s="3"/>
      <c r="AR6" s="3"/>
      <c r="AS6" s="3"/>
      <c r="AT6" s="423"/>
    </row>
    <row r="7" spans="1:46" s="165" customFormat="1" ht="20.25" customHeight="1">
      <c r="A7" s="428"/>
      <c r="B7" s="445"/>
      <c r="C7" s="446"/>
      <c r="D7" s="446"/>
      <c r="E7" s="446"/>
      <c r="F7" s="446"/>
      <c r="G7" s="446"/>
      <c r="H7" s="446"/>
      <c r="I7" s="446"/>
      <c r="J7" s="446"/>
      <c r="K7" s="447"/>
      <c r="L7" s="449"/>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451"/>
      <c r="AP7" s="3"/>
      <c r="AQ7" s="3"/>
      <c r="AR7" s="3"/>
      <c r="AS7" s="3"/>
      <c r="AT7" s="423"/>
    </row>
    <row r="8" spans="1:46" s="165" customFormat="1" ht="20.25" customHeight="1">
      <c r="A8" s="428"/>
      <c r="B8" s="178" t="s">
        <v>8</v>
      </c>
      <c r="C8" s="179"/>
      <c r="D8" s="179"/>
      <c r="E8" s="180"/>
      <c r="F8" s="180"/>
      <c r="G8" s="180"/>
      <c r="H8" s="180"/>
      <c r="I8" s="180"/>
      <c r="J8" s="180"/>
      <c r="K8" s="180"/>
      <c r="L8" s="178" t="s">
        <v>9</v>
      </c>
      <c r="M8" s="180"/>
      <c r="N8" s="180"/>
      <c r="O8" s="180"/>
      <c r="P8" s="180"/>
      <c r="Q8" s="180"/>
      <c r="R8" s="181"/>
      <c r="S8" s="424"/>
      <c r="T8" s="425"/>
      <c r="U8" s="425"/>
      <c r="V8" s="425"/>
      <c r="W8" s="425"/>
      <c r="X8" s="425"/>
      <c r="Y8" s="426"/>
      <c r="Z8" s="178" t="s">
        <v>65</v>
      </c>
      <c r="AA8" s="180"/>
      <c r="AB8" s="180"/>
      <c r="AC8" s="180"/>
      <c r="AD8" s="180"/>
      <c r="AE8" s="180"/>
      <c r="AF8" s="181"/>
      <c r="AG8" s="424"/>
      <c r="AH8" s="425"/>
      <c r="AI8" s="425"/>
      <c r="AJ8" s="425"/>
      <c r="AK8" s="425"/>
      <c r="AL8" s="425"/>
      <c r="AM8" s="426"/>
    </row>
    <row r="9" spans="1:46" s="165" customFormat="1" ht="20.25" customHeight="1">
      <c r="A9" s="429"/>
      <c r="B9" s="178" t="s">
        <v>42</v>
      </c>
      <c r="C9" s="179"/>
      <c r="D9" s="179"/>
      <c r="E9" s="180"/>
      <c r="F9" s="180"/>
      <c r="G9" s="180"/>
      <c r="H9" s="180"/>
      <c r="I9" s="180"/>
      <c r="J9" s="180"/>
      <c r="K9" s="180"/>
      <c r="L9" s="424"/>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6"/>
    </row>
    <row r="10" spans="1:46" s="165" customFormat="1" ht="18" customHeight="1">
      <c r="A10" s="452" t="s">
        <v>121</v>
      </c>
      <c r="B10" s="453"/>
      <c r="C10" s="453"/>
      <c r="D10" s="453"/>
      <c r="E10" s="453"/>
      <c r="F10" s="453"/>
      <c r="G10" s="453"/>
      <c r="H10" s="454"/>
      <c r="I10" s="182"/>
      <c r="J10" s="183" t="s">
        <v>106</v>
      </c>
      <c r="K10" s="17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5"/>
    </row>
    <row r="11" spans="1:46" s="165" customFormat="1" ht="18" customHeight="1">
      <c r="A11" s="455"/>
      <c r="B11" s="456"/>
      <c r="C11" s="456"/>
      <c r="D11" s="456"/>
      <c r="E11" s="456"/>
      <c r="F11" s="456"/>
      <c r="G11" s="456"/>
      <c r="H11" s="457"/>
      <c r="I11" s="186"/>
      <c r="J11" s="9" t="s">
        <v>130</v>
      </c>
      <c r="K11" s="168"/>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87"/>
    </row>
    <row r="12" spans="1:46" s="165" customFormat="1" ht="5.25" customHeight="1">
      <c r="A12" s="1"/>
      <c r="B12" s="1"/>
      <c r="C12" s="1"/>
      <c r="D12" s="1"/>
      <c r="E12" s="1"/>
      <c r="F12" s="1"/>
      <c r="G12" s="1"/>
      <c r="H12" s="1"/>
      <c r="I12" s="183"/>
      <c r="J12" s="1"/>
      <c r="K12" s="17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row>
    <row r="13" spans="1:46" s="165" customFormat="1" ht="20.25" customHeight="1">
      <c r="A13" s="188" t="s">
        <v>106</v>
      </c>
      <c r="B13" s="189"/>
      <c r="C13" s="5"/>
      <c r="D13" s="5"/>
      <c r="E13" s="5"/>
      <c r="F13" s="5"/>
      <c r="G13" s="5"/>
      <c r="H13" s="5"/>
      <c r="I13" s="9"/>
      <c r="J13" s="5"/>
      <c r="K13" s="168"/>
      <c r="L13" s="167"/>
      <c r="M13" s="167"/>
      <c r="N13" s="167"/>
      <c r="O13" s="167"/>
      <c r="P13" s="167"/>
      <c r="Q13" s="167"/>
      <c r="R13" s="167"/>
      <c r="S13" s="167"/>
      <c r="T13" s="167"/>
      <c r="U13" s="167"/>
      <c r="V13" s="167"/>
      <c r="W13" s="418" t="s">
        <v>79</v>
      </c>
      <c r="X13" s="413"/>
      <c r="Y13" s="413"/>
      <c r="Z13" s="414"/>
      <c r="AA13" s="411" t="str">
        <f>IF(L5="","",VLOOKUP(L5,$A$99:$B$133,2,0))</f>
        <v/>
      </c>
      <c r="AB13" s="412"/>
      <c r="AC13" s="412"/>
      <c r="AD13" s="413" t="s">
        <v>63</v>
      </c>
      <c r="AE13" s="414"/>
      <c r="AF13" s="418" t="s">
        <v>48</v>
      </c>
      <c r="AG13" s="413"/>
      <c r="AH13" s="414"/>
      <c r="AI13" s="400">
        <f>ROUNDDOWN($F$45/1000,0)</f>
        <v>0</v>
      </c>
      <c r="AJ13" s="401"/>
      <c r="AK13" s="401"/>
      <c r="AL13" s="413" t="s">
        <v>63</v>
      </c>
      <c r="AM13" s="414"/>
    </row>
    <row r="14" spans="1:46" s="165" customFormat="1" ht="20.25" customHeight="1">
      <c r="A14" s="190" t="s">
        <v>44</v>
      </c>
      <c r="B14" s="191"/>
      <c r="C14" s="192"/>
      <c r="D14" s="192"/>
      <c r="E14" s="192"/>
      <c r="F14" s="192"/>
      <c r="G14" s="192"/>
      <c r="H14" s="408"/>
      <c r="I14" s="409"/>
      <c r="J14" s="410"/>
      <c r="K14" s="398" t="s">
        <v>131</v>
      </c>
      <c r="L14" s="399"/>
      <c r="M14" s="399"/>
      <c r="N14" s="399"/>
      <c r="O14" s="399"/>
      <c r="P14" s="399"/>
      <c r="Q14" s="399"/>
      <c r="R14" s="399"/>
      <c r="S14" s="399"/>
      <c r="T14" s="399"/>
      <c r="U14" s="399"/>
      <c r="V14" s="399"/>
      <c r="W14" s="399"/>
      <c r="X14" s="399"/>
      <c r="Y14" s="399"/>
      <c r="Z14" s="399"/>
      <c r="AA14" s="399"/>
      <c r="AB14" s="399"/>
      <c r="AC14" s="399"/>
      <c r="AD14" s="399"/>
      <c r="AE14" s="399"/>
      <c r="AF14" s="10" t="s">
        <v>76</v>
      </c>
      <c r="AG14" s="11"/>
      <c r="AH14" s="11"/>
      <c r="AI14" s="193"/>
      <c r="AJ14" s="193"/>
      <c r="AK14" s="179"/>
      <c r="AL14" s="192"/>
      <c r="AM14" s="194"/>
      <c r="AN14" s="252" t="str">
        <f>IF(H14="","助成対象の区分が選択されていません","")</f>
        <v>助成対象の区分が選択されていません</v>
      </c>
    </row>
    <row r="15" spans="1:46" s="165" customFormat="1" ht="17.25" customHeight="1">
      <c r="A15" s="195" t="s">
        <v>191</v>
      </c>
      <c r="B15" s="177"/>
      <c r="C15" s="406" t="s">
        <v>183</v>
      </c>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7"/>
    </row>
    <row r="16" spans="1:46" s="165" customFormat="1" ht="25.5" customHeight="1">
      <c r="A16" s="196"/>
      <c r="B16" s="197"/>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7"/>
      <c r="AO16" s="252"/>
    </row>
    <row r="17" spans="1:39" s="165" customFormat="1" ht="20.25" customHeight="1">
      <c r="A17" s="196"/>
      <c r="B17" s="197"/>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406"/>
      <c r="AD17" s="406"/>
      <c r="AE17" s="406"/>
      <c r="AF17" s="406"/>
      <c r="AG17" s="406"/>
      <c r="AH17" s="406"/>
      <c r="AI17" s="406"/>
      <c r="AJ17" s="406"/>
      <c r="AK17" s="406"/>
      <c r="AL17" s="406"/>
      <c r="AM17" s="407"/>
    </row>
    <row r="18" spans="1:39" s="165" customFormat="1" ht="26.25" customHeight="1">
      <c r="A18" s="196"/>
      <c r="B18" s="197"/>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7"/>
    </row>
    <row r="19" spans="1:39" s="165" customFormat="1" ht="22.5" customHeight="1">
      <c r="A19" s="196"/>
      <c r="B19" s="197"/>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7"/>
    </row>
    <row r="20" spans="1:39" s="165" customFormat="1" ht="17.25" customHeight="1">
      <c r="A20" s="196"/>
      <c r="B20" s="197"/>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7"/>
    </row>
    <row r="21" spans="1:39" s="165" customFormat="1" ht="24" customHeight="1">
      <c r="A21" s="196"/>
      <c r="B21" s="197"/>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7"/>
    </row>
    <row r="22" spans="1:39" s="165" customFormat="1" ht="17.25" customHeight="1">
      <c r="A22" s="198"/>
      <c r="B22" s="199"/>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c r="AH22" s="404"/>
      <c r="AI22" s="404"/>
      <c r="AJ22" s="404"/>
      <c r="AK22" s="404"/>
      <c r="AL22" s="404"/>
      <c r="AM22" s="405"/>
    </row>
    <row r="23" spans="1:39" s="165" customFormat="1" ht="18.75" customHeight="1">
      <c r="A23" s="387" t="s">
        <v>166</v>
      </c>
      <c r="B23" s="388"/>
      <c r="C23" s="388"/>
      <c r="D23" s="388"/>
      <c r="E23" s="388"/>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200"/>
      <c r="AL23" s="200"/>
      <c r="AM23" s="201"/>
    </row>
    <row r="24" spans="1:39" ht="18" customHeight="1">
      <c r="A24" s="387" t="s">
        <v>46</v>
      </c>
      <c r="B24" s="388"/>
      <c r="C24" s="388"/>
      <c r="D24" s="388"/>
      <c r="E24" s="389"/>
      <c r="F24" s="387" t="s">
        <v>49</v>
      </c>
      <c r="G24" s="388"/>
      <c r="H24" s="388"/>
      <c r="I24" s="388"/>
      <c r="J24" s="388"/>
      <c r="K24" s="384" t="s">
        <v>47</v>
      </c>
      <c r="L24" s="384"/>
      <c r="M24" s="384"/>
      <c r="N24" s="384"/>
      <c r="O24" s="384"/>
      <c r="P24" s="384"/>
      <c r="Q24" s="384"/>
      <c r="R24" s="384"/>
      <c r="S24" s="384"/>
      <c r="T24" s="384"/>
      <c r="U24" s="384"/>
      <c r="V24" s="384"/>
      <c r="W24" s="384"/>
      <c r="X24" s="384"/>
      <c r="Y24" s="384"/>
      <c r="Z24" s="384"/>
      <c r="AA24" s="384"/>
      <c r="AB24" s="384"/>
      <c r="AC24" s="384"/>
      <c r="AD24" s="384"/>
      <c r="AE24" s="384"/>
      <c r="AF24" s="384"/>
      <c r="AG24" s="384"/>
      <c r="AH24" s="384"/>
      <c r="AI24" s="384"/>
      <c r="AJ24" s="384"/>
      <c r="AK24" s="384"/>
      <c r="AL24" s="384"/>
      <c r="AM24" s="384"/>
    </row>
    <row r="25" spans="1:39" ht="9.75" customHeight="1">
      <c r="A25" s="390"/>
      <c r="B25" s="390"/>
      <c r="C25" s="390"/>
      <c r="D25" s="390"/>
      <c r="E25" s="390"/>
      <c r="F25" s="391"/>
      <c r="G25" s="391"/>
      <c r="H25" s="391"/>
      <c r="I25" s="391"/>
      <c r="J25" s="391"/>
      <c r="K25" s="386"/>
      <c r="L25" s="386"/>
      <c r="M25" s="386"/>
      <c r="N25" s="386"/>
      <c r="O25" s="386"/>
      <c r="P25" s="386"/>
      <c r="Q25" s="386"/>
      <c r="R25" s="386"/>
      <c r="S25" s="386"/>
      <c r="T25" s="386"/>
      <c r="U25" s="386"/>
      <c r="V25" s="386"/>
      <c r="W25" s="386"/>
      <c r="X25" s="386"/>
      <c r="Y25" s="386"/>
      <c r="Z25" s="386"/>
      <c r="AA25" s="386"/>
      <c r="AB25" s="386"/>
      <c r="AC25" s="386"/>
      <c r="AD25" s="386"/>
      <c r="AE25" s="386"/>
      <c r="AF25" s="386"/>
      <c r="AG25" s="386"/>
      <c r="AH25" s="386"/>
      <c r="AI25" s="386"/>
      <c r="AJ25" s="386"/>
      <c r="AK25" s="386"/>
      <c r="AL25" s="386"/>
      <c r="AM25" s="386"/>
    </row>
    <row r="26" spans="1:39" ht="9.75" customHeight="1">
      <c r="A26" s="392"/>
      <c r="B26" s="393"/>
      <c r="C26" s="393"/>
      <c r="D26" s="393"/>
      <c r="E26" s="394"/>
      <c r="F26" s="391"/>
      <c r="G26" s="391"/>
      <c r="H26" s="391"/>
      <c r="I26" s="391"/>
      <c r="J26" s="391"/>
      <c r="K26" s="386"/>
      <c r="L26" s="386"/>
      <c r="M26" s="386"/>
      <c r="N26" s="386"/>
      <c r="O26" s="386"/>
      <c r="P26" s="386"/>
      <c r="Q26" s="386"/>
      <c r="R26" s="386"/>
      <c r="S26" s="386"/>
      <c r="T26" s="386"/>
      <c r="U26" s="386"/>
      <c r="V26" s="386"/>
      <c r="W26" s="386"/>
      <c r="X26" s="386"/>
      <c r="Y26" s="386"/>
      <c r="Z26" s="386"/>
      <c r="AA26" s="386"/>
      <c r="AB26" s="386"/>
      <c r="AC26" s="386"/>
      <c r="AD26" s="386"/>
      <c r="AE26" s="386"/>
      <c r="AF26" s="386"/>
      <c r="AG26" s="386"/>
      <c r="AH26" s="386"/>
      <c r="AI26" s="386"/>
      <c r="AJ26" s="386"/>
      <c r="AK26" s="386"/>
      <c r="AL26" s="386"/>
      <c r="AM26" s="386"/>
    </row>
    <row r="27" spans="1:39" ht="9.75" customHeight="1">
      <c r="A27" s="392"/>
      <c r="B27" s="393"/>
      <c r="C27" s="393"/>
      <c r="D27" s="393"/>
      <c r="E27" s="394"/>
      <c r="F27" s="391"/>
      <c r="G27" s="391"/>
      <c r="H27" s="391"/>
      <c r="I27" s="391"/>
      <c r="J27" s="391"/>
      <c r="K27" s="386"/>
      <c r="L27" s="386"/>
      <c r="M27" s="386"/>
      <c r="N27" s="386"/>
      <c r="O27" s="386"/>
      <c r="P27" s="386"/>
      <c r="Q27" s="386"/>
      <c r="R27" s="386"/>
      <c r="S27" s="386"/>
      <c r="T27" s="386"/>
      <c r="U27" s="386"/>
      <c r="V27" s="386"/>
      <c r="W27" s="386"/>
      <c r="X27" s="386"/>
      <c r="Y27" s="386"/>
      <c r="Z27" s="386"/>
      <c r="AA27" s="386"/>
      <c r="AB27" s="386"/>
      <c r="AC27" s="386"/>
      <c r="AD27" s="386"/>
      <c r="AE27" s="386"/>
      <c r="AF27" s="386"/>
      <c r="AG27" s="386"/>
      <c r="AH27" s="386"/>
      <c r="AI27" s="386"/>
      <c r="AJ27" s="386"/>
      <c r="AK27" s="386"/>
      <c r="AL27" s="386"/>
      <c r="AM27" s="386"/>
    </row>
    <row r="28" spans="1:39" ht="9.75" customHeight="1">
      <c r="A28" s="392"/>
      <c r="B28" s="393"/>
      <c r="C28" s="393"/>
      <c r="D28" s="393"/>
      <c r="E28" s="394"/>
      <c r="F28" s="391"/>
      <c r="G28" s="391"/>
      <c r="H28" s="391"/>
      <c r="I28" s="391"/>
      <c r="J28" s="391"/>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6"/>
      <c r="AI28" s="386"/>
      <c r="AJ28" s="386"/>
      <c r="AK28" s="386"/>
      <c r="AL28" s="386"/>
      <c r="AM28" s="386"/>
    </row>
    <row r="29" spans="1:39" ht="9.75" customHeight="1">
      <c r="A29" s="392"/>
      <c r="B29" s="393"/>
      <c r="C29" s="393"/>
      <c r="D29" s="393"/>
      <c r="E29" s="394"/>
      <c r="F29" s="391"/>
      <c r="G29" s="391"/>
      <c r="H29" s="391"/>
      <c r="I29" s="391"/>
      <c r="J29" s="391"/>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c r="AH29" s="386"/>
      <c r="AI29" s="386"/>
      <c r="AJ29" s="386"/>
      <c r="AK29" s="386"/>
      <c r="AL29" s="386"/>
      <c r="AM29" s="386"/>
    </row>
    <row r="30" spans="1:39" ht="9.75" customHeight="1">
      <c r="A30" s="392"/>
      <c r="B30" s="393"/>
      <c r="C30" s="393"/>
      <c r="D30" s="393"/>
      <c r="E30" s="394"/>
      <c r="F30" s="391"/>
      <c r="G30" s="391"/>
      <c r="H30" s="391"/>
      <c r="I30" s="391"/>
      <c r="J30" s="391"/>
      <c r="K30" s="386"/>
      <c r="L30" s="386"/>
      <c r="M30" s="386"/>
      <c r="N30" s="386"/>
      <c r="O30" s="386"/>
      <c r="P30" s="386"/>
      <c r="Q30" s="386"/>
      <c r="R30" s="386"/>
      <c r="S30" s="386"/>
      <c r="T30" s="386"/>
      <c r="U30" s="386"/>
      <c r="V30" s="386"/>
      <c r="W30" s="386"/>
      <c r="X30" s="386"/>
      <c r="Y30" s="386"/>
      <c r="Z30" s="386"/>
      <c r="AA30" s="386"/>
      <c r="AB30" s="386"/>
      <c r="AC30" s="386"/>
      <c r="AD30" s="386"/>
      <c r="AE30" s="386"/>
      <c r="AF30" s="386"/>
      <c r="AG30" s="386"/>
      <c r="AH30" s="386"/>
      <c r="AI30" s="386"/>
      <c r="AJ30" s="386"/>
      <c r="AK30" s="386"/>
      <c r="AL30" s="386"/>
      <c r="AM30" s="386"/>
    </row>
    <row r="31" spans="1:39" ht="9.75" customHeight="1">
      <c r="A31" s="392"/>
      <c r="B31" s="393"/>
      <c r="C31" s="393"/>
      <c r="D31" s="393"/>
      <c r="E31" s="394"/>
      <c r="F31" s="391"/>
      <c r="G31" s="391"/>
      <c r="H31" s="391"/>
      <c r="I31" s="391"/>
      <c r="J31" s="391"/>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c r="AH31" s="386"/>
      <c r="AI31" s="386"/>
      <c r="AJ31" s="386"/>
      <c r="AK31" s="386"/>
      <c r="AL31" s="386"/>
      <c r="AM31" s="386"/>
    </row>
    <row r="32" spans="1:39" ht="9.75" customHeight="1">
      <c r="A32" s="392"/>
      <c r="B32" s="393"/>
      <c r="C32" s="393"/>
      <c r="D32" s="393"/>
      <c r="E32" s="394"/>
      <c r="F32" s="391"/>
      <c r="G32" s="391"/>
      <c r="H32" s="391"/>
      <c r="I32" s="391"/>
      <c r="J32" s="391"/>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c r="AH32" s="386"/>
      <c r="AI32" s="386"/>
      <c r="AJ32" s="386"/>
      <c r="AK32" s="386"/>
      <c r="AL32" s="386"/>
      <c r="AM32" s="386"/>
    </row>
    <row r="33" spans="1:95" ht="9.75" customHeight="1">
      <c r="A33" s="392"/>
      <c r="B33" s="393"/>
      <c r="C33" s="393"/>
      <c r="D33" s="393"/>
      <c r="E33" s="394"/>
      <c r="F33" s="391"/>
      <c r="G33" s="391"/>
      <c r="H33" s="391"/>
      <c r="I33" s="391"/>
      <c r="J33" s="391"/>
      <c r="K33" s="386"/>
      <c r="L33" s="386"/>
      <c r="M33" s="386"/>
      <c r="N33" s="386"/>
      <c r="O33" s="386"/>
      <c r="P33" s="386"/>
      <c r="Q33" s="386"/>
      <c r="R33" s="386"/>
      <c r="S33" s="386"/>
      <c r="T33" s="386"/>
      <c r="U33" s="386"/>
      <c r="V33" s="386"/>
      <c r="W33" s="386"/>
      <c r="X33" s="386"/>
      <c r="Y33" s="386"/>
      <c r="Z33" s="386"/>
      <c r="AA33" s="386"/>
      <c r="AB33" s="386"/>
      <c r="AC33" s="386"/>
      <c r="AD33" s="386"/>
      <c r="AE33" s="386"/>
      <c r="AF33" s="386"/>
      <c r="AG33" s="386"/>
      <c r="AH33" s="386"/>
      <c r="AI33" s="386"/>
      <c r="AJ33" s="386"/>
      <c r="AK33" s="386"/>
      <c r="AL33" s="386"/>
      <c r="AM33" s="386"/>
    </row>
    <row r="34" spans="1:95" ht="9.75" customHeight="1">
      <c r="A34" s="392"/>
      <c r="B34" s="393"/>
      <c r="C34" s="393"/>
      <c r="D34" s="393"/>
      <c r="E34" s="394"/>
      <c r="F34" s="391"/>
      <c r="G34" s="391"/>
      <c r="H34" s="391"/>
      <c r="I34" s="391"/>
      <c r="J34" s="391"/>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c r="AH34" s="386"/>
      <c r="AI34" s="386"/>
      <c r="AJ34" s="386"/>
      <c r="AK34" s="386"/>
      <c r="AL34" s="386"/>
      <c r="AM34" s="386"/>
    </row>
    <row r="35" spans="1:95" ht="9.75" customHeight="1">
      <c r="A35" s="392"/>
      <c r="B35" s="393"/>
      <c r="C35" s="393"/>
      <c r="D35" s="393"/>
      <c r="E35" s="394"/>
      <c r="F35" s="391"/>
      <c r="G35" s="391"/>
      <c r="H35" s="391"/>
      <c r="I35" s="391"/>
      <c r="J35" s="391"/>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c r="AH35" s="386"/>
      <c r="AI35" s="386"/>
      <c r="AJ35" s="386"/>
      <c r="AK35" s="386"/>
      <c r="AL35" s="386"/>
      <c r="AM35" s="386"/>
    </row>
    <row r="36" spans="1:95" ht="9.75" customHeight="1">
      <c r="A36" s="392"/>
      <c r="B36" s="393"/>
      <c r="C36" s="393"/>
      <c r="D36" s="393"/>
      <c r="E36" s="394"/>
      <c r="F36" s="391"/>
      <c r="G36" s="391"/>
      <c r="H36" s="391"/>
      <c r="I36" s="391"/>
      <c r="J36" s="391"/>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86"/>
      <c r="AL36" s="386"/>
      <c r="AM36" s="386"/>
    </row>
    <row r="37" spans="1:95" ht="9.75" customHeight="1">
      <c r="A37" s="392"/>
      <c r="B37" s="393"/>
      <c r="C37" s="393"/>
      <c r="D37" s="393"/>
      <c r="E37" s="394"/>
      <c r="F37" s="391"/>
      <c r="G37" s="391"/>
      <c r="H37" s="391"/>
      <c r="I37" s="391"/>
      <c r="J37" s="391"/>
      <c r="K37" s="386"/>
      <c r="L37" s="386"/>
      <c r="M37" s="386"/>
      <c r="N37" s="386"/>
      <c r="O37" s="386"/>
      <c r="P37" s="386"/>
      <c r="Q37" s="386"/>
      <c r="R37" s="386"/>
      <c r="S37" s="386"/>
      <c r="T37" s="386"/>
      <c r="U37" s="386"/>
      <c r="V37" s="386"/>
      <c r="W37" s="386"/>
      <c r="X37" s="386"/>
      <c r="Y37" s="386"/>
      <c r="Z37" s="386"/>
      <c r="AA37" s="386"/>
      <c r="AB37" s="386"/>
      <c r="AC37" s="386"/>
      <c r="AD37" s="386"/>
      <c r="AE37" s="386"/>
      <c r="AF37" s="386"/>
      <c r="AG37" s="386"/>
      <c r="AH37" s="386"/>
      <c r="AI37" s="386"/>
      <c r="AJ37" s="386"/>
      <c r="AK37" s="386"/>
      <c r="AL37" s="386"/>
      <c r="AM37" s="386"/>
      <c r="AN37" s="469" t="str">
        <f>IF(COUNTIF(A25:E44,"自費検査")=0,"",A169)</f>
        <v/>
      </c>
      <c r="AO37" s="470"/>
      <c r="AP37" s="470"/>
      <c r="AQ37" s="470"/>
      <c r="AR37" s="470"/>
      <c r="AS37" s="470"/>
      <c r="AT37" s="470"/>
      <c r="AU37" s="470"/>
      <c r="AV37" s="470"/>
      <c r="AW37" s="470"/>
      <c r="AX37" s="470"/>
      <c r="AY37" s="470"/>
      <c r="AZ37" s="470"/>
      <c r="BA37" s="470"/>
      <c r="BB37" s="470"/>
      <c r="BC37" s="470"/>
      <c r="BD37" s="470"/>
      <c r="BE37" s="470"/>
      <c r="BF37" s="470"/>
      <c r="BG37" s="470"/>
      <c r="BH37" s="470"/>
      <c r="BI37" s="470"/>
      <c r="BJ37" s="470"/>
      <c r="BK37" s="470"/>
      <c r="BL37" s="470"/>
      <c r="BM37" s="470"/>
      <c r="BN37" s="470"/>
      <c r="BO37" s="470"/>
      <c r="BP37" s="470"/>
      <c r="BQ37" s="470"/>
      <c r="BR37" s="470"/>
      <c r="BS37" s="254"/>
      <c r="BT37" s="254"/>
      <c r="BU37" s="254"/>
      <c r="BV37" s="254"/>
      <c r="BW37" s="254"/>
      <c r="BX37" s="254"/>
      <c r="BY37" s="254"/>
      <c r="BZ37" s="254"/>
      <c r="CA37" s="254"/>
      <c r="CB37" s="254"/>
      <c r="CC37" s="254"/>
      <c r="CD37" s="254"/>
      <c r="CE37" s="254"/>
      <c r="CF37" s="254"/>
      <c r="CG37" s="254"/>
      <c r="CH37" s="254"/>
      <c r="CI37" s="254"/>
      <c r="CJ37" s="254"/>
      <c r="CK37" s="254"/>
      <c r="CL37" s="254"/>
      <c r="CM37" s="254"/>
      <c r="CN37" s="254"/>
      <c r="CO37" s="254"/>
      <c r="CP37" s="254"/>
      <c r="CQ37" s="254"/>
    </row>
    <row r="38" spans="1:95" ht="9.75" customHeight="1">
      <c r="A38" s="392"/>
      <c r="B38" s="393"/>
      <c r="C38" s="393"/>
      <c r="D38" s="393"/>
      <c r="E38" s="394"/>
      <c r="F38" s="391"/>
      <c r="G38" s="391"/>
      <c r="H38" s="391"/>
      <c r="I38" s="391"/>
      <c r="J38" s="391"/>
      <c r="K38" s="386"/>
      <c r="L38" s="386"/>
      <c r="M38" s="386"/>
      <c r="N38" s="386"/>
      <c r="O38" s="386"/>
      <c r="P38" s="386"/>
      <c r="Q38" s="386"/>
      <c r="R38" s="386"/>
      <c r="S38" s="386"/>
      <c r="T38" s="386"/>
      <c r="U38" s="386"/>
      <c r="V38" s="386"/>
      <c r="W38" s="386"/>
      <c r="X38" s="386"/>
      <c r="Y38" s="386"/>
      <c r="Z38" s="386"/>
      <c r="AA38" s="386"/>
      <c r="AB38" s="386"/>
      <c r="AC38" s="386"/>
      <c r="AD38" s="386"/>
      <c r="AE38" s="386"/>
      <c r="AF38" s="386"/>
      <c r="AG38" s="386"/>
      <c r="AH38" s="386"/>
      <c r="AI38" s="386"/>
      <c r="AJ38" s="386"/>
      <c r="AK38" s="386"/>
      <c r="AL38" s="386"/>
      <c r="AM38" s="386"/>
      <c r="AN38" s="469"/>
      <c r="AO38" s="470"/>
      <c r="AP38" s="470"/>
      <c r="AQ38" s="470"/>
      <c r="AR38" s="470"/>
      <c r="AS38" s="470"/>
      <c r="AT38" s="470"/>
      <c r="AU38" s="470"/>
      <c r="AV38" s="470"/>
      <c r="AW38" s="470"/>
      <c r="AX38" s="470"/>
      <c r="AY38" s="470"/>
      <c r="AZ38" s="470"/>
      <c r="BA38" s="470"/>
      <c r="BB38" s="470"/>
      <c r="BC38" s="470"/>
      <c r="BD38" s="470"/>
      <c r="BE38" s="470"/>
      <c r="BF38" s="470"/>
      <c r="BG38" s="470"/>
      <c r="BH38" s="470"/>
      <c r="BI38" s="470"/>
      <c r="BJ38" s="470"/>
      <c r="BK38" s="470"/>
      <c r="BL38" s="470"/>
      <c r="BM38" s="470"/>
      <c r="BN38" s="470"/>
      <c r="BO38" s="470"/>
      <c r="BP38" s="470"/>
      <c r="BQ38" s="470"/>
      <c r="BR38" s="470"/>
      <c r="BS38" s="254"/>
      <c r="BT38" s="254"/>
      <c r="BU38" s="254"/>
      <c r="BV38" s="254"/>
      <c r="BW38" s="254"/>
      <c r="BX38" s="254"/>
      <c r="BY38" s="254"/>
      <c r="BZ38" s="254"/>
      <c r="CA38" s="254"/>
      <c r="CB38" s="254"/>
      <c r="CC38" s="254"/>
      <c r="CD38" s="254"/>
      <c r="CE38" s="254"/>
      <c r="CF38" s="254"/>
      <c r="CG38" s="254"/>
      <c r="CH38" s="254"/>
      <c r="CI38" s="254"/>
      <c r="CJ38" s="254"/>
      <c r="CK38" s="254"/>
      <c r="CL38" s="254"/>
      <c r="CM38" s="254"/>
      <c r="CN38" s="254"/>
      <c r="CO38" s="254"/>
      <c r="CP38" s="254"/>
      <c r="CQ38" s="254"/>
    </row>
    <row r="39" spans="1:95" ht="9.75" customHeight="1">
      <c r="A39" s="392"/>
      <c r="B39" s="393"/>
      <c r="C39" s="393"/>
      <c r="D39" s="393"/>
      <c r="E39" s="394"/>
      <c r="F39" s="391"/>
      <c r="G39" s="391"/>
      <c r="H39" s="391"/>
      <c r="I39" s="391"/>
      <c r="J39" s="391"/>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86"/>
      <c r="AL39" s="386"/>
      <c r="AM39" s="386"/>
      <c r="AN39" s="469"/>
      <c r="AO39" s="470"/>
      <c r="AP39" s="470"/>
      <c r="AQ39" s="470"/>
      <c r="AR39" s="470"/>
      <c r="AS39" s="470"/>
      <c r="AT39" s="470"/>
      <c r="AU39" s="470"/>
      <c r="AV39" s="470"/>
      <c r="AW39" s="470"/>
      <c r="AX39" s="470"/>
      <c r="AY39" s="470"/>
      <c r="AZ39" s="470"/>
      <c r="BA39" s="470"/>
      <c r="BB39" s="470"/>
      <c r="BC39" s="470"/>
      <c r="BD39" s="470"/>
      <c r="BE39" s="470"/>
      <c r="BF39" s="470"/>
      <c r="BG39" s="470"/>
      <c r="BH39" s="470"/>
      <c r="BI39" s="470"/>
      <c r="BJ39" s="470"/>
      <c r="BK39" s="470"/>
      <c r="BL39" s="470"/>
      <c r="BM39" s="470"/>
      <c r="BN39" s="470"/>
      <c r="BO39" s="470"/>
      <c r="BP39" s="470"/>
      <c r="BQ39" s="470"/>
      <c r="BR39" s="470"/>
      <c r="BS39" s="254"/>
      <c r="BT39" s="254"/>
      <c r="BU39" s="254"/>
      <c r="BV39" s="254"/>
      <c r="BW39" s="254"/>
      <c r="BX39" s="254"/>
      <c r="BY39" s="254"/>
      <c r="BZ39" s="254"/>
      <c r="CA39" s="254"/>
      <c r="CB39" s="254"/>
      <c r="CC39" s="254"/>
      <c r="CD39" s="254"/>
      <c r="CE39" s="254"/>
      <c r="CF39" s="254"/>
      <c r="CG39" s="254"/>
      <c r="CH39" s="254"/>
      <c r="CI39" s="254"/>
      <c r="CJ39" s="254"/>
      <c r="CK39" s="254"/>
      <c r="CL39" s="254"/>
      <c r="CM39" s="254"/>
      <c r="CN39" s="254"/>
      <c r="CO39" s="254"/>
      <c r="CP39" s="254"/>
      <c r="CQ39" s="254"/>
    </row>
    <row r="40" spans="1:95" ht="9.75" customHeight="1">
      <c r="A40" s="392"/>
      <c r="B40" s="393"/>
      <c r="C40" s="393"/>
      <c r="D40" s="393"/>
      <c r="E40" s="394"/>
      <c r="F40" s="391"/>
      <c r="G40" s="391"/>
      <c r="H40" s="391"/>
      <c r="I40" s="391"/>
      <c r="J40" s="391"/>
      <c r="K40" s="386"/>
      <c r="L40" s="386"/>
      <c r="M40" s="386"/>
      <c r="N40" s="386"/>
      <c r="O40" s="386"/>
      <c r="P40" s="386"/>
      <c r="Q40" s="386"/>
      <c r="R40" s="386"/>
      <c r="S40" s="386"/>
      <c r="T40" s="386"/>
      <c r="U40" s="386"/>
      <c r="V40" s="386"/>
      <c r="W40" s="386"/>
      <c r="X40" s="386"/>
      <c r="Y40" s="386"/>
      <c r="Z40" s="386"/>
      <c r="AA40" s="386"/>
      <c r="AB40" s="386"/>
      <c r="AC40" s="386"/>
      <c r="AD40" s="386"/>
      <c r="AE40" s="386"/>
      <c r="AF40" s="386"/>
      <c r="AG40" s="386"/>
      <c r="AH40" s="386"/>
      <c r="AI40" s="386"/>
      <c r="AJ40" s="386"/>
      <c r="AK40" s="386"/>
      <c r="AL40" s="386"/>
      <c r="AM40" s="386"/>
      <c r="AN40" s="469"/>
      <c r="AO40" s="470"/>
      <c r="AP40" s="470"/>
      <c r="AQ40" s="470"/>
      <c r="AR40" s="470"/>
      <c r="AS40" s="470"/>
      <c r="AT40" s="470"/>
      <c r="AU40" s="470"/>
      <c r="AV40" s="470"/>
      <c r="AW40" s="470"/>
      <c r="AX40" s="470"/>
      <c r="AY40" s="470"/>
      <c r="AZ40" s="470"/>
      <c r="BA40" s="470"/>
      <c r="BB40" s="470"/>
      <c r="BC40" s="470"/>
      <c r="BD40" s="470"/>
      <c r="BE40" s="470"/>
      <c r="BF40" s="470"/>
      <c r="BG40" s="470"/>
      <c r="BH40" s="470"/>
      <c r="BI40" s="470"/>
      <c r="BJ40" s="470"/>
      <c r="BK40" s="470"/>
      <c r="BL40" s="470"/>
      <c r="BM40" s="470"/>
      <c r="BN40" s="470"/>
      <c r="BO40" s="470"/>
      <c r="BP40" s="470"/>
      <c r="BQ40" s="470"/>
      <c r="BR40" s="470"/>
      <c r="BS40" s="254"/>
      <c r="BT40" s="254"/>
      <c r="BU40" s="254"/>
      <c r="BV40" s="254"/>
      <c r="BW40" s="254"/>
      <c r="BX40" s="254"/>
      <c r="BY40" s="254"/>
      <c r="BZ40" s="254"/>
      <c r="CA40" s="254"/>
      <c r="CB40" s="254"/>
      <c r="CC40" s="254"/>
      <c r="CD40" s="254"/>
      <c r="CE40" s="254"/>
      <c r="CF40" s="254"/>
      <c r="CG40" s="254"/>
      <c r="CH40" s="254"/>
      <c r="CI40" s="254"/>
      <c r="CJ40" s="254"/>
      <c r="CK40" s="254"/>
      <c r="CL40" s="254"/>
      <c r="CM40" s="254"/>
      <c r="CN40" s="254"/>
      <c r="CO40" s="254"/>
      <c r="CP40" s="254"/>
      <c r="CQ40" s="254"/>
    </row>
    <row r="41" spans="1:95" ht="9.75" customHeight="1">
      <c r="A41" s="392"/>
      <c r="B41" s="393"/>
      <c r="C41" s="393"/>
      <c r="D41" s="393"/>
      <c r="E41" s="394"/>
      <c r="F41" s="391"/>
      <c r="G41" s="391"/>
      <c r="H41" s="391"/>
      <c r="I41" s="391"/>
      <c r="J41" s="391"/>
      <c r="K41" s="386"/>
      <c r="L41" s="386"/>
      <c r="M41" s="386"/>
      <c r="N41" s="386"/>
      <c r="O41" s="386"/>
      <c r="P41" s="386"/>
      <c r="Q41" s="386"/>
      <c r="R41" s="386"/>
      <c r="S41" s="386"/>
      <c r="T41" s="386"/>
      <c r="U41" s="386"/>
      <c r="V41" s="386"/>
      <c r="W41" s="386"/>
      <c r="X41" s="386"/>
      <c r="Y41" s="386"/>
      <c r="Z41" s="386"/>
      <c r="AA41" s="386"/>
      <c r="AB41" s="386"/>
      <c r="AC41" s="386"/>
      <c r="AD41" s="386"/>
      <c r="AE41" s="386"/>
      <c r="AF41" s="386"/>
      <c r="AG41" s="386"/>
      <c r="AH41" s="386"/>
      <c r="AI41" s="386"/>
      <c r="AJ41" s="386"/>
      <c r="AK41" s="386"/>
      <c r="AL41" s="386"/>
      <c r="AM41" s="386"/>
      <c r="AN41" s="469"/>
      <c r="AO41" s="470"/>
      <c r="AP41" s="470"/>
      <c r="AQ41" s="470"/>
      <c r="AR41" s="470"/>
      <c r="AS41" s="470"/>
      <c r="AT41" s="470"/>
      <c r="AU41" s="470"/>
      <c r="AV41" s="470"/>
      <c r="AW41" s="470"/>
      <c r="AX41" s="470"/>
      <c r="AY41" s="470"/>
      <c r="AZ41" s="470"/>
      <c r="BA41" s="470"/>
      <c r="BB41" s="470"/>
      <c r="BC41" s="470"/>
      <c r="BD41" s="470"/>
      <c r="BE41" s="470"/>
      <c r="BF41" s="470"/>
      <c r="BG41" s="470"/>
      <c r="BH41" s="470"/>
      <c r="BI41" s="470"/>
      <c r="BJ41" s="470"/>
      <c r="BK41" s="470"/>
      <c r="BL41" s="470"/>
      <c r="BM41" s="470"/>
      <c r="BN41" s="470"/>
      <c r="BO41" s="470"/>
      <c r="BP41" s="470"/>
      <c r="BQ41" s="470"/>
      <c r="BR41" s="470"/>
      <c r="BS41" s="254"/>
      <c r="BT41" s="254"/>
      <c r="BU41" s="254"/>
      <c r="BV41" s="254"/>
      <c r="BW41" s="254"/>
      <c r="BX41" s="254"/>
      <c r="BY41" s="254"/>
      <c r="BZ41" s="254"/>
      <c r="CA41" s="254"/>
      <c r="CB41" s="254"/>
      <c r="CC41" s="254"/>
      <c r="CD41" s="254"/>
      <c r="CE41" s="254"/>
      <c r="CF41" s="254"/>
      <c r="CG41" s="254"/>
      <c r="CH41" s="254"/>
      <c r="CI41" s="254"/>
      <c r="CJ41" s="254"/>
      <c r="CK41" s="254"/>
      <c r="CL41" s="254"/>
      <c r="CM41" s="254"/>
      <c r="CN41" s="254"/>
      <c r="CO41" s="254"/>
      <c r="CP41" s="254"/>
      <c r="CQ41" s="254"/>
    </row>
    <row r="42" spans="1:95" ht="9.75" customHeight="1">
      <c r="A42" s="392"/>
      <c r="B42" s="393"/>
      <c r="C42" s="393"/>
      <c r="D42" s="393"/>
      <c r="E42" s="394"/>
      <c r="F42" s="391"/>
      <c r="G42" s="391"/>
      <c r="H42" s="391"/>
      <c r="I42" s="391"/>
      <c r="J42" s="391"/>
      <c r="K42" s="386"/>
      <c r="L42" s="386"/>
      <c r="M42" s="386"/>
      <c r="N42" s="386"/>
      <c r="O42" s="386"/>
      <c r="P42" s="386"/>
      <c r="Q42" s="386"/>
      <c r="R42" s="386"/>
      <c r="S42" s="386"/>
      <c r="T42" s="386"/>
      <c r="U42" s="386"/>
      <c r="V42" s="386"/>
      <c r="W42" s="386"/>
      <c r="X42" s="386"/>
      <c r="Y42" s="386"/>
      <c r="Z42" s="386"/>
      <c r="AA42" s="386"/>
      <c r="AB42" s="386"/>
      <c r="AC42" s="386"/>
      <c r="AD42" s="386"/>
      <c r="AE42" s="386"/>
      <c r="AF42" s="386"/>
      <c r="AG42" s="386"/>
      <c r="AH42" s="386"/>
      <c r="AI42" s="386"/>
      <c r="AJ42" s="386"/>
      <c r="AK42" s="386"/>
      <c r="AL42" s="386"/>
      <c r="AM42" s="386"/>
      <c r="AN42" s="469"/>
      <c r="AO42" s="470"/>
      <c r="AP42" s="470"/>
      <c r="AQ42" s="470"/>
      <c r="AR42" s="470"/>
      <c r="AS42" s="470"/>
      <c r="AT42" s="470"/>
      <c r="AU42" s="470"/>
      <c r="AV42" s="470"/>
      <c r="AW42" s="470"/>
      <c r="AX42" s="470"/>
      <c r="AY42" s="470"/>
      <c r="AZ42" s="470"/>
      <c r="BA42" s="470"/>
      <c r="BB42" s="470"/>
      <c r="BC42" s="470"/>
      <c r="BD42" s="470"/>
      <c r="BE42" s="470"/>
      <c r="BF42" s="470"/>
      <c r="BG42" s="470"/>
      <c r="BH42" s="470"/>
      <c r="BI42" s="470"/>
      <c r="BJ42" s="470"/>
      <c r="BK42" s="470"/>
      <c r="BL42" s="470"/>
      <c r="BM42" s="470"/>
      <c r="BN42" s="470"/>
      <c r="BO42" s="470"/>
      <c r="BP42" s="470"/>
      <c r="BQ42" s="470"/>
      <c r="BR42" s="470"/>
      <c r="BS42" s="254"/>
      <c r="BT42" s="254"/>
      <c r="BU42" s="254"/>
      <c r="BV42" s="254"/>
      <c r="BW42" s="254"/>
      <c r="BX42" s="254"/>
      <c r="BY42" s="254"/>
      <c r="BZ42" s="254"/>
      <c r="CA42" s="254"/>
      <c r="CB42" s="254"/>
      <c r="CC42" s="254"/>
      <c r="CD42" s="254"/>
      <c r="CE42" s="254"/>
      <c r="CF42" s="254"/>
      <c r="CG42" s="254"/>
      <c r="CH42" s="254"/>
      <c r="CI42" s="254"/>
      <c r="CJ42" s="254"/>
      <c r="CK42" s="254"/>
      <c r="CL42" s="254"/>
      <c r="CM42" s="254"/>
      <c r="CN42" s="254"/>
      <c r="CO42" s="254"/>
      <c r="CP42" s="254"/>
      <c r="CQ42" s="254"/>
    </row>
    <row r="43" spans="1:95" ht="9.75" customHeight="1">
      <c r="A43" s="392"/>
      <c r="B43" s="393"/>
      <c r="C43" s="393"/>
      <c r="D43" s="393"/>
      <c r="E43" s="394"/>
      <c r="F43" s="391"/>
      <c r="G43" s="391"/>
      <c r="H43" s="391"/>
      <c r="I43" s="391"/>
      <c r="J43" s="391"/>
      <c r="K43" s="386"/>
      <c r="L43" s="386"/>
      <c r="M43" s="386"/>
      <c r="N43" s="386"/>
      <c r="O43" s="386"/>
      <c r="P43" s="386"/>
      <c r="Q43" s="386"/>
      <c r="R43" s="386"/>
      <c r="S43" s="386"/>
      <c r="T43" s="386"/>
      <c r="U43" s="386"/>
      <c r="V43" s="386"/>
      <c r="W43" s="386"/>
      <c r="X43" s="386"/>
      <c r="Y43" s="386"/>
      <c r="Z43" s="386"/>
      <c r="AA43" s="386"/>
      <c r="AB43" s="386"/>
      <c r="AC43" s="386"/>
      <c r="AD43" s="386"/>
      <c r="AE43" s="386"/>
      <c r="AF43" s="386"/>
      <c r="AG43" s="386"/>
      <c r="AH43" s="386"/>
      <c r="AI43" s="386"/>
      <c r="AJ43" s="386"/>
      <c r="AK43" s="386"/>
      <c r="AL43" s="386"/>
      <c r="AM43" s="386"/>
      <c r="AN43" s="469"/>
      <c r="AO43" s="470"/>
      <c r="AP43" s="470"/>
      <c r="AQ43" s="470"/>
      <c r="AR43" s="470"/>
      <c r="AS43" s="470"/>
      <c r="AT43" s="470"/>
      <c r="AU43" s="470"/>
      <c r="AV43" s="470"/>
      <c r="AW43" s="470"/>
      <c r="AX43" s="470"/>
      <c r="AY43" s="470"/>
      <c r="AZ43" s="470"/>
      <c r="BA43" s="470"/>
      <c r="BB43" s="470"/>
      <c r="BC43" s="470"/>
      <c r="BD43" s="470"/>
      <c r="BE43" s="470"/>
      <c r="BF43" s="470"/>
      <c r="BG43" s="470"/>
      <c r="BH43" s="470"/>
      <c r="BI43" s="470"/>
      <c r="BJ43" s="470"/>
      <c r="BK43" s="470"/>
      <c r="BL43" s="470"/>
      <c r="BM43" s="470"/>
      <c r="BN43" s="470"/>
      <c r="BO43" s="470"/>
      <c r="BP43" s="470"/>
      <c r="BQ43" s="470"/>
      <c r="BR43" s="470"/>
      <c r="BS43" s="254"/>
      <c r="BT43" s="254"/>
      <c r="BU43" s="254"/>
      <c r="BV43" s="254"/>
      <c r="BW43" s="254"/>
      <c r="BX43" s="254"/>
      <c r="BY43" s="254"/>
      <c r="BZ43" s="254"/>
      <c r="CA43" s="254"/>
      <c r="CB43" s="254"/>
      <c r="CC43" s="254"/>
      <c r="CD43" s="254"/>
      <c r="CE43" s="254"/>
      <c r="CF43" s="254"/>
      <c r="CG43" s="254"/>
      <c r="CH43" s="254"/>
      <c r="CI43" s="254"/>
      <c r="CJ43" s="254"/>
      <c r="CK43" s="254"/>
      <c r="CL43" s="254"/>
      <c r="CM43" s="254"/>
      <c r="CN43" s="254"/>
      <c r="CO43" s="254"/>
      <c r="CP43" s="254"/>
      <c r="CQ43" s="254"/>
    </row>
    <row r="44" spans="1:95" ht="9.75" customHeight="1" thickBot="1">
      <c r="A44" s="419"/>
      <c r="B44" s="420"/>
      <c r="C44" s="420"/>
      <c r="D44" s="420"/>
      <c r="E44" s="421"/>
      <c r="F44" s="415"/>
      <c r="G44" s="416"/>
      <c r="H44" s="416"/>
      <c r="I44" s="416"/>
      <c r="J44" s="417"/>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469"/>
      <c r="AO44" s="470"/>
      <c r="AP44" s="470"/>
      <c r="AQ44" s="470"/>
      <c r="AR44" s="470"/>
      <c r="AS44" s="470"/>
      <c r="AT44" s="470"/>
      <c r="AU44" s="470"/>
      <c r="AV44" s="470"/>
      <c r="AW44" s="470"/>
      <c r="AX44" s="470"/>
      <c r="AY44" s="470"/>
      <c r="AZ44" s="470"/>
      <c r="BA44" s="470"/>
      <c r="BB44" s="470"/>
      <c r="BC44" s="470"/>
      <c r="BD44" s="470"/>
      <c r="BE44" s="470"/>
      <c r="BF44" s="470"/>
      <c r="BG44" s="470"/>
      <c r="BH44" s="470"/>
      <c r="BI44" s="470"/>
      <c r="BJ44" s="470"/>
      <c r="BK44" s="470"/>
      <c r="BL44" s="470"/>
      <c r="BM44" s="470"/>
      <c r="BN44" s="470"/>
      <c r="BO44" s="470"/>
      <c r="BP44" s="470"/>
      <c r="BQ44" s="470"/>
      <c r="BR44" s="470"/>
      <c r="BS44" s="254"/>
      <c r="BT44" s="254"/>
      <c r="BU44" s="254"/>
      <c r="BV44" s="254"/>
      <c r="BW44" s="254"/>
      <c r="BX44" s="254"/>
      <c r="BY44" s="254"/>
      <c r="BZ44" s="254"/>
      <c r="CA44" s="254"/>
      <c r="CB44" s="254"/>
      <c r="CC44" s="254"/>
      <c r="CD44" s="254"/>
      <c r="CE44" s="254"/>
      <c r="CF44" s="254"/>
      <c r="CG44" s="254"/>
      <c r="CH44" s="254"/>
      <c r="CI44" s="254"/>
      <c r="CJ44" s="254"/>
      <c r="CK44" s="254"/>
      <c r="CL44" s="254"/>
      <c r="CM44" s="254"/>
      <c r="CN44" s="254"/>
      <c r="CO44" s="254"/>
      <c r="CP44" s="254"/>
      <c r="CQ44" s="254"/>
    </row>
    <row r="45" spans="1:95" ht="22.5" customHeight="1" thickTop="1">
      <c r="A45" s="463" t="s">
        <v>97</v>
      </c>
      <c r="B45" s="464"/>
      <c r="C45" s="464"/>
      <c r="D45" s="464"/>
      <c r="E45" s="464"/>
      <c r="F45" s="465">
        <f>SUM(F25:J44)</f>
        <v>0</v>
      </c>
      <c r="G45" s="466"/>
      <c r="H45" s="466"/>
      <c r="I45" s="466"/>
      <c r="J45" s="467"/>
      <c r="K45" s="396"/>
      <c r="L45" s="396"/>
      <c r="M45" s="396"/>
      <c r="N45" s="396"/>
      <c r="O45" s="396"/>
      <c r="P45" s="396"/>
      <c r="Q45" s="396"/>
      <c r="R45" s="396"/>
      <c r="S45" s="396"/>
      <c r="T45" s="396"/>
      <c r="U45" s="396"/>
      <c r="V45" s="396"/>
      <c r="W45" s="396"/>
      <c r="X45" s="396"/>
      <c r="Y45" s="396"/>
      <c r="Z45" s="396"/>
      <c r="AA45" s="396"/>
      <c r="AB45" s="396"/>
      <c r="AC45" s="396"/>
      <c r="AD45" s="396"/>
      <c r="AE45" s="396"/>
      <c r="AF45" s="396"/>
      <c r="AG45" s="396"/>
      <c r="AH45" s="396"/>
      <c r="AI45" s="396"/>
      <c r="AJ45" s="396"/>
      <c r="AK45" s="396"/>
      <c r="AL45" s="396"/>
      <c r="AM45" s="396"/>
    </row>
    <row r="46" spans="1:95" ht="22.5" customHeight="1">
      <c r="A46" s="202" t="s">
        <v>188</v>
      </c>
      <c r="B46" s="203"/>
      <c r="C46" s="203"/>
      <c r="D46" s="203"/>
      <c r="E46" s="203"/>
      <c r="F46" s="204"/>
      <c r="G46" s="204"/>
      <c r="H46" s="204"/>
      <c r="I46" s="204"/>
      <c r="J46" s="204"/>
      <c r="K46" s="205"/>
      <c r="L46" s="205"/>
      <c r="M46" s="205"/>
      <c r="N46" s="205"/>
      <c r="O46" s="205"/>
      <c r="P46" s="205"/>
      <c r="Q46" s="205"/>
      <c r="R46" s="205"/>
      <c r="S46" s="205"/>
      <c r="T46" s="205"/>
      <c r="U46" s="205"/>
      <c r="V46" s="206"/>
      <c r="W46" s="206"/>
      <c r="X46" s="206"/>
      <c r="Y46" s="206"/>
      <c r="Z46" s="206"/>
      <c r="AA46" s="206"/>
      <c r="AB46" s="206"/>
      <c r="AC46" s="206"/>
      <c r="AD46" s="206"/>
      <c r="AE46" s="206"/>
      <c r="AF46" s="206"/>
      <c r="AG46" s="206"/>
      <c r="AH46" s="206"/>
      <c r="AI46" s="206"/>
      <c r="AJ46" s="206"/>
      <c r="AK46" s="206"/>
      <c r="AL46" s="206"/>
      <c r="AM46" s="206"/>
    </row>
    <row r="47" spans="1:95" ht="22.5" customHeight="1">
      <c r="A47" s="202" t="s">
        <v>189</v>
      </c>
      <c r="B47" s="203"/>
      <c r="C47" s="203"/>
      <c r="D47" s="203"/>
      <c r="E47" s="203"/>
      <c r="F47" s="204"/>
      <c r="G47" s="204"/>
      <c r="H47" s="204"/>
      <c r="I47" s="204"/>
      <c r="J47" s="204"/>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row>
    <row r="48" spans="1:95" ht="18.75" customHeight="1">
      <c r="A48" s="207" t="s">
        <v>312</v>
      </c>
      <c r="B48" s="197"/>
      <c r="C48" s="208"/>
      <c r="D48" s="3"/>
      <c r="E48" s="209"/>
      <c r="F48" s="3"/>
      <c r="G48" s="3"/>
      <c r="H48" s="3"/>
      <c r="I48" s="3"/>
      <c r="J48" s="2"/>
      <c r="K48" s="2"/>
      <c r="L48" s="2"/>
      <c r="M48" s="2"/>
      <c r="N48" s="2"/>
      <c r="O48" s="197"/>
      <c r="P48" s="210"/>
      <c r="Q48" s="211"/>
      <c r="R48" s="211"/>
      <c r="S48" s="2"/>
      <c r="T48" s="3"/>
      <c r="U48" s="2"/>
      <c r="V48" s="2"/>
      <c r="W48" s="2"/>
      <c r="X48" s="2"/>
      <c r="Y48" s="3"/>
      <c r="Z48" s="3"/>
      <c r="AA48" s="3"/>
      <c r="AB48" s="197"/>
      <c r="AC48" s="208"/>
      <c r="AD48" s="2"/>
      <c r="AE48" s="2"/>
      <c r="AF48" s="2"/>
      <c r="AG48" s="2"/>
      <c r="AH48" s="2"/>
      <c r="AI48" s="212"/>
      <c r="AJ48" s="212"/>
      <c r="AK48" s="212"/>
      <c r="AL48" s="212"/>
      <c r="AM48" s="2"/>
    </row>
    <row r="49" spans="1:39" ht="18.75" customHeight="1">
      <c r="A49" s="213" t="s">
        <v>105</v>
      </c>
      <c r="B49" s="5"/>
      <c r="C49" s="214"/>
      <c r="D49" s="5"/>
      <c r="E49" s="215"/>
      <c r="F49" s="5"/>
      <c r="G49" s="5"/>
      <c r="H49" s="5"/>
      <c r="I49" s="5"/>
      <c r="J49" s="4"/>
      <c r="K49" s="4"/>
      <c r="L49" s="4"/>
      <c r="M49" s="4"/>
      <c r="N49" s="4"/>
      <c r="O49" s="216"/>
      <c r="P49" s="217"/>
      <c r="Q49" s="218"/>
      <c r="R49" s="218"/>
      <c r="S49" s="4"/>
      <c r="T49" s="5"/>
      <c r="U49" s="4"/>
      <c r="V49" s="6"/>
      <c r="W49" s="418" t="s">
        <v>79</v>
      </c>
      <c r="X49" s="413"/>
      <c r="Y49" s="413"/>
      <c r="Z49" s="414"/>
      <c r="AA49" s="411" t="str">
        <f>IF(L5="","",VLOOKUP(L5,$A$99:$C$133,3,FALSE))</f>
        <v/>
      </c>
      <c r="AB49" s="412"/>
      <c r="AC49" s="412"/>
      <c r="AD49" s="413" t="s">
        <v>63</v>
      </c>
      <c r="AE49" s="414"/>
      <c r="AF49" s="418" t="s">
        <v>48</v>
      </c>
      <c r="AG49" s="413"/>
      <c r="AH49" s="414"/>
      <c r="AI49" s="400">
        <f>ROUNDDOWN($F$67/1000,0)</f>
        <v>0</v>
      </c>
      <c r="AJ49" s="401"/>
      <c r="AK49" s="401"/>
      <c r="AL49" s="413" t="s">
        <v>63</v>
      </c>
      <c r="AM49" s="414"/>
    </row>
    <row r="50" spans="1:39" ht="18.75" customHeight="1">
      <c r="A50" s="190" t="s">
        <v>44</v>
      </c>
      <c r="B50" s="191"/>
      <c r="C50" s="192"/>
      <c r="D50" s="192"/>
      <c r="E50" s="192"/>
      <c r="F50" s="192"/>
      <c r="G50" s="192"/>
      <c r="H50" s="408"/>
      <c r="I50" s="409"/>
      <c r="J50" s="410"/>
      <c r="K50" s="398" t="s">
        <v>131</v>
      </c>
      <c r="L50" s="399"/>
      <c r="M50" s="399"/>
      <c r="N50" s="399"/>
      <c r="O50" s="399"/>
      <c r="P50" s="399"/>
      <c r="Q50" s="399"/>
      <c r="R50" s="399"/>
      <c r="S50" s="399"/>
      <c r="T50" s="399"/>
      <c r="U50" s="399"/>
      <c r="V50" s="399"/>
      <c r="W50" s="399"/>
      <c r="X50" s="399"/>
      <c r="Y50" s="399"/>
      <c r="Z50" s="399"/>
      <c r="AA50" s="399"/>
      <c r="AB50" s="399"/>
      <c r="AC50" s="399"/>
      <c r="AD50" s="399"/>
      <c r="AE50" s="399"/>
      <c r="AF50" s="10" t="s">
        <v>77</v>
      </c>
      <c r="AG50" s="11"/>
      <c r="AH50" s="11"/>
      <c r="AI50" s="193"/>
      <c r="AJ50" s="193"/>
      <c r="AK50" s="179"/>
      <c r="AL50" s="192"/>
      <c r="AM50" s="194"/>
    </row>
    <row r="51" spans="1:39" ht="33.75" customHeight="1">
      <c r="A51" s="195"/>
      <c r="B51" s="177"/>
      <c r="C51" s="402" t="s">
        <v>135</v>
      </c>
      <c r="D51" s="402"/>
      <c r="E51" s="402"/>
      <c r="F51" s="402"/>
      <c r="G51" s="402"/>
      <c r="H51" s="402"/>
      <c r="I51" s="402"/>
      <c r="J51" s="402"/>
      <c r="K51" s="402"/>
      <c r="L51" s="402"/>
      <c r="M51" s="402"/>
      <c r="N51" s="402"/>
      <c r="O51" s="402"/>
      <c r="P51" s="402"/>
      <c r="Q51" s="402"/>
      <c r="R51" s="402"/>
      <c r="S51" s="402"/>
      <c r="T51" s="402"/>
      <c r="U51" s="402"/>
      <c r="V51" s="402"/>
      <c r="W51" s="402"/>
      <c r="X51" s="402"/>
      <c r="Y51" s="402"/>
      <c r="Z51" s="402"/>
      <c r="AA51" s="402"/>
      <c r="AB51" s="402"/>
      <c r="AC51" s="402"/>
      <c r="AD51" s="402"/>
      <c r="AE51" s="402"/>
      <c r="AF51" s="402"/>
      <c r="AG51" s="402"/>
      <c r="AH51" s="402"/>
      <c r="AI51" s="402"/>
      <c r="AJ51" s="402"/>
      <c r="AK51" s="402"/>
      <c r="AL51" s="402"/>
      <c r="AM51" s="403"/>
    </row>
    <row r="52" spans="1:39" ht="33.75" customHeight="1">
      <c r="A52" s="198"/>
      <c r="B52" s="199"/>
      <c r="C52" s="404"/>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404"/>
      <c r="AL52" s="404"/>
      <c r="AM52" s="405"/>
    </row>
    <row r="53" spans="1:39" ht="18.75" customHeight="1">
      <c r="A53" s="387" t="s">
        <v>166</v>
      </c>
      <c r="B53" s="388"/>
      <c r="C53" s="388"/>
      <c r="D53" s="388"/>
      <c r="E53" s="388"/>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20"/>
    </row>
    <row r="54" spans="1:39" ht="18" customHeight="1">
      <c r="A54" s="387" t="s">
        <v>46</v>
      </c>
      <c r="B54" s="388"/>
      <c r="C54" s="388"/>
      <c r="D54" s="388"/>
      <c r="E54" s="389"/>
      <c r="F54" s="387" t="s">
        <v>49</v>
      </c>
      <c r="G54" s="388"/>
      <c r="H54" s="388"/>
      <c r="I54" s="388"/>
      <c r="J54" s="388"/>
      <c r="K54" s="384" t="s">
        <v>47</v>
      </c>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384"/>
      <c r="AI54" s="384"/>
      <c r="AJ54" s="384"/>
      <c r="AK54" s="384"/>
      <c r="AL54" s="384"/>
      <c r="AM54" s="384"/>
    </row>
    <row r="55" spans="1:39" ht="9.75" customHeight="1">
      <c r="A55" s="390"/>
      <c r="B55" s="390"/>
      <c r="C55" s="390"/>
      <c r="D55" s="390"/>
      <c r="E55" s="390"/>
      <c r="F55" s="391"/>
      <c r="G55" s="391"/>
      <c r="H55" s="391"/>
      <c r="I55" s="391"/>
      <c r="J55" s="391"/>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383"/>
      <c r="AI55" s="383"/>
      <c r="AJ55" s="383"/>
      <c r="AK55" s="383"/>
      <c r="AL55" s="383"/>
      <c r="AM55" s="383"/>
    </row>
    <row r="56" spans="1:39" ht="9.75" customHeight="1">
      <c r="A56" s="392"/>
      <c r="B56" s="393"/>
      <c r="C56" s="393"/>
      <c r="D56" s="393"/>
      <c r="E56" s="394"/>
      <c r="F56" s="391"/>
      <c r="G56" s="391"/>
      <c r="H56" s="391"/>
      <c r="I56" s="391"/>
      <c r="J56" s="391"/>
      <c r="K56" s="383"/>
      <c r="L56" s="383"/>
      <c r="M56" s="383"/>
      <c r="N56" s="383"/>
      <c r="O56" s="383"/>
      <c r="P56" s="383"/>
      <c r="Q56" s="383"/>
      <c r="R56" s="383"/>
      <c r="S56" s="383"/>
      <c r="T56" s="383"/>
      <c r="U56" s="383"/>
      <c r="V56" s="383"/>
      <c r="W56" s="383"/>
      <c r="X56" s="383"/>
      <c r="Y56" s="383"/>
      <c r="Z56" s="383"/>
      <c r="AA56" s="383"/>
      <c r="AB56" s="383"/>
      <c r="AC56" s="383"/>
      <c r="AD56" s="383"/>
      <c r="AE56" s="383"/>
      <c r="AF56" s="383"/>
      <c r="AG56" s="383"/>
      <c r="AH56" s="383"/>
      <c r="AI56" s="383"/>
      <c r="AJ56" s="383"/>
      <c r="AK56" s="383"/>
      <c r="AL56" s="383"/>
      <c r="AM56" s="383"/>
    </row>
    <row r="57" spans="1:39" ht="9.75" customHeight="1">
      <c r="A57" s="392"/>
      <c r="B57" s="393"/>
      <c r="C57" s="393"/>
      <c r="D57" s="393"/>
      <c r="E57" s="394"/>
      <c r="F57" s="391"/>
      <c r="G57" s="391"/>
      <c r="H57" s="391"/>
      <c r="I57" s="391"/>
      <c r="J57" s="391"/>
      <c r="K57" s="383"/>
      <c r="L57" s="383"/>
      <c r="M57" s="383"/>
      <c r="N57" s="383"/>
      <c r="O57" s="383"/>
      <c r="P57" s="383"/>
      <c r="Q57" s="383"/>
      <c r="R57" s="383"/>
      <c r="S57" s="383"/>
      <c r="T57" s="383"/>
      <c r="U57" s="383"/>
      <c r="V57" s="383"/>
      <c r="W57" s="383"/>
      <c r="X57" s="383"/>
      <c r="Y57" s="383"/>
      <c r="Z57" s="383"/>
      <c r="AA57" s="383"/>
      <c r="AB57" s="383"/>
      <c r="AC57" s="383"/>
      <c r="AD57" s="383"/>
      <c r="AE57" s="383"/>
      <c r="AF57" s="383"/>
      <c r="AG57" s="383"/>
      <c r="AH57" s="383"/>
      <c r="AI57" s="383"/>
      <c r="AJ57" s="383"/>
      <c r="AK57" s="383"/>
      <c r="AL57" s="383"/>
      <c r="AM57" s="383"/>
    </row>
    <row r="58" spans="1:39" ht="9.75" customHeight="1">
      <c r="A58" s="392"/>
      <c r="B58" s="393"/>
      <c r="C58" s="393"/>
      <c r="D58" s="393"/>
      <c r="E58" s="394"/>
      <c r="F58" s="391"/>
      <c r="G58" s="391"/>
      <c r="H58" s="391"/>
      <c r="I58" s="391"/>
      <c r="J58" s="391"/>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3"/>
      <c r="AL58" s="383"/>
      <c r="AM58" s="383"/>
    </row>
    <row r="59" spans="1:39" ht="9.75" customHeight="1">
      <c r="A59" s="392"/>
      <c r="B59" s="393"/>
      <c r="C59" s="393"/>
      <c r="D59" s="393"/>
      <c r="E59" s="394"/>
      <c r="F59" s="391"/>
      <c r="G59" s="391"/>
      <c r="H59" s="391"/>
      <c r="I59" s="391"/>
      <c r="J59" s="391"/>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383"/>
      <c r="AJ59" s="383"/>
      <c r="AK59" s="383"/>
      <c r="AL59" s="383"/>
      <c r="AM59" s="383"/>
    </row>
    <row r="60" spans="1:39" ht="9.75" customHeight="1">
      <c r="A60" s="392"/>
      <c r="B60" s="393"/>
      <c r="C60" s="393"/>
      <c r="D60" s="393"/>
      <c r="E60" s="394"/>
      <c r="F60" s="391"/>
      <c r="G60" s="391"/>
      <c r="H60" s="391"/>
      <c r="I60" s="391"/>
      <c r="J60" s="391"/>
      <c r="K60" s="383"/>
      <c r="L60" s="383"/>
      <c r="M60" s="383"/>
      <c r="N60" s="383"/>
      <c r="O60" s="383"/>
      <c r="P60" s="383"/>
      <c r="Q60" s="383"/>
      <c r="R60" s="383"/>
      <c r="S60" s="383"/>
      <c r="T60" s="383"/>
      <c r="U60" s="383"/>
      <c r="V60" s="383"/>
      <c r="W60" s="383"/>
      <c r="X60" s="383"/>
      <c r="Y60" s="383"/>
      <c r="Z60" s="383"/>
      <c r="AA60" s="383"/>
      <c r="AB60" s="383"/>
      <c r="AC60" s="383"/>
      <c r="AD60" s="383"/>
      <c r="AE60" s="383"/>
      <c r="AF60" s="383"/>
      <c r="AG60" s="383"/>
      <c r="AH60" s="383"/>
      <c r="AI60" s="383"/>
      <c r="AJ60" s="383"/>
      <c r="AK60" s="383"/>
      <c r="AL60" s="383"/>
      <c r="AM60" s="383"/>
    </row>
    <row r="61" spans="1:39" ht="9.75" customHeight="1">
      <c r="A61" s="392"/>
      <c r="B61" s="393"/>
      <c r="C61" s="393"/>
      <c r="D61" s="393"/>
      <c r="E61" s="394"/>
      <c r="F61" s="391"/>
      <c r="G61" s="391"/>
      <c r="H61" s="391"/>
      <c r="I61" s="391"/>
      <c r="J61" s="391"/>
      <c r="K61" s="383"/>
      <c r="L61" s="383"/>
      <c r="M61" s="383"/>
      <c r="N61" s="383"/>
      <c r="O61" s="383"/>
      <c r="P61" s="383"/>
      <c r="Q61" s="383"/>
      <c r="R61" s="383"/>
      <c r="S61" s="383"/>
      <c r="T61" s="383"/>
      <c r="U61" s="383"/>
      <c r="V61" s="383"/>
      <c r="W61" s="383"/>
      <c r="X61" s="383"/>
      <c r="Y61" s="383"/>
      <c r="Z61" s="383"/>
      <c r="AA61" s="383"/>
      <c r="AB61" s="383"/>
      <c r="AC61" s="383"/>
      <c r="AD61" s="383"/>
      <c r="AE61" s="383"/>
      <c r="AF61" s="383"/>
      <c r="AG61" s="383"/>
      <c r="AH61" s="383"/>
      <c r="AI61" s="383"/>
      <c r="AJ61" s="383"/>
      <c r="AK61" s="383"/>
      <c r="AL61" s="383"/>
      <c r="AM61" s="383"/>
    </row>
    <row r="62" spans="1:39" ht="9.75" customHeight="1">
      <c r="A62" s="392"/>
      <c r="B62" s="393"/>
      <c r="C62" s="393"/>
      <c r="D62" s="393"/>
      <c r="E62" s="394"/>
      <c r="F62" s="391"/>
      <c r="G62" s="391"/>
      <c r="H62" s="391"/>
      <c r="I62" s="391"/>
      <c r="J62" s="391"/>
      <c r="K62" s="383"/>
      <c r="L62" s="383"/>
      <c r="M62" s="383"/>
      <c r="N62" s="383"/>
      <c r="O62" s="383"/>
      <c r="P62" s="383"/>
      <c r="Q62" s="383"/>
      <c r="R62" s="383"/>
      <c r="S62" s="383"/>
      <c r="T62" s="383"/>
      <c r="U62" s="383"/>
      <c r="V62" s="383"/>
      <c r="W62" s="383"/>
      <c r="X62" s="383"/>
      <c r="Y62" s="383"/>
      <c r="Z62" s="383"/>
      <c r="AA62" s="383"/>
      <c r="AB62" s="383"/>
      <c r="AC62" s="383"/>
      <c r="AD62" s="383"/>
      <c r="AE62" s="383"/>
      <c r="AF62" s="383"/>
      <c r="AG62" s="383"/>
      <c r="AH62" s="383"/>
      <c r="AI62" s="383"/>
      <c r="AJ62" s="383"/>
      <c r="AK62" s="383"/>
      <c r="AL62" s="383"/>
      <c r="AM62" s="383"/>
    </row>
    <row r="63" spans="1:39" ht="9.75" customHeight="1">
      <c r="A63" s="392"/>
      <c r="B63" s="393"/>
      <c r="C63" s="393"/>
      <c r="D63" s="393"/>
      <c r="E63" s="394"/>
      <c r="F63" s="391"/>
      <c r="G63" s="391"/>
      <c r="H63" s="391"/>
      <c r="I63" s="391"/>
      <c r="J63" s="391"/>
      <c r="K63" s="383"/>
      <c r="L63" s="383"/>
      <c r="M63" s="383"/>
      <c r="N63" s="383"/>
      <c r="O63" s="383"/>
      <c r="P63" s="383"/>
      <c r="Q63" s="383"/>
      <c r="R63" s="383"/>
      <c r="S63" s="383"/>
      <c r="T63" s="383"/>
      <c r="U63" s="383"/>
      <c r="V63" s="383"/>
      <c r="W63" s="383"/>
      <c r="X63" s="383"/>
      <c r="Y63" s="383"/>
      <c r="Z63" s="383"/>
      <c r="AA63" s="383"/>
      <c r="AB63" s="383"/>
      <c r="AC63" s="383"/>
      <c r="AD63" s="383"/>
      <c r="AE63" s="383"/>
      <c r="AF63" s="383"/>
      <c r="AG63" s="383"/>
      <c r="AH63" s="383"/>
      <c r="AI63" s="383"/>
      <c r="AJ63" s="383"/>
      <c r="AK63" s="383"/>
      <c r="AL63" s="383"/>
      <c r="AM63" s="383"/>
    </row>
    <row r="64" spans="1:39" ht="9.75" customHeight="1">
      <c r="A64" s="392"/>
      <c r="B64" s="393"/>
      <c r="C64" s="393"/>
      <c r="D64" s="393"/>
      <c r="E64" s="394"/>
      <c r="F64" s="391"/>
      <c r="G64" s="391"/>
      <c r="H64" s="391"/>
      <c r="I64" s="391"/>
      <c r="J64" s="391"/>
      <c r="K64" s="383"/>
      <c r="L64" s="383"/>
      <c r="M64" s="383"/>
      <c r="N64" s="383"/>
      <c r="O64" s="383"/>
      <c r="P64" s="383"/>
      <c r="Q64" s="383"/>
      <c r="R64" s="383"/>
      <c r="S64" s="383"/>
      <c r="T64" s="383"/>
      <c r="U64" s="383"/>
      <c r="V64" s="383"/>
      <c r="W64" s="383"/>
      <c r="X64" s="383"/>
      <c r="Y64" s="383"/>
      <c r="Z64" s="383"/>
      <c r="AA64" s="383"/>
      <c r="AB64" s="383"/>
      <c r="AC64" s="383"/>
      <c r="AD64" s="383"/>
      <c r="AE64" s="383"/>
      <c r="AF64" s="383"/>
      <c r="AG64" s="383"/>
      <c r="AH64" s="383"/>
      <c r="AI64" s="383"/>
      <c r="AJ64" s="383"/>
      <c r="AK64" s="383"/>
      <c r="AL64" s="383"/>
      <c r="AM64" s="383"/>
    </row>
    <row r="65" spans="1:40" ht="9.75" customHeight="1">
      <c r="A65" s="392"/>
      <c r="B65" s="393"/>
      <c r="C65" s="393"/>
      <c r="D65" s="393"/>
      <c r="E65" s="394"/>
      <c r="F65" s="391"/>
      <c r="G65" s="391"/>
      <c r="H65" s="391"/>
      <c r="I65" s="391"/>
      <c r="J65" s="391"/>
      <c r="K65" s="383"/>
      <c r="L65" s="383"/>
      <c r="M65" s="383"/>
      <c r="N65" s="383"/>
      <c r="O65" s="383"/>
      <c r="P65" s="383"/>
      <c r="Q65" s="383"/>
      <c r="R65" s="383"/>
      <c r="S65" s="383"/>
      <c r="T65" s="383"/>
      <c r="U65" s="383"/>
      <c r="V65" s="383"/>
      <c r="W65" s="383"/>
      <c r="X65" s="383"/>
      <c r="Y65" s="383"/>
      <c r="Z65" s="383"/>
      <c r="AA65" s="383"/>
      <c r="AB65" s="383"/>
      <c r="AC65" s="383"/>
      <c r="AD65" s="383"/>
      <c r="AE65" s="383"/>
      <c r="AF65" s="383"/>
      <c r="AG65" s="383"/>
      <c r="AH65" s="383"/>
      <c r="AI65" s="383"/>
      <c r="AJ65" s="383"/>
      <c r="AK65" s="383"/>
      <c r="AL65" s="383"/>
      <c r="AM65" s="383"/>
    </row>
    <row r="66" spans="1:40" ht="9.75" customHeight="1" thickBot="1">
      <c r="A66" s="419"/>
      <c r="B66" s="420"/>
      <c r="C66" s="420"/>
      <c r="D66" s="420"/>
      <c r="E66" s="421"/>
      <c r="F66" s="415"/>
      <c r="G66" s="416"/>
      <c r="H66" s="416"/>
      <c r="I66" s="416"/>
      <c r="J66" s="416"/>
      <c r="K66" s="397"/>
      <c r="L66" s="397"/>
      <c r="M66" s="397"/>
      <c r="N66" s="397"/>
      <c r="O66" s="397"/>
      <c r="P66" s="397"/>
      <c r="Q66" s="397"/>
      <c r="R66" s="397"/>
      <c r="S66" s="397"/>
      <c r="T66" s="397"/>
      <c r="U66" s="397"/>
      <c r="V66" s="397"/>
      <c r="W66" s="397"/>
      <c r="X66" s="397"/>
      <c r="Y66" s="397"/>
      <c r="Z66" s="397"/>
      <c r="AA66" s="397"/>
      <c r="AB66" s="397"/>
      <c r="AC66" s="397"/>
      <c r="AD66" s="397"/>
      <c r="AE66" s="397"/>
      <c r="AF66" s="397"/>
      <c r="AG66" s="397"/>
      <c r="AH66" s="397"/>
      <c r="AI66" s="397"/>
      <c r="AJ66" s="397"/>
      <c r="AK66" s="397"/>
      <c r="AL66" s="397"/>
      <c r="AM66" s="397"/>
      <c r="AN66" s="211"/>
    </row>
    <row r="67" spans="1:40" ht="22.5" customHeight="1" thickTop="1">
      <c r="A67" s="463" t="s">
        <v>122</v>
      </c>
      <c r="B67" s="464"/>
      <c r="C67" s="464"/>
      <c r="D67" s="464"/>
      <c r="E67" s="473"/>
      <c r="F67" s="474">
        <f>SUM(F55:J66)</f>
        <v>0</v>
      </c>
      <c r="G67" s="475"/>
      <c r="H67" s="475"/>
      <c r="I67" s="475"/>
      <c r="J67" s="475"/>
      <c r="K67" s="395"/>
      <c r="L67" s="395"/>
      <c r="M67" s="395"/>
      <c r="N67" s="395"/>
      <c r="O67" s="395"/>
      <c r="P67" s="395"/>
      <c r="Q67" s="395"/>
      <c r="R67" s="395"/>
      <c r="S67" s="395"/>
      <c r="T67" s="395"/>
      <c r="U67" s="395"/>
      <c r="V67" s="395"/>
      <c r="W67" s="395"/>
      <c r="X67" s="395"/>
      <c r="Y67" s="395"/>
      <c r="Z67" s="395"/>
      <c r="AA67" s="395"/>
      <c r="AB67" s="395"/>
      <c r="AC67" s="395"/>
      <c r="AD67" s="395"/>
      <c r="AE67" s="395"/>
      <c r="AF67" s="395"/>
      <c r="AG67" s="395"/>
      <c r="AH67" s="395"/>
      <c r="AI67" s="395"/>
      <c r="AJ67" s="395"/>
      <c r="AK67" s="395"/>
      <c r="AL67" s="395"/>
      <c r="AM67" s="395"/>
    </row>
    <row r="68" spans="1:40" ht="22.5" customHeight="1">
      <c r="A68" s="202" t="s">
        <v>188</v>
      </c>
      <c r="B68" s="221"/>
      <c r="C68" s="221"/>
      <c r="D68" s="221"/>
      <c r="E68" s="221"/>
      <c r="F68" s="222"/>
      <c r="G68" s="222"/>
      <c r="H68" s="222"/>
      <c r="I68" s="222"/>
      <c r="J68" s="222"/>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c r="AK68" s="205"/>
      <c r="AL68" s="205"/>
      <c r="AM68" s="205"/>
    </row>
    <row r="69" spans="1:40" ht="22.5" customHeight="1">
      <c r="A69" s="202" t="s">
        <v>190</v>
      </c>
      <c r="B69" s="203"/>
      <c r="C69" s="203"/>
      <c r="D69" s="203"/>
      <c r="E69" s="203"/>
      <c r="F69" s="223"/>
      <c r="G69" s="223"/>
      <c r="H69" s="223"/>
      <c r="I69" s="223"/>
      <c r="J69" s="223"/>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row>
    <row r="70" spans="1:40" ht="22.5" customHeight="1">
      <c r="A70" s="207" t="s">
        <v>312</v>
      </c>
      <c r="B70" s="203"/>
      <c r="C70" s="203"/>
      <c r="D70" s="203"/>
      <c r="E70" s="203"/>
      <c r="F70" s="223"/>
      <c r="G70" s="223"/>
      <c r="H70" s="223"/>
      <c r="I70" s="223"/>
      <c r="J70" s="223"/>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row>
    <row r="71" spans="1:40" ht="4.5" customHeight="1">
      <c r="A71" s="205"/>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11"/>
      <c r="AL71" s="211"/>
      <c r="AM71" s="211"/>
    </row>
    <row r="72" spans="1:40" ht="3.75" customHeight="1">
      <c r="A72" s="224"/>
      <c r="B72" s="225"/>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7"/>
      <c r="AL72" s="227"/>
      <c r="AM72" s="228"/>
    </row>
    <row r="73" spans="1:40" s="233" customFormat="1" ht="11.25" customHeight="1">
      <c r="A73" s="229" t="s">
        <v>111</v>
      </c>
      <c r="B73" s="230"/>
      <c r="C73" s="230"/>
      <c r="D73" s="230"/>
      <c r="E73" s="230"/>
      <c r="F73" s="230"/>
      <c r="G73" s="230"/>
      <c r="H73" s="230"/>
      <c r="I73" s="230"/>
      <c r="J73" s="230"/>
      <c r="K73" s="230"/>
      <c r="L73" s="230"/>
      <c r="M73" s="230"/>
      <c r="N73" s="230"/>
      <c r="O73" s="230"/>
      <c r="P73" s="230"/>
      <c r="Q73" s="230"/>
      <c r="R73" s="230"/>
      <c r="S73" s="230"/>
      <c r="T73" s="230"/>
      <c r="U73" s="230"/>
      <c r="V73" s="230"/>
      <c r="W73" s="230"/>
      <c r="X73" s="230"/>
      <c r="Y73" s="230"/>
      <c r="Z73" s="230"/>
      <c r="AA73" s="230"/>
      <c r="AB73" s="230"/>
      <c r="AC73" s="230"/>
      <c r="AD73" s="230"/>
      <c r="AE73" s="230"/>
      <c r="AF73" s="230"/>
      <c r="AG73" s="230"/>
      <c r="AH73" s="230"/>
      <c r="AI73" s="230"/>
      <c r="AJ73" s="230"/>
      <c r="AK73" s="230"/>
      <c r="AL73" s="231"/>
      <c r="AM73" s="232"/>
    </row>
    <row r="74" spans="1:40" s="233" customFormat="1" ht="11.25" customHeight="1">
      <c r="A74" s="234" t="s">
        <v>113</v>
      </c>
      <c r="B74" s="235"/>
      <c r="C74" s="235"/>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5"/>
      <c r="AL74" s="236"/>
      <c r="AM74" s="237"/>
    </row>
    <row r="75" spans="1:40" s="233" customFormat="1" ht="11.25" customHeight="1">
      <c r="A75" s="229" t="s">
        <v>114</v>
      </c>
      <c r="B75" s="230"/>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0"/>
      <c r="AK75" s="230"/>
      <c r="AL75" s="238"/>
      <c r="AM75" s="239"/>
    </row>
    <row r="76" spans="1:40" s="233" customFormat="1" ht="11.25" customHeight="1">
      <c r="A76" s="229" t="s">
        <v>115</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40"/>
      <c r="AL76" s="231"/>
      <c r="AM76" s="232"/>
    </row>
    <row r="77" spans="1:40" s="233" customFormat="1" ht="4.5" customHeight="1">
      <c r="A77" s="229"/>
      <c r="B77" s="230"/>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c r="AK77" s="240"/>
      <c r="AL77" s="231"/>
      <c r="AM77" s="232"/>
    </row>
    <row r="78" spans="1:40" s="233" customFormat="1" ht="11.25" customHeight="1">
      <c r="A78" s="458" t="s">
        <v>123</v>
      </c>
      <c r="B78" s="459"/>
      <c r="C78" s="459"/>
      <c r="D78" s="459"/>
      <c r="E78" s="459"/>
      <c r="F78" s="459"/>
      <c r="G78" s="459"/>
      <c r="H78" s="459"/>
      <c r="I78" s="459"/>
      <c r="J78" s="459"/>
      <c r="K78" s="459"/>
      <c r="L78" s="459"/>
      <c r="M78" s="459"/>
      <c r="N78" s="459"/>
      <c r="O78" s="459"/>
      <c r="P78" s="459"/>
      <c r="Q78" s="459"/>
      <c r="R78" s="459"/>
      <c r="S78" s="459"/>
      <c r="T78" s="459"/>
      <c r="U78" s="459"/>
      <c r="V78" s="459"/>
      <c r="W78" s="459"/>
      <c r="X78" s="459"/>
      <c r="Y78" s="459"/>
      <c r="Z78" s="459"/>
      <c r="AA78" s="459"/>
      <c r="AB78" s="459"/>
      <c r="AC78" s="459"/>
      <c r="AD78" s="459"/>
      <c r="AE78" s="459"/>
      <c r="AF78" s="459"/>
      <c r="AG78" s="459"/>
      <c r="AH78" s="459"/>
      <c r="AI78" s="459"/>
      <c r="AJ78" s="459"/>
      <c r="AK78" s="459"/>
      <c r="AL78" s="231"/>
      <c r="AM78" s="232"/>
    </row>
    <row r="79" spans="1:40" s="233" customFormat="1" ht="11.25" customHeight="1">
      <c r="A79" s="234" t="s">
        <v>116</v>
      </c>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35"/>
      <c r="AL79" s="231"/>
      <c r="AM79" s="232"/>
    </row>
    <row r="80" spans="1:40" s="233" customFormat="1" ht="11.25" customHeight="1">
      <c r="A80" s="234" t="s">
        <v>117</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40"/>
      <c r="AL80" s="231"/>
      <c r="AM80" s="232"/>
    </row>
    <row r="81" spans="1:39" s="233" customFormat="1" ht="11.25" customHeight="1">
      <c r="A81" s="234" t="s">
        <v>124</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0"/>
      <c r="AL81" s="231"/>
      <c r="AM81" s="232"/>
    </row>
    <row r="82" spans="1:39" s="233" customFormat="1" ht="4.5" customHeight="1">
      <c r="A82" s="234"/>
      <c r="B82" s="241"/>
      <c r="C82" s="241"/>
      <c r="D82" s="241"/>
      <c r="E82" s="241"/>
      <c r="F82" s="241"/>
      <c r="G82" s="241"/>
      <c r="H82" s="241"/>
      <c r="I82" s="241"/>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1"/>
      <c r="AI82" s="241"/>
      <c r="AJ82" s="241"/>
      <c r="AK82" s="240"/>
      <c r="AL82" s="231"/>
      <c r="AM82" s="232"/>
    </row>
    <row r="83" spans="1:39" s="233" customFormat="1" ht="11.25" customHeight="1">
      <c r="A83" s="472" t="s">
        <v>125</v>
      </c>
      <c r="B83" s="459"/>
      <c r="C83" s="459"/>
      <c r="D83" s="459"/>
      <c r="E83" s="459"/>
      <c r="F83" s="459"/>
      <c r="G83" s="459"/>
      <c r="H83" s="459"/>
      <c r="I83" s="459"/>
      <c r="J83" s="459"/>
      <c r="K83" s="459"/>
      <c r="L83" s="459"/>
      <c r="M83" s="459"/>
      <c r="N83" s="459"/>
      <c r="O83" s="459"/>
      <c r="P83" s="459"/>
      <c r="Q83" s="459"/>
      <c r="R83" s="459"/>
      <c r="S83" s="459"/>
      <c r="T83" s="459"/>
      <c r="U83" s="459"/>
      <c r="V83" s="459"/>
      <c r="W83" s="459"/>
      <c r="X83" s="459"/>
      <c r="Y83" s="459"/>
      <c r="Z83" s="459"/>
      <c r="AA83" s="459"/>
      <c r="AB83" s="459"/>
      <c r="AC83" s="459"/>
      <c r="AD83" s="459"/>
      <c r="AE83" s="459"/>
      <c r="AF83" s="459"/>
      <c r="AG83" s="459"/>
      <c r="AH83" s="459"/>
      <c r="AI83" s="459"/>
      <c r="AJ83" s="459"/>
      <c r="AK83" s="459"/>
      <c r="AL83" s="231"/>
      <c r="AM83" s="232"/>
    </row>
    <row r="84" spans="1:39" s="233" customFormat="1" ht="11.25" customHeight="1">
      <c r="A84" s="234" t="s">
        <v>126</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35"/>
      <c r="AL84" s="231"/>
      <c r="AM84" s="232"/>
    </row>
    <row r="85" spans="1:39" s="233" customFormat="1" ht="11.25" customHeight="1">
      <c r="A85" s="234" t="s">
        <v>118</v>
      </c>
      <c r="B85" s="235"/>
      <c r="C85" s="235"/>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235"/>
      <c r="AL85" s="231"/>
      <c r="AM85" s="232"/>
    </row>
    <row r="86" spans="1:39" s="233" customFormat="1" ht="3" customHeight="1">
      <c r="A86" s="234"/>
      <c r="B86" s="235"/>
      <c r="C86" s="235"/>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5"/>
      <c r="AL86" s="231"/>
      <c r="AM86" s="232"/>
    </row>
    <row r="87" spans="1:39" s="233" customFormat="1" ht="11.25" customHeight="1">
      <c r="A87" s="458" t="s">
        <v>112</v>
      </c>
      <c r="B87" s="459"/>
      <c r="C87" s="459"/>
      <c r="D87" s="459"/>
      <c r="E87" s="459"/>
      <c r="F87" s="459"/>
      <c r="G87" s="459"/>
      <c r="H87" s="459"/>
      <c r="I87" s="459"/>
      <c r="J87" s="459"/>
      <c r="K87" s="459"/>
      <c r="L87" s="459"/>
      <c r="M87" s="459"/>
      <c r="N87" s="459"/>
      <c r="O87" s="459"/>
      <c r="P87" s="459"/>
      <c r="Q87" s="459"/>
      <c r="R87" s="459"/>
      <c r="S87" s="459"/>
      <c r="T87" s="459"/>
      <c r="U87" s="459"/>
      <c r="V87" s="459"/>
      <c r="W87" s="459"/>
      <c r="X87" s="459"/>
      <c r="Y87" s="459"/>
      <c r="Z87" s="459"/>
      <c r="AA87" s="459"/>
      <c r="AB87" s="459"/>
      <c r="AC87" s="459"/>
      <c r="AD87" s="459"/>
      <c r="AE87" s="459"/>
      <c r="AF87" s="459"/>
      <c r="AG87" s="459"/>
      <c r="AH87" s="459"/>
      <c r="AI87" s="459"/>
      <c r="AJ87" s="459"/>
      <c r="AK87" s="459"/>
      <c r="AL87" s="231"/>
      <c r="AM87" s="232"/>
    </row>
    <row r="88" spans="1:39" s="233" customFormat="1" ht="11.25" customHeight="1">
      <c r="A88" s="234" t="s">
        <v>119</v>
      </c>
      <c r="B88" s="242"/>
      <c r="C88" s="242"/>
      <c r="D88" s="242"/>
      <c r="E88" s="242"/>
      <c r="F88" s="242"/>
      <c r="G88" s="242"/>
      <c r="H88" s="242"/>
      <c r="I88" s="242"/>
      <c r="J88" s="242"/>
      <c r="K88" s="242"/>
      <c r="L88" s="242"/>
      <c r="M88" s="242"/>
      <c r="N88" s="242"/>
      <c r="O88" s="242"/>
      <c r="P88" s="242"/>
      <c r="Q88" s="242"/>
      <c r="R88" s="242"/>
      <c r="S88" s="242"/>
      <c r="T88" s="242"/>
      <c r="U88" s="242"/>
      <c r="V88" s="242"/>
      <c r="W88" s="242"/>
      <c r="X88" s="242"/>
      <c r="Y88" s="242"/>
      <c r="Z88" s="242"/>
      <c r="AA88" s="242"/>
      <c r="AB88" s="242"/>
      <c r="AC88" s="242"/>
      <c r="AD88" s="242"/>
      <c r="AE88" s="242"/>
      <c r="AF88" s="242"/>
      <c r="AG88" s="242"/>
      <c r="AH88" s="242"/>
      <c r="AI88" s="242"/>
      <c r="AJ88" s="242"/>
      <c r="AK88" s="231"/>
      <c r="AL88" s="231"/>
      <c r="AM88" s="232"/>
    </row>
    <row r="89" spans="1:39" s="233" customFormat="1" ht="11.25" customHeight="1">
      <c r="A89" s="234" t="s">
        <v>120</v>
      </c>
      <c r="B89" s="242"/>
      <c r="C89" s="242"/>
      <c r="D89" s="242"/>
      <c r="E89" s="242"/>
      <c r="F89" s="242"/>
      <c r="G89" s="242"/>
      <c r="H89" s="242"/>
      <c r="I89" s="242"/>
      <c r="J89" s="242"/>
      <c r="K89" s="242"/>
      <c r="L89" s="242"/>
      <c r="M89" s="242"/>
      <c r="N89" s="242"/>
      <c r="O89" s="242"/>
      <c r="P89" s="242"/>
      <c r="Q89" s="242"/>
      <c r="R89" s="242"/>
      <c r="S89" s="242"/>
      <c r="T89" s="242"/>
      <c r="U89" s="242"/>
      <c r="V89" s="242"/>
      <c r="W89" s="242"/>
      <c r="X89" s="242"/>
      <c r="Y89" s="242"/>
      <c r="Z89" s="242"/>
      <c r="AA89" s="242"/>
      <c r="AB89" s="242"/>
      <c r="AC89" s="242"/>
      <c r="AD89" s="242"/>
      <c r="AE89" s="242"/>
      <c r="AF89" s="242"/>
      <c r="AG89" s="242"/>
      <c r="AH89" s="242"/>
      <c r="AI89" s="242"/>
      <c r="AJ89" s="242"/>
      <c r="AK89" s="231"/>
      <c r="AL89" s="231"/>
      <c r="AM89" s="232"/>
    </row>
    <row r="90" spans="1:39" s="233" customFormat="1" ht="3" customHeight="1">
      <c r="A90" s="234"/>
      <c r="B90" s="242"/>
      <c r="C90" s="242"/>
      <c r="D90" s="242"/>
      <c r="E90" s="242"/>
      <c r="F90" s="242"/>
      <c r="G90" s="242"/>
      <c r="H90" s="242"/>
      <c r="I90" s="242"/>
      <c r="J90" s="242"/>
      <c r="K90" s="242"/>
      <c r="L90" s="242"/>
      <c r="M90" s="242"/>
      <c r="N90" s="242"/>
      <c r="O90" s="242"/>
      <c r="P90" s="242"/>
      <c r="Q90" s="242"/>
      <c r="R90" s="242"/>
      <c r="S90" s="242"/>
      <c r="T90" s="242"/>
      <c r="U90" s="242"/>
      <c r="V90" s="242"/>
      <c r="W90" s="242"/>
      <c r="X90" s="242"/>
      <c r="Y90" s="242"/>
      <c r="Z90" s="242"/>
      <c r="AA90" s="242"/>
      <c r="AB90" s="242"/>
      <c r="AC90" s="242"/>
      <c r="AD90" s="242"/>
      <c r="AE90" s="242"/>
      <c r="AF90" s="242"/>
      <c r="AG90" s="242"/>
      <c r="AH90" s="242"/>
      <c r="AI90" s="242"/>
      <c r="AJ90" s="242"/>
      <c r="AK90" s="231"/>
      <c r="AL90" s="231"/>
      <c r="AM90" s="232"/>
    </row>
    <row r="91" spans="1:39" s="233" customFormat="1" ht="11.25" customHeight="1">
      <c r="A91" s="234" t="s">
        <v>127</v>
      </c>
      <c r="B91" s="242"/>
      <c r="C91" s="242"/>
      <c r="D91" s="242"/>
      <c r="E91" s="242"/>
      <c r="F91" s="242"/>
      <c r="G91" s="242"/>
      <c r="H91" s="242"/>
      <c r="I91" s="242"/>
      <c r="J91" s="242"/>
      <c r="K91" s="242"/>
      <c r="L91" s="242"/>
      <c r="M91" s="242"/>
      <c r="N91" s="242"/>
      <c r="O91" s="242"/>
      <c r="P91" s="242"/>
      <c r="Q91" s="242"/>
      <c r="R91" s="242"/>
      <c r="S91" s="242"/>
      <c r="T91" s="242"/>
      <c r="U91" s="242"/>
      <c r="V91" s="242"/>
      <c r="W91" s="242"/>
      <c r="X91" s="242"/>
      <c r="Y91" s="242"/>
      <c r="Z91" s="242"/>
      <c r="AA91" s="242"/>
      <c r="AB91" s="242"/>
      <c r="AC91" s="242"/>
      <c r="AD91" s="242"/>
      <c r="AE91" s="242"/>
      <c r="AF91" s="242"/>
      <c r="AG91" s="242"/>
      <c r="AH91" s="242"/>
      <c r="AI91" s="242"/>
      <c r="AJ91" s="242"/>
      <c r="AK91" s="231"/>
      <c r="AL91" s="231"/>
      <c r="AM91" s="232"/>
    </row>
    <row r="92" spans="1:39">
      <c r="A92" s="243" t="s">
        <v>128</v>
      </c>
      <c r="B92" s="244"/>
      <c r="C92" s="211"/>
      <c r="D92" s="211"/>
      <c r="E92" s="211"/>
      <c r="F92" s="211"/>
      <c r="G92" s="211"/>
      <c r="H92" s="211"/>
      <c r="I92" s="211"/>
      <c r="J92" s="211"/>
      <c r="K92" s="211"/>
      <c r="L92" s="211"/>
      <c r="M92" s="211"/>
      <c r="N92" s="211"/>
      <c r="O92" s="211"/>
      <c r="P92" s="211"/>
      <c r="Q92" s="211"/>
      <c r="R92" s="211"/>
      <c r="S92" s="211"/>
      <c r="T92" s="211"/>
      <c r="U92" s="211"/>
      <c r="V92" s="211"/>
      <c r="W92" s="211"/>
      <c r="X92" s="211"/>
      <c r="Y92" s="211"/>
      <c r="Z92" s="211"/>
      <c r="AA92" s="211"/>
      <c r="AB92" s="211"/>
      <c r="AC92" s="211"/>
      <c r="AD92" s="211"/>
      <c r="AE92" s="211"/>
      <c r="AF92" s="211"/>
      <c r="AG92" s="211"/>
      <c r="AH92" s="211"/>
      <c r="AI92" s="211"/>
      <c r="AJ92" s="211"/>
      <c r="AK92" s="211"/>
      <c r="AL92" s="211"/>
      <c r="AM92" s="245"/>
    </row>
    <row r="93" spans="1:39">
      <c r="A93" s="246" t="s">
        <v>129</v>
      </c>
      <c r="B93" s="247"/>
      <c r="C93" s="247"/>
      <c r="D93" s="247"/>
      <c r="E93" s="247"/>
      <c r="F93" s="247"/>
      <c r="G93" s="247"/>
      <c r="H93" s="247"/>
      <c r="I93" s="247"/>
      <c r="J93" s="247"/>
      <c r="K93" s="247"/>
      <c r="L93" s="247"/>
      <c r="M93" s="247"/>
      <c r="N93" s="247"/>
      <c r="O93" s="247"/>
      <c r="P93" s="247"/>
      <c r="Q93" s="247"/>
      <c r="R93" s="247"/>
      <c r="S93" s="247"/>
      <c r="T93" s="247"/>
      <c r="U93" s="247"/>
      <c r="V93" s="247"/>
      <c r="W93" s="247"/>
      <c r="X93" s="247"/>
      <c r="Y93" s="247"/>
      <c r="Z93" s="247"/>
      <c r="AA93" s="247"/>
      <c r="AB93" s="247"/>
      <c r="AC93" s="247"/>
      <c r="AD93" s="247"/>
      <c r="AE93" s="247"/>
      <c r="AF93" s="247"/>
      <c r="AG93" s="247"/>
      <c r="AH93" s="247"/>
      <c r="AI93" s="247"/>
      <c r="AJ93" s="247"/>
      <c r="AK93" s="247"/>
      <c r="AL93" s="247"/>
      <c r="AM93" s="248"/>
    </row>
    <row r="98" spans="1:7" s="250" customFormat="1" ht="9" hidden="1">
      <c r="A98" s="249"/>
      <c r="B98" s="249" t="s">
        <v>133</v>
      </c>
      <c r="C98" s="249" t="s">
        <v>134</v>
      </c>
      <c r="D98" s="249" t="s">
        <v>144</v>
      </c>
      <c r="E98" s="249" t="s">
        <v>145</v>
      </c>
      <c r="F98" s="249"/>
      <c r="G98" s="249"/>
    </row>
    <row r="99" spans="1:7" s="250" customFormat="1" ht="9" hidden="1">
      <c r="A99" s="249" t="s">
        <v>146</v>
      </c>
      <c r="B99" s="251">
        <v>537</v>
      </c>
      <c r="C99" s="251">
        <v>268</v>
      </c>
      <c r="D99" s="251">
        <v>537</v>
      </c>
      <c r="E99" s="251">
        <v>268</v>
      </c>
      <c r="F99" s="249" t="s">
        <v>147</v>
      </c>
      <c r="G99" s="251"/>
    </row>
    <row r="100" spans="1:7" s="250" customFormat="1" ht="9" hidden="1">
      <c r="A100" s="249" t="s">
        <v>148</v>
      </c>
      <c r="B100" s="251">
        <v>684</v>
      </c>
      <c r="C100" s="251">
        <v>342</v>
      </c>
      <c r="D100" s="251">
        <v>684</v>
      </c>
      <c r="E100" s="251">
        <v>342</v>
      </c>
      <c r="F100" s="249" t="s">
        <v>147</v>
      </c>
      <c r="G100" s="251"/>
    </row>
    <row r="101" spans="1:7" s="250" customFormat="1" ht="9" hidden="1">
      <c r="A101" s="249" t="s">
        <v>149</v>
      </c>
      <c r="B101" s="251">
        <v>889</v>
      </c>
      <c r="C101" s="251">
        <v>445</v>
      </c>
      <c r="D101" s="251">
        <v>889</v>
      </c>
      <c r="E101" s="251">
        <v>445</v>
      </c>
      <c r="F101" s="249" t="s">
        <v>147</v>
      </c>
      <c r="G101" s="251"/>
    </row>
    <row r="102" spans="1:7" s="250" customFormat="1" ht="9" hidden="1">
      <c r="A102" s="249" t="s">
        <v>150</v>
      </c>
      <c r="B102" s="251">
        <v>231</v>
      </c>
      <c r="C102" s="251">
        <v>115</v>
      </c>
      <c r="D102" s="251">
        <v>231</v>
      </c>
      <c r="E102" s="251">
        <v>115</v>
      </c>
      <c r="F102" s="249" t="s">
        <v>147</v>
      </c>
      <c r="G102" s="251"/>
    </row>
    <row r="103" spans="1:7" s="250" customFormat="1" ht="9" hidden="1">
      <c r="A103" s="249" t="s">
        <v>17</v>
      </c>
      <c r="B103" s="251">
        <v>226</v>
      </c>
      <c r="C103" s="251">
        <v>113</v>
      </c>
      <c r="D103" s="251">
        <v>226</v>
      </c>
      <c r="E103" s="251">
        <v>113</v>
      </c>
      <c r="F103" s="249" t="s">
        <v>147</v>
      </c>
      <c r="G103" s="251"/>
    </row>
    <row r="104" spans="1:7" s="250" customFormat="1" ht="9" hidden="1">
      <c r="A104" s="249" t="s">
        <v>151</v>
      </c>
      <c r="B104" s="251">
        <v>564</v>
      </c>
      <c r="C104" s="251">
        <v>282</v>
      </c>
      <c r="D104" s="251">
        <v>564</v>
      </c>
      <c r="E104" s="251">
        <v>282</v>
      </c>
      <c r="F104" s="249" t="s">
        <v>147</v>
      </c>
      <c r="G104" s="251"/>
    </row>
    <row r="105" spans="1:7" s="250" customFormat="1" ht="9" hidden="1">
      <c r="A105" s="249" t="s">
        <v>152</v>
      </c>
      <c r="B105" s="251">
        <v>710</v>
      </c>
      <c r="C105" s="251">
        <v>355</v>
      </c>
      <c r="D105" s="251">
        <v>710</v>
      </c>
      <c r="E105" s="251">
        <v>355</v>
      </c>
      <c r="F105" s="249" t="s">
        <v>147</v>
      </c>
      <c r="G105" s="251"/>
    </row>
    <row r="106" spans="1:7" s="250" customFormat="1" ht="9" hidden="1">
      <c r="A106" s="249" t="s">
        <v>153</v>
      </c>
      <c r="B106" s="251">
        <v>1133</v>
      </c>
      <c r="C106" s="251">
        <v>567</v>
      </c>
      <c r="D106" s="251">
        <v>1133</v>
      </c>
      <c r="E106" s="251">
        <v>567</v>
      </c>
      <c r="F106" s="249" t="s">
        <v>147</v>
      </c>
      <c r="G106" s="251"/>
    </row>
    <row r="107" spans="1:7" s="250" customFormat="1" ht="9" hidden="1">
      <c r="A107" s="249" t="s">
        <v>51</v>
      </c>
      <c r="B107" s="251">
        <f>D107*$AG$5</f>
        <v>0</v>
      </c>
      <c r="C107" s="251">
        <f>E107*$AG$5</f>
        <v>0</v>
      </c>
      <c r="D107" s="251">
        <v>27</v>
      </c>
      <c r="E107" s="251">
        <v>13</v>
      </c>
      <c r="F107" s="249" t="s">
        <v>154</v>
      </c>
      <c r="G107" s="251"/>
    </row>
    <row r="108" spans="1:7" s="250" customFormat="1" ht="9" hidden="1">
      <c r="A108" s="249" t="s">
        <v>155</v>
      </c>
      <c r="B108" s="251">
        <f>D108*$AG$5</f>
        <v>0</v>
      </c>
      <c r="C108" s="251">
        <f>E108*$AG$5</f>
        <v>0</v>
      </c>
      <c r="D108" s="251">
        <v>27</v>
      </c>
      <c r="E108" s="251">
        <v>13</v>
      </c>
      <c r="F108" s="249" t="s">
        <v>154</v>
      </c>
      <c r="G108" s="251"/>
    </row>
    <row r="109" spans="1:7" s="250" customFormat="1" ht="9" hidden="1">
      <c r="A109" s="249" t="s">
        <v>18</v>
      </c>
      <c r="B109" s="251">
        <v>320</v>
      </c>
      <c r="C109" s="251">
        <v>160</v>
      </c>
      <c r="D109" s="251">
        <v>320</v>
      </c>
      <c r="E109" s="251">
        <v>160</v>
      </c>
      <c r="F109" s="249" t="s">
        <v>147</v>
      </c>
      <c r="G109" s="251"/>
    </row>
    <row r="110" spans="1:7" s="250" customFormat="1" ht="9" hidden="1">
      <c r="A110" s="249" t="s">
        <v>19</v>
      </c>
      <c r="B110" s="251">
        <v>339</v>
      </c>
      <c r="C110" s="251">
        <v>169</v>
      </c>
      <c r="D110" s="251">
        <v>339</v>
      </c>
      <c r="E110" s="251">
        <v>169</v>
      </c>
      <c r="F110" s="249" t="s">
        <v>147</v>
      </c>
      <c r="G110" s="251"/>
    </row>
    <row r="111" spans="1:7" s="250" customFormat="1" ht="9" hidden="1">
      <c r="A111" s="249" t="s">
        <v>20</v>
      </c>
      <c r="B111" s="251">
        <v>311</v>
      </c>
      <c r="C111" s="251">
        <v>156</v>
      </c>
      <c r="D111" s="251">
        <v>311</v>
      </c>
      <c r="E111" s="251">
        <v>156</v>
      </c>
      <c r="F111" s="249" t="s">
        <v>147</v>
      </c>
      <c r="G111" s="251"/>
    </row>
    <row r="112" spans="1:7" s="250" customFormat="1" ht="9" hidden="1">
      <c r="A112" s="249" t="s">
        <v>21</v>
      </c>
      <c r="B112" s="251">
        <v>137</v>
      </c>
      <c r="C112" s="251">
        <v>68</v>
      </c>
      <c r="D112" s="251">
        <v>137</v>
      </c>
      <c r="E112" s="251">
        <v>68</v>
      </c>
      <c r="F112" s="249" t="s">
        <v>147</v>
      </c>
      <c r="G112" s="251"/>
    </row>
    <row r="113" spans="1:7" s="250" customFormat="1" ht="9" hidden="1">
      <c r="A113" s="249" t="s">
        <v>22</v>
      </c>
      <c r="B113" s="251">
        <v>508</v>
      </c>
      <c r="C113" s="251">
        <v>254</v>
      </c>
      <c r="D113" s="251">
        <v>508</v>
      </c>
      <c r="E113" s="251">
        <v>254</v>
      </c>
      <c r="F113" s="249" t="s">
        <v>147</v>
      </c>
      <c r="G113" s="251"/>
    </row>
    <row r="114" spans="1:7" s="250" customFormat="1" ht="9" hidden="1">
      <c r="A114" s="249" t="s">
        <v>23</v>
      </c>
      <c r="B114" s="251">
        <v>204</v>
      </c>
      <c r="C114" s="251">
        <v>102</v>
      </c>
      <c r="D114" s="251">
        <v>204</v>
      </c>
      <c r="E114" s="251">
        <v>102</v>
      </c>
      <c r="F114" s="249" t="s">
        <v>147</v>
      </c>
      <c r="G114" s="251"/>
    </row>
    <row r="115" spans="1:7" s="250" customFormat="1" ht="9" hidden="1">
      <c r="A115" s="249" t="s">
        <v>24</v>
      </c>
      <c r="B115" s="251">
        <v>148</v>
      </c>
      <c r="C115" s="251">
        <v>74</v>
      </c>
      <c r="D115" s="251">
        <v>148</v>
      </c>
      <c r="E115" s="251">
        <v>74</v>
      </c>
      <c r="F115" s="249" t="s">
        <v>147</v>
      </c>
      <c r="G115" s="251"/>
    </row>
    <row r="116" spans="1:7" s="250" customFormat="1" ht="9" hidden="1">
      <c r="A116" s="249" t="s">
        <v>25</v>
      </c>
      <c r="B116" s="251"/>
      <c r="C116" s="251">
        <v>282</v>
      </c>
      <c r="D116" s="251"/>
      <c r="E116" s="251">
        <v>282</v>
      </c>
      <c r="F116" s="249" t="s">
        <v>147</v>
      </c>
      <c r="G116" s="251"/>
    </row>
    <row r="117" spans="1:7" s="250" customFormat="1" ht="9" hidden="1">
      <c r="A117" s="249" t="s">
        <v>156</v>
      </c>
      <c r="B117" s="251">
        <v>33</v>
      </c>
      <c r="C117" s="251">
        <v>16</v>
      </c>
      <c r="D117" s="251">
        <v>33</v>
      </c>
      <c r="E117" s="251">
        <v>16</v>
      </c>
      <c r="F117" s="249" t="s">
        <v>147</v>
      </c>
      <c r="G117" s="251"/>
    </row>
    <row r="118" spans="1:7" s="250" customFormat="1" ht="9" hidden="1">
      <c r="A118" s="249" t="s">
        <v>26</v>
      </c>
      <c r="B118" s="251">
        <v>475</v>
      </c>
      <c r="C118" s="251">
        <v>237</v>
      </c>
      <c r="D118" s="251">
        <v>475</v>
      </c>
      <c r="E118" s="251">
        <v>237</v>
      </c>
      <c r="F118" s="249" t="s">
        <v>147</v>
      </c>
      <c r="G118" s="251"/>
    </row>
    <row r="119" spans="1:7" s="250" customFormat="1" ht="9" hidden="1">
      <c r="A119" s="249" t="s">
        <v>27</v>
      </c>
      <c r="B119" s="251">
        <v>638</v>
      </c>
      <c r="C119" s="251">
        <v>319</v>
      </c>
      <c r="D119" s="251">
        <v>638</v>
      </c>
      <c r="E119" s="251">
        <v>319</v>
      </c>
      <c r="F119" s="249" t="s">
        <v>147</v>
      </c>
      <c r="G119" s="251"/>
    </row>
    <row r="120" spans="1:7" s="250" customFormat="1" ht="9" hidden="1">
      <c r="A120" s="249" t="s">
        <v>28</v>
      </c>
      <c r="B120" s="251">
        <f>D120*$AG$5</f>
        <v>0</v>
      </c>
      <c r="C120" s="251">
        <f>E120*$AG$5</f>
        <v>0</v>
      </c>
      <c r="D120" s="251">
        <v>38</v>
      </c>
      <c r="E120" s="251">
        <v>19</v>
      </c>
      <c r="F120" s="249" t="s">
        <v>154</v>
      </c>
      <c r="G120" s="251"/>
    </row>
    <row r="121" spans="1:7" s="250" customFormat="1" ht="9" hidden="1">
      <c r="A121" s="249" t="s">
        <v>29</v>
      </c>
      <c r="B121" s="251">
        <f>D121*$AG$5</f>
        <v>0</v>
      </c>
      <c r="C121" s="251">
        <f t="shared" ref="C121:C133" si="0">E121*$AG$5</f>
        <v>0</v>
      </c>
      <c r="D121" s="251">
        <v>40</v>
      </c>
      <c r="E121" s="251">
        <v>20</v>
      </c>
      <c r="F121" s="249" t="s">
        <v>154</v>
      </c>
      <c r="G121" s="251"/>
    </row>
    <row r="122" spans="1:7" s="250" customFormat="1" ht="9" hidden="1">
      <c r="A122" s="249" t="s">
        <v>30</v>
      </c>
      <c r="B122" s="251">
        <f t="shared" ref="B122:B133" si="1">D122*$AG$5</f>
        <v>0</v>
      </c>
      <c r="C122" s="251">
        <f t="shared" si="0"/>
        <v>0</v>
      </c>
      <c r="D122" s="251">
        <v>38</v>
      </c>
      <c r="E122" s="251">
        <v>19</v>
      </c>
      <c r="F122" s="249" t="s">
        <v>154</v>
      </c>
      <c r="G122" s="251"/>
    </row>
    <row r="123" spans="1:7" s="250" customFormat="1" ht="9" hidden="1">
      <c r="A123" s="249" t="s">
        <v>31</v>
      </c>
      <c r="B123" s="251">
        <f t="shared" si="1"/>
        <v>0</v>
      </c>
      <c r="C123" s="251">
        <f t="shared" si="0"/>
        <v>0</v>
      </c>
      <c r="D123" s="251">
        <v>48</v>
      </c>
      <c r="E123" s="251">
        <v>24</v>
      </c>
      <c r="F123" s="249" t="s">
        <v>154</v>
      </c>
      <c r="G123" s="251"/>
    </row>
    <row r="124" spans="1:7" s="250" customFormat="1" ht="9" hidden="1">
      <c r="A124" s="249" t="s">
        <v>32</v>
      </c>
      <c r="B124" s="251">
        <f>D124*$AG$5</f>
        <v>0</v>
      </c>
      <c r="C124" s="251">
        <f t="shared" si="0"/>
        <v>0</v>
      </c>
      <c r="D124" s="251">
        <v>43</v>
      </c>
      <c r="E124" s="251">
        <v>21</v>
      </c>
      <c r="F124" s="249" t="s">
        <v>154</v>
      </c>
      <c r="G124" s="251"/>
    </row>
    <row r="125" spans="1:7" s="250" customFormat="1" ht="9" hidden="1">
      <c r="A125" s="249" t="s">
        <v>33</v>
      </c>
      <c r="B125" s="251">
        <f t="shared" si="1"/>
        <v>0</v>
      </c>
      <c r="C125" s="251">
        <f t="shared" si="0"/>
        <v>0</v>
      </c>
      <c r="D125" s="251">
        <v>36</v>
      </c>
      <c r="E125" s="251">
        <v>18</v>
      </c>
      <c r="F125" s="249" t="s">
        <v>154</v>
      </c>
      <c r="G125" s="251"/>
    </row>
    <row r="126" spans="1:7" s="250" customFormat="1" ht="9" hidden="1">
      <c r="A126" s="249" t="s">
        <v>157</v>
      </c>
      <c r="B126" s="251">
        <f t="shared" si="1"/>
        <v>0</v>
      </c>
      <c r="C126" s="251">
        <f t="shared" si="0"/>
        <v>0</v>
      </c>
      <c r="D126" s="251">
        <v>37</v>
      </c>
      <c r="E126" s="251">
        <v>19</v>
      </c>
      <c r="F126" s="249" t="s">
        <v>154</v>
      </c>
      <c r="G126" s="251"/>
    </row>
    <row r="127" spans="1:7" s="250" customFormat="1" ht="9" hidden="1">
      <c r="A127" s="249" t="s">
        <v>158</v>
      </c>
      <c r="B127" s="251">
        <f t="shared" si="1"/>
        <v>0</v>
      </c>
      <c r="C127" s="251">
        <f t="shared" si="0"/>
        <v>0</v>
      </c>
      <c r="D127" s="251">
        <v>35</v>
      </c>
      <c r="E127" s="251">
        <v>18</v>
      </c>
      <c r="F127" s="249" t="s">
        <v>154</v>
      </c>
      <c r="G127" s="251"/>
    </row>
    <row r="128" spans="1:7" s="250" customFormat="1" ht="9" hidden="1">
      <c r="A128" s="249" t="s">
        <v>159</v>
      </c>
      <c r="B128" s="251">
        <f t="shared" si="1"/>
        <v>0</v>
      </c>
      <c r="C128" s="251">
        <f t="shared" si="0"/>
        <v>0</v>
      </c>
      <c r="D128" s="251">
        <v>37</v>
      </c>
      <c r="E128" s="251">
        <v>19</v>
      </c>
      <c r="F128" s="249" t="s">
        <v>154</v>
      </c>
      <c r="G128" s="251"/>
    </row>
    <row r="129" spans="1:7" s="250" customFormat="1" ht="9" hidden="1">
      <c r="A129" s="249" t="s">
        <v>160</v>
      </c>
      <c r="B129" s="251">
        <f t="shared" si="1"/>
        <v>0</v>
      </c>
      <c r="C129" s="251">
        <f t="shared" si="0"/>
        <v>0</v>
      </c>
      <c r="D129" s="251">
        <v>35</v>
      </c>
      <c r="E129" s="251">
        <v>18</v>
      </c>
      <c r="F129" s="249" t="s">
        <v>154</v>
      </c>
      <c r="G129" s="251"/>
    </row>
    <row r="130" spans="1:7" s="250" customFormat="1" ht="9" hidden="1">
      <c r="A130" s="249" t="s">
        <v>161</v>
      </c>
      <c r="B130" s="251">
        <f t="shared" si="1"/>
        <v>0</v>
      </c>
      <c r="C130" s="251">
        <f t="shared" si="0"/>
        <v>0</v>
      </c>
      <c r="D130" s="251">
        <v>37</v>
      </c>
      <c r="E130" s="251">
        <v>19</v>
      </c>
      <c r="F130" s="249" t="s">
        <v>154</v>
      </c>
      <c r="G130" s="251"/>
    </row>
    <row r="131" spans="1:7" s="250" customFormat="1" ht="9" hidden="1">
      <c r="A131" s="249" t="s">
        <v>162</v>
      </c>
      <c r="B131" s="251">
        <f t="shared" si="1"/>
        <v>0</v>
      </c>
      <c r="C131" s="251">
        <f t="shared" si="0"/>
        <v>0</v>
      </c>
      <c r="D131" s="251">
        <v>35</v>
      </c>
      <c r="E131" s="251">
        <v>18</v>
      </c>
      <c r="F131" s="249" t="s">
        <v>154</v>
      </c>
      <c r="G131" s="251"/>
    </row>
    <row r="132" spans="1:7" s="250" customFormat="1" ht="9" hidden="1">
      <c r="A132" s="249" t="s">
        <v>163</v>
      </c>
      <c r="B132" s="251">
        <f t="shared" si="1"/>
        <v>0</v>
      </c>
      <c r="C132" s="251">
        <f t="shared" si="0"/>
        <v>0</v>
      </c>
      <c r="D132" s="251">
        <v>37</v>
      </c>
      <c r="E132" s="251">
        <v>19</v>
      </c>
      <c r="F132" s="249" t="s">
        <v>154</v>
      </c>
      <c r="G132" s="251"/>
    </row>
    <row r="133" spans="1:7" s="250" customFormat="1" ht="9" hidden="1">
      <c r="A133" s="249" t="s">
        <v>164</v>
      </c>
      <c r="B133" s="251">
        <f t="shared" si="1"/>
        <v>0</v>
      </c>
      <c r="C133" s="251">
        <f t="shared" si="0"/>
        <v>0</v>
      </c>
      <c r="D133" s="251">
        <v>35</v>
      </c>
      <c r="E133" s="251">
        <v>18</v>
      </c>
      <c r="F133" s="249" t="s">
        <v>154</v>
      </c>
      <c r="G133" s="251"/>
    </row>
    <row r="134" spans="1:7" s="250" customFormat="1" ht="9" hidden="1">
      <c r="A134" s="249"/>
      <c r="B134" s="249"/>
      <c r="C134" s="249"/>
      <c r="D134" s="249"/>
      <c r="E134" s="249"/>
      <c r="F134" s="249"/>
      <c r="G134" s="249"/>
    </row>
    <row r="135" spans="1:7" s="250" customFormat="1" ht="9" hidden="1">
      <c r="A135" s="249" t="s">
        <v>136</v>
      </c>
      <c r="B135" s="249" t="s">
        <v>165</v>
      </c>
      <c r="C135" s="249"/>
      <c r="D135" s="249"/>
      <c r="E135" s="249"/>
      <c r="F135" s="249"/>
      <c r="G135" s="249"/>
    </row>
    <row r="136" spans="1:7" s="250" customFormat="1" ht="9" hidden="1">
      <c r="A136" s="249" t="s">
        <v>137</v>
      </c>
      <c r="B136" s="249">
        <v>0</v>
      </c>
      <c r="C136" s="249" t="b">
        <v>0</v>
      </c>
      <c r="D136" s="249" t="b">
        <v>0</v>
      </c>
      <c r="E136" s="249" t="b">
        <v>0</v>
      </c>
      <c r="F136" s="249">
        <v>0</v>
      </c>
      <c r="G136" s="249">
        <v>0</v>
      </c>
    </row>
    <row r="137" spans="1:7" s="250" customFormat="1" ht="9" hidden="1">
      <c r="A137" s="249" t="s">
        <v>138</v>
      </c>
      <c r="B137" s="249"/>
      <c r="C137" s="249"/>
      <c r="D137" s="249"/>
      <c r="E137" s="249"/>
      <c r="F137" s="249"/>
      <c r="G137" s="249"/>
    </row>
    <row r="138" spans="1:7" s="250" customFormat="1" ht="9" hidden="1">
      <c r="A138" s="249" t="s">
        <v>139</v>
      </c>
      <c r="B138" s="249"/>
      <c r="C138" s="249"/>
      <c r="D138" s="249"/>
      <c r="E138" s="249"/>
      <c r="F138" s="249"/>
      <c r="G138" s="249"/>
    </row>
    <row r="139" spans="1:7" s="250" customFormat="1" ht="6" hidden="1">
      <c r="A139" s="250" t="s">
        <v>140</v>
      </c>
    </row>
    <row r="140" spans="1:7" s="250" customFormat="1" ht="6" hidden="1">
      <c r="A140" s="250" t="s">
        <v>141</v>
      </c>
    </row>
    <row r="141" spans="1:7" s="250" customFormat="1" ht="6" hidden="1">
      <c r="A141" s="250" t="s">
        <v>142</v>
      </c>
    </row>
    <row r="142" spans="1:7" s="250" customFormat="1" ht="6" hidden="1">
      <c r="A142" s="250" t="s">
        <v>143</v>
      </c>
    </row>
    <row r="144" spans="1:7" hidden="1">
      <c r="A144" s="160" t="s">
        <v>248</v>
      </c>
    </row>
    <row r="145" spans="1:1" hidden="1">
      <c r="A145" s="160" t="s">
        <v>251</v>
      </c>
    </row>
    <row r="146" spans="1:1" hidden="1">
      <c r="A146" s="160" t="s">
        <v>254</v>
      </c>
    </row>
    <row r="147" spans="1:1" hidden="1">
      <c r="A147" s="160" t="s">
        <v>257</v>
      </c>
    </row>
    <row r="148" spans="1:1" hidden="1">
      <c r="A148" s="160" t="s">
        <v>260</v>
      </c>
    </row>
    <row r="149" spans="1:1" hidden="1">
      <c r="A149" s="160" t="s">
        <v>263</v>
      </c>
    </row>
    <row r="150" spans="1:1" hidden="1">
      <c r="A150" s="160" t="s">
        <v>266</v>
      </c>
    </row>
    <row r="151" spans="1:1" hidden="1">
      <c r="A151" s="160" t="s">
        <v>269</v>
      </c>
    </row>
    <row r="152" spans="1:1" hidden="1">
      <c r="A152" s="160" t="s">
        <v>272</v>
      </c>
    </row>
    <row r="153" spans="1:1" hidden="1">
      <c r="A153" s="160" t="s">
        <v>275</v>
      </c>
    </row>
    <row r="154" spans="1:1" hidden="1">
      <c r="A154" s="160" t="s">
        <v>278</v>
      </c>
    </row>
    <row r="155" spans="1:1" hidden="1">
      <c r="A155" s="160" t="s">
        <v>281</v>
      </c>
    </row>
    <row r="156" spans="1:1" hidden="1">
      <c r="A156" s="160" t="s">
        <v>284</v>
      </c>
    </row>
    <row r="157" spans="1:1" hidden="1">
      <c r="A157" s="160" t="s">
        <v>287</v>
      </c>
    </row>
    <row r="158" spans="1:1" hidden="1">
      <c r="A158" s="160" t="s">
        <v>290</v>
      </c>
    </row>
    <row r="159" spans="1:1" hidden="1">
      <c r="A159" s="160" t="s">
        <v>293</v>
      </c>
    </row>
    <row r="160" spans="1:1" hidden="1"/>
    <row r="161" spans="1:64" hidden="1">
      <c r="A161" s="160" t="s">
        <v>297</v>
      </c>
    </row>
    <row r="162" spans="1:64" hidden="1">
      <c r="A162" s="160" t="s">
        <v>300</v>
      </c>
    </row>
    <row r="163" spans="1:64" hidden="1">
      <c r="A163" s="160" t="s">
        <v>303</v>
      </c>
    </row>
    <row r="164" spans="1:64" hidden="1">
      <c r="A164" s="160" t="s">
        <v>306</v>
      </c>
    </row>
    <row r="165" spans="1:64" hidden="1">
      <c r="A165" s="160" t="s">
        <v>309</v>
      </c>
    </row>
    <row r="166" spans="1:64" hidden="1"/>
    <row r="167" spans="1:64" hidden="1"/>
    <row r="168" spans="1:64" hidden="1"/>
    <row r="169" spans="1:64" hidden="1">
      <c r="A169" s="468" t="s">
        <v>313</v>
      </c>
      <c r="B169" s="468"/>
      <c r="C169" s="468"/>
      <c r="D169" s="468"/>
      <c r="E169" s="468"/>
      <c r="F169" s="468"/>
      <c r="G169" s="468"/>
      <c r="H169" s="468"/>
      <c r="I169" s="468"/>
      <c r="J169" s="468"/>
      <c r="K169" s="468"/>
      <c r="L169" s="468"/>
      <c r="M169" s="468"/>
      <c r="N169" s="468"/>
      <c r="O169" s="468"/>
      <c r="P169" s="468"/>
      <c r="Q169" s="468"/>
      <c r="R169" s="468"/>
      <c r="S169" s="468"/>
      <c r="T169" s="468"/>
      <c r="U169" s="468"/>
      <c r="V169" s="468"/>
      <c r="W169" s="468"/>
      <c r="X169" s="468"/>
      <c r="Y169" s="468"/>
      <c r="Z169" s="468"/>
      <c r="AA169" s="468"/>
      <c r="AB169" s="468"/>
      <c r="AC169" s="468"/>
      <c r="AD169" s="468"/>
      <c r="AE169" s="468"/>
      <c r="AF169" s="468"/>
      <c r="AG169" s="468"/>
      <c r="AH169" s="468"/>
      <c r="AI169" s="468"/>
      <c r="AJ169" s="468"/>
      <c r="AK169" s="468"/>
      <c r="AL169" s="468"/>
      <c r="AM169" s="468"/>
      <c r="AN169" s="468"/>
      <c r="AO169" s="468"/>
      <c r="AP169" s="468"/>
      <c r="AQ169" s="468"/>
      <c r="AR169" s="468"/>
      <c r="AS169" s="468"/>
      <c r="AT169" s="468"/>
      <c r="AU169" s="468"/>
      <c r="AV169" s="468"/>
      <c r="AW169" s="468"/>
      <c r="AX169" s="468"/>
      <c r="AY169" s="468"/>
      <c r="AZ169" s="468"/>
      <c r="BA169" s="468"/>
      <c r="BB169" s="468"/>
      <c r="BC169" s="468"/>
      <c r="BD169" s="468"/>
      <c r="BE169" s="468"/>
      <c r="BF169" s="468"/>
      <c r="BG169" s="468"/>
      <c r="BH169" s="468"/>
      <c r="BI169" s="468"/>
      <c r="BJ169" s="468"/>
      <c r="BK169" s="468"/>
      <c r="BL169" s="468"/>
    </row>
    <row r="170" spans="1:64" hidden="1">
      <c r="A170" s="468"/>
      <c r="B170" s="468"/>
      <c r="C170" s="468"/>
      <c r="D170" s="468"/>
      <c r="E170" s="468"/>
      <c r="F170" s="468"/>
      <c r="G170" s="468"/>
      <c r="H170" s="468"/>
      <c r="I170" s="468"/>
      <c r="J170" s="468"/>
      <c r="K170" s="468"/>
      <c r="L170" s="468"/>
      <c r="M170" s="468"/>
      <c r="N170" s="468"/>
      <c r="O170" s="468"/>
      <c r="P170" s="468"/>
      <c r="Q170" s="468"/>
      <c r="R170" s="468"/>
      <c r="S170" s="468"/>
      <c r="T170" s="468"/>
      <c r="U170" s="468"/>
      <c r="V170" s="468"/>
      <c r="W170" s="468"/>
      <c r="X170" s="468"/>
      <c r="Y170" s="468"/>
      <c r="Z170" s="468"/>
      <c r="AA170" s="468"/>
      <c r="AB170" s="468"/>
      <c r="AC170" s="468"/>
      <c r="AD170" s="468"/>
      <c r="AE170" s="468"/>
      <c r="AF170" s="468"/>
      <c r="AG170" s="468"/>
      <c r="AH170" s="468"/>
      <c r="AI170" s="468"/>
      <c r="AJ170" s="468"/>
      <c r="AK170" s="468"/>
      <c r="AL170" s="468"/>
      <c r="AM170" s="468"/>
      <c r="AN170" s="468"/>
      <c r="AO170" s="468"/>
      <c r="AP170" s="468"/>
      <c r="AQ170" s="468"/>
      <c r="AR170" s="468"/>
      <c r="AS170" s="468"/>
      <c r="AT170" s="468"/>
      <c r="AU170" s="468"/>
      <c r="AV170" s="468"/>
      <c r="AW170" s="468"/>
      <c r="AX170" s="468"/>
      <c r="AY170" s="468"/>
      <c r="AZ170" s="468"/>
      <c r="BA170" s="468"/>
      <c r="BB170" s="468"/>
      <c r="BC170" s="468"/>
      <c r="BD170" s="468"/>
      <c r="BE170" s="468"/>
      <c r="BF170" s="468"/>
      <c r="BG170" s="468"/>
      <c r="BH170" s="468"/>
      <c r="BI170" s="468"/>
      <c r="BJ170" s="468"/>
      <c r="BK170" s="468"/>
      <c r="BL170" s="468"/>
    </row>
    <row r="171" spans="1:64" hidden="1">
      <c r="A171" s="468"/>
      <c r="B171" s="468"/>
      <c r="C171" s="468"/>
      <c r="D171" s="468"/>
      <c r="E171" s="468"/>
      <c r="F171" s="468"/>
      <c r="G171" s="468"/>
      <c r="H171" s="468"/>
      <c r="I171" s="468"/>
      <c r="J171" s="468"/>
      <c r="K171" s="468"/>
      <c r="L171" s="468"/>
      <c r="M171" s="468"/>
      <c r="N171" s="468"/>
      <c r="O171" s="468"/>
      <c r="P171" s="468"/>
      <c r="Q171" s="468"/>
      <c r="R171" s="468"/>
      <c r="S171" s="468"/>
      <c r="T171" s="468"/>
      <c r="U171" s="468"/>
      <c r="V171" s="468"/>
      <c r="W171" s="468"/>
      <c r="X171" s="468"/>
      <c r="Y171" s="468"/>
      <c r="Z171" s="468"/>
      <c r="AA171" s="468"/>
      <c r="AB171" s="468"/>
      <c r="AC171" s="468"/>
      <c r="AD171" s="468"/>
      <c r="AE171" s="468"/>
      <c r="AF171" s="468"/>
      <c r="AG171" s="468"/>
      <c r="AH171" s="468"/>
      <c r="AI171" s="468"/>
      <c r="AJ171" s="468"/>
      <c r="AK171" s="468"/>
      <c r="AL171" s="468"/>
      <c r="AM171" s="468"/>
      <c r="AN171" s="468"/>
      <c r="AO171" s="468"/>
      <c r="AP171" s="468"/>
      <c r="AQ171" s="468"/>
      <c r="AR171" s="468"/>
      <c r="AS171" s="468"/>
      <c r="AT171" s="468"/>
      <c r="AU171" s="468"/>
      <c r="AV171" s="468"/>
      <c r="AW171" s="468"/>
      <c r="AX171" s="468"/>
      <c r="AY171" s="468"/>
      <c r="AZ171" s="468"/>
      <c r="BA171" s="468"/>
      <c r="BB171" s="468"/>
      <c r="BC171" s="468"/>
      <c r="BD171" s="468"/>
      <c r="BE171" s="468"/>
      <c r="BF171" s="468"/>
      <c r="BG171" s="468"/>
      <c r="BH171" s="468"/>
      <c r="BI171" s="468"/>
      <c r="BJ171" s="468"/>
      <c r="BK171" s="468"/>
      <c r="BL171" s="468"/>
    </row>
  </sheetData>
  <sheetProtection algorithmName="SHA-512" hashValue="UX8JGldUMn+wI61V4Tfo8KqAAWwfgoEBl/Pl7Oktl8jYPiMddDCvXFuXjB8LXJ4HH4KmWlxETzctEBbORGw/Zw==" saltValue="ybfmPIFXGEFq0gBi5KxScQ==" spinCount="100000" sheet="1" formatCells="0" formatColumns="0" formatRows="0" insertColumns="0" insertRows="0" autoFilter="0"/>
  <mergeCells count="154">
    <mergeCell ref="A169:BL171"/>
    <mergeCell ref="AN37:BR44"/>
    <mergeCell ref="AE1:AM1"/>
    <mergeCell ref="A53:E53"/>
    <mergeCell ref="A23:E23"/>
    <mergeCell ref="A78:AK78"/>
    <mergeCell ref="A83:AK83"/>
    <mergeCell ref="A62:E62"/>
    <mergeCell ref="F62:J62"/>
    <mergeCell ref="A55:E55"/>
    <mergeCell ref="F55:J55"/>
    <mergeCell ref="A56:E56"/>
    <mergeCell ref="F56:J56"/>
    <mergeCell ref="A57:E57"/>
    <mergeCell ref="F57:J57"/>
    <mergeCell ref="A58:E58"/>
    <mergeCell ref="F58:J58"/>
    <mergeCell ref="A60:E60"/>
    <mergeCell ref="F60:J60"/>
    <mergeCell ref="A61:E61"/>
    <mergeCell ref="F61:J61"/>
    <mergeCell ref="A67:E67"/>
    <mergeCell ref="F67:J67"/>
    <mergeCell ref="A54:E54"/>
    <mergeCell ref="F54:J54"/>
    <mergeCell ref="AI49:AK49"/>
    <mergeCell ref="A87:AK87"/>
    <mergeCell ref="L4:AF4"/>
    <mergeCell ref="L3:AF3"/>
    <mergeCell ref="A63:E63"/>
    <mergeCell ref="F63:J63"/>
    <mergeCell ref="A64:E64"/>
    <mergeCell ref="F64:J64"/>
    <mergeCell ref="A65:E65"/>
    <mergeCell ref="F65:J65"/>
    <mergeCell ref="A66:E66"/>
    <mergeCell ref="F66:J66"/>
    <mergeCell ref="A59:E59"/>
    <mergeCell ref="F59:J59"/>
    <mergeCell ref="A34:E34"/>
    <mergeCell ref="F34:J34"/>
    <mergeCell ref="A35:E35"/>
    <mergeCell ref="F35:J35"/>
    <mergeCell ref="A45:E45"/>
    <mergeCell ref="F45:J45"/>
    <mergeCell ref="A42:E42"/>
    <mergeCell ref="F42:J42"/>
    <mergeCell ref="A43:E43"/>
    <mergeCell ref="F43:J43"/>
    <mergeCell ref="Q6:R6"/>
    <mergeCell ref="A41:E41"/>
    <mergeCell ref="F36:J36"/>
    <mergeCell ref="A28:E28"/>
    <mergeCell ref="F28:J28"/>
    <mergeCell ref="A29:E29"/>
    <mergeCell ref="F29:J29"/>
    <mergeCell ref="A30:E30"/>
    <mergeCell ref="F30:J30"/>
    <mergeCell ref="AP5:AT5"/>
    <mergeCell ref="AP4:AT4"/>
    <mergeCell ref="AT6:AT7"/>
    <mergeCell ref="L9:AM9"/>
    <mergeCell ref="A26:E26"/>
    <mergeCell ref="F26:J26"/>
    <mergeCell ref="A3:A9"/>
    <mergeCell ref="H14:J14"/>
    <mergeCell ref="AG3:AM3"/>
    <mergeCell ref="AG4:AM4"/>
    <mergeCell ref="L5:AB5"/>
    <mergeCell ref="AC5:AF5"/>
    <mergeCell ref="AL5:AM5"/>
    <mergeCell ref="W13:Z13"/>
    <mergeCell ref="AF13:AH13"/>
    <mergeCell ref="AG5:AK5"/>
    <mergeCell ref="B6:K7"/>
    <mergeCell ref="K14:AE14"/>
    <mergeCell ref="T6:V6"/>
    <mergeCell ref="S8:Y8"/>
    <mergeCell ref="AG8:AM8"/>
    <mergeCell ref="L7:AM7"/>
    <mergeCell ref="AL13:AM13"/>
    <mergeCell ref="A10:H11"/>
    <mergeCell ref="K50:AE50"/>
    <mergeCell ref="AI13:AK13"/>
    <mergeCell ref="C51:AM52"/>
    <mergeCell ref="C15:AM22"/>
    <mergeCell ref="H50:J50"/>
    <mergeCell ref="AA13:AC13"/>
    <mergeCell ref="AD13:AE13"/>
    <mergeCell ref="K24:AM24"/>
    <mergeCell ref="K25:AM25"/>
    <mergeCell ref="K33:AM33"/>
    <mergeCell ref="K32:AM32"/>
    <mergeCell ref="K31:AM31"/>
    <mergeCell ref="F44:J44"/>
    <mergeCell ref="A37:E37"/>
    <mergeCell ref="F37:J37"/>
    <mergeCell ref="A38:E38"/>
    <mergeCell ref="F38:J38"/>
    <mergeCell ref="A39:E39"/>
    <mergeCell ref="AL49:AM49"/>
    <mergeCell ref="W49:Z49"/>
    <mergeCell ref="AF49:AH49"/>
    <mergeCell ref="AA49:AC49"/>
    <mergeCell ref="A44:E44"/>
    <mergeCell ref="AD49:AE49"/>
    <mergeCell ref="K67:AM67"/>
    <mergeCell ref="K30:AM30"/>
    <mergeCell ref="K29:AM29"/>
    <mergeCell ref="K28:AM28"/>
    <mergeCell ref="K27:AM27"/>
    <mergeCell ref="K26:AM26"/>
    <mergeCell ref="K45:AM45"/>
    <mergeCell ref="K66:AM66"/>
    <mergeCell ref="K65:AM65"/>
    <mergeCell ref="K64:AM64"/>
    <mergeCell ref="K63:AM63"/>
    <mergeCell ref="K62:AM62"/>
    <mergeCell ref="K61:AM61"/>
    <mergeCell ref="K60:AM60"/>
    <mergeCell ref="K59:AM59"/>
    <mergeCell ref="K58:AM58"/>
    <mergeCell ref="K57:AM57"/>
    <mergeCell ref="K35:AM35"/>
    <mergeCell ref="K34:AM34"/>
    <mergeCell ref="K40:AM40"/>
    <mergeCell ref="K39:AM39"/>
    <mergeCell ref="K38:AM38"/>
    <mergeCell ref="K37:AM37"/>
    <mergeCell ref="K36:AM36"/>
    <mergeCell ref="K56:AM56"/>
    <mergeCell ref="K55:AM55"/>
    <mergeCell ref="K54:AM54"/>
    <mergeCell ref="K44:AM44"/>
    <mergeCell ref="K43:AM43"/>
    <mergeCell ref="K42:AM42"/>
    <mergeCell ref="K41:AM41"/>
    <mergeCell ref="A24:E24"/>
    <mergeCell ref="A25:E25"/>
    <mergeCell ref="F24:J24"/>
    <mergeCell ref="F25:J25"/>
    <mergeCell ref="F39:J39"/>
    <mergeCell ref="A40:E40"/>
    <mergeCell ref="F40:J40"/>
    <mergeCell ref="F41:J41"/>
    <mergeCell ref="A31:E31"/>
    <mergeCell ref="F31:J31"/>
    <mergeCell ref="A32:E32"/>
    <mergeCell ref="F32:J32"/>
    <mergeCell ref="A33:E33"/>
    <mergeCell ref="F33:J33"/>
    <mergeCell ref="A27:E27"/>
    <mergeCell ref="F27:J27"/>
    <mergeCell ref="A36:E36"/>
  </mergeCells>
  <phoneticPr fontId="2"/>
  <dataValidations count="6">
    <dataValidation imeMode="halfAlpha" allowBlank="1" showInputMessage="1" showErrorMessage="1" sqref="S49:V49 AD48:AH48 S48:X48 AM48 J48:N49" xr:uid="{00000000-0002-0000-0300-000000000000}"/>
    <dataValidation type="list" allowBlank="1" showInputMessage="1" showErrorMessage="1" sqref="H14:J14" xr:uid="{00000000-0002-0000-0300-000001000000}">
      <formula1>$A$135:$A$140</formula1>
    </dataValidation>
    <dataValidation type="list" allowBlank="1" showInputMessage="1" showErrorMessage="1" sqref="H50:J50" xr:uid="{00000000-0002-0000-0300-000002000000}">
      <formula1>$A$141:$A$142</formula1>
    </dataValidation>
    <dataValidation type="list" allowBlank="1" showInputMessage="1" showErrorMessage="1" sqref="L5:AB5" xr:uid="{00000000-0002-0000-0300-000003000000}">
      <formula1>$A$99:$A$133</formula1>
    </dataValidation>
    <dataValidation type="list" allowBlank="1" showInputMessage="1" showErrorMessage="1" sqref="A25:E44" xr:uid="{A5C60C90-8908-4E6F-B410-CDAFA99ED7BA}">
      <formula1>$A$144:$A$159</formula1>
    </dataValidation>
    <dataValidation type="list" allowBlank="1" showInputMessage="1" showErrorMessage="1" sqref="A55:E66" xr:uid="{8D590200-B067-48F7-A5ED-C2553D2E9AFC}">
      <formula1>$A$161:$A$165</formula1>
    </dataValidation>
  </dataValidations>
  <printOptions horizontalCentered="1"/>
  <pageMargins left="0.55118110236220474" right="0.55118110236220474" top="0.82677165354330717" bottom="0.23622047244094491" header="0.51181102362204722" footer="0.35433070866141736"/>
  <pageSetup paperSize="9" scale="96" orientation="portrait" r:id="rId1"/>
  <headerFooter alignWithMargins="0"/>
  <rowBreaks count="1" manualBreakCount="1">
    <brk id="48"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8</xdr:row>
                    <xdr:rowOff>257175</xdr:rowOff>
                  </from>
                  <to>
                    <xdr:col>9</xdr:col>
                    <xdr:colOff>47625</xdr:colOff>
                    <xdr:row>10</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152400</xdr:colOff>
                    <xdr:row>9</xdr:row>
                    <xdr:rowOff>219075</xdr:rowOff>
                  </from>
                  <to>
                    <xdr:col>9</xdr:col>
                    <xdr:colOff>47625</xdr:colOff>
                    <xdr:row>11</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D115D-E099-45B4-98B2-71D936A3BC69}">
  <dimension ref="A1:K18"/>
  <sheetViews>
    <sheetView view="pageBreakPreview" zoomScale="90" zoomScaleNormal="100" zoomScaleSheetLayoutView="90" workbookViewId="0">
      <selection activeCell="B18" sqref="B18"/>
    </sheetView>
  </sheetViews>
  <sheetFormatPr defaultRowHeight="12"/>
  <cols>
    <col min="1" max="1" width="6.875" style="84" customWidth="1"/>
    <col min="2" max="2" width="20.125" style="84" customWidth="1"/>
    <col min="3" max="3" width="9.125" style="84" customWidth="1"/>
    <col min="4" max="4" width="11.125" style="84" customWidth="1"/>
    <col min="5" max="5" width="9.25" style="84" customWidth="1"/>
    <col min="6" max="7" width="11.125" style="84" customWidth="1"/>
    <col min="8" max="8" width="16" style="84" customWidth="1"/>
    <col min="9" max="10" width="27.375" style="84" customWidth="1"/>
    <col min="11" max="16384" width="9" style="84"/>
  </cols>
  <sheetData>
    <row r="1" spans="1:11" ht="21.75" customHeight="1">
      <c r="A1" s="480" t="s">
        <v>200</v>
      </c>
      <c r="B1" s="480"/>
      <c r="C1" s="480"/>
      <c r="D1" s="480"/>
      <c r="E1" s="480"/>
      <c r="F1" s="480"/>
      <c r="G1" s="480"/>
      <c r="H1" s="480"/>
      <c r="I1" s="480"/>
      <c r="J1" s="118" t="s">
        <v>210</v>
      </c>
      <c r="K1" s="83"/>
    </row>
    <row r="2" spans="1:11" ht="12.75" thickBot="1">
      <c r="A2" s="83"/>
      <c r="B2" s="83"/>
      <c r="C2" s="83"/>
      <c r="D2" s="83"/>
      <c r="E2" s="83"/>
      <c r="F2" s="83"/>
      <c r="G2" s="83"/>
      <c r="H2" s="83"/>
      <c r="I2" s="83"/>
      <c r="J2" s="83"/>
      <c r="K2" s="83"/>
    </row>
    <row r="3" spans="1:11">
      <c r="A3" s="85"/>
      <c r="B3" s="86"/>
      <c r="C3" s="87" t="s">
        <v>201</v>
      </c>
      <c r="D3" s="88"/>
      <c r="E3" s="88"/>
      <c r="F3" s="88"/>
      <c r="G3" s="88"/>
      <c r="H3" s="89"/>
      <c r="I3" s="90" t="s">
        <v>202</v>
      </c>
      <c r="J3" s="91" t="s">
        <v>203</v>
      </c>
    </row>
    <row r="4" spans="1:11" ht="18" customHeight="1">
      <c r="A4" s="481" t="s">
        <v>204</v>
      </c>
      <c r="B4" s="482" t="s">
        <v>184</v>
      </c>
      <c r="C4" s="478" t="s">
        <v>205</v>
      </c>
      <c r="D4" s="479"/>
      <c r="E4" s="478" t="s">
        <v>206</v>
      </c>
      <c r="F4" s="479"/>
      <c r="G4" s="92" t="s">
        <v>241</v>
      </c>
      <c r="H4" s="482" t="s">
        <v>207</v>
      </c>
      <c r="I4" s="483" t="s">
        <v>208</v>
      </c>
      <c r="J4" s="476" t="s">
        <v>209</v>
      </c>
    </row>
    <row r="5" spans="1:11" ht="18" customHeight="1">
      <c r="A5" s="481"/>
      <c r="B5" s="482"/>
      <c r="C5" s="93" t="s">
        <v>239</v>
      </c>
      <c r="D5" s="93" t="s">
        <v>240</v>
      </c>
      <c r="E5" s="93" t="s">
        <v>239</v>
      </c>
      <c r="F5" s="93" t="s">
        <v>240</v>
      </c>
      <c r="G5" s="93" t="s">
        <v>242</v>
      </c>
      <c r="H5" s="482"/>
      <c r="I5" s="484"/>
      <c r="J5" s="477"/>
    </row>
    <row r="6" spans="1:11" ht="27.75" customHeight="1">
      <c r="A6" s="94">
        <v>1</v>
      </c>
      <c r="B6" s="95">
        <f ca="1">IFERROR(INDIRECT("個票"&amp;A6&amp;"！$L$4")," ")</f>
        <v>0</v>
      </c>
      <c r="C6" s="96"/>
      <c r="D6" s="97"/>
      <c r="E6" s="97"/>
      <c r="F6" s="97"/>
      <c r="G6" s="117"/>
      <c r="H6" s="98"/>
      <c r="I6" s="99"/>
      <c r="J6" s="100"/>
    </row>
    <row r="7" spans="1:11" ht="27.75" customHeight="1">
      <c r="A7" s="101">
        <v>2</v>
      </c>
      <c r="B7" s="102" t="str">
        <f t="shared" ref="B7:B15" ca="1" si="0">IFERROR(INDIRECT("個票"&amp;A7&amp;"!$L$4"),"")</f>
        <v/>
      </c>
      <c r="C7" s="103"/>
      <c r="D7" s="104"/>
      <c r="E7" s="104"/>
      <c r="F7" s="104"/>
      <c r="G7" s="115"/>
      <c r="H7" s="105"/>
      <c r="I7" s="106"/>
      <c r="J7" s="107"/>
    </row>
    <row r="8" spans="1:11" ht="27.75" customHeight="1">
      <c r="A8" s="101">
        <v>3</v>
      </c>
      <c r="B8" s="102" t="str">
        <f t="shared" ca="1" si="0"/>
        <v/>
      </c>
      <c r="C8" s="103"/>
      <c r="D8" s="104"/>
      <c r="E8" s="104"/>
      <c r="F8" s="104"/>
      <c r="G8" s="115"/>
      <c r="H8" s="105"/>
      <c r="I8" s="106"/>
      <c r="J8" s="107"/>
    </row>
    <row r="9" spans="1:11" ht="27.75" customHeight="1">
      <c r="A9" s="101">
        <v>4</v>
      </c>
      <c r="B9" s="102" t="str">
        <f t="shared" ca="1" si="0"/>
        <v/>
      </c>
      <c r="C9" s="103"/>
      <c r="D9" s="104"/>
      <c r="E9" s="104"/>
      <c r="F9" s="104"/>
      <c r="G9" s="115"/>
      <c r="H9" s="105"/>
      <c r="I9" s="106"/>
      <c r="J9" s="107"/>
    </row>
    <row r="10" spans="1:11" ht="27.75" customHeight="1">
      <c r="A10" s="101">
        <v>5</v>
      </c>
      <c r="B10" s="102" t="str">
        <f t="shared" ca="1" si="0"/>
        <v/>
      </c>
      <c r="C10" s="103"/>
      <c r="D10" s="104"/>
      <c r="E10" s="104"/>
      <c r="F10" s="104"/>
      <c r="G10" s="115"/>
      <c r="H10" s="105"/>
      <c r="I10" s="106"/>
      <c r="J10" s="107"/>
    </row>
    <row r="11" spans="1:11" ht="27.75" customHeight="1">
      <c r="A11" s="101">
        <v>6</v>
      </c>
      <c r="B11" s="102" t="str">
        <f t="shared" ca="1" si="0"/>
        <v/>
      </c>
      <c r="C11" s="103"/>
      <c r="D11" s="104"/>
      <c r="E11" s="104"/>
      <c r="F11" s="104"/>
      <c r="G11" s="115"/>
      <c r="H11" s="105"/>
      <c r="I11" s="106"/>
      <c r="J11" s="107"/>
    </row>
    <row r="12" spans="1:11" ht="27.75" customHeight="1">
      <c r="A12" s="101">
        <v>7</v>
      </c>
      <c r="B12" s="102" t="str">
        <f t="shared" ca="1" si="0"/>
        <v/>
      </c>
      <c r="C12" s="103"/>
      <c r="D12" s="104"/>
      <c r="E12" s="104"/>
      <c r="F12" s="104"/>
      <c r="G12" s="115"/>
      <c r="H12" s="105"/>
      <c r="I12" s="106"/>
      <c r="J12" s="107"/>
    </row>
    <row r="13" spans="1:11" ht="27.75" customHeight="1">
      <c r="A13" s="101">
        <v>8</v>
      </c>
      <c r="B13" s="102" t="str">
        <f t="shared" ca="1" si="0"/>
        <v/>
      </c>
      <c r="C13" s="103"/>
      <c r="D13" s="104"/>
      <c r="E13" s="104"/>
      <c r="F13" s="104"/>
      <c r="G13" s="115"/>
      <c r="H13" s="105"/>
      <c r="I13" s="106"/>
      <c r="J13" s="107"/>
    </row>
    <row r="14" spans="1:11" ht="27.75" customHeight="1">
      <c r="A14" s="101">
        <v>9</v>
      </c>
      <c r="B14" s="102" t="str">
        <f t="shared" ca="1" si="0"/>
        <v/>
      </c>
      <c r="C14" s="103"/>
      <c r="D14" s="104"/>
      <c r="E14" s="104"/>
      <c r="F14" s="104"/>
      <c r="G14" s="115"/>
      <c r="H14" s="105"/>
      <c r="I14" s="106"/>
      <c r="J14" s="107"/>
    </row>
    <row r="15" spans="1:11" ht="27.75" customHeight="1" thickBot="1">
      <c r="A15" s="108">
        <v>10</v>
      </c>
      <c r="B15" s="109" t="str">
        <f t="shared" ca="1" si="0"/>
        <v/>
      </c>
      <c r="C15" s="110"/>
      <c r="D15" s="111"/>
      <c r="E15" s="111"/>
      <c r="F15" s="111"/>
      <c r="G15" s="116"/>
      <c r="H15" s="112"/>
      <c r="I15" s="113"/>
      <c r="J15" s="114"/>
    </row>
    <row r="16" spans="1:11" ht="21.75" customHeight="1"/>
    <row r="17" spans="2:2" ht="21.75" customHeight="1">
      <c r="B17" s="253" t="s">
        <v>238</v>
      </c>
    </row>
    <row r="18" spans="2:2" ht="18" customHeight="1">
      <c r="B18" s="84" t="s">
        <v>237</v>
      </c>
    </row>
  </sheetData>
  <mergeCells count="8">
    <mergeCell ref="J4:J5"/>
    <mergeCell ref="E4:F4"/>
    <mergeCell ref="C4:D4"/>
    <mergeCell ref="A1:I1"/>
    <mergeCell ref="A4:A5"/>
    <mergeCell ref="B4:B5"/>
    <mergeCell ref="H4:H5"/>
    <mergeCell ref="I4:I5"/>
  </mergeCells>
  <phoneticPr fontId="2"/>
  <pageMargins left="0.7" right="0.7" top="0.75" bottom="0.75" header="0.3" footer="0.3"/>
  <pageSetup paperSize="9" scale="88"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2E257-FACA-4C74-87FE-9F81E755BC54}">
  <sheetPr>
    <tabColor rgb="FFFFFF00"/>
  </sheetPr>
  <dimension ref="A1:AK24"/>
  <sheetViews>
    <sheetView view="pageBreakPreview" zoomScale="55" zoomScaleNormal="85" zoomScaleSheetLayoutView="55" workbookViewId="0">
      <pane ySplit="3" topLeftCell="A4" activePane="bottomLeft" state="frozen"/>
      <selection pane="bottomLeft" activeCell="C14" sqref="C14"/>
    </sheetView>
  </sheetViews>
  <sheetFormatPr defaultRowHeight="18.75"/>
  <cols>
    <col min="1" max="1" width="2.125" style="119" customWidth="1"/>
    <col min="2" max="2" width="4.375" style="119" customWidth="1"/>
    <col min="3" max="3" width="29.875" style="119" bestFit="1" customWidth="1"/>
    <col min="4" max="28" width="8.5" style="119" customWidth="1"/>
    <col min="29" max="29" width="8.5" style="120" customWidth="1"/>
    <col min="30" max="37" width="8.5" style="119" customWidth="1"/>
    <col min="38" max="40" width="8.25" style="119" customWidth="1"/>
    <col min="41" max="41" width="6.625" style="119" customWidth="1"/>
    <col min="42" max="44" width="6.375" style="119" customWidth="1"/>
    <col min="45" max="16384" width="9" style="119"/>
  </cols>
  <sheetData>
    <row r="1" spans="1:37" ht="24.75" customHeight="1"/>
    <row r="2" spans="1:37" ht="24.75" customHeight="1" thickBot="1">
      <c r="A2" s="121" t="s">
        <v>243</v>
      </c>
      <c r="AC2" s="119"/>
    </row>
    <row r="3" spans="1:37" ht="24.75" customHeight="1" thickBot="1">
      <c r="B3" s="122"/>
      <c r="C3" s="123" t="s">
        <v>244</v>
      </c>
      <c r="D3" s="486" t="s">
        <v>246</v>
      </c>
      <c r="E3" s="486"/>
      <c r="F3" s="486"/>
      <c r="G3" s="486"/>
      <c r="H3" s="486"/>
      <c r="I3" s="486"/>
      <c r="J3" s="486"/>
      <c r="K3" s="486"/>
      <c r="L3" s="486"/>
      <c r="M3" s="486"/>
      <c r="N3" s="486"/>
      <c r="O3" s="486"/>
      <c r="P3" s="486"/>
      <c r="Q3" s="486"/>
      <c r="R3" s="486"/>
      <c r="S3" s="486"/>
      <c r="T3" s="487"/>
      <c r="U3" s="485" t="s">
        <v>245</v>
      </c>
      <c r="V3" s="486"/>
      <c r="W3" s="486"/>
      <c r="X3" s="486"/>
      <c r="Y3" s="486"/>
      <c r="Z3" s="486"/>
      <c r="AA3" s="486"/>
      <c r="AB3" s="486"/>
      <c r="AC3" s="486"/>
      <c r="AD3" s="486"/>
      <c r="AE3" s="486"/>
      <c r="AF3" s="486"/>
      <c r="AG3" s="486"/>
      <c r="AH3" s="486"/>
      <c r="AI3" s="486"/>
      <c r="AJ3" s="486"/>
      <c r="AK3" s="487"/>
    </row>
    <row r="4" spans="1:37" ht="57.75" customHeight="1">
      <c r="B4" s="488" t="s">
        <v>247</v>
      </c>
      <c r="C4" s="124" t="s">
        <v>248</v>
      </c>
      <c r="D4" s="494" t="s">
        <v>250</v>
      </c>
      <c r="E4" s="494"/>
      <c r="F4" s="494"/>
      <c r="G4" s="494"/>
      <c r="H4" s="494"/>
      <c r="I4" s="494"/>
      <c r="J4" s="494"/>
      <c r="K4" s="494"/>
      <c r="L4" s="494"/>
      <c r="M4" s="494"/>
      <c r="N4" s="494"/>
      <c r="O4" s="494"/>
      <c r="P4" s="494"/>
      <c r="Q4" s="494"/>
      <c r="R4" s="494"/>
      <c r="S4" s="494"/>
      <c r="T4" s="495"/>
      <c r="U4" s="491" t="s">
        <v>249</v>
      </c>
      <c r="V4" s="492"/>
      <c r="W4" s="492"/>
      <c r="X4" s="492"/>
      <c r="Y4" s="492"/>
      <c r="Z4" s="492"/>
      <c r="AA4" s="492"/>
      <c r="AB4" s="492"/>
      <c r="AC4" s="492"/>
      <c r="AD4" s="492"/>
      <c r="AE4" s="492"/>
      <c r="AF4" s="492"/>
      <c r="AG4" s="492"/>
      <c r="AH4" s="492"/>
      <c r="AI4" s="492"/>
      <c r="AJ4" s="492"/>
      <c r="AK4" s="493"/>
    </row>
    <row r="5" spans="1:37" ht="126.75" customHeight="1">
      <c r="B5" s="489"/>
      <c r="C5" s="125" t="s">
        <v>251</v>
      </c>
      <c r="D5" s="499" t="s">
        <v>253</v>
      </c>
      <c r="E5" s="499"/>
      <c r="F5" s="499"/>
      <c r="G5" s="499"/>
      <c r="H5" s="499"/>
      <c r="I5" s="499"/>
      <c r="J5" s="499"/>
      <c r="K5" s="499"/>
      <c r="L5" s="499"/>
      <c r="M5" s="499"/>
      <c r="N5" s="499"/>
      <c r="O5" s="499"/>
      <c r="P5" s="499"/>
      <c r="Q5" s="499"/>
      <c r="R5" s="499"/>
      <c r="S5" s="499"/>
      <c r="T5" s="500"/>
      <c r="U5" s="496" t="s">
        <v>252</v>
      </c>
      <c r="V5" s="497"/>
      <c r="W5" s="497"/>
      <c r="X5" s="497"/>
      <c r="Y5" s="497"/>
      <c r="Z5" s="497"/>
      <c r="AA5" s="497"/>
      <c r="AB5" s="497"/>
      <c r="AC5" s="497"/>
      <c r="AD5" s="497"/>
      <c r="AE5" s="497"/>
      <c r="AF5" s="497"/>
      <c r="AG5" s="497"/>
      <c r="AH5" s="497"/>
      <c r="AI5" s="497"/>
      <c r="AJ5" s="497"/>
      <c r="AK5" s="498"/>
    </row>
    <row r="6" spans="1:37" ht="57.75" customHeight="1">
      <c r="B6" s="489"/>
      <c r="C6" s="125" t="s">
        <v>254</v>
      </c>
      <c r="D6" s="499" t="s">
        <v>256</v>
      </c>
      <c r="E6" s="499"/>
      <c r="F6" s="499"/>
      <c r="G6" s="499"/>
      <c r="H6" s="499"/>
      <c r="I6" s="499"/>
      <c r="J6" s="499"/>
      <c r="K6" s="499"/>
      <c r="L6" s="499"/>
      <c r="M6" s="499"/>
      <c r="N6" s="499"/>
      <c r="O6" s="499"/>
      <c r="P6" s="499"/>
      <c r="Q6" s="499"/>
      <c r="R6" s="499"/>
      <c r="S6" s="499"/>
      <c r="T6" s="500"/>
      <c r="U6" s="496" t="s">
        <v>255</v>
      </c>
      <c r="V6" s="497"/>
      <c r="W6" s="497"/>
      <c r="X6" s="497"/>
      <c r="Y6" s="497"/>
      <c r="Z6" s="497"/>
      <c r="AA6" s="497"/>
      <c r="AB6" s="497"/>
      <c r="AC6" s="497"/>
      <c r="AD6" s="497"/>
      <c r="AE6" s="497"/>
      <c r="AF6" s="497"/>
      <c r="AG6" s="497"/>
      <c r="AH6" s="497"/>
      <c r="AI6" s="497"/>
      <c r="AJ6" s="497"/>
      <c r="AK6" s="498"/>
    </row>
    <row r="7" spans="1:37" ht="57.75" customHeight="1">
      <c r="B7" s="489"/>
      <c r="C7" s="125" t="s">
        <v>257</v>
      </c>
      <c r="D7" s="499" t="s">
        <v>259</v>
      </c>
      <c r="E7" s="499"/>
      <c r="F7" s="499"/>
      <c r="G7" s="499"/>
      <c r="H7" s="499"/>
      <c r="I7" s="499"/>
      <c r="J7" s="499"/>
      <c r="K7" s="499"/>
      <c r="L7" s="499"/>
      <c r="M7" s="499"/>
      <c r="N7" s="499"/>
      <c r="O7" s="499"/>
      <c r="P7" s="499"/>
      <c r="Q7" s="499"/>
      <c r="R7" s="499"/>
      <c r="S7" s="499"/>
      <c r="T7" s="500"/>
      <c r="U7" s="496" t="s">
        <v>258</v>
      </c>
      <c r="V7" s="497"/>
      <c r="W7" s="497"/>
      <c r="X7" s="497"/>
      <c r="Y7" s="497"/>
      <c r="Z7" s="497"/>
      <c r="AA7" s="497"/>
      <c r="AB7" s="497"/>
      <c r="AC7" s="497"/>
      <c r="AD7" s="497"/>
      <c r="AE7" s="497"/>
      <c r="AF7" s="497"/>
      <c r="AG7" s="497"/>
      <c r="AH7" s="497"/>
      <c r="AI7" s="497"/>
      <c r="AJ7" s="497"/>
      <c r="AK7" s="498"/>
    </row>
    <row r="8" spans="1:37" ht="57.75" customHeight="1">
      <c r="B8" s="489"/>
      <c r="C8" s="125" t="s">
        <v>260</v>
      </c>
      <c r="D8" s="499" t="s">
        <v>262</v>
      </c>
      <c r="E8" s="499"/>
      <c r="F8" s="499"/>
      <c r="G8" s="499"/>
      <c r="H8" s="499"/>
      <c r="I8" s="499"/>
      <c r="J8" s="499"/>
      <c r="K8" s="499"/>
      <c r="L8" s="499"/>
      <c r="M8" s="499"/>
      <c r="N8" s="499"/>
      <c r="O8" s="499"/>
      <c r="P8" s="499"/>
      <c r="Q8" s="499"/>
      <c r="R8" s="499"/>
      <c r="S8" s="499"/>
      <c r="T8" s="500"/>
      <c r="U8" s="496" t="s">
        <v>261</v>
      </c>
      <c r="V8" s="497"/>
      <c r="W8" s="497"/>
      <c r="X8" s="497"/>
      <c r="Y8" s="497"/>
      <c r="Z8" s="497"/>
      <c r="AA8" s="497"/>
      <c r="AB8" s="497"/>
      <c r="AC8" s="497"/>
      <c r="AD8" s="497"/>
      <c r="AE8" s="497"/>
      <c r="AF8" s="497"/>
      <c r="AG8" s="497"/>
      <c r="AH8" s="497"/>
      <c r="AI8" s="497"/>
      <c r="AJ8" s="497"/>
      <c r="AK8" s="498"/>
    </row>
    <row r="9" spans="1:37" ht="57.75" customHeight="1">
      <c r="B9" s="489"/>
      <c r="C9" s="125" t="s">
        <v>263</v>
      </c>
      <c r="D9" s="499" t="s">
        <v>265</v>
      </c>
      <c r="E9" s="499"/>
      <c r="F9" s="499"/>
      <c r="G9" s="499"/>
      <c r="H9" s="499"/>
      <c r="I9" s="499"/>
      <c r="J9" s="499"/>
      <c r="K9" s="499"/>
      <c r="L9" s="499"/>
      <c r="M9" s="499"/>
      <c r="N9" s="499"/>
      <c r="O9" s="499"/>
      <c r="P9" s="499"/>
      <c r="Q9" s="499"/>
      <c r="R9" s="499"/>
      <c r="S9" s="499"/>
      <c r="T9" s="500"/>
      <c r="U9" s="496" t="s">
        <v>264</v>
      </c>
      <c r="V9" s="497"/>
      <c r="W9" s="497"/>
      <c r="X9" s="497"/>
      <c r="Y9" s="497"/>
      <c r="Z9" s="497"/>
      <c r="AA9" s="497"/>
      <c r="AB9" s="497"/>
      <c r="AC9" s="497"/>
      <c r="AD9" s="497"/>
      <c r="AE9" s="497"/>
      <c r="AF9" s="497"/>
      <c r="AG9" s="497"/>
      <c r="AH9" s="497"/>
      <c r="AI9" s="497"/>
      <c r="AJ9" s="497"/>
      <c r="AK9" s="498"/>
    </row>
    <row r="10" spans="1:37" ht="57.75" customHeight="1">
      <c r="B10" s="489"/>
      <c r="C10" s="125" t="s">
        <v>266</v>
      </c>
      <c r="D10" s="499" t="s">
        <v>268</v>
      </c>
      <c r="E10" s="499"/>
      <c r="F10" s="499"/>
      <c r="G10" s="499"/>
      <c r="H10" s="499"/>
      <c r="I10" s="499"/>
      <c r="J10" s="499"/>
      <c r="K10" s="499"/>
      <c r="L10" s="499"/>
      <c r="M10" s="499"/>
      <c r="N10" s="499"/>
      <c r="O10" s="499"/>
      <c r="P10" s="499"/>
      <c r="Q10" s="499"/>
      <c r="R10" s="499"/>
      <c r="S10" s="499"/>
      <c r="T10" s="500"/>
      <c r="U10" s="496" t="s">
        <v>267</v>
      </c>
      <c r="V10" s="497"/>
      <c r="W10" s="497"/>
      <c r="X10" s="497"/>
      <c r="Y10" s="497"/>
      <c r="Z10" s="497"/>
      <c r="AA10" s="497"/>
      <c r="AB10" s="497"/>
      <c r="AC10" s="497"/>
      <c r="AD10" s="497"/>
      <c r="AE10" s="497"/>
      <c r="AF10" s="497"/>
      <c r="AG10" s="497"/>
      <c r="AH10" s="497"/>
      <c r="AI10" s="497"/>
      <c r="AJ10" s="497"/>
      <c r="AK10" s="498"/>
    </row>
    <row r="11" spans="1:37" ht="57.75" customHeight="1">
      <c r="B11" s="489"/>
      <c r="C11" s="125" t="s">
        <v>269</v>
      </c>
      <c r="D11" s="499" t="s">
        <v>271</v>
      </c>
      <c r="E11" s="499"/>
      <c r="F11" s="499"/>
      <c r="G11" s="499"/>
      <c r="H11" s="499"/>
      <c r="I11" s="499"/>
      <c r="J11" s="499"/>
      <c r="K11" s="499"/>
      <c r="L11" s="499"/>
      <c r="M11" s="499"/>
      <c r="N11" s="499"/>
      <c r="O11" s="499"/>
      <c r="P11" s="499"/>
      <c r="Q11" s="499"/>
      <c r="R11" s="499"/>
      <c r="S11" s="499"/>
      <c r="T11" s="500"/>
      <c r="U11" s="496" t="s">
        <v>270</v>
      </c>
      <c r="V11" s="497"/>
      <c r="W11" s="497"/>
      <c r="X11" s="497"/>
      <c r="Y11" s="497"/>
      <c r="Z11" s="497"/>
      <c r="AA11" s="497"/>
      <c r="AB11" s="497"/>
      <c r="AC11" s="497"/>
      <c r="AD11" s="497"/>
      <c r="AE11" s="497"/>
      <c r="AF11" s="497"/>
      <c r="AG11" s="497"/>
      <c r="AH11" s="497"/>
      <c r="AI11" s="497"/>
      <c r="AJ11" s="497"/>
      <c r="AK11" s="498"/>
    </row>
    <row r="12" spans="1:37" ht="57.75" customHeight="1">
      <c r="B12" s="489"/>
      <c r="C12" s="125" t="s">
        <v>272</v>
      </c>
      <c r="D12" s="499" t="s">
        <v>274</v>
      </c>
      <c r="E12" s="499"/>
      <c r="F12" s="499"/>
      <c r="G12" s="499"/>
      <c r="H12" s="499"/>
      <c r="I12" s="499"/>
      <c r="J12" s="499"/>
      <c r="K12" s="499"/>
      <c r="L12" s="499"/>
      <c r="M12" s="499"/>
      <c r="N12" s="499"/>
      <c r="O12" s="499"/>
      <c r="P12" s="499"/>
      <c r="Q12" s="499"/>
      <c r="R12" s="499"/>
      <c r="S12" s="499"/>
      <c r="T12" s="500"/>
      <c r="U12" s="496" t="s">
        <v>273</v>
      </c>
      <c r="V12" s="497"/>
      <c r="W12" s="497"/>
      <c r="X12" s="497"/>
      <c r="Y12" s="497"/>
      <c r="Z12" s="497"/>
      <c r="AA12" s="497"/>
      <c r="AB12" s="497"/>
      <c r="AC12" s="497"/>
      <c r="AD12" s="497"/>
      <c r="AE12" s="497"/>
      <c r="AF12" s="497"/>
      <c r="AG12" s="497"/>
      <c r="AH12" s="497"/>
      <c r="AI12" s="497"/>
      <c r="AJ12" s="497"/>
      <c r="AK12" s="498"/>
    </row>
    <row r="13" spans="1:37" ht="57.75" customHeight="1">
      <c r="B13" s="489"/>
      <c r="C13" s="125" t="s">
        <v>275</v>
      </c>
      <c r="D13" s="499" t="s">
        <v>277</v>
      </c>
      <c r="E13" s="499"/>
      <c r="F13" s="499"/>
      <c r="G13" s="499"/>
      <c r="H13" s="499"/>
      <c r="I13" s="499"/>
      <c r="J13" s="499"/>
      <c r="K13" s="499"/>
      <c r="L13" s="499"/>
      <c r="M13" s="499"/>
      <c r="N13" s="499"/>
      <c r="O13" s="499"/>
      <c r="P13" s="499"/>
      <c r="Q13" s="499"/>
      <c r="R13" s="499"/>
      <c r="S13" s="499"/>
      <c r="T13" s="500"/>
      <c r="U13" s="496" t="s">
        <v>276</v>
      </c>
      <c r="V13" s="497"/>
      <c r="W13" s="497"/>
      <c r="X13" s="497"/>
      <c r="Y13" s="497"/>
      <c r="Z13" s="497"/>
      <c r="AA13" s="497"/>
      <c r="AB13" s="497"/>
      <c r="AC13" s="497"/>
      <c r="AD13" s="497"/>
      <c r="AE13" s="497"/>
      <c r="AF13" s="497"/>
      <c r="AG13" s="497"/>
      <c r="AH13" s="497"/>
      <c r="AI13" s="497"/>
      <c r="AJ13" s="497"/>
      <c r="AK13" s="498"/>
    </row>
    <row r="14" spans="1:37" ht="57.75" customHeight="1">
      <c r="B14" s="489"/>
      <c r="C14" s="125" t="s">
        <v>278</v>
      </c>
      <c r="D14" s="499" t="s">
        <v>280</v>
      </c>
      <c r="E14" s="499"/>
      <c r="F14" s="499"/>
      <c r="G14" s="499"/>
      <c r="H14" s="499"/>
      <c r="I14" s="499"/>
      <c r="J14" s="499"/>
      <c r="K14" s="499"/>
      <c r="L14" s="499"/>
      <c r="M14" s="499"/>
      <c r="N14" s="499"/>
      <c r="O14" s="499"/>
      <c r="P14" s="499"/>
      <c r="Q14" s="499"/>
      <c r="R14" s="499"/>
      <c r="S14" s="499"/>
      <c r="T14" s="500"/>
      <c r="U14" s="496" t="s">
        <v>279</v>
      </c>
      <c r="V14" s="497"/>
      <c r="W14" s="497"/>
      <c r="X14" s="497"/>
      <c r="Y14" s="497"/>
      <c r="Z14" s="497"/>
      <c r="AA14" s="497"/>
      <c r="AB14" s="497"/>
      <c r="AC14" s="497"/>
      <c r="AD14" s="497"/>
      <c r="AE14" s="497"/>
      <c r="AF14" s="497"/>
      <c r="AG14" s="497"/>
      <c r="AH14" s="497"/>
      <c r="AI14" s="497"/>
      <c r="AJ14" s="497"/>
      <c r="AK14" s="498"/>
    </row>
    <row r="15" spans="1:37" ht="57.75" customHeight="1">
      <c r="B15" s="489"/>
      <c r="C15" s="125" t="s">
        <v>281</v>
      </c>
      <c r="D15" s="499" t="s">
        <v>283</v>
      </c>
      <c r="E15" s="499"/>
      <c r="F15" s="499"/>
      <c r="G15" s="499"/>
      <c r="H15" s="499"/>
      <c r="I15" s="499"/>
      <c r="J15" s="499"/>
      <c r="K15" s="499"/>
      <c r="L15" s="499"/>
      <c r="M15" s="499"/>
      <c r="N15" s="499"/>
      <c r="O15" s="499"/>
      <c r="P15" s="499"/>
      <c r="Q15" s="499"/>
      <c r="R15" s="499"/>
      <c r="S15" s="499"/>
      <c r="T15" s="500"/>
      <c r="U15" s="496" t="s">
        <v>282</v>
      </c>
      <c r="V15" s="497"/>
      <c r="W15" s="497"/>
      <c r="X15" s="497"/>
      <c r="Y15" s="497"/>
      <c r="Z15" s="497"/>
      <c r="AA15" s="497"/>
      <c r="AB15" s="497"/>
      <c r="AC15" s="497"/>
      <c r="AD15" s="497"/>
      <c r="AE15" s="497"/>
      <c r="AF15" s="497"/>
      <c r="AG15" s="497"/>
      <c r="AH15" s="497"/>
      <c r="AI15" s="497"/>
      <c r="AJ15" s="497"/>
      <c r="AK15" s="498"/>
    </row>
    <row r="16" spans="1:37" ht="57.75" customHeight="1">
      <c r="B16" s="489"/>
      <c r="C16" s="125" t="s">
        <v>284</v>
      </c>
      <c r="D16" s="499" t="s">
        <v>286</v>
      </c>
      <c r="E16" s="499"/>
      <c r="F16" s="499"/>
      <c r="G16" s="499"/>
      <c r="H16" s="499"/>
      <c r="I16" s="499"/>
      <c r="J16" s="499"/>
      <c r="K16" s="499"/>
      <c r="L16" s="499"/>
      <c r="M16" s="499"/>
      <c r="N16" s="499"/>
      <c r="O16" s="499"/>
      <c r="P16" s="499"/>
      <c r="Q16" s="499"/>
      <c r="R16" s="499"/>
      <c r="S16" s="499"/>
      <c r="T16" s="500"/>
      <c r="U16" s="496" t="s">
        <v>285</v>
      </c>
      <c r="V16" s="497"/>
      <c r="W16" s="497"/>
      <c r="X16" s="497"/>
      <c r="Y16" s="497"/>
      <c r="Z16" s="497"/>
      <c r="AA16" s="497"/>
      <c r="AB16" s="497"/>
      <c r="AC16" s="497"/>
      <c r="AD16" s="497"/>
      <c r="AE16" s="497"/>
      <c r="AF16" s="497"/>
      <c r="AG16" s="497"/>
      <c r="AH16" s="497"/>
      <c r="AI16" s="497"/>
      <c r="AJ16" s="497"/>
      <c r="AK16" s="498"/>
    </row>
    <row r="17" spans="2:37" ht="57.75" customHeight="1">
      <c r="B17" s="489"/>
      <c r="C17" s="125" t="s">
        <v>287</v>
      </c>
      <c r="D17" s="499" t="s">
        <v>289</v>
      </c>
      <c r="E17" s="499"/>
      <c r="F17" s="499"/>
      <c r="G17" s="499"/>
      <c r="H17" s="499"/>
      <c r="I17" s="499"/>
      <c r="J17" s="499"/>
      <c r="K17" s="499"/>
      <c r="L17" s="499"/>
      <c r="M17" s="499"/>
      <c r="N17" s="499"/>
      <c r="O17" s="499"/>
      <c r="P17" s="499"/>
      <c r="Q17" s="499"/>
      <c r="R17" s="499"/>
      <c r="S17" s="499"/>
      <c r="T17" s="500"/>
      <c r="U17" s="496" t="s">
        <v>288</v>
      </c>
      <c r="V17" s="497"/>
      <c r="W17" s="497"/>
      <c r="X17" s="497"/>
      <c r="Y17" s="497"/>
      <c r="Z17" s="497"/>
      <c r="AA17" s="497"/>
      <c r="AB17" s="497"/>
      <c r="AC17" s="497"/>
      <c r="AD17" s="497"/>
      <c r="AE17" s="497"/>
      <c r="AF17" s="497"/>
      <c r="AG17" s="497"/>
      <c r="AH17" s="497"/>
      <c r="AI17" s="497"/>
      <c r="AJ17" s="497"/>
      <c r="AK17" s="498"/>
    </row>
    <row r="18" spans="2:37" ht="57.75" customHeight="1">
      <c r="B18" s="489"/>
      <c r="C18" s="125" t="s">
        <v>290</v>
      </c>
      <c r="D18" s="499" t="s">
        <v>292</v>
      </c>
      <c r="E18" s="499"/>
      <c r="F18" s="499"/>
      <c r="G18" s="499"/>
      <c r="H18" s="499"/>
      <c r="I18" s="499"/>
      <c r="J18" s="499"/>
      <c r="K18" s="499"/>
      <c r="L18" s="499"/>
      <c r="M18" s="499"/>
      <c r="N18" s="499"/>
      <c r="O18" s="499"/>
      <c r="P18" s="499"/>
      <c r="Q18" s="499"/>
      <c r="R18" s="499"/>
      <c r="S18" s="499"/>
      <c r="T18" s="500"/>
      <c r="U18" s="496" t="s">
        <v>291</v>
      </c>
      <c r="V18" s="497"/>
      <c r="W18" s="497"/>
      <c r="X18" s="497"/>
      <c r="Y18" s="497"/>
      <c r="Z18" s="497"/>
      <c r="AA18" s="497"/>
      <c r="AB18" s="497"/>
      <c r="AC18" s="497"/>
      <c r="AD18" s="497"/>
      <c r="AE18" s="497"/>
      <c r="AF18" s="497"/>
      <c r="AG18" s="497"/>
      <c r="AH18" s="497"/>
      <c r="AI18" s="497"/>
      <c r="AJ18" s="497"/>
      <c r="AK18" s="498"/>
    </row>
    <row r="19" spans="2:37" ht="57.75" customHeight="1" thickBot="1">
      <c r="B19" s="490"/>
      <c r="C19" s="126" t="s">
        <v>293</v>
      </c>
      <c r="D19" s="504" t="s">
        <v>295</v>
      </c>
      <c r="E19" s="504"/>
      <c r="F19" s="504"/>
      <c r="G19" s="504"/>
      <c r="H19" s="504"/>
      <c r="I19" s="504"/>
      <c r="J19" s="504"/>
      <c r="K19" s="504"/>
      <c r="L19" s="504"/>
      <c r="M19" s="504"/>
      <c r="N19" s="504"/>
      <c r="O19" s="504"/>
      <c r="P19" s="504"/>
      <c r="Q19" s="504"/>
      <c r="R19" s="504"/>
      <c r="S19" s="504"/>
      <c r="T19" s="505"/>
      <c r="U19" s="501" t="s">
        <v>294</v>
      </c>
      <c r="V19" s="502"/>
      <c r="W19" s="502"/>
      <c r="X19" s="502"/>
      <c r="Y19" s="502"/>
      <c r="Z19" s="502"/>
      <c r="AA19" s="502"/>
      <c r="AB19" s="502"/>
      <c r="AC19" s="502"/>
      <c r="AD19" s="502"/>
      <c r="AE19" s="502"/>
      <c r="AF19" s="502"/>
      <c r="AG19" s="502"/>
      <c r="AH19" s="502"/>
      <c r="AI19" s="502"/>
      <c r="AJ19" s="502"/>
      <c r="AK19" s="503"/>
    </row>
    <row r="20" spans="2:37" ht="57.75" customHeight="1">
      <c r="B20" s="488" t="s">
        <v>296</v>
      </c>
      <c r="C20" s="124" t="s">
        <v>297</v>
      </c>
      <c r="D20" s="494" t="s">
        <v>299</v>
      </c>
      <c r="E20" s="494"/>
      <c r="F20" s="494"/>
      <c r="G20" s="494"/>
      <c r="H20" s="494"/>
      <c r="I20" s="494"/>
      <c r="J20" s="494"/>
      <c r="K20" s="494"/>
      <c r="L20" s="494"/>
      <c r="M20" s="494"/>
      <c r="N20" s="494"/>
      <c r="O20" s="494"/>
      <c r="P20" s="494"/>
      <c r="Q20" s="494"/>
      <c r="R20" s="494"/>
      <c r="S20" s="494"/>
      <c r="T20" s="495"/>
      <c r="U20" s="491" t="s">
        <v>298</v>
      </c>
      <c r="V20" s="492"/>
      <c r="W20" s="492"/>
      <c r="X20" s="492"/>
      <c r="Y20" s="492"/>
      <c r="Z20" s="492"/>
      <c r="AA20" s="492"/>
      <c r="AB20" s="492"/>
      <c r="AC20" s="492"/>
      <c r="AD20" s="492"/>
      <c r="AE20" s="492"/>
      <c r="AF20" s="492"/>
      <c r="AG20" s="492"/>
      <c r="AH20" s="492"/>
      <c r="AI20" s="492"/>
      <c r="AJ20" s="492"/>
      <c r="AK20" s="493"/>
    </row>
    <row r="21" spans="2:37" ht="57.75" customHeight="1">
      <c r="B21" s="489"/>
      <c r="C21" s="125" t="s">
        <v>300</v>
      </c>
      <c r="D21" s="499" t="s">
        <v>302</v>
      </c>
      <c r="E21" s="499"/>
      <c r="F21" s="499"/>
      <c r="G21" s="499"/>
      <c r="H21" s="499"/>
      <c r="I21" s="499"/>
      <c r="J21" s="499"/>
      <c r="K21" s="499"/>
      <c r="L21" s="499"/>
      <c r="M21" s="499"/>
      <c r="N21" s="499"/>
      <c r="O21" s="499"/>
      <c r="P21" s="499"/>
      <c r="Q21" s="499"/>
      <c r="R21" s="499"/>
      <c r="S21" s="499"/>
      <c r="T21" s="500"/>
      <c r="U21" s="506" t="s">
        <v>301</v>
      </c>
      <c r="V21" s="507"/>
      <c r="W21" s="507"/>
      <c r="X21" s="507"/>
      <c r="Y21" s="507"/>
      <c r="Z21" s="507"/>
      <c r="AA21" s="507"/>
      <c r="AB21" s="507"/>
      <c r="AC21" s="507"/>
      <c r="AD21" s="507"/>
      <c r="AE21" s="507"/>
      <c r="AF21" s="507"/>
      <c r="AG21" s="507"/>
      <c r="AH21" s="507"/>
      <c r="AI21" s="507"/>
      <c r="AJ21" s="507"/>
      <c r="AK21" s="508"/>
    </row>
    <row r="22" spans="2:37" ht="57.75" customHeight="1">
      <c r="B22" s="489"/>
      <c r="C22" s="125" t="s">
        <v>303</v>
      </c>
      <c r="D22" s="499" t="s">
        <v>305</v>
      </c>
      <c r="E22" s="499"/>
      <c r="F22" s="499"/>
      <c r="G22" s="499"/>
      <c r="H22" s="499"/>
      <c r="I22" s="499"/>
      <c r="J22" s="499"/>
      <c r="K22" s="499"/>
      <c r="L22" s="499"/>
      <c r="M22" s="499"/>
      <c r="N22" s="499"/>
      <c r="O22" s="499"/>
      <c r="P22" s="499"/>
      <c r="Q22" s="499"/>
      <c r="R22" s="499"/>
      <c r="S22" s="499"/>
      <c r="T22" s="500"/>
      <c r="U22" s="506" t="s">
        <v>304</v>
      </c>
      <c r="V22" s="507"/>
      <c r="W22" s="507"/>
      <c r="X22" s="507"/>
      <c r="Y22" s="507"/>
      <c r="Z22" s="507"/>
      <c r="AA22" s="507"/>
      <c r="AB22" s="507"/>
      <c r="AC22" s="507"/>
      <c r="AD22" s="507"/>
      <c r="AE22" s="507"/>
      <c r="AF22" s="507"/>
      <c r="AG22" s="507"/>
      <c r="AH22" s="507"/>
      <c r="AI22" s="507"/>
      <c r="AJ22" s="507"/>
      <c r="AK22" s="508"/>
    </row>
    <row r="23" spans="2:37" ht="57.75" customHeight="1">
      <c r="B23" s="489"/>
      <c r="C23" s="127" t="s">
        <v>306</v>
      </c>
      <c r="D23" s="499" t="s">
        <v>308</v>
      </c>
      <c r="E23" s="499"/>
      <c r="F23" s="499"/>
      <c r="G23" s="499"/>
      <c r="H23" s="499"/>
      <c r="I23" s="499"/>
      <c r="J23" s="499"/>
      <c r="K23" s="499"/>
      <c r="L23" s="499"/>
      <c r="M23" s="499"/>
      <c r="N23" s="499"/>
      <c r="O23" s="499"/>
      <c r="P23" s="499"/>
      <c r="Q23" s="499"/>
      <c r="R23" s="499"/>
      <c r="S23" s="499"/>
      <c r="T23" s="500"/>
      <c r="U23" s="506" t="s">
        <v>307</v>
      </c>
      <c r="V23" s="507"/>
      <c r="W23" s="507"/>
      <c r="X23" s="507"/>
      <c r="Y23" s="507"/>
      <c r="Z23" s="507"/>
      <c r="AA23" s="507"/>
      <c r="AB23" s="507"/>
      <c r="AC23" s="507"/>
      <c r="AD23" s="507"/>
      <c r="AE23" s="507"/>
      <c r="AF23" s="507"/>
      <c r="AG23" s="507"/>
      <c r="AH23" s="507"/>
      <c r="AI23" s="507"/>
      <c r="AJ23" s="507"/>
      <c r="AK23" s="508"/>
    </row>
    <row r="24" spans="2:37" ht="57.75" customHeight="1" thickBot="1">
      <c r="B24" s="490"/>
      <c r="C24" s="126" t="s">
        <v>309</v>
      </c>
      <c r="D24" s="504" t="s">
        <v>311</v>
      </c>
      <c r="E24" s="504"/>
      <c r="F24" s="504"/>
      <c r="G24" s="504"/>
      <c r="H24" s="504"/>
      <c r="I24" s="504"/>
      <c r="J24" s="504"/>
      <c r="K24" s="504"/>
      <c r="L24" s="504"/>
      <c r="M24" s="504"/>
      <c r="N24" s="504"/>
      <c r="O24" s="504"/>
      <c r="P24" s="504"/>
      <c r="Q24" s="504"/>
      <c r="R24" s="504"/>
      <c r="S24" s="504"/>
      <c r="T24" s="505"/>
      <c r="U24" s="509" t="s">
        <v>310</v>
      </c>
      <c r="V24" s="510"/>
      <c r="W24" s="510"/>
      <c r="X24" s="510"/>
      <c r="Y24" s="510"/>
      <c r="Z24" s="510"/>
      <c r="AA24" s="510"/>
      <c r="AB24" s="510"/>
      <c r="AC24" s="510"/>
      <c r="AD24" s="510"/>
      <c r="AE24" s="510"/>
      <c r="AF24" s="510"/>
      <c r="AG24" s="510"/>
      <c r="AH24" s="510"/>
      <c r="AI24" s="510"/>
      <c r="AJ24" s="510"/>
      <c r="AK24" s="511"/>
    </row>
  </sheetData>
  <mergeCells count="46">
    <mergeCell ref="U19:AK19"/>
    <mergeCell ref="D19:T19"/>
    <mergeCell ref="D24:T24"/>
    <mergeCell ref="B20:B24"/>
    <mergeCell ref="U20:AK20"/>
    <mergeCell ref="D20:T20"/>
    <mergeCell ref="U21:AK21"/>
    <mergeCell ref="D21:T21"/>
    <mergeCell ref="U22:AK22"/>
    <mergeCell ref="D22:T22"/>
    <mergeCell ref="U23:AK23"/>
    <mergeCell ref="D23:T23"/>
    <mergeCell ref="U24:AK24"/>
    <mergeCell ref="U16:AK16"/>
    <mergeCell ref="D16:T16"/>
    <mergeCell ref="U17:AK17"/>
    <mergeCell ref="D17:T17"/>
    <mergeCell ref="U18:AK18"/>
    <mergeCell ref="D18:T18"/>
    <mergeCell ref="U13:AK13"/>
    <mergeCell ref="D13:T13"/>
    <mergeCell ref="U14:AK14"/>
    <mergeCell ref="D14:T14"/>
    <mergeCell ref="U15:AK15"/>
    <mergeCell ref="D15:T15"/>
    <mergeCell ref="D11:T11"/>
    <mergeCell ref="U12:AK12"/>
    <mergeCell ref="D12:T12"/>
    <mergeCell ref="U10:AK10"/>
    <mergeCell ref="D10:T10"/>
    <mergeCell ref="U3:AK3"/>
    <mergeCell ref="D3:T3"/>
    <mergeCell ref="B4:B19"/>
    <mergeCell ref="U4:AK4"/>
    <mergeCell ref="D4:T4"/>
    <mergeCell ref="U5:AK5"/>
    <mergeCell ref="D5:T5"/>
    <mergeCell ref="U6:AK6"/>
    <mergeCell ref="D6:T6"/>
    <mergeCell ref="U7:AK7"/>
    <mergeCell ref="D7:T7"/>
    <mergeCell ref="U8:AK8"/>
    <mergeCell ref="D8:T8"/>
    <mergeCell ref="U9:AK9"/>
    <mergeCell ref="D9:T9"/>
    <mergeCell ref="U11:AK11"/>
  </mergeCells>
  <phoneticPr fontId="2"/>
  <printOptions horizontalCentered="1"/>
  <pageMargins left="0.11811023622047245" right="0.11811023622047245" top="0.74803149606299213" bottom="0.35433070866141736" header="0.31496062992125984" footer="0.31496062992125984"/>
  <pageSetup paperSize="9"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はじめに</vt:lpstr>
      <vt:lpstr>総括表</vt:lpstr>
      <vt:lpstr>申請額一覧 </vt:lpstr>
      <vt:lpstr>個票１</vt:lpstr>
      <vt:lpstr>参考１</vt:lpstr>
      <vt:lpstr>「費用の概要、積算内訳」記載例</vt:lpstr>
      <vt:lpstr>'「費用の概要、積算内訳」記載例'!Print_Area</vt:lpstr>
      <vt:lpstr>はじめに!Print_Area</vt:lpstr>
      <vt:lpstr>個票１!Print_Area</vt:lpstr>
      <vt:lpstr>参考１!Print_Area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埼玉県</cp:lastModifiedBy>
  <cp:lastPrinted>2022-09-09T08:27:59Z</cp:lastPrinted>
  <dcterms:created xsi:type="dcterms:W3CDTF">2018-06-19T01:27:02Z</dcterms:created>
  <dcterms:modified xsi:type="dcterms:W3CDTF">2022-09-27T00:33:47Z</dcterms:modified>
</cp:coreProperties>
</file>