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111207\Box\【02_課所共有】05_02_温暖化対策課\R04年度\中小担当\22_事業者支援\22_05_CO2排出削減設備導入補助\22_05_020_設備補助　周知・募集\R4募集HP（中小）ファイル\"/>
    </mc:Choice>
  </mc:AlternateContent>
  <xr:revisionPtr revIDLastSave="0" documentId="13_ncr:1_{6C4199FC-9502-423C-AC2E-A6B0936DA358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計画書 (様式)" sheetId="6" r:id="rId1"/>
    <sheet name="CO2換算シート" sheetId="7" r:id="rId2"/>
    <sheet name="計画書 (記入例)" sheetId="9" r:id="rId3"/>
    <sheet name="埼玉県環境SDGs取組企業宣言書（記入例）" sheetId="10" r:id="rId4"/>
  </sheets>
  <definedNames>
    <definedName name="_xlnm.Print_Area" localSheetId="1">CO2換算シート!$A$1:$O$80</definedName>
    <definedName name="_xlnm.Print_Area" localSheetId="2">'計画書 (記入例)'!$A$1:$N$101</definedName>
    <definedName name="_xlnm.Print_Area" localSheetId="0">'計画書 (様式)'!$A$1:$N$76</definedName>
    <definedName name="Z_26C24DC6_626C_4A55_BA7B_D773309B51E5_.wvu.PrintArea" localSheetId="1" hidden="1">CO2換算シート!$A$1:$O$65</definedName>
    <definedName name="Z_26C24DC6_626C_4A55_BA7B_D773309B51E5_.wvu.Rows" localSheetId="1" hidden="1">CO2換算シート!$9:$9,CO2換算シート!$11:$11,CO2換算シート!$15:$16,CO2換算シート!$19:$19,CO2換算シート!$21:$25,CO2換算シート!$27:$30,CO2換算シート!$32:$34,CO2換算シート!$36:$36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6" l="1"/>
  <c r="H38" i="6"/>
  <c r="I38" i="9" l="1"/>
  <c r="H38" i="9"/>
  <c r="M20" i="9"/>
  <c r="M21" i="9" s="1"/>
  <c r="K20" i="9"/>
  <c r="K21" i="9" s="1"/>
  <c r="I20" i="9"/>
  <c r="I21" i="9" s="1"/>
  <c r="G20" i="9"/>
  <c r="G21" i="9" s="1"/>
  <c r="E20" i="9"/>
  <c r="E21" i="9" s="1"/>
  <c r="L62" i="7" l="1"/>
  <c r="I62" i="7"/>
  <c r="O35" i="7"/>
  <c r="M35" i="7"/>
  <c r="L35" i="7"/>
  <c r="J35" i="7"/>
  <c r="O34" i="7"/>
  <c r="M34" i="7"/>
  <c r="L34" i="7"/>
  <c r="J34" i="7"/>
  <c r="J36" i="7" s="1"/>
  <c r="M36" i="7" s="1"/>
  <c r="O33" i="7"/>
  <c r="O36" i="7" s="1"/>
  <c r="M33" i="7"/>
  <c r="L33" i="7"/>
  <c r="J33" i="7"/>
  <c r="M30" i="7"/>
  <c r="L30" i="7"/>
  <c r="J30" i="7"/>
  <c r="O29" i="7"/>
  <c r="M29" i="7"/>
  <c r="L29" i="7"/>
  <c r="J29" i="7"/>
  <c r="O28" i="7"/>
  <c r="M28" i="7"/>
  <c r="L28" i="7"/>
  <c r="J28" i="7"/>
  <c r="O27" i="7"/>
  <c r="M27" i="7"/>
  <c r="L27" i="7"/>
  <c r="J27" i="7"/>
  <c r="O26" i="7"/>
  <c r="M26" i="7"/>
  <c r="L26" i="7"/>
  <c r="J26" i="7"/>
  <c r="O25" i="7"/>
  <c r="M25" i="7"/>
  <c r="L25" i="7"/>
  <c r="J25" i="7"/>
  <c r="O24" i="7"/>
  <c r="M24" i="7"/>
  <c r="L24" i="7"/>
  <c r="J24" i="7"/>
  <c r="O23" i="7"/>
  <c r="M23" i="7"/>
  <c r="L23" i="7"/>
  <c r="J23" i="7"/>
  <c r="O22" i="7"/>
  <c r="M22" i="7"/>
  <c r="L22" i="7"/>
  <c r="J22" i="7"/>
  <c r="O21" i="7"/>
  <c r="M21" i="7"/>
  <c r="L21" i="7"/>
  <c r="J21" i="7"/>
  <c r="O20" i="7"/>
  <c r="M20" i="7"/>
  <c r="L20" i="7"/>
  <c r="J20" i="7"/>
  <c r="O19" i="7"/>
  <c r="M19" i="7"/>
  <c r="L19" i="7"/>
  <c r="J19" i="7"/>
  <c r="O18" i="7"/>
  <c r="M18" i="7"/>
  <c r="L18" i="7"/>
  <c r="J18" i="7"/>
  <c r="O17" i="7"/>
  <c r="M17" i="7"/>
  <c r="L17" i="7"/>
  <c r="J17" i="7"/>
  <c r="O16" i="7"/>
  <c r="M16" i="7"/>
  <c r="L16" i="7"/>
  <c r="J16" i="7"/>
  <c r="O15" i="7"/>
  <c r="M15" i="7"/>
  <c r="L15" i="7"/>
  <c r="J15" i="7"/>
  <c r="O14" i="7"/>
  <c r="M14" i="7"/>
  <c r="L14" i="7"/>
  <c r="J14" i="7"/>
  <c r="O13" i="7"/>
  <c r="M13" i="7"/>
  <c r="L13" i="7"/>
  <c r="J13" i="7"/>
  <c r="O12" i="7"/>
  <c r="M12" i="7"/>
  <c r="L12" i="7"/>
  <c r="J12" i="7"/>
  <c r="O11" i="7"/>
  <c r="M11" i="7"/>
  <c r="L11" i="7"/>
  <c r="J11" i="7"/>
  <c r="O10" i="7"/>
  <c r="M10" i="7"/>
  <c r="L10" i="7"/>
  <c r="J10" i="7"/>
  <c r="O9" i="7"/>
  <c r="M9" i="7"/>
  <c r="L9" i="7"/>
  <c r="J9" i="7"/>
  <c r="J31" i="7" l="1"/>
  <c r="J37" i="7" s="1"/>
  <c r="O31" i="7"/>
  <c r="O37" i="7" s="1"/>
  <c r="M31" i="7" l="1"/>
  <c r="M37" i="7" s="1"/>
  <c r="I38" i="6"/>
  <c r="M20" i="6" l="1"/>
  <c r="M21" i="6" s="1"/>
  <c r="K20" i="6"/>
  <c r="K21" i="6" s="1"/>
  <c r="I20" i="6"/>
  <c r="I21" i="6" s="1"/>
  <c r="G20" i="6"/>
  <c r="G21" i="6" s="1"/>
  <c r="E2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10" authorId="0" shapeId="0" xr:uid="{CB3F3714-40E9-4A37-B919-DDE06F76D4D3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12" authorId="0" shapeId="0" xr:uid="{8A507292-891A-47AE-AA42-062C85A3D7BB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13" authorId="0" shapeId="0" xr:uid="{01A9FEE5-AC4A-4A65-8AC9-365F0078FCA8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14" authorId="0" shapeId="0" xr:uid="{B04BF768-0B63-485D-9E90-224E27123BDD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15" authorId="0" shapeId="0" xr:uid="{5C4B7E7F-AEC4-476D-A4DA-AEC8C391FFE8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16" authorId="0" shapeId="0" xr:uid="{A7B38F15-5F01-4270-A923-5B01D24D865C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D17" authorId="0" shapeId="0" xr:uid="{3D903F2C-0D7C-4498-B182-13D6B815BBA6}">
      <text>
        <r>
          <rPr>
            <sz val="10"/>
            <color indexed="81"/>
            <rFont val="MS P ゴシック"/>
            <family val="3"/>
            <charset val="128"/>
          </rPr>
          <t>ＬＰＧについては、
使用料の確認ができる
いずれかの単位（トンor立米）の欄のみ入力してください。</t>
        </r>
      </text>
    </comment>
    <comment ref="F17" authorId="0" shapeId="0" xr:uid="{DD93FA69-83B6-4130-90B2-FAA1EA6F93D4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D18" authorId="0" shapeId="0" xr:uid="{82C497CD-2A5D-4DDD-A113-4963DC5A14E4}">
      <text>
        <r>
          <rPr>
            <sz val="10"/>
            <color indexed="81"/>
            <rFont val="MS P ゴシック"/>
            <family val="3"/>
            <charset val="128"/>
          </rPr>
          <t>ＬＰＧについては、
使用料の確認ができる
いずれかの単位（トンor立米）の欄のみ入力してください。</t>
        </r>
      </text>
    </comment>
    <comment ref="F18" authorId="0" shapeId="0" xr:uid="{20F7DD3D-33A3-475F-80E1-D9DEF29C52ED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19" authorId="0" shapeId="0" xr:uid="{10DC4740-5D50-468C-8FEC-E0249C161F37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20" authorId="0" shapeId="0" xr:uid="{709E6EFA-CB13-4C1B-86BC-5FF97088BE77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21" authorId="0" shapeId="0" xr:uid="{7E49F8D0-F6F1-418E-A454-80DE33092261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22" authorId="0" shapeId="0" xr:uid="{1BC0F727-364B-4A1A-B98B-C4AC1A34B2D3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23" authorId="0" shapeId="0" xr:uid="{23683915-A8E5-4D9A-9E0B-6A526153A8F9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24" authorId="0" shapeId="0" xr:uid="{A15D6905-724C-48C5-A22B-B07D38364B27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25" authorId="0" shapeId="0" xr:uid="{87CC6B4E-A408-4E48-B5B4-A85CD8D7F003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26" authorId="0" shapeId="0" xr:uid="{544257F1-0D8E-44F6-B868-86A8C838EEF5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  <comment ref="F35" authorId="0" shapeId="0" xr:uid="{9287A045-5CC0-45DF-BE75-6FF705D37E41}">
      <text>
        <r>
          <rPr>
            <b/>
            <sz val="11"/>
            <color indexed="10"/>
            <rFont val="MS P ゴシック"/>
            <family val="3"/>
            <charset val="128"/>
          </rPr>
          <t>単位を必ずご確認のうえで入力してください！</t>
        </r>
      </text>
    </comment>
  </commentList>
</comments>
</file>

<file path=xl/sharedStrings.xml><?xml version="1.0" encoding="utf-8"?>
<sst xmlns="http://schemas.openxmlformats.org/spreadsheetml/2006/main" count="365" uniqueCount="232">
  <si>
    <t>脱炭素化に向けたCO2削減計画書</t>
    <phoneticPr fontId="1"/>
  </si>
  <si>
    <t>URL</t>
    <phoneticPr fontId="1"/>
  </si>
  <si>
    <t>2030年度までの削減目標</t>
    <rPh sb="4" eb="5">
      <t>ネン</t>
    </rPh>
    <rPh sb="5" eb="6">
      <t>ド</t>
    </rPh>
    <rPh sb="9" eb="11">
      <t>サクゲン</t>
    </rPh>
    <rPh sb="11" eb="13">
      <t>モクヒョウ</t>
    </rPh>
    <phoneticPr fontId="1"/>
  </si>
  <si>
    <t>CO2削減計画</t>
    <rPh sb="3" eb="7">
      <t>サクゲンケイカク</t>
    </rPh>
    <phoneticPr fontId="1"/>
  </si>
  <si>
    <t>基準年度</t>
    <rPh sb="0" eb="4">
      <t>キジュンネンド</t>
    </rPh>
    <phoneticPr fontId="1"/>
  </si>
  <si>
    <t>2023～</t>
    <phoneticPr fontId="1"/>
  </si>
  <si>
    <t>2025～</t>
    <phoneticPr fontId="1"/>
  </si>
  <si>
    <t>2028～</t>
    <phoneticPr fontId="1"/>
  </si>
  <si>
    <t>削減率</t>
    <rPh sb="0" eb="3">
      <t>サクゲンリツ</t>
    </rPh>
    <phoneticPr fontId="1"/>
  </si>
  <si>
    <t>-</t>
    <phoneticPr fontId="1"/>
  </si>
  <si>
    <t>CO2削減計画（対策別）</t>
    <rPh sb="3" eb="7">
      <t>サクゲンケイカク</t>
    </rPh>
    <rPh sb="8" eb="11">
      <t>タイサクベツ</t>
    </rPh>
    <phoneticPr fontId="1"/>
  </si>
  <si>
    <t>主要設備</t>
    <rPh sb="0" eb="4">
      <t>シュヨウセツビ</t>
    </rPh>
    <phoneticPr fontId="1"/>
  </si>
  <si>
    <t>主要エネルギー</t>
    <rPh sb="0" eb="2">
      <t>シュヨウ</t>
    </rPh>
    <phoneticPr fontId="1"/>
  </si>
  <si>
    <t>これまで</t>
    <phoneticPr fontId="1"/>
  </si>
  <si>
    <t>の取組</t>
    <rPh sb="1" eb="3">
      <t>トリクミ</t>
    </rPh>
    <phoneticPr fontId="1"/>
  </si>
  <si>
    <t>県省エネ診断受診</t>
    <phoneticPr fontId="1"/>
  </si>
  <si>
    <t>CO2削減量</t>
    <rPh sb="3" eb="6">
      <t>サクゲンリョウ</t>
    </rPh>
    <phoneticPr fontId="1"/>
  </si>
  <si>
    <t>空調温度を夏28℃、冬20℃に徹底</t>
    <phoneticPr fontId="1"/>
  </si>
  <si>
    <t>削減方針・体制</t>
  </si>
  <si>
    <t>（自由記述）</t>
    <rPh sb="1" eb="5">
      <t>ジユウキジュツ</t>
    </rPh>
    <phoneticPr fontId="1"/>
  </si>
  <si>
    <t>　脱炭素化やSDGｓ取組への意欲　等</t>
    <rPh sb="1" eb="2">
      <t>ダツ</t>
    </rPh>
    <rPh sb="2" eb="4">
      <t>タンソ</t>
    </rPh>
    <rPh sb="4" eb="5">
      <t>カ</t>
    </rPh>
    <rPh sb="10" eb="12">
      <t>トリクミ</t>
    </rPh>
    <rPh sb="14" eb="16">
      <t>イヨク</t>
    </rPh>
    <rPh sb="17" eb="18">
      <t>トウ</t>
    </rPh>
    <phoneticPr fontId="1"/>
  </si>
  <si>
    <t>令和4年度　埼玉県民間事業者向けCO2排出削減設備導入補助金（脱炭素化枠）</t>
    <rPh sb="0" eb="2">
      <t>レイワ</t>
    </rPh>
    <rPh sb="3" eb="5">
      <t>ネンド</t>
    </rPh>
    <rPh sb="6" eb="9">
      <t>サイタマケン</t>
    </rPh>
    <rPh sb="31" eb="32">
      <t>ダツ</t>
    </rPh>
    <rPh sb="32" eb="35">
      <t>タンソカ</t>
    </rPh>
    <rPh sb="35" eb="36">
      <t>ワク</t>
    </rPh>
    <phoneticPr fontId="1"/>
  </si>
  <si>
    <t>これまでの取組</t>
    <phoneticPr fontId="1"/>
  </si>
  <si>
    <t>2023～2024</t>
    <phoneticPr fontId="1"/>
  </si>
  <si>
    <t>2025～2027</t>
    <phoneticPr fontId="1"/>
  </si>
  <si>
    <t>2028～2030</t>
    <phoneticPr fontId="1"/>
  </si>
  <si>
    <t>再エネ利用</t>
    <rPh sb="0" eb="1">
      <t>サイ</t>
    </rPh>
    <rPh sb="3" eb="5">
      <t>リヨウ</t>
    </rPh>
    <phoneticPr fontId="1"/>
  </si>
  <si>
    <t>ガス化・電化　等</t>
    <rPh sb="2" eb="3">
      <t>カ</t>
    </rPh>
    <rPh sb="4" eb="6">
      <t>デンカ</t>
    </rPh>
    <rPh sb="7" eb="8">
      <t>トウ</t>
    </rPh>
    <phoneticPr fontId="1"/>
  </si>
  <si>
    <t>投資額</t>
    <rPh sb="0" eb="3">
      <t>トウシガク</t>
    </rPh>
    <phoneticPr fontId="1"/>
  </si>
  <si>
    <t>（万円）</t>
    <rPh sb="1" eb="3">
      <t>マンエン</t>
    </rPh>
    <phoneticPr fontId="1"/>
  </si>
  <si>
    <t>未定</t>
    <rPh sb="0" eb="2">
      <t>ミテイ</t>
    </rPh>
    <phoneticPr fontId="1"/>
  </si>
  <si>
    <t>（トン）</t>
    <phoneticPr fontId="1"/>
  </si>
  <si>
    <t>CO2排出量(t)</t>
    <rPh sb="3" eb="6">
      <t>ハイシュツリョウ</t>
    </rPh>
    <phoneticPr fontId="1"/>
  </si>
  <si>
    <t>削減量(t)</t>
    <rPh sb="0" eb="3">
      <t>サクゲンリョウ</t>
    </rPh>
    <phoneticPr fontId="1"/>
  </si>
  <si>
    <t>省エネ対策</t>
    <rPh sb="0" eb="1">
      <t>ショウ</t>
    </rPh>
    <rPh sb="3" eb="5">
      <t>タイサク</t>
    </rPh>
    <phoneticPr fontId="1"/>
  </si>
  <si>
    <t>具体的な対策</t>
    <rPh sb="0" eb="3">
      <t>グタイテキ</t>
    </rPh>
    <rPh sb="4" eb="6">
      <t>タイサク</t>
    </rPh>
    <phoneticPr fontId="1"/>
  </si>
  <si>
    <t>対　策</t>
    <rPh sb="0" eb="1">
      <t>タイ</t>
    </rPh>
    <rPh sb="2" eb="3">
      <t>サク</t>
    </rPh>
    <phoneticPr fontId="1"/>
  </si>
  <si>
    <t>○</t>
  </si>
  <si>
    <t>事業所所在地</t>
    <phoneticPr fontId="1"/>
  </si>
  <si>
    <t>事業者</t>
    <rPh sb="0" eb="3">
      <t>ジギョウシャ</t>
    </rPh>
    <phoneticPr fontId="1"/>
  </si>
  <si>
    <t>事業所</t>
    <rPh sb="0" eb="3">
      <t>ジギョウショ</t>
    </rPh>
    <phoneticPr fontId="1"/>
  </si>
  <si>
    <t>（説明事項）</t>
    <rPh sb="1" eb="3">
      <t>セツメイ</t>
    </rPh>
    <rPh sb="3" eb="5">
      <t>ジコウ</t>
    </rPh>
    <phoneticPr fontId="1"/>
  </si>
  <si>
    <t>・上記、計画書は県HP等での公表を予定しています。公表されることを前提に作成してください。</t>
    <rPh sb="1" eb="3">
      <t>ジョウキ</t>
    </rPh>
    <rPh sb="4" eb="7">
      <t>ケイカクショ</t>
    </rPh>
    <rPh sb="8" eb="9">
      <t>ケン</t>
    </rPh>
    <rPh sb="11" eb="12">
      <t>ナド</t>
    </rPh>
    <rPh sb="14" eb="16">
      <t>コウヒョウ</t>
    </rPh>
    <rPh sb="17" eb="19">
      <t>ヨテイ</t>
    </rPh>
    <rPh sb="25" eb="27">
      <t>コウヒョウ</t>
    </rPh>
    <rPh sb="33" eb="35">
      <t>ゼンテイ</t>
    </rPh>
    <rPh sb="36" eb="38">
      <t>サクセイ</t>
    </rPh>
    <phoneticPr fontId="1"/>
  </si>
  <si>
    <t>・独自に定めた計画書がある場合は、独自資料の提出で構いません。</t>
    <rPh sb="1" eb="3">
      <t>ドクジ</t>
    </rPh>
    <rPh sb="4" eb="5">
      <t>サダ</t>
    </rPh>
    <rPh sb="7" eb="10">
      <t>ケイカクショ</t>
    </rPh>
    <rPh sb="13" eb="15">
      <t>バアイ</t>
    </rPh>
    <rPh sb="17" eb="19">
      <t>ドクジ</t>
    </rPh>
    <rPh sb="19" eb="21">
      <t>シリョウ</t>
    </rPh>
    <rPh sb="22" eb="24">
      <t>テイシュツ</t>
    </rPh>
    <rPh sb="25" eb="26">
      <t>カマ</t>
    </rPh>
    <phoneticPr fontId="1"/>
  </si>
  <si>
    <t>　その場合、本計画書に独自資料がある旨記入し、不足する部分については本計画書に必ず記入してください。</t>
    <rPh sb="3" eb="5">
      <t>バアイ</t>
    </rPh>
    <rPh sb="6" eb="10">
      <t>ホンケイカクショ</t>
    </rPh>
    <rPh sb="11" eb="13">
      <t>ドクジ</t>
    </rPh>
    <rPh sb="13" eb="15">
      <t>シリョウ</t>
    </rPh>
    <rPh sb="18" eb="19">
      <t>ムネ</t>
    </rPh>
    <rPh sb="19" eb="21">
      <t>キニュウ</t>
    </rPh>
    <rPh sb="23" eb="25">
      <t>フソク</t>
    </rPh>
    <rPh sb="27" eb="29">
      <t>ブブン</t>
    </rPh>
    <rPh sb="34" eb="38">
      <t>ホンケイカクショ</t>
    </rPh>
    <rPh sb="39" eb="40">
      <t>カナラ</t>
    </rPh>
    <rPh sb="41" eb="43">
      <t>キニュウ</t>
    </rPh>
    <phoneticPr fontId="1"/>
  </si>
  <si>
    <t>・本計画は、毎年度実施状況の把握に努め、取組成果、事業活動の変化等により随時見直しを行ってください。</t>
    <rPh sb="1" eb="2">
      <t>ホン</t>
    </rPh>
    <rPh sb="2" eb="4">
      <t>ケイカク</t>
    </rPh>
    <rPh sb="6" eb="9">
      <t>マイネンド</t>
    </rPh>
    <rPh sb="9" eb="11">
      <t>ジッシ</t>
    </rPh>
    <rPh sb="11" eb="13">
      <t>ジョウキョウ</t>
    </rPh>
    <rPh sb="14" eb="16">
      <t>ハアク</t>
    </rPh>
    <rPh sb="17" eb="18">
      <t>ツト</t>
    </rPh>
    <rPh sb="20" eb="22">
      <t>トリクミ</t>
    </rPh>
    <rPh sb="22" eb="24">
      <t>セイカ</t>
    </rPh>
    <rPh sb="25" eb="27">
      <t>ジギョウ</t>
    </rPh>
    <rPh sb="27" eb="29">
      <t>カツドウ</t>
    </rPh>
    <rPh sb="30" eb="32">
      <t>ヘンカ</t>
    </rPh>
    <rPh sb="32" eb="33">
      <t>トウ</t>
    </rPh>
    <rPh sb="36" eb="38">
      <t>ズイジ</t>
    </rPh>
    <rPh sb="38" eb="40">
      <t>ミナオ</t>
    </rPh>
    <rPh sb="42" eb="43">
      <t>オコナ</t>
    </rPh>
    <phoneticPr fontId="1"/>
  </si>
  <si>
    <t>・本事業所が排出するCO2排出量についての計画とし、電力係数の変動等を含みません。</t>
    <rPh sb="1" eb="2">
      <t>ホン</t>
    </rPh>
    <rPh sb="2" eb="5">
      <t>ジギョウショ</t>
    </rPh>
    <rPh sb="6" eb="8">
      <t>ハイシュツ</t>
    </rPh>
    <rPh sb="13" eb="15">
      <t>ハイシュツ</t>
    </rPh>
    <rPh sb="15" eb="16">
      <t>リョウ</t>
    </rPh>
    <rPh sb="21" eb="23">
      <t>ケイカク</t>
    </rPh>
    <rPh sb="26" eb="28">
      <t>デンリョク</t>
    </rPh>
    <rPh sb="28" eb="30">
      <t>ケイスウ</t>
    </rPh>
    <rPh sb="31" eb="33">
      <t>ヘンドウ</t>
    </rPh>
    <rPh sb="33" eb="34">
      <t>トウ</t>
    </rPh>
    <rPh sb="35" eb="36">
      <t>フク</t>
    </rPh>
    <phoneticPr fontId="1"/>
  </si>
  <si>
    <t>・「基準年度」は、2013年以降の任意の年度とします。</t>
    <phoneticPr fontId="1"/>
  </si>
  <si>
    <t>・極端に低い目標設定や計画性が確認できない場合等については、脱炭素枠の対象外となる可能性があります。</t>
    <rPh sb="1" eb="3">
      <t>キョクタン</t>
    </rPh>
    <rPh sb="4" eb="5">
      <t>ヒク</t>
    </rPh>
    <rPh sb="6" eb="8">
      <t>モクヒョウ</t>
    </rPh>
    <rPh sb="8" eb="10">
      <t>セッテイ</t>
    </rPh>
    <rPh sb="11" eb="14">
      <t>ケイカクセイ</t>
    </rPh>
    <rPh sb="15" eb="17">
      <t>カクニン</t>
    </rPh>
    <rPh sb="21" eb="23">
      <t>バアイ</t>
    </rPh>
    <rPh sb="23" eb="24">
      <t>トウ</t>
    </rPh>
    <rPh sb="30" eb="31">
      <t>ダツ</t>
    </rPh>
    <rPh sb="31" eb="34">
      <t>タンソワク</t>
    </rPh>
    <rPh sb="35" eb="38">
      <t>タイショウガイ</t>
    </rPh>
    <rPh sb="41" eb="44">
      <t>カノウセイ</t>
    </rPh>
    <phoneticPr fontId="1"/>
  </si>
  <si>
    <t>　ただし、「2030年度までの削減目標」について、県は特に目標水準は定めませんので、各社の実情に応じて作成してください。</t>
    <rPh sb="25" eb="26">
      <t>ケン</t>
    </rPh>
    <rPh sb="27" eb="28">
      <t>トク</t>
    </rPh>
    <rPh sb="31" eb="33">
      <t>スイジュン</t>
    </rPh>
    <rPh sb="42" eb="44">
      <t>カクシャ</t>
    </rPh>
    <rPh sb="45" eb="47">
      <t>ジツジョウ</t>
    </rPh>
    <rPh sb="48" eb="49">
      <t>オウ</t>
    </rPh>
    <rPh sb="51" eb="53">
      <t>サクセイ</t>
    </rPh>
    <phoneticPr fontId="1"/>
  </si>
  <si>
    <t>・「これまでの取組」（対策別）には、基準年度以前の取組も記入して構いません。</t>
    <phoneticPr fontId="1"/>
  </si>
  <si>
    <t>（以下、非公表情報）</t>
    <rPh sb="1" eb="3">
      <t>イカ</t>
    </rPh>
    <rPh sb="4" eb="7">
      <t>ヒコウヒョウ</t>
    </rPh>
    <rPh sb="7" eb="9">
      <t>ジョウホウ</t>
    </rPh>
    <phoneticPr fontId="1"/>
  </si>
  <si>
    <t>事業所　業種</t>
    <rPh sb="0" eb="3">
      <t>ジギョウショ</t>
    </rPh>
    <rPh sb="4" eb="6">
      <t>ギョウシュ</t>
    </rPh>
    <phoneticPr fontId="1"/>
  </si>
  <si>
    <t>所属</t>
    <phoneticPr fontId="1"/>
  </si>
  <si>
    <t>削減計画　担当者</t>
    <rPh sb="0" eb="4">
      <t>サクゲンケイカク</t>
    </rPh>
    <rPh sb="5" eb="8">
      <t>タントウシャ</t>
    </rPh>
    <phoneticPr fontId="1"/>
  </si>
  <si>
    <t>TEL</t>
    <phoneticPr fontId="1"/>
  </si>
  <si>
    <t>Eメール</t>
    <phoneticPr fontId="1"/>
  </si>
  <si>
    <t>役職</t>
    <phoneticPr fontId="1"/>
  </si>
  <si>
    <t>氏名</t>
    <phoneticPr fontId="1"/>
  </si>
  <si>
    <t>エネルギー使用量（原油換算値）、ＣＯ₂排出量換算チェックシート</t>
    <rPh sb="5" eb="7">
      <t>シヨウ</t>
    </rPh>
    <rPh sb="7" eb="8">
      <t>リョウ</t>
    </rPh>
    <rPh sb="9" eb="13">
      <t>ゲンユカンサン</t>
    </rPh>
    <rPh sb="13" eb="14">
      <t>チ</t>
    </rPh>
    <rPh sb="19" eb="21">
      <t>ハイシュツ</t>
    </rPh>
    <rPh sb="21" eb="22">
      <t>リョウ</t>
    </rPh>
    <rPh sb="22" eb="24">
      <t>カンサン</t>
    </rPh>
    <phoneticPr fontId="8"/>
  </si>
  <si>
    <t>１．CO₂排出量換算計算</t>
    <rPh sb="5" eb="7">
      <t>ハイシュツ</t>
    </rPh>
    <rPh sb="7" eb="8">
      <t>リョウ</t>
    </rPh>
    <rPh sb="8" eb="10">
      <t>カンサン</t>
    </rPh>
    <rPh sb="10" eb="12">
      <t>ケイサン</t>
    </rPh>
    <phoneticPr fontId="11"/>
  </si>
  <si>
    <t>事業者名：</t>
    <rPh sb="0" eb="1">
      <t>ジ</t>
    </rPh>
    <rPh sb="1" eb="2">
      <t>ギョウ</t>
    </rPh>
    <rPh sb="2" eb="3">
      <t>シャ</t>
    </rPh>
    <rPh sb="3" eb="4">
      <t>メイ</t>
    </rPh>
    <phoneticPr fontId="8"/>
  </si>
  <si>
    <t>○○○○○○ 様</t>
    <rPh sb="7" eb="8">
      <t>サマ</t>
    </rPh>
    <phoneticPr fontId="8"/>
  </si>
  <si>
    <t>作成日：</t>
    <rPh sb="0" eb="2">
      <t>サクセイ</t>
    </rPh>
    <rPh sb="2" eb="3">
      <t>ヒ</t>
    </rPh>
    <phoneticPr fontId="8"/>
  </si>
  <si>
    <t>令和○○年 ○月○○日</t>
    <rPh sb="0" eb="1">
      <t>レイ</t>
    </rPh>
    <rPh sb="1" eb="2">
      <t>ワ</t>
    </rPh>
    <phoneticPr fontId="8"/>
  </si>
  <si>
    <t>期  間：</t>
    <rPh sb="0" eb="1">
      <t>キ</t>
    </rPh>
    <rPh sb="3" eb="4">
      <t>アイダ</t>
    </rPh>
    <phoneticPr fontId="8"/>
  </si>
  <si>
    <t>○○○○年４月～○○○○年３月</t>
  </si>
  <si>
    <t>係数：埼玉県目標設定型排出量取引制度で使用している換算係数</t>
    <phoneticPr fontId="11"/>
  </si>
  <si>
    <t>種　　　類</t>
    <rPh sb="0" eb="1">
      <t>シュ</t>
    </rPh>
    <rPh sb="4" eb="5">
      <t>ルイ</t>
    </rPh>
    <phoneticPr fontId="8"/>
  </si>
  <si>
    <t>使用量</t>
    <rPh sb="0" eb="3">
      <t>シヨウリョウ</t>
    </rPh>
    <phoneticPr fontId="8"/>
  </si>
  <si>
    <t>単位当たり
発熱量</t>
    <rPh sb="0" eb="2">
      <t>タンイ</t>
    </rPh>
    <rPh sb="2" eb="3">
      <t>ア</t>
    </rPh>
    <rPh sb="6" eb="9">
      <t>ハツネツリョウ</t>
    </rPh>
    <phoneticPr fontId="8"/>
  </si>
  <si>
    <t>熱量</t>
    <phoneticPr fontId="8"/>
  </si>
  <si>
    <t>原油換算</t>
    <rPh sb="0" eb="2">
      <t>ゲンユ</t>
    </rPh>
    <rPh sb="2" eb="4">
      <t>カンサン</t>
    </rPh>
    <phoneticPr fontId="8"/>
  </si>
  <si>
    <t>原油換算係数</t>
    <rPh sb="0" eb="2">
      <t>ゲンユ</t>
    </rPh>
    <rPh sb="2" eb="4">
      <t>カンサン</t>
    </rPh>
    <rPh sb="4" eb="6">
      <t>ケイスウ</t>
    </rPh>
    <phoneticPr fontId="8"/>
  </si>
  <si>
    <t>原油換算使用量</t>
    <rPh sb="0" eb="2">
      <t>ゲンユ</t>
    </rPh>
    <rPh sb="2" eb="4">
      <t>カンサン</t>
    </rPh>
    <rPh sb="4" eb="7">
      <t>シヨウリョウ</t>
    </rPh>
    <phoneticPr fontId="8"/>
  </si>
  <si>
    <t>ＣＯ₂排出係数</t>
    <phoneticPr fontId="8"/>
  </si>
  <si>
    <t>ＣＯ₂排出量</t>
    <rPh sb="3" eb="5">
      <t>ハイシュツ</t>
    </rPh>
    <rPh sb="5" eb="6">
      <t>リョウ</t>
    </rPh>
    <phoneticPr fontId="8"/>
  </si>
  <si>
    <t>①</t>
    <phoneticPr fontId="8"/>
  </si>
  <si>
    <t>②</t>
    <phoneticPr fontId="8"/>
  </si>
  <si>
    <t>①×②</t>
    <phoneticPr fontId="8"/>
  </si>
  <si>
    <t>③</t>
    <phoneticPr fontId="8"/>
  </si>
  <si>
    <t>②×③</t>
    <phoneticPr fontId="8"/>
  </si>
  <si>
    <t>①×②×③</t>
    <phoneticPr fontId="8"/>
  </si>
  <si>
    <t>④</t>
    <phoneticPr fontId="8"/>
  </si>
  <si>
    <t>①×④</t>
    <phoneticPr fontId="8"/>
  </si>
  <si>
    <t>数値</t>
    <rPh sb="0" eb="2">
      <t>スウチ</t>
    </rPh>
    <phoneticPr fontId="8"/>
  </si>
  <si>
    <t>単位</t>
    <phoneticPr fontId="8"/>
  </si>
  <si>
    <t>単位</t>
    <rPh sb="0" eb="2">
      <t>タンイ</t>
    </rPh>
    <phoneticPr fontId="8"/>
  </si>
  <si>
    <t>GJ</t>
    <phoneticPr fontId="8"/>
  </si>
  <si>
    <t>kL/GJ</t>
    <phoneticPr fontId="8"/>
  </si>
  <si>
    <t>kL</t>
    <phoneticPr fontId="8"/>
  </si>
  <si>
    <t>t-ＣＯ₂</t>
    <phoneticPr fontId="8"/>
  </si>
  <si>
    <t>燃料及び熱</t>
    <rPh sb="0" eb="2">
      <t>ネンリョウ</t>
    </rPh>
    <rPh sb="2" eb="3">
      <t>オヨ</t>
    </rPh>
    <rPh sb="4" eb="5">
      <t>ネツ</t>
    </rPh>
    <phoneticPr fontId="8"/>
  </si>
  <si>
    <t>原油
（コンデンセートを除く）</t>
    <rPh sb="0" eb="2">
      <t>ゲンユ</t>
    </rPh>
    <rPh sb="12" eb="13">
      <t>ノゾ</t>
    </rPh>
    <phoneticPr fontId="8"/>
  </si>
  <si>
    <t>GJ/kL</t>
    <phoneticPr fontId="8"/>
  </si>
  <si>
    <t>揮発油
（ガソリン）</t>
    <rPh sb="0" eb="3">
      <t>キハツユ</t>
    </rPh>
    <phoneticPr fontId="8"/>
  </si>
  <si>
    <t>ナフサ</t>
    <phoneticPr fontId="8"/>
  </si>
  <si>
    <t>灯油</t>
    <rPh sb="0" eb="2">
      <t>トウユ</t>
    </rPh>
    <phoneticPr fontId="8"/>
  </si>
  <si>
    <t>軽油</t>
    <rPh sb="0" eb="2">
      <t>ケイユ</t>
    </rPh>
    <phoneticPr fontId="8"/>
  </si>
  <si>
    <t>Ａ重油</t>
    <rPh sb="1" eb="3">
      <t>ジュウユ</t>
    </rPh>
    <phoneticPr fontId="8"/>
  </si>
  <si>
    <t>Ｂ・Ｃ重油</t>
    <rPh sb="3" eb="5">
      <t>ジュウユ</t>
    </rPh>
    <phoneticPr fontId="8"/>
  </si>
  <si>
    <t>石油アスファルト</t>
    <rPh sb="0" eb="2">
      <t>セキユ</t>
    </rPh>
    <phoneticPr fontId="8"/>
  </si>
  <si>
    <t>t</t>
    <phoneticPr fontId="8"/>
  </si>
  <si>
    <t>GJ/t</t>
    <phoneticPr fontId="8"/>
  </si>
  <si>
    <t>石油ガス</t>
    <rPh sb="0" eb="2">
      <t>セキユ</t>
    </rPh>
    <phoneticPr fontId="8"/>
  </si>
  <si>
    <r>
      <t xml:space="preserve">液化石油ガス
（ＬＰＧ： </t>
    </r>
    <r>
      <rPr>
        <b/>
        <sz val="10"/>
        <rFont val="ＭＳ Ｐゴシック"/>
        <family val="3"/>
        <charset val="128"/>
      </rPr>
      <t>ｔ</t>
    </r>
    <r>
      <rPr>
        <sz val="9"/>
        <rFont val="ＭＳ Ｐゴシック"/>
        <family val="3"/>
        <charset val="128"/>
      </rPr>
      <t>）</t>
    </r>
    <phoneticPr fontId="8"/>
  </si>
  <si>
    <r>
      <t xml:space="preserve">液化石油ガス
（ＬＰＧ： </t>
    </r>
    <r>
      <rPr>
        <b/>
        <sz val="10"/>
        <rFont val="ＭＳ Ｐゴシック"/>
        <family val="3"/>
        <charset val="128"/>
      </rPr>
      <t>㎥</t>
    </r>
    <r>
      <rPr>
        <sz val="9"/>
        <rFont val="ＭＳ Ｐゴシック"/>
        <family val="3"/>
        <charset val="128"/>
      </rPr>
      <t>）</t>
    </r>
    <phoneticPr fontId="8"/>
  </si>
  <si>
    <t>㎥</t>
    <phoneticPr fontId="8"/>
  </si>
  <si>
    <t>GJ/㎥</t>
    <phoneticPr fontId="8"/>
  </si>
  <si>
    <t>石油系炭化水素ガス</t>
    <rPh sb="0" eb="3">
      <t>セキユケイ</t>
    </rPh>
    <rPh sb="3" eb="5">
      <t>タンカ</t>
    </rPh>
    <rPh sb="5" eb="7">
      <t>スイソ</t>
    </rPh>
    <phoneticPr fontId="8"/>
  </si>
  <si>
    <r>
      <t>千Nｍ</t>
    </r>
    <r>
      <rPr>
        <b/>
        <vertAlign val="superscript"/>
        <sz val="11"/>
        <rFont val="ＭＳ Ｐ明朝"/>
        <family val="1"/>
        <charset val="128"/>
      </rPr>
      <t>3</t>
    </r>
    <rPh sb="0" eb="1">
      <t>セン</t>
    </rPh>
    <phoneticPr fontId="8"/>
  </si>
  <si>
    <r>
      <t>GJ/千Nｍ</t>
    </r>
    <r>
      <rPr>
        <vertAlign val="superscript"/>
        <sz val="9"/>
        <rFont val="ＭＳ Ｐ明朝"/>
        <family val="1"/>
        <charset val="128"/>
      </rPr>
      <t>3</t>
    </r>
    <phoneticPr fontId="8"/>
  </si>
  <si>
    <t>液化天然ガス
(LNG)</t>
    <rPh sb="0" eb="2">
      <t>エキカ</t>
    </rPh>
    <rPh sb="2" eb="4">
      <t>テンネン</t>
    </rPh>
    <phoneticPr fontId="8"/>
  </si>
  <si>
    <t>石炭</t>
    <rPh sb="0" eb="2">
      <t>セキタン</t>
    </rPh>
    <phoneticPr fontId="8"/>
  </si>
  <si>
    <t>原料炭</t>
    <rPh sb="0" eb="2">
      <t>ゲンリョウ</t>
    </rPh>
    <rPh sb="2" eb="3">
      <t>タン</t>
    </rPh>
    <phoneticPr fontId="8"/>
  </si>
  <si>
    <t>一般炭</t>
    <rPh sb="0" eb="2">
      <t>イッパン</t>
    </rPh>
    <rPh sb="2" eb="3">
      <t>タン</t>
    </rPh>
    <phoneticPr fontId="8"/>
  </si>
  <si>
    <t>無煙炭</t>
    <rPh sb="0" eb="3">
      <t>ムエンタン</t>
    </rPh>
    <phoneticPr fontId="8"/>
  </si>
  <si>
    <t>石炭コークス</t>
    <rPh sb="0" eb="2">
      <t>セキタン</t>
    </rPh>
    <phoneticPr fontId="8"/>
  </si>
  <si>
    <t>都市ガス</t>
    <rPh sb="0" eb="2">
      <t>トシ</t>
    </rPh>
    <phoneticPr fontId="8"/>
  </si>
  <si>
    <r>
      <t>千ｍ</t>
    </r>
    <r>
      <rPr>
        <b/>
        <vertAlign val="superscript"/>
        <sz val="11"/>
        <rFont val="ＭＳ Ｐ明朝"/>
        <family val="1"/>
        <charset val="128"/>
      </rPr>
      <t>3</t>
    </r>
    <rPh sb="0" eb="1">
      <t>セン</t>
    </rPh>
    <phoneticPr fontId="8"/>
  </si>
  <si>
    <r>
      <t>GJ/千ｍ</t>
    </r>
    <r>
      <rPr>
        <vertAlign val="superscript"/>
        <sz val="9"/>
        <rFont val="ＭＳ Ｐ明朝"/>
        <family val="1"/>
        <charset val="128"/>
      </rPr>
      <t>3</t>
    </r>
    <phoneticPr fontId="8"/>
  </si>
  <si>
    <r>
      <t>千Nｍ</t>
    </r>
    <r>
      <rPr>
        <vertAlign val="superscript"/>
        <sz val="10"/>
        <rFont val="ＭＳ Ｐ明朝"/>
        <family val="1"/>
        <charset val="128"/>
      </rPr>
      <t>3</t>
    </r>
    <rPh sb="0" eb="1">
      <t>セン</t>
    </rPh>
    <phoneticPr fontId="8"/>
  </si>
  <si>
    <t>産業用蒸気</t>
    <rPh sb="0" eb="3">
      <t>サンギョウヨウ</t>
    </rPh>
    <rPh sb="3" eb="5">
      <t>ジョウキ</t>
    </rPh>
    <phoneticPr fontId="8"/>
  </si>
  <si>
    <t>GJ/GJ</t>
    <phoneticPr fontId="8"/>
  </si>
  <si>
    <t>小計</t>
    <phoneticPr fontId="8"/>
  </si>
  <si>
    <t>電気</t>
    <rPh sb="0" eb="2">
      <t>デンキ</t>
    </rPh>
    <phoneticPr fontId="8"/>
  </si>
  <si>
    <t>①</t>
  </si>
  <si>
    <t>③=①×②</t>
    <phoneticPr fontId="8"/>
  </si>
  <si>
    <t>⑤=①×②×④</t>
    <phoneticPr fontId="8"/>
  </si>
  <si>
    <t>千kWh</t>
    <rPh sb="0" eb="1">
      <t>セン</t>
    </rPh>
    <phoneticPr fontId="8"/>
  </si>
  <si>
    <t>GJ/千kWh</t>
    <rPh sb="3" eb="4">
      <t>セン</t>
    </rPh>
    <phoneticPr fontId="8"/>
  </si>
  <si>
    <t>合計</t>
    <rPh sb="0" eb="2">
      <t>ゴウケイ</t>
    </rPh>
    <phoneticPr fontId="8"/>
  </si>
  <si>
    <t>※「種類」は主なもののみ、これ以外は省略</t>
    <rPh sb="2" eb="4">
      <t>シュルイ</t>
    </rPh>
    <rPh sb="6" eb="7">
      <t>オモ</t>
    </rPh>
    <rPh sb="15" eb="17">
      <t>イガイ</t>
    </rPh>
    <rPh sb="18" eb="20">
      <t>ショウリャク</t>
    </rPh>
    <phoneticPr fontId="30"/>
  </si>
  <si>
    <t>※都市ガス、電気の「単位当たり発熱量」は、便宜的に上記数値で計算</t>
    <rPh sb="1" eb="3">
      <t>トシ</t>
    </rPh>
    <rPh sb="6" eb="8">
      <t>デンキ</t>
    </rPh>
    <rPh sb="10" eb="12">
      <t>タンイ</t>
    </rPh>
    <rPh sb="12" eb="13">
      <t>ア</t>
    </rPh>
    <rPh sb="15" eb="17">
      <t>ハツネツ</t>
    </rPh>
    <rPh sb="17" eb="18">
      <t>リョウ</t>
    </rPh>
    <rPh sb="21" eb="24">
      <t>ベンギテキ</t>
    </rPh>
    <rPh sb="25" eb="27">
      <t>ジョウキ</t>
    </rPh>
    <rPh sb="27" eb="29">
      <t>スウチ</t>
    </rPh>
    <rPh sb="30" eb="32">
      <t>ケイサン</t>
    </rPh>
    <phoneticPr fontId="30"/>
  </si>
  <si>
    <t>※LPG：1㎥＝１．９９２㎏</t>
    <phoneticPr fontId="30"/>
  </si>
  <si>
    <r>
      <t xml:space="preserve">２．効果計算係数
</t>
    </r>
    <r>
      <rPr>
        <sz val="9"/>
        <color theme="1"/>
        <rFont val="ＭＳ Ｐ明朝"/>
        <family val="1"/>
        <charset val="128"/>
      </rPr>
      <t/>
    </r>
    <rPh sb="2" eb="4">
      <t>コウカ</t>
    </rPh>
    <rPh sb="4" eb="6">
      <t>ケイサン</t>
    </rPh>
    <rPh sb="6" eb="8">
      <t>ケイスウ</t>
    </rPh>
    <phoneticPr fontId="11"/>
  </si>
  <si>
    <t>（個票シート等で、エネルギー使用量、ＣＯ２排出量、削減金額等の算出には下表の係数を使用しています。）</t>
  </si>
  <si>
    <t>エネルギー
の種類</t>
    <rPh sb="7" eb="9">
      <t>シュルイ</t>
    </rPh>
    <phoneticPr fontId="11"/>
  </si>
  <si>
    <t>単価</t>
    <rPh sb="0" eb="2">
      <t>タンカ</t>
    </rPh>
    <phoneticPr fontId="11"/>
  </si>
  <si>
    <t>原油換算係数 *2</t>
    <rPh sb="0" eb="2">
      <t>ゲンユ</t>
    </rPh>
    <rPh sb="2" eb="4">
      <t>カンサン</t>
    </rPh>
    <rPh sb="4" eb="6">
      <t>ケイスウ</t>
    </rPh>
    <phoneticPr fontId="11"/>
  </si>
  <si>
    <r>
      <t>CO</t>
    </r>
    <r>
      <rPr>
        <vertAlign val="subscript"/>
        <sz val="10"/>
        <color theme="1"/>
        <rFont val="ＭＳ Ｐ明朝"/>
        <family val="1"/>
        <charset val="128"/>
      </rPr>
      <t>2</t>
    </r>
    <r>
      <rPr>
        <sz val="10"/>
        <color theme="1"/>
        <rFont val="ＭＳ Ｐ明朝"/>
        <family val="2"/>
        <charset val="128"/>
      </rPr>
      <t>排出係数</t>
    </r>
    <r>
      <rPr>
        <sz val="10"/>
        <color theme="1"/>
        <rFont val="ＭＳ Ｐ明朝"/>
        <family val="1"/>
        <charset val="128"/>
      </rPr>
      <t xml:space="preserve"> *2</t>
    </r>
    <rPh sb="3" eb="5">
      <t>ハイシュツ</t>
    </rPh>
    <rPh sb="5" eb="7">
      <t>ケイスウ</t>
    </rPh>
    <phoneticPr fontId="11"/>
  </si>
  <si>
    <t>記号</t>
    <rPh sb="0" eb="2">
      <t>キゴウ</t>
    </rPh>
    <phoneticPr fontId="11"/>
  </si>
  <si>
    <t>数値</t>
    <rPh sb="0" eb="2">
      <t>スウチ</t>
    </rPh>
    <phoneticPr fontId="11"/>
  </si>
  <si>
    <t>単位</t>
    <rPh sb="0" eb="2">
      <t>タンイ</t>
    </rPh>
    <phoneticPr fontId="11"/>
  </si>
  <si>
    <r>
      <t>電力</t>
    </r>
    <r>
      <rPr>
        <sz val="8"/>
        <color theme="1"/>
        <rFont val="ＭＳ Ｐ明朝"/>
        <family val="1"/>
        <charset val="128"/>
      </rPr>
      <t>　＊１</t>
    </r>
    <rPh sb="0" eb="2">
      <t>デンリョク</t>
    </rPh>
    <phoneticPr fontId="11"/>
  </si>
  <si>
    <t>dy</t>
    <phoneticPr fontId="11"/>
  </si>
  <si>
    <t>円/ｋWh</t>
    <rPh sb="0" eb="1">
      <t>エン</t>
    </rPh>
    <phoneticPr fontId="11"/>
  </si>
  <si>
    <t>do</t>
    <phoneticPr fontId="11"/>
  </si>
  <si>
    <t>ｋL/千ｋWh</t>
    <rPh sb="3" eb="4">
      <t>セン</t>
    </rPh>
    <phoneticPr fontId="11"/>
  </si>
  <si>
    <t>dc</t>
    <phoneticPr fontId="11"/>
  </si>
  <si>
    <r>
      <t>t-CO</t>
    </r>
    <r>
      <rPr>
        <vertAlign val="subscript"/>
        <sz val="10"/>
        <color theme="1"/>
        <rFont val="ＭＳ Ｐ明朝"/>
        <family val="1"/>
        <charset val="128"/>
      </rPr>
      <t>2</t>
    </r>
    <r>
      <rPr>
        <sz val="10"/>
        <color theme="1"/>
        <rFont val="ＭＳ Ｐ明朝"/>
        <family val="2"/>
        <charset val="128"/>
      </rPr>
      <t>/千ｋWh</t>
    </r>
    <rPh sb="6" eb="7">
      <t>セン</t>
    </rPh>
    <phoneticPr fontId="11"/>
  </si>
  <si>
    <t>灯油</t>
    <rPh sb="0" eb="2">
      <t>トウユ</t>
    </rPh>
    <phoneticPr fontId="11"/>
  </si>
  <si>
    <t>ｔｙ</t>
    <phoneticPr fontId="11"/>
  </si>
  <si>
    <t>円/L</t>
    <rPh sb="0" eb="1">
      <t>エン</t>
    </rPh>
    <phoneticPr fontId="11"/>
  </si>
  <si>
    <t>to</t>
    <phoneticPr fontId="11"/>
  </si>
  <si>
    <t>ｋL/ｋL</t>
    <phoneticPr fontId="11"/>
  </si>
  <si>
    <t>ｔｃ</t>
    <phoneticPr fontId="11"/>
  </si>
  <si>
    <r>
      <t>t-CO</t>
    </r>
    <r>
      <rPr>
        <vertAlign val="subscript"/>
        <sz val="10"/>
        <color theme="1"/>
        <rFont val="ＭＳ Ｐ明朝"/>
        <family val="1"/>
        <charset val="128"/>
      </rPr>
      <t>2</t>
    </r>
    <r>
      <rPr>
        <sz val="10"/>
        <color theme="1"/>
        <rFont val="ＭＳ Ｐ明朝"/>
        <family val="2"/>
        <charset val="128"/>
      </rPr>
      <t>/ｋL</t>
    </r>
    <phoneticPr fontId="11"/>
  </si>
  <si>
    <t>A重油</t>
    <rPh sb="1" eb="3">
      <t>ジュウユ</t>
    </rPh>
    <phoneticPr fontId="11"/>
  </si>
  <si>
    <t>ay</t>
    <phoneticPr fontId="11"/>
  </si>
  <si>
    <t>ao</t>
    <phoneticPr fontId="11"/>
  </si>
  <si>
    <t>ac</t>
    <phoneticPr fontId="11"/>
  </si>
  <si>
    <t>LPG(ｋｇ）</t>
    <phoneticPr fontId="11"/>
  </si>
  <si>
    <t>ｋy</t>
    <phoneticPr fontId="11"/>
  </si>
  <si>
    <t>円/ｋｇ</t>
    <phoneticPr fontId="11"/>
  </si>
  <si>
    <t>ｋo</t>
    <phoneticPr fontId="11"/>
  </si>
  <si>
    <r>
      <t>ｋL/</t>
    </r>
    <r>
      <rPr>
        <sz val="10"/>
        <rFont val="ＭＳ Ｐ明朝"/>
        <family val="1"/>
        <charset val="128"/>
      </rPr>
      <t>t</t>
    </r>
    <phoneticPr fontId="11"/>
  </si>
  <si>
    <t>ｋc</t>
    <phoneticPr fontId="11"/>
  </si>
  <si>
    <r>
      <t>t-CO</t>
    </r>
    <r>
      <rPr>
        <vertAlign val="subscript"/>
        <sz val="10"/>
        <color theme="1"/>
        <rFont val="ＭＳ Ｐ明朝"/>
        <family val="1"/>
        <charset val="128"/>
      </rPr>
      <t>2</t>
    </r>
    <r>
      <rPr>
        <sz val="10"/>
        <color theme="1"/>
        <rFont val="ＭＳ Ｐ明朝"/>
        <family val="2"/>
        <charset val="128"/>
      </rPr>
      <t>/</t>
    </r>
    <r>
      <rPr>
        <sz val="10"/>
        <rFont val="ＭＳ Ｐ明朝"/>
        <family val="1"/>
        <charset val="128"/>
      </rPr>
      <t>ｔ</t>
    </r>
    <phoneticPr fontId="11"/>
  </si>
  <si>
    <t>ガソリン</t>
    <phoneticPr fontId="11"/>
  </si>
  <si>
    <t>ｋL/ｋL</t>
  </si>
  <si>
    <t>t-CO2/ｋL</t>
  </si>
  <si>
    <t>LPG（㎥）</t>
    <phoneticPr fontId="11"/>
  </si>
  <si>
    <t>ｍy</t>
    <phoneticPr fontId="11"/>
  </si>
  <si>
    <t>円/㎥</t>
    <phoneticPr fontId="11"/>
  </si>
  <si>
    <t>ｍo</t>
    <phoneticPr fontId="11"/>
  </si>
  <si>
    <t>ｋL/㎥</t>
    <phoneticPr fontId="11"/>
  </si>
  <si>
    <t>ｍc</t>
    <phoneticPr fontId="11"/>
  </si>
  <si>
    <r>
      <t>t-CO</t>
    </r>
    <r>
      <rPr>
        <vertAlign val="subscript"/>
        <sz val="10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/㎥</t>
    </r>
    <phoneticPr fontId="11"/>
  </si>
  <si>
    <t>軽油</t>
    <rPh sb="0" eb="2">
      <t>ケイユ</t>
    </rPh>
    <phoneticPr fontId="11"/>
  </si>
  <si>
    <t>円/㎥</t>
  </si>
  <si>
    <t>ｋL/㎥</t>
  </si>
  <si>
    <t>t-CO2/㎥</t>
  </si>
  <si>
    <t>都市ガス　１３A</t>
    <rPh sb="0" eb="2">
      <t>トシ</t>
    </rPh>
    <phoneticPr fontId="11"/>
  </si>
  <si>
    <t>gy</t>
    <phoneticPr fontId="11"/>
  </si>
  <si>
    <t>円/㎥</t>
    <rPh sb="0" eb="1">
      <t>エン</t>
    </rPh>
    <phoneticPr fontId="11"/>
  </si>
  <si>
    <t>go</t>
    <phoneticPr fontId="11"/>
  </si>
  <si>
    <t>ｋL/千㎥</t>
    <rPh sb="3" eb="4">
      <t>セン</t>
    </rPh>
    <phoneticPr fontId="11"/>
  </si>
  <si>
    <t>gc</t>
    <phoneticPr fontId="11"/>
  </si>
  <si>
    <r>
      <t>t-CO</t>
    </r>
    <r>
      <rPr>
        <vertAlign val="subscript"/>
        <sz val="10"/>
        <color theme="1"/>
        <rFont val="ＭＳ Ｐ明朝"/>
        <family val="1"/>
        <charset val="128"/>
      </rPr>
      <t>2</t>
    </r>
    <r>
      <rPr>
        <sz val="10"/>
        <color theme="1"/>
        <rFont val="ＭＳ Ｐ明朝"/>
        <family val="2"/>
        <charset val="128"/>
      </rPr>
      <t>/千㎥</t>
    </r>
    <rPh sb="6" eb="7">
      <t>セン</t>
    </rPh>
    <phoneticPr fontId="11"/>
  </si>
  <si>
    <t>円/ｋｇ</t>
  </si>
  <si>
    <t>ｘｙ</t>
    <phoneticPr fontId="11"/>
  </si>
  <si>
    <t>ｘｏ</t>
    <phoneticPr fontId="11"/>
  </si>
  <si>
    <t>ｘｃ</t>
    <phoneticPr fontId="11"/>
  </si>
  <si>
    <t>ｋL/t</t>
  </si>
  <si>
    <t>t-CO2/ｔ</t>
  </si>
  <si>
    <t>＊１：単価は Ⅲ.エネルギーの使用状況シートの表より。　　＊２：係数は埼玉県排出量取引制度ガイドラインによります。</t>
    <rPh sb="3" eb="5">
      <t>タンカ</t>
    </rPh>
    <rPh sb="15" eb="17">
      <t>シヨウ</t>
    </rPh>
    <rPh sb="17" eb="19">
      <t>ジョウキョウ</t>
    </rPh>
    <rPh sb="23" eb="24">
      <t>ヒョウ</t>
    </rPh>
    <rPh sb="32" eb="34">
      <t>ケイスウ</t>
    </rPh>
    <rPh sb="35" eb="38">
      <t>サイタマケン</t>
    </rPh>
    <rPh sb="38" eb="40">
      <t>ハイシュツ</t>
    </rPh>
    <rPh sb="40" eb="41">
      <t>リョウ</t>
    </rPh>
    <rPh sb="41" eb="43">
      <t>トリヒキ</t>
    </rPh>
    <rPh sb="43" eb="45">
      <t>セイド</t>
    </rPh>
    <phoneticPr fontId="11"/>
  </si>
  <si>
    <t>原油のうちコンデンセート（ＮＧＬ）、石油コークス、コークス炉ガス、高炉ガス、転炉ガス、コールタール、都市ガス（６A)、産業用以外の蒸気、温水、冷水の行を削除し、ＣＯ₂排出量の列を追加した。</t>
    <rPh sb="59" eb="62">
      <t>サンギョウヨウ</t>
    </rPh>
    <rPh sb="62" eb="64">
      <t>イガイ</t>
    </rPh>
    <rPh sb="65" eb="67">
      <t>ジョウキ</t>
    </rPh>
    <rPh sb="68" eb="70">
      <t>オンスイ</t>
    </rPh>
    <rPh sb="71" eb="73">
      <t>レイスイ</t>
    </rPh>
    <phoneticPr fontId="8"/>
  </si>
  <si>
    <t>＊１　　都市ガスの「②単位当たり発熱量」については、標準状態（０℃、１気圧）を使用状態（１５℃）に換算する係数（０．９６６65）を
         標準状態における発熱量に掛けている。</t>
    <rPh sb="4" eb="6">
      <t>トシ</t>
    </rPh>
    <rPh sb="11" eb="13">
      <t>タンイ</t>
    </rPh>
    <rPh sb="13" eb="14">
      <t>ア</t>
    </rPh>
    <rPh sb="16" eb="17">
      <t>ハツ</t>
    </rPh>
    <rPh sb="17" eb="18">
      <t>ネツ</t>
    </rPh>
    <rPh sb="18" eb="19">
      <t>リョウ</t>
    </rPh>
    <rPh sb="26" eb="28">
      <t>ヒョウジュン</t>
    </rPh>
    <rPh sb="28" eb="30">
      <t>ジョウタイ</t>
    </rPh>
    <rPh sb="35" eb="37">
      <t>キアツ</t>
    </rPh>
    <rPh sb="39" eb="41">
      <t>シヨウ</t>
    </rPh>
    <rPh sb="41" eb="43">
      <t>ジョウタイ</t>
    </rPh>
    <rPh sb="49" eb="51">
      <t>カンサン</t>
    </rPh>
    <rPh sb="53" eb="55">
      <t>ケイスウ</t>
    </rPh>
    <rPh sb="75" eb="77">
      <t>ヒョウジュン</t>
    </rPh>
    <rPh sb="77" eb="79">
      <t>ジョウタイ</t>
    </rPh>
    <rPh sb="83" eb="85">
      <t>ハツネツ</t>
    </rPh>
    <rPh sb="85" eb="86">
      <t>リョウ</t>
    </rPh>
    <rPh sb="87" eb="88">
      <t>カ</t>
    </rPh>
    <phoneticPr fontId="8"/>
  </si>
  <si>
    <r>
      <t>＊２　　１３A(４５MJ/㎥）：東京ガス、武州ガス、大東ガス、伊</t>
    </r>
    <r>
      <rPr>
        <sz val="10"/>
        <color rgb="FFFF0000"/>
        <rFont val="ＭＳ Ｐ明朝"/>
        <family val="1"/>
        <charset val="128"/>
      </rPr>
      <t>奈</t>
    </r>
    <r>
      <rPr>
        <sz val="10"/>
        <color indexed="8"/>
        <rFont val="ＭＳ Ｐ明朝"/>
        <family val="1"/>
        <charset val="128"/>
      </rPr>
      <t>都市ガス、角栄ガス、幸手都市ガス、松栄ガス、
　　　　　　　　　　　　　　　坂戸ガス、日高都市ガス、鷺宮ガス</t>
    </r>
    <r>
      <rPr>
        <sz val="10"/>
        <color rgb="FFFF0000"/>
        <rFont val="ＭＳ Ｐ明朝"/>
        <family val="1"/>
        <charset val="128"/>
      </rPr>
      <t>、東彩ガス、武蔵野ガス、太田都市ガス</t>
    </r>
    <rPh sb="16" eb="18">
      <t>トウキョウ</t>
    </rPh>
    <rPh sb="21" eb="23">
      <t>ブシュウ</t>
    </rPh>
    <rPh sb="26" eb="28">
      <t>ダイトウ</t>
    </rPh>
    <rPh sb="31" eb="33">
      <t>イナ</t>
    </rPh>
    <rPh sb="33" eb="35">
      <t>トシ</t>
    </rPh>
    <rPh sb="38" eb="40">
      <t>カクエイ</t>
    </rPh>
    <rPh sb="43" eb="45">
      <t>サッテ</t>
    </rPh>
    <rPh sb="45" eb="47">
      <t>トシ</t>
    </rPh>
    <rPh sb="50" eb="51">
      <t>マツ</t>
    </rPh>
    <rPh sb="51" eb="52">
      <t>サカエ</t>
    </rPh>
    <rPh sb="88" eb="89">
      <t>トウ</t>
    </rPh>
    <rPh sb="89" eb="90">
      <t>サイ</t>
    </rPh>
    <rPh sb="93" eb="96">
      <t>ムサシノ</t>
    </rPh>
    <rPh sb="99" eb="101">
      <t>オオタ</t>
    </rPh>
    <rPh sb="101" eb="103">
      <t>トシ</t>
    </rPh>
    <phoneticPr fontId="8"/>
  </si>
  <si>
    <r>
      <t>　　　　１３A(４３．１２MJ/㎥）：入間ガス、新日本瓦斯、西武ガス</t>
    </r>
    <r>
      <rPr>
        <sz val="10"/>
        <color rgb="FFFF0000"/>
        <rFont val="ＭＳ Ｐ明朝"/>
        <family val="1"/>
        <charset val="128"/>
      </rPr>
      <t>、埼玉ガス、本庄ガスの一部</t>
    </r>
    <rPh sb="19" eb="21">
      <t>イルマ</t>
    </rPh>
    <rPh sb="24" eb="27">
      <t>シンニホン</t>
    </rPh>
    <rPh sb="27" eb="29">
      <t>ガス</t>
    </rPh>
    <rPh sb="30" eb="32">
      <t>セイブ</t>
    </rPh>
    <rPh sb="40" eb="42">
      <t>ホンジョウ</t>
    </rPh>
    <rPh sb="45" eb="47">
      <t>イチブ</t>
    </rPh>
    <phoneticPr fontId="8"/>
  </si>
  <si>
    <t>　　　　１３A(４６．０４MJ/㎥）：秩父ガス</t>
    <rPh sb="19" eb="21">
      <t>チチブ</t>
    </rPh>
    <phoneticPr fontId="8"/>
  </si>
  <si>
    <r>
      <t>　　　　１２A（４１．８６MJ/㎥）：</t>
    </r>
    <r>
      <rPr>
        <sz val="10"/>
        <color rgb="FFFF0000"/>
        <rFont val="ＭＳ Ｐ明朝"/>
        <family val="1"/>
        <charset val="128"/>
      </rPr>
      <t>本庄ガスの一部</t>
    </r>
    <rPh sb="19" eb="21">
      <t>ホンジョウ</t>
    </rPh>
    <rPh sb="24" eb="26">
      <t>イチブ</t>
    </rPh>
    <phoneticPr fontId="8"/>
  </si>
  <si>
    <t>削減計画　責任者</t>
    <rPh sb="0" eb="2">
      <t>サクゲン</t>
    </rPh>
    <rPh sb="2" eb="4">
      <t>ケイカク</t>
    </rPh>
    <phoneticPr fontId="1"/>
  </si>
  <si>
    <t>〇△■株式会社</t>
    <phoneticPr fontId="1"/>
  </si>
  <si>
    <t>第一埼玉工場</t>
    <phoneticPr fontId="1"/>
  </si>
  <si>
    <t>埼玉県さいたま市浦和区</t>
    <phoneticPr fontId="1"/>
  </si>
  <si>
    <t>https://www.pref.saitama.lg.jp/</t>
    <phoneticPr fontId="1"/>
  </si>
  <si>
    <t>（記入例）</t>
    <rPh sb="1" eb="4">
      <t>キニュウレイ</t>
    </rPh>
    <phoneticPr fontId="1"/>
  </si>
  <si>
    <t>電力、A重油</t>
    <phoneticPr fontId="1"/>
  </si>
  <si>
    <t>○○生産設備、空調、ボイラー</t>
    <phoneticPr fontId="1"/>
  </si>
  <si>
    <t>基準年度（2018)に対し、CO2排出量○○％削減</t>
    <phoneticPr fontId="1"/>
  </si>
  <si>
    <t>2020年度に定めたESG経営強化方針に脱炭素化を追加し、中長期計画と連動した取組とする。</t>
    <phoneticPr fontId="1"/>
  </si>
  <si>
    <t>毎年度の事業計画に脱炭素化事業を計上し、総務部長を事業責任者として事業を展開する。</t>
    <phoneticPr fontId="1"/>
  </si>
  <si>
    <t>照明のLED化100台</t>
    <phoneticPr fontId="1"/>
  </si>
  <si>
    <t>高効率空調設備への更新</t>
    <phoneticPr fontId="1"/>
  </si>
  <si>
    <t>○○生産設備を高効率タイプに更新</t>
    <rPh sb="2" eb="4">
      <t>セイサン</t>
    </rPh>
    <rPh sb="4" eb="6">
      <t>セツビ</t>
    </rPh>
    <rPh sb="7" eb="8">
      <t>コウ</t>
    </rPh>
    <rPh sb="8" eb="10">
      <t>コウリツ</t>
    </rPh>
    <phoneticPr fontId="1"/>
  </si>
  <si>
    <t>屋上・外壁の遮熱塗装</t>
    <phoneticPr fontId="1"/>
  </si>
  <si>
    <t>生産設備にEMS設置</t>
    <phoneticPr fontId="1"/>
  </si>
  <si>
    <t>太陽光発電設備設置（自家消費）</t>
    <phoneticPr fontId="1"/>
  </si>
  <si>
    <t>低炭素系統電力への変更</t>
    <phoneticPr fontId="1"/>
  </si>
  <si>
    <t>重油ボイラーの燃料転換（都市ガス化）</t>
    <phoneticPr fontId="1"/>
  </si>
  <si>
    <t>-</t>
  </si>
  <si>
    <t>製造業（輸送用機械器具製造業）</t>
    <rPh sb="0" eb="3">
      <t>セイゾウギョウ</t>
    </rPh>
    <phoneticPr fontId="1"/>
  </si>
  <si>
    <t>代表取締役</t>
    <rPh sb="0" eb="2">
      <t>ダイヒョウ</t>
    </rPh>
    <rPh sb="2" eb="5">
      <t>トリシマリヤク</t>
    </rPh>
    <phoneticPr fontId="1"/>
  </si>
  <si>
    <t>○○　○○</t>
    <phoneticPr fontId="1"/>
  </si>
  <si>
    <t>〇△■株式会社　総務部</t>
    <rPh sb="8" eb="11">
      <t>ソウムブ</t>
    </rPh>
    <phoneticPr fontId="1"/>
  </si>
  <si>
    <t>○○</t>
    <phoneticPr fontId="1"/>
  </si>
  <si>
    <t>▲▲　▲▲</t>
    <phoneticPr fontId="1"/>
  </si>
  <si>
    <t>【参考】具体的な対策について</t>
    <rPh sb="1" eb="3">
      <t>サンコウ</t>
    </rPh>
    <rPh sb="4" eb="7">
      <t>グタイテキ</t>
    </rPh>
    <rPh sb="8" eb="10">
      <t>タイサク</t>
    </rPh>
    <phoneticPr fontId="1"/>
  </si>
  <si>
    <t>詳細は、以下のURLをご参照ください。</t>
    <rPh sb="0" eb="2">
      <t>ショウサイ</t>
    </rPh>
    <rPh sb="4" eb="6">
      <t>イカ</t>
    </rPh>
    <rPh sb="12" eb="14">
      <t>サンショウ</t>
    </rPh>
    <phoneticPr fontId="1"/>
  </si>
  <si>
    <t>https://www.pref.saitama.lg.jp/a0501/sdgs/index.html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</si>
</sst>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;&quot;▲ &quot;0.0"/>
    <numFmt numFmtId="177" formatCode="#,##0.0;&quot;▲ &quot;#,##0.0"/>
  </numFmts>
  <fonts count="47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6"/>
      <name val="ＭＳ Ｐ明朝"/>
      <family val="2"/>
      <charset val="128"/>
    </font>
    <font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vertAlign val="superscript"/>
      <sz val="11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2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明朝"/>
      <family val="2"/>
      <charset val="128"/>
    </font>
    <font>
      <vertAlign val="subscript"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name val="ＭＳ Ｐ明朝"/>
      <family val="2"/>
      <charset val="128"/>
    </font>
    <font>
      <vertAlign val="subscript"/>
      <sz val="10"/>
      <name val="ＭＳ Ｐ明朝"/>
      <family val="1"/>
      <charset val="128"/>
    </font>
    <font>
      <b/>
      <sz val="10"/>
      <color indexed="59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11"/>
      <color indexed="10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8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46" fillId="0" borderId="0" applyNumberFormat="0" applyFill="0" applyBorder="0" applyAlignment="0" applyProtection="0">
      <alignment vertical="center"/>
    </xf>
  </cellStyleXfs>
  <cellXfs count="30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2" borderId="11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38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8" fontId="5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8" fontId="4" fillId="0" borderId="0" xfId="0" applyNumberFormat="1" applyFont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left"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9" fillId="0" borderId="0" xfId="3" applyNumberFormat="1" applyFont="1" applyProtection="1">
      <alignment vertical="center"/>
    </xf>
    <xf numFmtId="0" fontId="9" fillId="4" borderId="0" xfId="3" applyNumberFormat="1" applyFont="1" applyFill="1" applyProtection="1">
      <alignment vertical="center"/>
    </xf>
    <xf numFmtId="0" fontId="10" fillId="4" borderId="0" xfId="3" applyNumberFormat="1" applyFont="1" applyFill="1" applyAlignment="1" applyProtection="1">
      <alignment horizontal="left" vertical="center"/>
    </xf>
    <xf numFmtId="0" fontId="9" fillId="4" borderId="0" xfId="3" applyNumberFormat="1" applyFont="1" applyFill="1" applyAlignment="1" applyProtection="1">
      <alignment horizontal="left" vertical="center"/>
    </xf>
    <xf numFmtId="0" fontId="9" fillId="0" borderId="0" xfId="3" applyNumberFormat="1" applyFont="1" applyAlignment="1" applyProtection="1">
      <alignment vertical="center"/>
    </xf>
    <xf numFmtId="0" fontId="6" fillId="0" borderId="0" xfId="3" applyNumberFormat="1" applyFont="1" applyBorder="1" applyAlignment="1" applyProtection="1">
      <alignment vertical="center"/>
    </xf>
    <xf numFmtId="0" fontId="9" fillId="0" borderId="0" xfId="3" applyNumberFormat="1" applyFont="1" applyBorder="1" applyAlignment="1" applyProtection="1">
      <alignment vertical="center"/>
    </xf>
    <xf numFmtId="0" fontId="6" fillId="0" borderId="0" xfId="3" applyNumberFormat="1" applyFont="1" applyBorder="1" applyAlignment="1" applyProtection="1">
      <alignment horizontal="right" vertical="center" wrapText="1"/>
    </xf>
    <xf numFmtId="0" fontId="12" fillId="0" borderId="0" xfId="3" applyNumberFormat="1" applyFont="1" applyFill="1" applyBorder="1" applyAlignment="1" applyProtection="1">
      <alignment horizontal="left" vertical="center"/>
    </xf>
    <xf numFmtId="0" fontId="14" fillId="4" borderId="20" xfId="4" applyNumberFormat="1" applyFont="1" applyFill="1" applyBorder="1" applyAlignment="1" applyProtection="1">
      <alignment vertical="center" wrapText="1"/>
    </xf>
    <xf numFmtId="0" fontId="14" fillId="0" borderId="23" xfId="4" applyNumberFormat="1" applyFont="1" applyFill="1" applyBorder="1" applyAlignment="1" applyProtection="1">
      <alignment vertical="center" wrapText="1"/>
    </xf>
    <xf numFmtId="0" fontId="14" fillId="0" borderId="18" xfId="4" applyNumberFormat="1" applyFont="1" applyFill="1" applyBorder="1" applyAlignment="1" applyProtection="1">
      <alignment vertical="center" wrapText="1"/>
    </xf>
    <xf numFmtId="0" fontId="14" fillId="4" borderId="24" xfId="4" applyNumberFormat="1" applyFont="1" applyFill="1" applyBorder="1" applyAlignment="1" applyProtection="1">
      <alignment horizontal="center" vertical="center" wrapText="1"/>
    </xf>
    <xf numFmtId="0" fontId="9" fillId="0" borderId="18" xfId="3" applyNumberFormat="1" applyFont="1" applyBorder="1" applyAlignment="1" applyProtection="1">
      <alignment vertical="center" wrapText="1"/>
    </xf>
    <xf numFmtId="0" fontId="9" fillId="0" borderId="24" xfId="3" applyNumberFormat="1" applyFont="1" applyBorder="1" applyAlignment="1" applyProtection="1">
      <alignment horizontal="center" vertical="center" wrapText="1"/>
    </xf>
    <xf numFmtId="0" fontId="16" fillId="4" borderId="30" xfId="4" applyNumberFormat="1" applyFont="1" applyFill="1" applyBorder="1" applyAlignment="1" applyProtection="1">
      <alignment horizontal="center" vertical="center" wrapText="1"/>
    </xf>
    <xf numFmtId="0" fontId="15" fillId="4" borderId="31" xfId="4" applyNumberFormat="1" applyFont="1" applyFill="1" applyBorder="1" applyAlignment="1" applyProtection="1">
      <alignment horizontal="center" vertical="center" wrapText="1"/>
    </xf>
    <xf numFmtId="0" fontId="16" fillId="4" borderId="32" xfId="4" applyNumberFormat="1" applyFont="1" applyFill="1" applyBorder="1" applyAlignment="1" applyProtection="1">
      <alignment horizontal="center" vertical="center" wrapText="1"/>
    </xf>
    <xf numFmtId="0" fontId="17" fillId="0" borderId="30" xfId="3" applyNumberFormat="1" applyFont="1" applyBorder="1" applyAlignment="1" applyProtection="1">
      <alignment horizontal="center" vertical="center"/>
    </xf>
    <xf numFmtId="0" fontId="18" fillId="0" borderId="32" xfId="3" applyNumberFormat="1" applyFont="1" applyBorder="1" applyAlignment="1" applyProtection="1">
      <alignment horizontal="center" vertical="center" wrapText="1"/>
    </xf>
    <xf numFmtId="0" fontId="14" fillId="4" borderId="35" xfId="4" applyNumberFormat="1" applyFont="1" applyFill="1" applyBorder="1" applyAlignment="1" applyProtection="1">
      <alignment horizontal="center" vertical="center"/>
    </xf>
    <xf numFmtId="0" fontId="14" fillId="4" borderId="36" xfId="4" applyNumberFormat="1" applyFont="1" applyFill="1" applyBorder="1" applyAlignment="1" applyProtection="1">
      <alignment horizontal="center" vertical="center"/>
    </xf>
    <xf numFmtId="0" fontId="14" fillId="4" borderId="35" xfId="4" applyNumberFormat="1" applyFont="1" applyFill="1" applyBorder="1" applyAlignment="1" applyProtection="1">
      <alignment horizontal="center" vertical="center" wrapText="1"/>
    </xf>
    <xf numFmtId="0" fontId="14" fillId="4" borderId="36" xfId="4" applyNumberFormat="1" applyFont="1" applyFill="1" applyBorder="1" applyAlignment="1" applyProtection="1">
      <alignment horizontal="center" vertical="center" wrapText="1"/>
    </xf>
    <xf numFmtId="0" fontId="16" fillId="4" borderId="37" xfId="4" applyNumberFormat="1" applyFont="1" applyFill="1" applyBorder="1" applyAlignment="1" applyProtection="1">
      <alignment horizontal="center" vertical="center" wrapText="1"/>
    </xf>
    <xf numFmtId="0" fontId="16" fillId="4" borderId="38" xfId="4" applyNumberFormat="1" applyFont="1" applyFill="1" applyBorder="1" applyAlignment="1" applyProtection="1">
      <alignment horizontal="center" vertical="center" wrapText="1"/>
    </xf>
    <xf numFmtId="0" fontId="16" fillId="4" borderId="35" xfId="4" applyNumberFormat="1" applyFont="1" applyFill="1" applyBorder="1" applyAlignment="1" applyProtection="1">
      <alignment horizontal="center" vertical="center" wrapText="1"/>
    </xf>
    <xf numFmtId="0" fontId="16" fillId="4" borderId="39" xfId="4" applyNumberFormat="1" applyFont="1" applyFill="1" applyBorder="1" applyAlignment="1" applyProtection="1">
      <alignment horizontal="center" vertical="center" wrapText="1"/>
    </xf>
    <xf numFmtId="0" fontId="18" fillId="0" borderId="39" xfId="3" applyNumberFormat="1" applyFont="1" applyBorder="1" applyAlignment="1" applyProtection="1">
      <alignment horizontal="center" vertical="center"/>
    </xf>
    <xf numFmtId="0" fontId="19" fillId="5" borderId="13" xfId="5" applyNumberFormat="1" applyFont="1" applyFill="1" applyBorder="1" applyAlignment="1" applyProtection="1">
      <alignment horizontal="right" vertical="center"/>
    </xf>
    <xf numFmtId="0" fontId="19" fillId="4" borderId="12" xfId="4" applyNumberFormat="1" applyFont="1" applyFill="1" applyBorder="1" applyAlignment="1" applyProtection="1">
      <alignment horizontal="center" vertical="center"/>
    </xf>
    <xf numFmtId="0" fontId="19" fillId="4" borderId="41" xfId="4" applyNumberFormat="1" applyFont="1" applyFill="1" applyBorder="1" applyAlignment="1" applyProtection="1">
      <alignment horizontal="center" vertical="center" wrapText="1"/>
    </xf>
    <xf numFmtId="0" fontId="19" fillId="4" borderId="44" xfId="4" applyNumberFormat="1" applyFont="1" applyFill="1" applyBorder="1" applyAlignment="1" applyProtection="1">
      <alignment horizontal="center" vertical="center" wrapText="1"/>
    </xf>
    <xf numFmtId="0" fontId="19" fillId="4" borderId="45" xfId="4" applyNumberFormat="1" applyFont="1" applyFill="1" applyBorder="1" applyAlignment="1" applyProtection="1">
      <alignment horizontal="center" vertical="center" wrapText="1"/>
    </xf>
    <xf numFmtId="0" fontId="19" fillId="4" borderId="5" xfId="4" applyNumberFormat="1" applyFont="1" applyFill="1" applyBorder="1" applyAlignment="1" applyProtection="1">
      <alignment horizontal="center" vertical="center" wrapText="1"/>
    </xf>
    <xf numFmtId="0" fontId="19" fillId="6" borderId="46" xfId="4" applyNumberFormat="1" applyFont="1" applyFill="1" applyBorder="1" applyAlignment="1" applyProtection="1">
      <alignment horizontal="right" vertical="center" wrapText="1"/>
    </xf>
    <xf numFmtId="0" fontId="21" fillId="0" borderId="42" xfId="3" applyNumberFormat="1" applyFont="1" applyBorder="1" applyAlignment="1" applyProtection="1">
      <alignment vertical="center"/>
    </xf>
    <xf numFmtId="0" fontId="21" fillId="7" borderId="47" xfId="3" applyNumberFormat="1" applyFont="1" applyFill="1" applyBorder="1" applyAlignment="1" applyProtection="1">
      <alignment horizontal="right" vertical="center"/>
    </xf>
    <xf numFmtId="0" fontId="19" fillId="0" borderId="13" xfId="5" applyNumberFormat="1" applyFont="1" applyFill="1" applyBorder="1" applyAlignment="1" applyProtection="1">
      <alignment horizontal="right" vertical="center"/>
      <protection locked="0"/>
    </xf>
    <xf numFmtId="0" fontId="22" fillId="4" borderId="6" xfId="4" applyNumberFormat="1" applyFont="1" applyFill="1" applyBorder="1" applyAlignment="1" applyProtection="1">
      <alignment horizontal="center" vertical="center"/>
    </xf>
    <xf numFmtId="0" fontId="20" fillId="4" borderId="5" xfId="4" applyNumberFormat="1" applyFont="1" applyFill="1" applyBorder="1" applyAlignment="1" applyProtection="1">
      <alignment horizontal="center" vertical="center" wrapText="1"/>
    </xf>
    <xf numFmtId="0" fontId="20" fillId="4" borderId="6" xfId="4" applyNumberFormat="1" applyFont="1" applyFill="1" applyBorder="1" applyAlignment="1" applyProtection="1">
      <alignment horizontal="center" vertical="center" wrapText="1"/>
    </xf>
    <xf numFmtId="0" fontId="19" fillId="4" borderId="1" xfId="4" applyNumberFormat="1" applyFont="1" applyFill="1" applyBorder="1" applyAlignment="1" applyProtection="1">
      <alignment horizontal="center" vertical="center" wrapText="1"/>
    </xf>
    <xf numFmtId="176" fontId="19" fillId="6" borderId="46" xfId="4" applyNumberFormat="1" applyFont="1" applyFill="1" applyBorder="1" applyAlignment="1" applyProtection="1">
      <alignment horizontal="right" vertical="center" wrapText="1"/>
    </xf>
    <xf numFmtId="0" fontId="23" fillId="0" borderId="7" xfId="3" applyNumberFormat="1" applyFont="1" applyBorder="1" applyProtection="1">
      <alignment vertical="center"/>
    </xf>
    <xf numFmtId="177" fontId="21" fillId="7" borderId="50" xfId="3" applyNumberFormat="1" applyFont="1" applyFill="1" applyBorder="1" applyAlignment="1" applyProtection="1">
      <alignment horizontal="right" vertical="center"/>
    </xf>
    <xf numFmtId="0" fontId="22" fillId="4" borderId="10" xfId="4" applyNumberFormat="1" applyFont="1" applyFill="1" applyBorder="1" applyAlignment="1" applyProtection="1">
      <alignment horizontal="center" vertical="center"/>
    </xf>
    <xf numFmtId="0" fontId="19" fillId="4" borderId="10" xfId="4" applyNumberFormat="1" applyFont="1" applyFill="1" applyBorder="1" applyAlignment="1" applyProtection="1">
      <alignment horizontal="center" vertical="center"/>
    </xf>
    <xf numFmtId="0" fontId="19" fillId="4" borderId="6" xfId="4" applyNumberFormat="1" applyFont="1" applyFill="1" applyBorder="1" applyAlignment="1" applyProtection="1">
      <alignment horizontal="center" vertical="center"/>
    </xf>
    <xf numFmtId="0" fontId="20" fillId="4" borderId="5" xfId="4" applyNumberFormat="1" applyFont="1" applyFill="1" applyBorder="1" applyAlignment="1" applyProtection="1">
      <alignment horizontal="center" vertical="center"/>
    </xf>
    <xf numFmtId="0" fontId="20" fillId="4" borderId="6" xfId="4" applyNumberFormat="1" applyFont="1" applyFill="1" applyBorder="1" applyAlignment="1" applyProtection="1">
      <alignment horizontal="center" vertical="center"/>
    </xf>
    <xf numFmtId="0" fontId="9" fillId="4" borderId="53" xfId="3" applyNumberFormat="1" applyFont="1" applyFill="1" applyBorder="1" applyAlignment="1" applyProtection="1">
      <alignment vertical="center" wrapText="1"/>
    </xf>
    <xf numFmtId="0" fontId="19" fillId="4" borderId="60" xfId="4" applyNumberFormat="1" applyFont="1" applyFill="1" applyBorder="1" applyAlignment="1" applyProtection="1">
      <alignment horizontal="center" vertical="center"/>
    </xf>
    <xf numFmtId="0" fontId="20" fillId="4" borderId="61" xfId="4" applyNumberFormat="1" applyFont="1" applyFill="1" applyBorder="1" applyAlignment="1" applyProtection="1">
      <alignment horizontal="center" vertical="center" wrapText="1"/>
    </xf>
    <xf numFmtId="176" fontId="21" fillId="6" borderId="62" xfId="3" applyNumberFormat="1" applyFont="1" applyFill="1" applyBorder="1" applyAlignment="1" applyProtection="1">
      <alignment horizontal="right" vertical="center"/>
    </xf>
    <xf numFmtId="0" fontId="23" fillId="0" borderId="63" xfId="3" applyNumberFormat="1" applyFont="1" applyBorder="1" applyProtection="1">
      <alignment vertical="center"/>
    </xf>
    <xf numFmtId="0" fontId="19" fillId="4" borderId="67" xfId="5" applyNumberFormat="1" applyFont="1" applyFill="1" applyBorder="1" applyAlignment="1" applyProtection="1">
      <alignment horizontal="center" vertical="center"/>
    </xf>
    <xf numFmtId="0" fontId="19" fillId="4" borderId="68" xfId="4" applyNumberFormat="1" applyFont="1" applyFill="1" applyBorder="1" applyAlignment="1" applyProtection="1">
      <alignment horizontal="center" vertical="center"/>
    </xf>
    <xf numFmtId="0" fontId="20" fillId="4" borderId="69" xfId="4" applyNumberFormat="1" applyFont="1" applyFill="1" applyBorder="1" applyAlignment="1" applyProtection="1">
      <alignment horizontal="center" vertical="center"/>
    </xf>
    <xf numFmtId="0" fontId="20" fillId="4" borderId="68" xfId="4" applyNumberFormat="1" applyFont="1" applyFill="1" applyBorder="1" applyAlignment="1" applyProtection="1">
      <alignment horizontal="center" vertical="center"/>
    </xf>
    <xf numFmtId="0" fontId="19" fillId="4" borderId="69" xfId="4" applyNumberFormat="1" applyFont="1" applyFill="1" applyBorder="1" applyAlignment="1" applyProtection="1">
      <alignment horizontal="center" vertical="center"/>
    </xf>
    <xf numFmtId="0" fontId="20" fillId="4" borderId="69" xfId="4" applyNumberFormat="1" applyFont="1" applyFill="1" applyBorder="1" applyAlignment="1" applyProtection="1">
      <alignment horizontal="center" vertical="center" wrapText="1"/>
    </xf>
    <xf numFmtId="176" fontId="21" fillId="6" borderId="70" xfId="3" applyNumberFormat="1" applyFont="1" applyFill="1" applyBorder="1" applyAlignment="1" applyProtection="1">
      <alignment horizontal="right" vertical="center"/>
    </xf>
    <xf numFmtId="0" fontId="23" fillId="0" borderId="8" xfId="3" applyNumberFormat="1" applyFont="1" applyBorder="1" applyProtection="1">
      <alignment vertical="center"/>
    </xf>
    <xf numFmtId="177" fontId="21" fillId="7" borderId="71" xfId="3" applyNumberFormat="1" applyFont="1" applyFill="1" applyBorder="1" applyAlignment="1" applyProtection="1">
      <alignment horizontal="right" vertical="center"/>
    </xf>
    <xf numFmtId="0" fontId="19" fillId="4" borderId="15" xfId="4" applyNumberFormat="1" applyFont="1" applyFill="1" applyBorder="1" applyAlignment="1" applyProtection="1">
      <alignment horizontal="center" vertical="center"/>
    </xf>
    <xf numFmtId="0" fontId="20" fillId="4" borderId="11" xfId="4" applyNumberFormat="1" applyFont="1" applyFill="1" applyBorder="1" applyAlignment="1" applyProtection="1">
      <alignment horizontal="center" vertical="center"/>
    </xf>
    <xf numFmtId="0" fontId="20" fillId="4" borderId="12" xfId="4" applyNumberFormat="1" applyFont="1" applyFill="1" applyBorder="1" applyAlignment="1" applyProtection="1">
      <alignment horizontal="center" vertical="center"/>
    </xf>
    <xf numFmtId="0" fontId="19" fillId="4" borderId="11" xfId="4" applyNumberFormat="1" applyFont="1" applyFill="1" applyBorder="1" applyAlignment="1" applyProtection="1">
      <alignment horizontal="center" vertical="center" wrapText="1"/>
    </xf>
    <xf numFmtId="0" fontId="20" fillId="4" borderId="11" xfId="4" applyNumberFormat="1" applyFont="1" applyFill="1" applyBorder="1" applyAlignment="1" applyProtection="1">
      <alignment horizontal="center" vertical="center" wrapText="1"/>
    </xf>
    <xf numFmtId="0" fontId="23" fillId="0" borderId="67" xfId="3" applyNumberFormat="1" applyFont="1" applyBorder="1" applyProtection="1">
      <alignment vertical="center"/>
    </xf>
    <xf numFmtId="177" fontId="21" fillId="7" borderId="70" xfId="3" applyNumberFormat="1" applyFont="1" applyFill="1" applyBorder="1" applyAlignment="1" applyProtection="1">
      <alignment horizontal="right" vertical="center"/>
    </xf>
    <xf numFmtId="0" fontId="19" fillId="5" borderId="13" xfId="5" applyNumberFormat="1" applyFont="1" applyFill="1" applyBorder="1" applyAlignment="1" applyProtection="1">
      <alignment horizontal="center" vertical="center"/>
    </xf>
    <xf numFmtId="0" fontId="20" fillId="4" borderId="14" xfId="4" applyNumberFormat="1" applyFont="1" applyFill="1" applyBorder="1" applyAlignment="1" applyProtection="1">
      <alignment horizontal="center" vertical="center" wrapText="1"/>
    </xf>
    <xf numFmtId="176" fontId="19" fillId="6" borderId="72" xfId="4" applyNumberFormat="1" applyFont="1" applyFill="1" applyBorder="1" applyAlignment="1" applyProtection="1">
      <alignment horizontal="right" vertical="center" wrapText="1"/>
    </xf>
    <xf numFmtId="0" fontId="19" fillId="0" borderId="13" xfId="5" applyNumberFormat="1" applyFont="1" applyFill="1" applyBorder="1" applyAlignment="1" applyProtection="1">
      <alignment horizontal="center" vertical="center"/>
      <protection locked="0"/>
    </xf>
    <xf numFmtId="0" fontId="27" fillId="4" borderId="6" xfId="4" applyNumberFormat="1" applyFont="1" applyFill="1" applyBorder="1" applyAlignment="1" applyProtection="1">
      <alignment horizontal="center" vertical="center"/>
    </xf>
    <xf numFmtId="0" fontId="20" fillId="4" borderId="73" xfId="4" applyNumberFormat="1" applyFont="1" applyFill="1" applyBorder="1" applyAlignment="1" applyProtection="1">
      <alignment horizontal="center" vertical="center" wrapText="1"/>
    </xf>
    <xf numFmtId="176" fontId="19" fillId="6" borderId="74" xfId="4" applyNumberFormat="1" applyFont="1" applyFill="1" applyBorder="1" applyAlignment="1" applyProtection="1">
      <alignment horizontal="right" vertical="center" wrapText="1"/>
    </xf>
    <xf numFmtId="0" fontId="28" fillId="0" borderId="75" xfId="3" applyNumberFormat="1" applyFont="1" applyFill="1" applyBorder="1" applyProtection="1">
      <alignment vertical="center"/>
    </xf>
    <xf numFmtId="177" fontId="21" fillId="7" borderId="74" xfId="3" applyNumberFormat="1" applyFont="1" applyFill="1" applyBorder="1" applyAlignment="1" applyProtection="1">
      <alignment horizontal="right" vertical="center"/>
    </xf>
    <xf numFmtId="0" fontId="19" fillId="4" borderId="79" xfId="4" applyNumberFormat="1" applyFont="1" applyFill="1" applyBorder="1" applyProtection="1">
      <alignment vertical="center"/>
    </xf>
    <xf numFmtId="0" fontId="19" fillId="4" borderId="61" xfId="4" applyNumberFormat="1" applyFont="1" applyFill="1" applyBorder="1" applyAlignment="1" applyProtection="1">
      <alignment horizontal="center" vertical="center" wrapText="1"/>
    </xf>
    <xf numFmtId="0" fontId="23" fillId="0" borderId="80" xfId="3" applyNumberFormat="1" applyFont="1" applyBorder="1" applyAlignment="1" applyProtection="1">
      <alignment vertical="center" wrapText="1"/>
    </xf>
    <xf numFmtId="177" fontId="21" fillId="7" borderId="72" xfId="3" applyNumberFormat="1" applyFont="1" applyFill="1" applyBorder="1" applyAlignment="1" applyProtection="1">
      <alignment horizontal="right" vertical="center"/>
    </xf>
    <xf numFmtId="0" fontId="19" fillId="4" borderId="87" xfId="4" applyNumberFormat="1" applyFont="1" applyFill="1" applyBorder="1" applyAlignment="1" applyProtection="1">
      <alignment horizontal="center" vertical="center"/>
    </xf>
    <xf numFmtId="0" fontId="21" fillId="0" borderId="88" xfId="3" applyNumberFormat="1" applyFont="1" applyBorder="1" applyAlignment="1" applyProtection="1">
      <alignment vertical="center"/>
    </xf>
    <xf numFmtId="0" fontId="21" fillId="0" borderId="86" xfId="3" applyNumberFormat="1" applyFont="1" applyBorder="1" applyAlignment="1" applyProtection="1">
      <alignment vertical="center"/>
    </xf>
    <xf numFmtId="176" fontId="17" fillId="6" borderId="89" xfId="3" applyNumberFormat="1" applyFont="1" applyFill="1" applyBorder="1" applyAlignment="1" applyProtection="1">
      <alignment horizontal="right" vertical="center"/>
    </xf>
    <xf numFmtId="0" fontId="23" fillId="0" borderId="84" xfId="3" applyNumberFormat="1" applyFont="1" applyBorder="1" applyAlignment="1" applyProtection="1">
      <alignment vertical="center" wrapText="1"/>
    </xf>
    <xf numFmtId="177" fontId="17" fillId="7" borderId="90" xfId="3" applyNumberFormat="1" applyFont="1" applyFill="1" applyBorder="1" applyAlignment="1" applyProtection="1">
      <alignment horizontal="right" vertical="center" shrinkToFit="1"/>
    </xf>
    <xf numFmtId="0" fontId="21" fillId="0" borderId="18" xfId="3" applyNumberFormat="1" applyFont="1" applyFill="1" applyBorder="1" applyAlignment="1" applyProtection="1">
      <alignment horizontal="distributed" vertical="center"/>
    </xf>
    <xf numFmtId="0" fontId="19" fillId="0" borderId="18" xfId="4" applyNumberFormat="1" applyFont="1" applyFill="1" applyBorder="1" applyAlignment="1" applyProtection="1">
      <alignment vertical="center"/>
    </xf>
    <xf numFmtId="0" fontId="21" fillId="0" borderId="18" xfId="3" applyNumberFormat="1" applyFont="1" applyFill="1" applyBorder="1" applyAlignment="1" applyProtection="1">
      <alignment vertical="center"/>
    </xf>
    <xf numFmtId="0" fontId="21" fillId="0" borderId="18" xfId="3" applyNumberFormat="1" applyFont="1" applyFill="1" applyBorder="1" applyAlignment="1" applyProtection="1">
      <alignment horizontal="center" vertical="center"/>
    </xf>
    <xf numFmtId="0" fontId="19" fillId="0" borderId="18" xfId="4" applyNumberFormat="1" applyFont="1" applyFill="1" applyBorder="1" applyAlignment="1" applyProtection="1">
      <alignment horizontal="center" vertical="center"/>
    </xf>
    <xf numFmtId="0" fontId="29" fillId="0" borderId="18" xfId="3" applyNumberFormat="1" applyFont="1" applyFill="1" applyBorder="1" applyAlignment="1" applyProtection="1">
      <alignment horizontal="right" vertical="center"/>
    </xf>
    <xf numFmtId="0" fontId="21" fillId="0" borderId="18" xfId="3" applyNumberFormat="1" applyFont="1" applyFill="1" applyBorder="1" applyAlignment="1" applyProtection="1">
      <alignment vertical="center" wrapText="1"/>
    </xf>
    <xf numFmtId="0" fontId="9" fillId="0" borderId="18" xfId="3" applyNumberFormat="1" applyFont="1" applyFill="1" applyBorder="1" applyAlignment="1" applyProtection="1">
      <alignment vertical="center" wrapText="1"/>
    </xf>
    <xf numFmtId="0" fontId="21" fillId="0" borderId="0" xfId="3" applyNumberFormat="1" applyFont="1" applyFill="1" applyBorder="1" applyAlignment="1" applyProtection="1">
      <alignment horizontal="distributed" vertical="center"/>
    </xf>
    <xf numFmtId="0" fontId="19" fillId="0" borderId="0" xfId="4" applyNumberFormat="1" applyFont="1" applyFill="1" applyBorder="1" applyAlignment="1" applyProtection="1">
      <alignment vertical="center"/>
    </xf>
    <xf numFmtId="0" fontId="21" fillId="0" borderId="0" xfId="3" applyNumberFormat="1" applyFont="1" applyFill="1" applyBorder="1" applyAlignment="1" applyProtection="1">
      <alignment vertical="center"/>
    </xf>
    <xf numFmtId="0" fontId="21" fillId="0" borderId="0" xfId="3" applyNumberFormat="1" applyFont="1" applyFill="1" applyBorder="1" applyAlignment="1" applyProtection="1">
      <alignment horizontal="center" vertical="center"/>
    </xf>
    <xf numFmtId="0" fontId="19" fillId="0" borderId="0" xfId="4" applyNumberFormat="1" applyFont="1" applyFill="1" applyBorder="1" applyAlignment="1" applyProtection="1">
      <alignment horizontal="center" vertical="center"/>
    </xf>
    <xf numFmtId="0" fontId="29" fillId="0" borderId="0" xfId="3" applyNumberFormat="1" applyFont="1" applyFill="1" applyBorder="1" applyAlignment="1" applyProtection="1">
      <alignment horizontal="right" vertical="center"/>
    </xf>
    <xf numFmtId="0" fontId="21" fillId="0" borderId="0" xfId="3" applyNumberFormat="1" applyFont="1" applyFill="1" applyBorder="1" applyAlignment="1" applyProtection="1">
      <alignment vertical="center" wrapText="1"/>
    </xf>
    <xf numFmtId="0" fontId="9" fillId="0" borderId="0" xfId="3" applyNumberFormat="1" applyFont="1" applyFill="1" applyBorder="1" applyAlignment="1" applyProtection="1">
      <alignment vertical="center" wrapText="1"/>
    </xf>
    <xf numFmtId="0" fontId="6" fillId="0" borderId="0" xfId="3" applyNumberFormat="1" applyFont="1" applyProtection="1">
      <alignment vertical="center"/>
    </xf>
    <xf numFmtId="0" fontId="21" fillId="0" borderId="0" xfId="3" applyNumberFormat="1" applyFont="1" applyAlignment="1" applyProtection="1">
      <alignment horizontal="left" vertical="center" wrapText="1"/>
    </xf>
    <xf numFmtId="0" fontId="6" fillId="0" borderId="0" xfId="3" applyNumberFormat="1" applyFont="1" applyAlignment="1" applyProtection="1">
      <alignment horizontal="left" vertical="center"/>
    </xf>
    <xf numFmtId="0" fontId="9" fillId="0" borderId="0" xfId="3" applyNumberFormat="1" applyFont="1" applyAlignment="1" applyProtection="1">
      <alignment horizontal="left" vertical="center"/>
    </xf>
    <xf numFmtId="0" fontId="32" fillId="0" borderId="0" xfId="6" applyNumberFormat="1" applyFont="1" applyBorder="1" applyAlignment="1" applyProtection="1">
      <alignment vertical="center"/>
    </xf>
    <xf numFmtId="0" fontId="33" fillId="0" borderId="0" xfId="6" applyNumberFormat="1" applyFont="1" applyBorder="1" applyAlignment="1" applyProtection="1">
      <alignment vertical="center" wrapText="1"/>
    </xf>
    <xf numFmtId="0" fontId="33" fillId="0" borderId="0" xfId="6" applyNumberFormat="1" applyFont="1" applyBorder="1" applyAlignment="1" applyProtection="1">
      <alignment vertical="center"/>
    </xf>
    <xf numFmtId="0" fontId="34" fillId="0" borderId="29" xfId="6" applyNumberFormat="1" applyFont="1" applyBorder="1" applyAlignment="1" applyProtection="1">
      <alignment horizontal="center" vertical="center"/>
    </xf>
    <xf numFmtId="0" fontId="34" fillId="0" borderId="94" xfId="6" applyNumberFormat="1" applyFont="1" applyBorder="1" applyAlignment="1" applyProtection="1">
      <alignment horizontal="center" vertical="center"/>
    </xf>
    <xf numFmtId="0" fontId="34" fillId="0" borderId="95" xfId="6" applyNumberFormat="1" applyFont="1" applyBorder="1" applyAlignment="1" applyProtection="1">
      <alignment horizontal="center" vertical="center"/>
    </xf>
    <xf numFmtId="0" fontId="34" fillId="0" borderId="91" xfId="6" applyNumberFormat="1" applyFont="1" applyBorder="1" applyAlignment="1" applyProtection="1">
      <alignment vertical="center"/>
    </xf>
    <xf numFmtId="0" fontId="34" fillId="0" borderId="92" xfId="6" applyNumberFormat="1" applyFont="1" applyBorder="1" applyAlignment="1" applyProtection="1">
      <alignment vertical="center"/>
    </xf>
    <xf numFmtId="0" fontId="34" fillId="0" borderId="91" xfId="6" applyNumberFormat="1" applyFont="1" applyBorder="1" applyAlignment="1" applyProtection="1">
      <alignment horizontal="center" vertical="center"/>
    </xf>
    <xf numFmtId="0" fontId="34" fillId="0" borderId="96" xfId="6" applyNumberFormat="1" applyFont="1" applyFill="1" applyBorder="1" applyAlignment="1" applyProtection="1">
      <alignment horizontal="right" vertical="center"/>
    </xf>
    <xf numFmtId="0" fontId="34" fillId="0" borderId="96" xfId="6" applyNumberFormat="1" applyFont="1" applyBorder="1" applyAlignment="1" applyProtection="1">
      <alignment horizontal="left" vertical="center" shrinkToFit="1"/>
    </xf>
    <xf numFmtId="0" fontId="34" fillId="0" borderId="96" xfId="6" applyNumberFormat="1" applyFont="1" applyFill="1" applyBorder="1" applyAlignment="1" applyProtection="1">
      <alignment vertical="center" shrinkToFit="1"/>
    </xf>
    <xf numFmtId="0" fontId="34" fillId="0" borderId="97" xfId="6" applyNumberFormat="1" applyFont="1" applyBorder="1" applyAlignment="1" applyProtection="1">
      <alignment horizontal="left" vertical="center" shrinkToFit="1"/>
    </xf>
    <xf numFmtId="0" fontId="34" fillId="0" borderId="98" xfId="6" applyNumberFormat="1" applyFont="1" applyBorder="1" applyAlignment="1" applyProtection="1">
      <alignment horizontal="center" vertical="center"/>
    </xf>
    <xf numFmtId="0" fontId="34" fillId="0" borderId="100" xfId="6" applyNumberFormat="1" applyFont="1" applyFill="1" applyBorder="1" applyAlignment="1" applyProtection="1">
      <alignment horizontal="right" vertical="center"/>
    </xf>
    <xf numFmtId="0" fontId="34" fillId="0" borderId="100" xfId="6" applyNumberFormat="1" applyFont="1" applyBorder="1" applyAlignment="1" applyProtection="1">
      <alignment horizontal="left" vertical="center" shrinkToFit="1"/>
    </xf>
    <xf numFmtId="0" fontId="34" fillId="0" borderId="100" xfId="6" applyNumberFormat="1" applyFont="1" applyFill="1" applyBorder="1" applyAlignment="1" applyProtection="1">
      <alignment vertical="center" shrinkToFit="1"/>
    </xf>
    <xf numFmtId="0" fontId="34" fillId="0" borderId="101" xfId="6" applyNumberFormat="1" applyFont="1" applyBorder="1" applyAlignment="1" applyProtection="1">
      <alignment horizontal="left" vertical="center" shrinkToFit="1"/>
    </xf>
    <xf numFmtId="0" fontId="34" fillId="0" borderId="102" xfId="6" applyNumberFormat="1" applyFont="1" applyBorder="1" applyAlignment="1" applyProtection="1">
      <alignment vertical="center"/>
    </xf>
    <xf numFmtId="0" fontId="34" fillId="0" borderId="103" xfId="6" applyNumberFormat="1" applyFont="1" applyBorder="1" applyAlignment="1" applyProtection="1">
      <alignment vertical="center"/>
    </xf>
    <xf numFmtId="0" fontId="34" fillId="0" borderId="102" xfId="6" applyNumberFormat="1" applyFont="1" applyBorder="1" applyAlignment="1" applyProtection="1">
      <alignment horizontal="center" vertical="center"/>
    </xf>
    <xf numFmtId="0" fontId="34" fillId="0" borderId="104" xfId="6" applyNumberFormat="1" applyFont="1" applyFill="1" applyBorder="1" applyAlignment="1" applyProtection="1">
      <alignment horizontal="right" vertical="center"/>
    </xf>
    <xf numFmtId="0" fontId="34" fillId="0" borderId="104" xfId="6" applyNumberFormat="1" applyFont="1" applyBorder="1" applyAlignment="1" applyProtection="1">
      <alignment horizontal="left" vertical="center" shrinkToFit="1"/>
    </xf>
    <xf numFmtId="0" fontId="34" fillId="0" borderId="104" xfId="6" applyNumberFormat="1" applyFont="1" applyFill="1" applyBorder="1" applyAlignment="1" applyProtection="1">
      <alignment vertical="center" shrinkToFit="1"/>
    </xf>
    <xf numFmtId="0" fontId="34" fillId="0" borderId="105" xfId="6" applyNumberFormat="1" applyFont="1" applyBorder="1" applyAlignment="1" applyProtection="1">
      <alignment horizontal="left" vertical="center" shrinkToFit="1"/>
    </xf>
    <xf numFmtId="0" fontId="38" fillId="0" borderId="104" xfId="6" applyNumberFormat="1" applyFont="1" applyFill="1" applyBorder="1" applyAlignment="1" applyProtection="1">
      <alignment horizontal="left" vertical="center" shrinkToFit="1"/>
    </xf>
    <xf numFmtId="0" fontId="19" fillId="0" borderId="104" xfId="6" applyNumberFormat="1" applyFont="1" applyFill="1" applyBorder="1" applyAlignment="1" applyProtection="1">
      <alignment horizontal="left" vertical="center" shrinkToFit="1"/>
    </xf>
    <xf numFmtId="0" fontId="38" fillId="0" borderId="105" xfId="6" applyNumberFormat="1" applyFont="1" applyFill="1" applyBorder="1" applyAlignment="1" applyProtection="1">
      <alignment horizontal="left" vertical="center" shrinkToFit="1"/>
    </xf>
    <xf numFmtId="0" fontId="34" fillId="0" borderId="98" xfId="6" applyNumberFormat="1" applyFont="1" applyBorder="1" applyAlignment="1" applyProtection="1">
      <alignment vertical="center"/>
    </xf>
    <xf numFmtId="0" fontId="34" fillId="0" borderId="99" xfId="6" applyNumberFormat="1" applyFont="1" applyBorder="1" applyAlignment="1" applyProtection="1">
      <alignment vertical="center"/>
    </xf>
    <xf numFmtId="0" fontId="34" fillId="0" borderId="94" xfId="6" applyNumberFormat="1" applyFont="1" applyFill="1" applyBorder="1" applyAlignment="1" applyProtection="1">
      <alignment horizontal="right" vertical="center"/>
    </xf>
    <xf numFmtId="0" fontId="34" fillId="0" borderId="94" xfId="6" applyNumberFormat="1" applyFont="1" applyBorder="1" applyAlignment="1" applyProtection="1">
      <alignment horizontal="left" vertical="center" shrinkToFit="1"/>
    </xf>
    <xf numFmtId="0" fontId="34" fillId="0" borderId="94" xfId="6" applyNumberFormat="1" applyFont="1" applyFill="1" applyBorder="1" applyAlignment="1" applyProtection="1">
      <alignment vertical="center" shrinkToFit="1"/>
    </xf>
    <xf numFmtId="0" fontId="34" fillId="0" borderId="95" xfId="6" applyNumberFormat="1" applyFont="1" applyBorder="1" applyAlignment="1" applyProtection="1">
      <alignment horizontal="left" vertical="center" shrinkToFit="1"/>
    </xf>
    <xf numFmtId="0" fontId="21" fillId="0" borderId="0" xfId="3" applyNumberFormat="1" applyFont="1" applyAlignment="1" applyProtection="1">
      <alignment horizontal="center" vertical="center"/>
    </xf>
    <xf numFmtId="0" fontId="40" fillId="0" borderId="0" xfId="3" applyNumberFormat="1" applyFont="1" applyFill="1" applyAlignment="1" applyProtection="1">
      <alignment vertical="top" wrapText="1"/>
    </xf>
    <xf numFmtId="0" fontId="21" fillId="0" borderId="0" xfId="3" applyNumberFormat="1" applyFont="1" applyBorder="1" applyAlignment="1" applyProtection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left" vertical="center" shrinkToFit="1"/>
    </xf>
    <xf numFmtId="0" fontId="46" fillId="0" borderId="0" xfId="7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9" fontId="4" fillId="3" borderId="5" xfId="1" applyFont="1" applyFill="1" applyBorder="1" applyAlignment="1">
      <alignment horizontal="center" vertical="center"/>
    </xf>
    <xf numFmtId="9" fontId="4" fillId="3" borderId="6" xfId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20" fillId="4" borderId="59" xfId="4" applyNumberFormat="1" applyFont="1" applyFill="1" applyBorder="1" applyAlignment="1" applyProtection="1">
      <alignment horizontal="center" vertical="center"/>
    </xf>
    <xf numFmtId="0" fontId="20" fillId="4" borderId="58" xfId="4" applyNumberFormat="1" applyFont="1" applyFill="1" applyBorder="1" applyAlignment="1" applyProtection="1">
      <alignment horizontal="center" vertical="center"/>
    </xf>
    <xf numFmtId="0" fontId="9" fillId="4" borderId="81" xfId="3" applyNumberFormat="1" applyFont="1" applyFill="1" applyBorder="1" applyAlignment="1" applyProtection="1">
      <alignment horizontal="distributed" vertical="center" justifyLastLine="1"/>
    </xf>
    <xf numFmtId="0" fontId="9" fillId="4" borderId="82" xfId="3" applyNumberFormat="1" applyFont="1" applyFill="1" applyBorder="1" applyAlignment="1" applyProtection="1">
      <alignment horizontal="distributed" vertical="center" justifyLastLine="1"/>
    </xf>
    <xf numFmtId="0" fontId="9" fillId="4" borderId="83" xfId="3" applyNumberFormat="1" applyFont="1" applyFill="1" applyBorder="1" applyAlignment="1" applyProtection="1">
      <alignment horizontal="distributed" vertical="center" justifyLastLine="1"/>
    </xf>
    <xf numFmtId="0" fontId="19" fillId="4" borderId="84" xfId="4" applyNumberFormat="1" applyFont="1" applyFill="1" applyBorder="1" applyAlignment="1" applyProtection="1">
      <alignment vertical="center"/>
    </xf>
    <xf numFmtId="0" fontId="19" fillId="4" borderId="85" xfId="4" applyNumberFormat="1" applyFont="1" applyFill="1" applyBorder="1" applyAlignment="1" applyProtection="1">
      <alignment vertical="center"/>
    </xf>
    <xf numFmtId="0" fontId="23" fillId="4" borderId="86" xfId="3" applyNumberFormat="1" applyFont="1" applyFill="1" applyBorder="1" applyAlignment="1" applyProtection="1">
      <alignment horizontal="center" vertical="center"/>
    </xf>
    <xf numFmtId="0" fontId="23" fillId="4" borderId="85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Alignment="1" applyProtection="1">
      <alignment horizontal="left" vertical="center" wrapText="1"/>
    </xf>
    <xf numFmtId="0" fontId="34" fillId="0" borderId="9" xfId="6" applyNumberFormat="1" applyFont="1" applyBorder="1" applyAlignment="1" applyProtection="1">
      <alignment horizontal="center" vertical="center" wrapText="1"/>
    </xf>
    <xf numFmtId="0" fontId="34" fillId="0" borderId="8" xfId="6" applyNumberFormat="1" applyFont="1" applyBorder="1" applyAlignment="1" applyProtection="1">
      <alignment horizontal="center" vertical="center" wrapText="1"/>
    </xf>
    <xf numFmtId="0" fontId="34" fillId="0" borderId="10" xfId="6" applyNumberFormat="1" applyFont="1" applyBorder="1" applyAlignment="1" applyProtection="1">
      <alignment horizontal="center" vertical="center" wrapText="1"/>
    </xf>
    <xf numFmtId="0" fontId="34" fillId="0" borderId="11" xfId="6" applyNumberFormat="1" applyFont="1" applyBorder="1" applyAlignment="1" applyProtection="1">
      <alignment horizontal="center" vertical="center" wrapText="1"/>
    </xf>
    <xf numFmtId="0" fontId="34" fillId="0" borderId="13" xfId="6" applyNumberFormat="1" applyFont="1" applyBorder="1" applyAlignment="1" applyProtection="1">
      <alignment horizontal="center" vertical="center" wrapText="1"/>
    </xf>
    <xf numFmtId="0" fontId="34" fillId="0" borderId="12" xfId="6" applyNumberFormat="1" applyFont="1" applyBorder="1" applyAlignment="1" applyProtection="1">
      <alignment horizontal="center" vertical="center" wrapText="1"/>
    </xf>
    <xf numFmtId="0" fontId="34" fillId="0" borderId="91" xfId="6" applyNumberFormat="1" applyFont="1" applyBorder="1" applyAlignment="1" applyProtection="1">
      <alignment horizontal="center" vertical="center"/>
    </xf>
    <xf numFmtId="0" fontId="34" fillId="0" borderId="92" xfId="6" applyNumberFormat="1" applyFont="1" applyBorder="1" applyAlignment="1" applyProtection="1">
      <alignment horizontal="center" vertical="center"/>
    </xf>
    <xf numFmtId="0" fontId="34" fillId="0" borderId="93" xfId="6" applyNumberFormat="1" applyFont="1" applyBorder="1" applyAlignment="1" applyProtection="1">
      <alignment horizontal="center" vertical="center"/>
    </xf>
    <xf numFmtId="0" fontId="34" fillId="0" borderId="98" xfId="6" applyNumberFormat="1" applyFont="1" applyBorder="1" applyAlignment="1" applyProtection="1">
      <alignment vertical="center"/>
    </xf>
    <xf numFmtId="0" fontId="34" fillId="0" borderId="99" xfId="6" applyNumberFormat="1" applyFont="1" applyBorder="1" applyAlignment="1" applyProtection="1">
      <alignment vertical="center"/>
    </xf>
    <xf numFmtId="0" fontId="34" fillId="0" borderId="29" xfId="6" applyNumberFormat="1" applyFont="1" applyBorder="1" applyAlignment="1" applyProtection="1">
      <alignment vertical="center"/>
    </xf>
    <xf numFmtId="0" fontId="34" fillId="0" borderId="30" xfId="6" applyNumberFormat="1" applyFont="1" applyBorder="1" applyAlignment="1" applyProtection="1">
      <alignment vertical="center"/>
    </xf>
    <xf numFmtId="0" fontId="34" fillId="0" borderId="28" xfId="6" applyNumberFormat="1" applyFont="1" applyBorder="1" applyAlignment="1" applyProtection="1">
      <alignment vertical="center"/>
    </xf>
    <xf numFmtId="0" fontId="36" fillId="0" borderId="0" xfId="3" applyNumberFormat="1" applyFont="1" applyAlignment="1" applyProtection="1">
      <alignment horizontal="left" vertical="center" wrapText="1"/>
    </xf>
    <xf numFmtId="0" fontId="21" fillId="0" borderId="0" xfId="3" applyNumberFormat="1" applyFont="1" applyBorder="1" applyAlignment="1" applyProtection="1">
      <alignment horizontal="left" vertical="center" wrapText="1"/>
    </xf>
    <xf numFmtId="0" fontId="14" fillId="4" borderId="54" xfId="4" applyNumberFormat="1" applyFont="1" applyFill="1" applyBorder="1" applyAlignment="1" applyProtection="1">
      <alignment horizontal="distributed" vertical="center" indent="1"/>
    </xf>
    <xf numFmtId="0" fontId="14" fillId="4" borderId="55" xfId="4" applyNumberFormat="1" applyFont="1" applyFill="1" applyBorder="1" applyAlignment="1" applyProtection="1">
      <alignment horizontal="distributed" vertical="center" indent="1"/>
    </xf>
    <xf numFmtId="0" fontId="14" fillId="4" borderId="56" xfId="4" applyNumberFormat="1" applyFont="1" applyFill="1" applyBorder="1" applyAlignment="1" applyProtection="1">
      <alignment horizontal="distributed" vertical="center" indent="1"/>
    </xf>
    <xf numFmtId="0" fontId="19" fillId="4" borderId="57" xfId="5" applyNumberFormat="1" applyFont="1" applyFill="1" applyBorder="1" applyAlignment="1" applyProtection="1">
      <alignment horizontal="center" vertical="center"/>
    </xf>
    <xf numFmtId="0" fontId="19" fillId="4" borderId="58" xfId="5" applyNumberFormat="1" applyFont="1" applyFill="1" applyBorder="1" applyAlignment="1" applyProtection="1">
      <alignment horizontal="center" vertical="center"/>
    </xf>
    <xf numFmtId="0" fontId="14" fillId="4" borderId="64" xfId="4" applyNumberFormat="1" applyFont="1" applyFill="1" applyBorder="1" applyAlignment="1" applyProtection="1">
      <alignment horizontal="distributed" vertical="center" justifyLastLine="1"/>
    </xf>
    <xf numFmtId="0" fontId="14" fillId="4" borderId="65" xfId="4" applyNumberFormat="1" applyFont="1" applyFill="1" applyBorder="1" applyAlignment="1" applyProtection="1">
      <alignment horizontal="distributed" vertical="center" justifyLastLine="1"/>
    </xf>
    <xf numFmtId="0" fontId="14" fillId="4" borderId="66" xfId="4" applyNumberFormat="1" applyFont="1" applyFill="1" applyBorder="1" applyAlignment="1" applyProtection="1">
      <alignment horizontal="distributed" vertical="center" justifyLastLine="1"/>
    </xf>
    <xf numFmtId="0" fontId="14" fillId="4" borderId="25" xfId="4" applyNumberFormat="1" applyFont="1" applyFill="1" applyBorder="1" applyAlignment="1" applyProtection="1">
      <alignment horizontal="distributed" vertical="center" justifyLastLine="1"/>
    </xf>
    <xf numFmtId="0" fontId="14" fillId="4" borderId="0" xfId="4" applyNumberFormat="1" applyFont="1" applyFill="1" applyBorder="1" applyAlignment="1" applyProtection="1">
      <alignment horizontal="distributed" vertical="center" justifyLastLine="1"/>
    </xf>
    <xf numFmtId="0" fontId="14" fillId="4" borderId="26" xfId="4" applyNumberFormat="1" applyFont="1" applyFill="1" applyBorder="1" applyAlignment="1" applyProtection="1">
      <alignment horizontal="distributed" vertical="center" justifyLastLine="1"/>
    </xf>
    <xf numFmtId="0" fontId="14" fillId="4" borderId="76" xfId="4" applyNumberFormat="1" applyFont="1" applyFill="1" applyBorder="1" applyAlignment="1" applyProtection="1">
      <alignment horizontal="distributed" vertical="center" justifyLastLine="1"/>
    </xf>
    <xf numFmtId="0" fontId="14" fillId="4" borderId="77" xfId="4" applyNumberFormat="1" applyFont="1" applyFill="1" applyBorder="1" applyAlignment="1" applyProtection="1">
      <alignment horizontal="distributed" vertical="center" justifyLastLine="1"/>
    </xf>
    <xf numFmtId="0" fontId="14" fillId="4" borderId="78" xfId="4" applyNumberFormat="1" applyFont="1" applyFill="1" applyBorder="1" applyAlignment="1" applyProtection="1">
      <alignment horizontal="distributed" vertical="center" justifyLastLine="1"/>
    </xf>
    <xf numFmtId="0" fontId="14" fillId="4" borderId="40" xfId="4" applyNumberFormat="1" applyFont="1" applyFill="1" applyBorder="1" applyAlignment="1" applyProtection="1">
      <alignment horizontal="center" vertical="center" textRotation="255" wrapText="1"/>
    </xf>
    <xf numFmtId="0" fontId="14" fillId="4" borderId="48" xfId="4" applyNumberFormat="1" applyFont="1" applyFill="1" applyBorder="1" applyAlignment="1" applyProtection="1">
      <alignment horizontal="center" vertical="center" textRotation="255" wrapText="1"/>
    </xf>
    <xf numFmtId="0" fontId="14" fillId="4" borderId="41" xfId="4" applyNumberFormat="1" applyFont="1" applyFill="1" applyBorder="1" applyAlignment="1" applyProtection="1">
      <alignment horizontal="distributed" vertical="center" wrapText="1" indent="1"/>
    </xf>
    <xf numFmtId="0" fontId="14" fillId="4" borderId="42" xfId="4" applyNumberFormat="1" applyFont="1" applyFill="1" applyBorder="1" applyAlignment="1" applyProtection="1">
      <alignment horizontal="distributed" vertical="center" wrapText="1" indent="1"/>
    </xf>
    <xf numFmtId="0" fontId="14" fillId="4" borderId="43" xfId="4" applyNumberFormat="1" applyFont="1" applyFill="1" applyBorder="1" applyAlignment="1" applyProtection="1">
      <alignment horizontal="distributed" vertical="center" wrapText="1" indent="1"/>
    </xf>
    <xf numFmtId="0" fontId="14" fillId="4" borderId="5" xfId="4" applyNumberFormat="1" applyFont="1" applyFill="1" applyBorder="1" applyAlignment="1" applyProtection="1">
      <alignment horizontal="distributed" vertical="center" indent="1"/>
    </xf>
    <xf numFmtId="0" fontId="14" fillId="4" borderId="49" xfId="4" applyNumberFormat="1" applyFont="1" applyFill="1" applyBorder="1" applyAlignment="1" applyProtection="1">
      <alignment horizontal="distributed" vertical="center" indent="1"/>
    </xf>
    <xf numFmtId="0" fontId="14" fillId="4" borderId="7" xfId="4" applyNumberFormat="1" applyFont="1" applyFill="1" applyBorder="1" applyAlignment="1" applyProtection="1">
      <alignment horizontal="distributed" vertical="center" indent="1"/>
    </xf>
    <xf numFmtId="0" fontId="14" fillId="4" borderId="9" xfId="4" applyNumberFormat="1" applyFont="1" applyFill="1" applyBorder="1" applyAlignment="1" applyProtection="1">
      <alignment horizontal="distributed" vertical="center" wrapText="1" justifyLastLine="1"/>
    </xf>
    <xf numFmtId="0" fontId="14" fillId="4" borderId="8" xfId="4" applyNumberFormat="1" applyFont="1" applyFill="1" applyBorder="1" applyAlignment="1" applyProtection="1">
      <alignment horizontal="distributed" vertical="center" wrapText="1" justifyLastLine="1"/>
    </xf>
    <xf numFmtId="0" fontId="14" fillId="4" borderId="51" xfId="4" applyNumberFormat="1" applyFont="1" applyFill="1" applyBorder="1" applyAlignment="1" applyProtection="1">
      <alignment horizontal="distributed" vertical="center" wrapText="1" justifyLastLine="1"/>
    </xf>
    <xf numFmtId="0" fontId="14" fillId="4" borderId="14" xfId="4" applyNumberFormat="1" applyFont="1" applyFill="1" applyBorder="1" applyAlignment="1" applyProtection="1">
      <alignment horizontal="distributed" vertical="center" wrapText="1" justifyLastLine="1"/>
    </xf>
    <xf numFmtId="0" fontId="14" fillId="4" borderId="0" xfId="4" applyNumberFormat="1" applyFont="1" applyFill="1" applyBorder="1" applyAlignment="1" applyProtection="1">
      <alignment horizontal="distributed" vertical="center" wrapText="1" justifyLastLine="1"/>
    </xf>
    <xf numFmtId="0" fontId="14" fillId="4" borderId="26" xfId="4" applyNumberFormat="1" applyFont="1" applyFill="1" applyBorder="1" applyAlignment="1" applyProtection="1">
      <alignment horizontal="distributed" vertical="center" wrapText="1" justifyLastLine="1"/>
    </xf>
    <xf numFmtId="0" fontId="14" fillId="4" borderId="11" xfId="4" applyNumberFormat="1" applyFont="1" applyFill="1" applyBorder="1" applyAlignment="1" applyProtection="1">
      <alignment horizontal="distributed" vertical="center" wrapText="1" justifyLastLine="1"/>
    </xf>
    <xf numFmtId="0" fontId="14" fillId="4" borderId="13" xfId="4" applyNumberFormat="1" applyFont="1" applyFill="1" applyBorder="1" applyAlignment="1" applyProtection="1">
      <alignment horizontal="distributed" vertical="center" wrapText="1" justifyLastLine="1"/>
    </xf>
    <xf numFmtId="0" fontId="14" fillId="4" borderId="52" xfId="4" applyNumberFormat="1" applyFont="1" applyFill="1" applyBorder="1" applyAlignment="1" applyProtection="1">
      <alignment horizontal="distributed" vertical="center" wrapText="1" justifyLastLine="1"/>
    </xf>
    <xf numFmtId="0" fontId="20" fillId="4" borderId="23" xfId="4" applyNumberFormat="1" applyFont="1" applyFill="1" applyBorder="1" applyAlignment="1" applyProtection="1">
      <alignment horizontal="center" vertical="center" textRotation="255" wrapText="1"/>
    </xf>
    <xf numFmtId="0" fontId="20" fillId="4" borderId="3" xfId="4" applyNumberFormat="1" applyFont="1" applyFill="1" applyBorder="1" applyAlignment="1" applyProtection="1">
      <alignment horizontal="center" vertical="center" textRotation="255" wrapText="1"/>
    </xf>
    <xf numFmtId="0" fontId="20" fillId="4" borderId="4" xfId="4" applyNumberFormat="1" applyFont="1" applyFill="1" applyBorder="1" applyAlignment="1" applyProtection="1">
      <alignment horizontal="center" vertical="center" textRotation="255" wrapText="1"/>
    </xf>
    <xf numFmtId="0" fontId="14" fillId="4" borderId="5" xfId="4" applyNumberFormat="1" applyFont="1" applyFill="1" applyBorder="1" applyAlignment="1" applyProtection="1">
      <alignment horizontal="distributed" vertical="center" wrapText="1" indent="1"/>
    </xf>
    <xf numFmtId="0" fontId="14" fillId="4" borderId="2" xfId="4" applyNumberFormat="1" applyFont="1" applyFill="1" applyBorder="1" applyAlignment="1" applyProtection="1">
      <alignment horizontal="center" vertical="center"/>
    </xf>
    <xf numFmtId="0" fontId="14" fillId="4" borderId="3" xfId="4" applyNumberFormat="1" applyFont="1" applyFill="1" applyBorder="1" applyAlignment="1" applyProtection="1">
      <alignment horizontal="center" vertical="center"/>
    </xf>
    <xf numFmtId="0" fontId="14" fillId="4" borderId="4" xfId="4" applyNumberFormat="1" applyFont="1" applyFill="1" applyBorder="1" applyAlignment="1" applyProtection="1">
      <alignment horizontal="center" vertical="center"/>
    </xf>
    <xf numFmtId="0" fontId="16" fillId="4" borderId="5" xfId="4" applyNumberFormat="1" applyFont="1" applyFill="1" applyBorder="1" applyAlignment="1" applyProtection="1">
      <alignment horizontal="center" vertical="center" wrapText="1"/>
    </xf>
    <xf numFmtId="0" fontId="16" fillId="4" borderId="49" xfId="4" applyNumberFormat="1" applyFont="1" applyFill="1" applyBorder="1" applyAlignment="1" applyProtection="1">
      <alignment horizontal="center" vertical="center" wrapText="1"/>
    </xf>
    <xf numFmtId="0" fontId="14" fillId="4" borderId="2" xfId="4" applyNumberFormat="1" applyFont="1" applyFill="1" applyBorder="1" applyAlignment="1" applyProtection="1">
      <alignment horizontal="distributed" vertical="center" indent="1"/>
    </xf>
    <xf numFmtId="0" fontId="14" fillId="4" borderId="3" xfId="4" applyNumberFormat="1" applyFont="1" applyFill="1" applyBorder="1" applyAlignment="1" applyProtection="1">
      <alignment horizontal="distributed" vertical="center" indent="1"/>
    </xf>
    <xf numFmtId="0" fontId="14" fillId="4" borderId="4" xfId="4" applyNumberFormat="1" applyFont="1" applyFill="1" applyBorder="1" applyAlignment="1" applyProtection="1">
      <alignment horizontal="distributed" vertical="center" indent="1"/>
    </xf>
    <xf numFmtId="0" fontId="7" fillId="4" borderId="0" xfId="3" applyNumberFormat="1" applyFont="1" applyFill="1" applyAlignment="1" applyProtection="1">
      <alignment horizontal="center" vertical="center"/>
    </xf>
    <xf numFmtId="0" fontId="12" fillId="0" borderId="0" xfId="3" applyNumberFormat="1" applyFont="1" applyFill="1" applyBorder="1" applyAlignment="1" applyProtection="1">
      <alignment horizontal="left" vertical="center"/>
    </xf>
    <xf numFmtId="0" fontId="9" fillId="0" borderId="16" xfId="3" applyNumberFormat="1" applyFont="1" applyBorder="1" applyAlignment="1" applyProtection="1">
      <alignment horizontal="right" vertical="center"/>
    </xf>
    <xf numFmtId="0" fontId="14" fillId="4" borderId="17" xfId="4" applyNumberFormat="1" applyFont="1" applyFill="1" applyBorder="1" applyAlignment="1" applyProtection="1">
      <alignment horizontal="center" vertical="center" wrapText="1"/>
    </xf>
    <xf numFmtId="0" fontId="14" fillId="4" borderId="18" xfId="4" applyNumberFormat="1" applyFont="1" applyFill="1" applyBorder="1" applyAlignment="1" applyProtection="1">
      <alignment horizontal="center" vertical="center" wrapText="1"/>
    </xf>
    <xf numFmtId="0" fontId="14" fillId="4" borderId="19" xfId="4" applyNumberFormat="1" applyFont="1" applyFill="1" applyBorder="1" applyAlignment="1" applyProtection="1">
      <alignment horizontal="center" vertical="center" wrapText="1"/>
    </xf>
    <xf numFmtId="0" fontId="14" fillId="4" borderId="25" xfId="4" applyNumberFormat="1" applyFont="1" applyFill="1" applyBorder="1" applyAlignment="1" applyProtection="1">
      <alignment horizontal="center" vertical="center" wrapText="1"/>
    </xf>
    <xf numFmtId="0" fontId="14" fillId="4" borderId="0" xfId="4" applyNumberFormat="1" applyFont="1" applyFill="1" applyBorder="1" applyAlignment="1" applyProtection="1">
      <alignment horizontal="center" vertical="center" wrapText="1"/>
    </xf>
    <xf numFmtId="0" fontId="14" fillId="4" borderId="26" xfId="4" applyNumberFormat="1" applyFont="1" applyFill="1" applyBorder="1" applyAlignment="1" applyProtection="1">
      <alignment horizontal="center" vertical="center" wrapText="1"/>
    </xf>
    <xf numFmtId="0" fontId="14" fillId="4" borderId="33" xfId="4" applyNumberFormat="1" applyFont="1" applyFill="1" applyBorder="1" applyAlignment="1" applyProtection="1">
      <alignment horizontal="center" vertical="center" wrapText="1"/>
    </xf>
    <xf numFmtId="0" fontId="14" fillId="4" borderId="16" xfId="4" applyNumberFormat="1" applyFont="1" applyFill="1" applyBorder="1" applyAlignment="1" applyProtection="1">
      <alignment horizontal="center" vertical="center" wrapText="1"/>
    </xf>
    <xf numFmtId="0" fontId="14" fillId="4" borderId="34" xfId="4" applyNumberFormat="1" applyFont="1" applyFill="1" applyBorder="1" applyAlignment="1" applyProtection="1">
      <alignment horizontal="center" vertical="center" wrapText="1"/>
    </xf>
    <xf numFmtId="0" fontId="14" fillId="4" borderId="20" xfId="4" applyNumberFormat="1" applyFont="1" applyFill="1" applyBorder="1" applyAlignment="1" applyProtection="1">
      <alignment horizontal="center" vertical="center" wrapText="1"/>
    </xf>
    <xf numFmtId="0" fontId="14" fillId="4" borderId="21" xfId="4" applyNumberFormat="1" applyFont="1" applyFill="1" applyBorder="1" applyAlignment="1" applyProtection="1">
      <alignment horizontal="center" vertical="center" wrapText="1"/>
    </xf>
    <xf numFmtId="0" fontId="14" fillId="0" borderId="22" xfId="4" applyNumberFormat="1" applyFont="1" applyFill="1" applyBorder="1" applyAlignment="1" applyProtection="1">
      <alignment horizontal="center" vertical="center" wrapText="1"/>
    </xf>
    <xf numFmtId="0" fontId="14" fillId="0" borderId="21" xfId="4" applyNumberFormat="1" applyFont="1" applyFill="1" applyBorder="1" applyAlignment="1" applyProtection="1">
      <alignment horizontal="center" vertical="center" wrapText="1"/>
    </xf>
    <xf numFmtId="0" fontId="15" fillId="4" borderId="27" xfId="4" applyNumberFormat="1" applyFont="1" applyFill="1" applyBorder="1" applyAlignment="1" applyProtection="1">
      <alignment horizontal="center" vertical="center" wrapText="1"/>
    </xf>
    <xf numFmtId="0" fontId="15" fillId="4" borderId="28" xfId="4" applyNumberFormat="1" applyFont="1" applyFill="1" applyBorder="1" applyAlignment="1" applyProtection="1">
      <alignment horizontal="center" vertical="center" wrapText="1"/>
    </xf>
    <xf numFmtId="0" fontId="15" fillId="4" borderId="29" xfId="4" applyNumberFormat="1" applyFont="1" applyFill="1" applyBorder="1" applyAlignment="1" applyProtection="1">
      <alignment horizontal="center" vertical="center" wrapText="1"/>
    </xf>
  </cellXfs>
  <cellStyles count="8">
    <cellStyle name="パーセント" xfId="1" builtinId="5"/>
    <cellStyle name="ハイパーリンク" xfId="7" builtinId="8"/>
    <cellStyle name="桁区切り" xfId="2" builtinId="6"/>
    <cellStyle name="桁区切り 2" xfId="5" xr:uid="{506DD9D7-0F63-4595-8966-41E7D7225C22}"/>
    <cellStyle name="標準" xfId="0" builtinId="0"/>
    <cellStyle name="標準 2" xfId="6" xr:uid="{EA784E66-5649-4392-80AD-0198D7771DBB}"/>
    <cellStyle name="標準_Ｈ２４．８．１５地場センター様省エネ診断Ｎｏ２" xfId="3" xr:uid="{02F79315-D19D-40D5-A12F-1E2E08EECBF5}"/>
    <cellStyle name="標準_負荷チェックシート（水谷修正）" xfId="4" xr:uid="{CF630C6A-834F-4805-986F-9D378D15E7B6}"/>
  </cellStyles>
  <dxfs count="7"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671853</xdr:colOff>
      <xdr:row>60</xdr:row>
      <xdr:rowOff>76540</xdr:rowOff>
    </xdr:from>
    <xdr:to>
      <xdr:col>13</xdr:col>
      <xdr:colOff>365691</xdr:colOff>
      <xdr:row>75</xdr:row>
      <xdr:rowOff>76540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9FFAD33-074A-4915-A9B5-151E3D91F7F8}"/>
            </a:ext>
          </a:extLst>
        </xdr:cNvPr>
        <xdr:cNvSpPr/>
      </xdr:nvSpPr>
      <xdr:spPr>
        <a:xfrm>
          <a:off x="5451362" y="10324419"/>
          <a:ext cx="3827008" cy="2551340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（記入上の注意事項）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・記入例を参考に入力してください。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・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CO2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量は、別シート「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CO2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換算シート」により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算出してください。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・行数が不足する場合は適宜増やしてください。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・メールによる電子データ（エクセル形式）で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提出してください。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r>
            <a:rPr kumimoji="1" lang="ja-JP" altLang="ja-JP" sz="1100" b="0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0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・「具体的な対策」には、補助対象とならない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 b="0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　　対策を記入して構いません。</a:t>
          </a:r>
          <a:endParaRPr lang="ja-JP" altLang="ja-JP">
            <a:solidFill>
              <a:schemeClr val="tx1"/>
            </a:solidFill>
            <a:effectLst/>
          </a:endParaRPr>
        </a:p>
        <a:p>
          <a:pPr algn="l"/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31750</xdr:colOff>
      <xdr:row>7</xdr:row>
      <xdr:rowOff>298450</xdr:rowOff>
    </xdr:from>
    <xdr:to>
      <xdr:col>6</xdr:col>
      <xdr:colOff>444500</xdr:colOff>
      <xdr:row>36</xdr:row>
      <xdr:rowOff>38100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3445CCB-782F-47B2-B73A-0ADAE5ECBC50}"/>
            </a:ext>
          </a:extLst>
        </xdr:cNvPr>
        <xdr:cNvSpPr/>
      </xdr:nvSpPr>
      <xdr:spPr>
        <a:xfrm>
          <a:off x="1803400" y="1765300"/>
          <a:ext cx="1127125" cy="34353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41276</xdr:colOff>
      <xdr:row>38</xdr:row>
      <xdr:rowOff>69849</xdr:rowOff>
    </xdr:from>
    <xdr:to>
      <xdr:col>12</xdr:col>
      <xdr:colOff>428626</xdr:colOff>
      <xdr:row>45</xdr:row>
      <xdr:rowOff>9524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42DDFFCE-2AD0-4B03-A275-C82C7DC850B9}"/>
            </a:ext>
          </a:extLst>
        </xdr:cNvPr>
        <xdr:cNvSpPr/>
      </xdr:nvSpPr>
      <xdr:spPr>
        <a:xfrm>
          <a:off x="127001" y="5708649"/>
          <a:ext cx="5854700" cy="1539875"/>
        </a:xfrm>
        <a:prstGeom prst="wedgeRoundRectCallout">
          <a:avLst>
            <a:gd name="adj1" fmla="val -7077"/>
            <a:gd name="adj2" fmla="val -80524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赤枠内の数値のみ入力！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なお、電気欄の単位は「千</a:t>
          </a:r>
          <a:r>
            <a:rPr kumimoji="1" lang="en-US" altLang="ja-JP" sz="1200" b="1">
              <a:solidFill>
                <a:srgbClr val="FF0000"/>
              </a:solidFill>
            </a:rPr>
            <a:t>kWh</a:t>
          </a:r>
          <a:r>
            <a:rPr kumimoji="1" lang="ja-JP" altLang="en-US" sz="1200" b="1">
              <a:solidFill>
                <a:srgbClr val="FF0000"/>
              </a:solidFill>
            </a:rPr>
            <a:t>」のため入力時にはご注意ください。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エネルギ使用料（原油換算値）や</a:t>
          </a:r>
          <a:r>
            <a:rPr kumimoji="1" lang="en-US" altLang="ja-JP" sz="1200"/>
            <a:t>CO2</a:t>
          </a:r>
          <a:r>
            <a:rPr kumimoji="1" lang="ja-JP" altLang="en-US" sz="1200"/>
            <a:t>排出量を確認したい事業所の</a:t>
          </a:r>
          <a:endParaRPr kumimoji="1" lang="en-US" altLang="ja-JP" sz="1200"/>
        </a:p>
        <a:p>
          <a:pPr algn="l"/>
          <a:r>
            <a:rPr kumimoji="1" lang="ja-JP" altLang="en-US" sz="1200"/>
            <a:t>年間エネルギー使用量を種類と単位をご確認のうえで入力してください。</a:t>
          </a:r>
        </a:p>
      </xdr:txBody>
    </xdr:sp>
    <xdr:clientData/>
  </xdr:twoCellAnchor>
  <xdr:twoCellAnchor>
    <xdr:from>
      <xdr:col>12</xdr:col>
      <xdr:colOff>485775</xdr:colOff>
      <xdr:row>39</xdr:row>
      <xdr:rowOff>76200</xdr:rowOff>
    </xdr:from>
    <xdr:to>
      <xdr:col>14</xdr:col>
      <xdr:colOff>914400</xdr:colOff>
      <xdr:row>43</xdr:row>
      <xdr:rowOff>47625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23AB8E0A-1DB1-4A72-A6A6-B70A1DAF9993}"/>
            </a:ext>
          </a:extLst>
        </xdr:cNvPr>
        <xdr:cNvSpPr/>
      </xdr:nvSpPr>
      <xdr:spPr>
        <a:xfrm>
          <a:off x="6038850" y="5943600"/>
          <a:ext cx="2028825" cy="885825"/>
        </a:xfrm>
        <a:prstGeom prst="wedgeRoundRectCallout">
          <a:avLst>
            <a:gd name="adj1" fmla="val -32134"/>
            <a:gd name="adj2" fmla="val -97968"/>
            <a:gd name="adj3" fmla="val 16667"/>
          </a:avLst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（目安）</a:t>
          </a:r>
          <a:r>
            <a:rPr kumimoji="1"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1500kL</a:t>
          </a:r>
          <a:r>
            <a:rPr kumimoji="1"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以上は、</a:t>
          </a:r>
          <a:endParaRPr kumimoji="1"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大規模事業所クラス</a:t>
          </a:r>
          <a:endParaRPr kumimoji="1" lang="en-US" altLang="ja-JP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416719</xdr:colOff>
      <xdr:row>64</xdr:row>
      <xdr:rowOff>76539</xdr:rowOff>
    </xdr:from>
    <xdr:to>
      <xdr:col>13</xdr:col>
      <xdr:colOff>425223</xdr:colOff>
      <xdr:row>66</xdr:row>
      <xdr:rowOff>85045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E2531F4-DAD8-4F3F-844C-425D30270E34}"/>
            </a:ext>
          </a:extLst>
        </xdr:cNvPr>
        <xdr:cNvSpPr/>
      </xdr:nvSpPr>
      <xdr:spPr>
        <a:xfrm>
          <a:off x="416719" y="11096964"/>
          <a:ext cx="8914379" cy="408556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●省エネ対策　　</a:t>
          </a:r>
          <a:r>
            <a:rPr kumimoji="1"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効率的な利用等により、事業所のエネルギー消費量を削減する取組です</a:t>
          </a: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</a:t>
          </a:r>
          <a:endParaRPr kumimoji="1" lang="ja-JP" altLang="en-US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0</xdr:col>
      <xdr:colOff>416719</xdr:colOff>
      <xdr:row>83</xdr:row>
      <xdr:rowOff>85041</xdr:rowOff>
    </xdr:from>
    <xdr:to>
      <xdr:col>13</xdr:col>
      <xdr:colOff>425223</xdr:colOff>
      <xdr:row>85</xdr:row>
      <xdr:rowOff>170087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F21F28E-82B2-4F88-B24F-4B950299A85C}"/>
            </a:ext>
          </a:extLst>
        </xdr:cNvPr>
        <xdr:cNvSpPr/>
      </xdr:nvSpPr>
      <xdr:spPr>
        <a:xfrm>
          <a:off x="416719" y="14678702"/>
          <a:ext cx="8921183" cy="391206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●再エネ利用　　</a:t>
          </a:r>
          <a:r>
            <a:rPr kumimoji="1"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再生可能エネルギーの利用拡大により、エネルギーの低炭素化を進める取組です</a:t>
          </a: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</a:t>
          </a:r>
          <a:endParaRPr kumimoji="1" lang="ja-JP" altLang="en-US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0</xdr:col>
      <xdr:colOff>399710</xdr:colOff>
      <xdr:row>93</xdr:row>
      <xdr:rowOff>25507</xdr:rowOff>
    </xdr:from>
    <xdr:to>
      <xdr:col>13</xdr:col>
      <xdr:colOff>408214</xdr:colOff>
      <xdr:row>95</xdr:row>
      <xdr:rowOff>34011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18A95871-5380-4349-ACB3-442458CEA364}"/>
            </a:ext>
          </a:extLst>
        </xdr:cNvPr>
        <xdr:cNvSpPr/>
      </xdr:nvSpPr>
      <xdr:spPr>
        <a:xfrm>
          <a:off x="399710" y="16354078"/>
          <a:ext cx="8921183" cy="365692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●ガス化・電化　等　　</a:t>
          </a:r>
          <a:r>
            <a:rPr kumimoji="1"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利用エネルギーの転換により、低炭素化する取組等です</a:t>
          </a:r>
          <a:endParaRPr kumimoji="1" lang="ja-JP" alt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493260</xdr:colOff>
      <xdr:row>66</xdr:row>
      <xdr:rowOff>153080</xdr:rowOff>
    </xdr:from>
    <xdr:to>
      <xdr:col>13</xdr:col>
      <xdr:colOff>357188</xdr:colOff>
      <xdr:row>73</xdr:row>
      <xdr:rowOff>42523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EC909231-1BD3-42DB-AEB2-DD6A38DA0620}"/>
            </a:ext>
          </a:extLst>
        </xdr:cNvPr>
        <xdr:cNvSpPr/>
      </xdr:nvSpPr>
      <xdr:spPr>
        <a:xfrm>
          <a:off x="1150485" y="11573555"/>
          <a:ext cx="8112578" cy="1146743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○運用改善　：費用をあまりかけない取組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endParaRPr lang="en-US" altLang="ja-JP" sz="2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 　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（例）</a:t>
          </a:r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空調設定温度の緩和　　　</a:t>
          </a:r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空調のフィルター、フィンの定期清掃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 　　　　 </a:t>
          </a:r>
          <a:r>
            <a:rPr lang="ja-JP" altLang="en-US" sz="12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コンプレッサーのエア圧力引下げ・配管のエア漏れ防止　蒸気ボイラー配管の熱ロス対策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   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部分消灯の徹底          </a:t>
          </a:r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省エネ診断の受診</a:t>
          </a:r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省エネ活動推進のための組織づくり　</a:t>
          </a:r>
          <a:endParaRPr kumimoji="1" lang="ja-JP" alt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501765</xdr:colOff>
      <xdr:row>73</xdr:row>
      <xdr:rowOff>85045</xdr:rowOff>
    </xdr:from>
    <xdr:to>
      <xdr:col>13</xdr:col>
      <xdr:colOff>365693</xdr:colOff>
      <xdr:row>82</xdr:row>
      <xdr:rowOff>85045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AC16075B-0471-44B5-9DC2-9EF7BF5712A4}"/>
            </a:ext>
          </a:extLst>
        </xdr:cNvPr>
        <xdr:cNvSpPr/>
      </xdr:nvSpPr>
      <xdr:spPr>
        <a:xfrm>
          <a:off x="1158990" y="12762820"/>
          <a:ext cx="8112578" cy="1628775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○設備投資　：高効率設備への更新やエネルギーマネジメントシステム（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EMS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）機器の導入による対策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endParaRPr lang="en-US" altLang="ja-JP" sz="2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（例）</a:t>
          </a:r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空調、ボイラー、冷凍・冷蔵設備、コンプレッサー等の高効率タイプへの更新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水銀灯・蛍光灯の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LED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化</a:t>
          </a:r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　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変圧器の統廃合、トップランナー基準への更新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廃熱回収設備の導入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  　　　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生産設備への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EMS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機器設置によるエネルギーの見える化・制御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ポンプ・ファンへのインバーター導入・更新　　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屋上・外壁の遮熱塗装、窓断熱化</a:t>
          </a:r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lang="ja-JP" altLang="ja-JP" sz="12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lang="en-US" altLang="ja-JP" sz="1200" b="0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            </a:t>
          </a:r>
          <a:endParaRPr lang="ja-JP" altLang="ja-JP" sz="12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442233</xdr:colOff>
      <xdr:row>86</xdr:row>
      <xdr:rowOff>34015</xdr:rowOff>
    </xdr:from>
    <xdr:to>
      <xdr:col>13</xdr:col>
      <xdr:colOff>306161</xdr:colOff>
      <xdr:row>92</xdr:row>
      <xdr:rowOff>68033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112A6F3F-A49B-45C5-86D8-7F6FD28DEF00}"/>
            </a:ext>
          </a:extLst>
        </xdr:cNvPr>
        <xdr:cNvSpPr/>
      </xdr:nvSpPr>
      <xdr:spPr>
        <a:xfrm>
          <a:off x="1097077" y="15112430"/>
          <a:ext cx="8121763" cy="1105581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（例）</a:t>
          </a:r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 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太陽光・バイオマス等の再エネ発電設備の利用（自家消費）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地中熱利用設備の導入</a:t>
          </a:r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endParaRPr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第三者所有モデル（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PPA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）による太陽光発電設備の導入</a:t>
          </a:r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endParaRPr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再エネ電気事業者への契約変更、グリーン電力の購入</a:t>
          </a:r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endParaRPr kumimoji="1" lang="ja-JP" alt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433727</xdr:colOff>
      <xdr:row>95</xdr:row>
      <xdr:rowOff>85045</xdr:rowOff>
    </xdr:from>
    <xdr:to>
      <xdr:col>13</xdr:col>
      <xdr:colOff>297655</xdr:colOff>
      <xdr:row>99</xdr:row>
      <xdr:rowOff>161580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A8C9345F-1A0E-491A-A071-E566830B3164}"/>
            </a:ext>
          </a:extLst>
        </xdr:cNvPr>
        <xdr:cNvSpPr/>
      </xdr:nvSpPr>
      <xdr:spPr>
        <a:xfrm>
          <a:off x="1088571" y="16770804"/>
          <a:ext cx="8121763" cy="79091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（例）　　</a:t>
          </a:r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重油ボイラーの燃料転換（都市ガス化）　　コージェネ設備の導入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暖房・給湯のヒートポンプ化（電化）</a:t>
          </a:r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ガソリン車から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EV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車への変更</a:t>
          </a:r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endParaRPr kumimoji="1" lang="ja-JP" alt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391205</xdr:colOff>
      <xdr:row>62</xdr:row>
      <xdr:rowOff>34018</xdr:rowOff>
    </xdr:from>
    <xdr:to>
      <xdr:col>13</xdr:col>
      <xdr:colOff>637834</xdr:colOff>
      <xdr:row>64</xdr:row>
      <xdr:rowOff>8505</xdr:rowOff>
    </xdr:to>
    <xdr:sp macro="" textlink="">
      <xdr:nvSpPr>
        <xdr:cNvPr id="9" name="四角形: 対角を切り取る 8">
          <a:extLst>
            <a:ext uri="{FF2B5EF4-FFF2-40B4-BE49-F238E27FC236}">
              <a16:creationId xmlns:a16="http://schemas.microsoft.com/office/drawing/2014/main" id="{104EE443-05DC-46DE-B3A2-FC80CB7E8BED}"/>
            </a:ext>
          </a:extLst>
        </xdr:cNvPr>
        <xdr:cNvSpPr/>
      </xdr:nvSpPr>
      <xdr:spPr>
        <a:xfrm>
          <a:off x="5170714" y="10758147"/>
          <a:ext cx="4379799" cy="416720"/>
        </a:xfrm>
        <a:prstGeom prst="snip2Diag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200" b="1">
              <a:solidFill>
                <a:sysClr val="windowText" lastClr="000000"/>
              </a:solidFill>
            </a:rPr>
            <a:t>CO2</a:t>
          </a:r>
          <a:r>
            <a:rPr kumimoji="1" lang="ja-JP" altLang="en-US" sz="1200" b="1">
              <a:solidFill>
                <a:sysClr val="windowText" lastClr="000000"/>
              </a:solidFill>
            </a:rPr>
            <a:t>排出削減設備導入補助の対象とならない対策も掲載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5</xdr:row>
          <xdr:rowOff>19050</xdr:rowOff>
        </xdr:from>
        <xdr:to>
          <xdr:col>8</xdr:col>
          <xdr:colOff>323850</xdr:colOff>
          <xdr:row>51</xdr:row>
          <xdr:rowOff>152400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pref.saitama.lg.jp/a0501/sdgs/index.html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FCE19-2DB2-457C-B316-AF1818303227}">
  <sheetPr>
    <tabColor theme="9"/>
    <pageSetUpPr fitToPage="1"/>
  </sheetPr>
  <dimension ref="A1:O59"/>
  <sheetViews>
    <sheetView tabSelected="1" view="pageBreakPreview" zoomScale="112" zoomScaleNormal="100" zoomScaleSheetLayoutView="112" workbookViewId="0">
      <selection activeCell="E19" sqref="E19:F19"/>
    </sheetView>
  </sheetViews>
  <sheetFormatPr defaultRowHeight="13.5"/>
  <cols>
    <col min="1" max="2" width="8.625" style="2" customWidth="1"/>
    <col min="3" max="3" width="9.75" style="2" customWidth="1"/>
    <col min="4" max="4" width="10" style="2" customWidth="1"/>
    <col min="5" max="7" width="8.625" style="2" customWidth="1"/>
    <col min="8" max="16384" width="9" style="2"/>
  </cols>
  <sheetData>
    <row r="1" spans="1:15">
      <c r="N1" s="6" t="s">
        <v>21</v>
      </c>
    </row>
    <row r="2" spans="1:15">
      <c r="O2" s="7"/>
    </row>
    <row r="3" spans="1:15" ht="17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O4" s="7"/>
    </row>
    <row r="5" spans="1:15">
      <c r="A5" s="204" t="s">
        <v>39</v>
      </c>
      <c r="B5" s="205"/>
      <c r="C5" s="181"/>
      <c r="D5" s="182"/>
      <c r="E5" s="182"/>
      <c r="F5" s="182"/>
      <c r="G5" s="183"/>
      <c r="I5" s="208" t="s">
        <v>12</v>
      </c>
      <c r="J5" s="209"/>
      <c r="K5" s="209"/>
      <c r="L5" s="209"/>
      <c r="M5" s="209"/>
      <c r="N5" s="210"/>
    </row>
    <row r="6" spans="1:15">
      <c r="A6" s="204" t="s">
        <v>40</v>
      </c>
      <c r="B6" s="205"/>
      <c r="C6" s="181"/>
      <c r="D6" s="182"/>
      <c r="E6" s="182"/>
      <c r="F6" s="182"/>
      <c r="G6" s="183"/>
      <c r="I6" s="8"/>
      <c r="J6" s="181"/>
      <c r="K6" s="182"/>
      <c r="L6" s="182"/>
      <c r="M6" s="182"/>
      <c r="N6" s="183"/>
    </row>
    <row r="7" spans="1:15">
      <c r="A7" s="204" t="s">
        <v>38</v>
      </c>
      <c r="B7" s="205"/>
      <c r="C7" s="181"/>
      <c r="D7" s="182"/>
      <c r="E7" s="182"/>
      <c r="F7" s="182"/>
      <c r="G7" s="183"/>
      <c r="I7" s="208" t="s">
        <v>11</v>
      </c>
      <c r="J7" s="209"/>
      <c r="K7" s="209"/>
      <c r="L7" s="209"/>
      <c r="M7" s="209"/>
      <c r="N7" s="210"/>
    </row>
    <row r="8" spans="1:15">
      <c r="A8" s="204" t="s">
        <v>1</v>
      </c>
      <c r="B8" s="205"/>
      <c r="C8" s="181"/>
      <c r="D8" s="182"/>
      <c r="E8" s="182"/>
      <c r="F8" s="182"/>
      <c r="G8" s="183"/>
      <c r="I8" s="8"/>
      <c r="J8" s="181"/>
      <c r="K8" s="182"/>
      <c r="L8" s="182"/>
      <c r="M8" s="182"/>
      <c r="N8" s="183"/>
    </row>
    <row r="10" spans="1:15">
      <c r="A10" s="208" t="s">
        <v>2</v>
      </c>
      <c r="B10" s="209"/>
      <c r="C10" s="209"/>
      <c r="D10" s="210"/>
      <c r="E10" s="198"/>
      <c r="F10" s="199"/>
      <c r="G10" s="199"/>
      <c r="H10" s="199"/>
      <c r="I10" s="199"/>
      <c r="J10" s="199"/>
      <c r="K10" s="199"/>
      <c r="L10" s="199"/>
      <c r="M10" s="199"/>
      <c r="N10" s="200"/>
    </row>
    <row r="11" spans="1:15">
      <c r="A11" s="195"/>
      <c r="B11" s="196"/>
      <c r="C11" s="196"/>
      <c r="D11" s="197"/>
      <c r="E11" s="201"/>
      <c r="F11" s="202"/>
      <c r="G11" s="202"/>
      <c r="H11" s="202"/>
      <c r="I11" s="202"/>
      <c r="J11" s="202"/>
      <c r="K11" s="202"/>
      <c r="L11" s="202"/>
      <c r="M11" s="202"/>
      <c r="N11" s="203"/>
    </row>
    <row r="12" spans="1:15">
      <c r="A12" s="208" t="s">
        <v>18</v>
      </c>
      <c r="B12" s="209"/>
      <c r="C12" s="209"/>
      <c r="D12" s="210"/>
      <c r="E12" s="198"/>
      <c r="F12" s="199"/>
      <c r="G12" s="199"/>
      <c r="H12" s="199"/>
      <c r="I12" s="199"/>
      <c r="J12" s="199"/>
      <c r="K12" s="199"/>
      <c r="L12" s="199"/>
      <c r="M12" s="199"/>
      <c r="N12" s="200"/>
    </row>
    <row r="13" spans="1:15">
      <c r="A13" s="195"/>
      <c r="B13" s="196"/>
      <c r="C13" s="196"/>
      <c r="D13" s="197"/>
      <c r="E13" s="201"/>
      <c r="F13" s="202"/>
      <c r="G13" s="202"/>
      <c r="H13" s="202"/>
      <c r="I13" s="202"/>
      <c r="J13" s="202"/>
      <c r="K13" s="202"/>
      <c r="L13" s="202"/>
      <c r="M13" s="202"/>
      <c r="N13" s="203"/>
    </row>
    <row r="14" spans="1:15">
      <c r="A14" s="208" t="s">
        <v>19</v>
      </c>
      <c r="B14" s="209"/>
      <c r="C14" s="209"/>
      <c r="D14" s="210"/>
      <c r="E14" s="198"/>
      <c r="F14" s="199"/>
      <c r="G14" s="199"/>
      <c r="H14" s="199"/>
      <c r="I14" s="199"/>
      <c r="J14" s="199"/>
      <c r="K14" s="199"/>
      <c r="L14" s="199"/>
      <c r="M14" s="199"/>
      <c r="N14" s="200"/>
    </row>
    <row r="15" spans="1:15">
      <c r="A15" s="195" t="s">
        <v>20</v>
      </c>
      <c r="B15" s="196"/>
      <c r="C15" s="196"/>
      <c r="D15" s="197"/>
      <c r="E15" s="201"/>
      <c r="F15" s="202"/>
      <c r="G15" s="202"/>
      <c r="H15" s="202"/>
      <c r="I15" s="202"/>
      <c r="J15" s="202"/>
      <c r="K15" s="202"/>
      <c r="L15" s="202"/>
      <c r="M15" s="202"/>
      <c r="N15" s="203"/>
    </row>
    <row r="17" spans="1:14">
      <c r="A17" s="2" t="s">
        <v>3</v>
      </c>
    </row>
    <row r="18" spans="1:14">
      <c r="A18" s="204"/>
      <c r="B18" s="205"/>
      <c r="C18" s="22" t="s">
        <v>4</v>
      </c>
      <c r="D18" s="171"/>
      <c r="E18" s="204" t="s">
        <v>22</v>
      </c>
      <c r="F18" s="205"/>
      <c r="G18" s="204">
        <v>2022</v>
      </c>
      <c r="H18" s="205"/>
      <c r="I18" s="204" t="s">
        <v>23</v>
      </c>
      <c r="J18" s="205"/>
      <c r="K18" s="204" t="s">
        <v>24</v>
      </c>
      <c r="L18" s="205"/>
      <c r="M18" s="204" t="s">
        <v>25</v>
      </c>
      <c r="N18" s="205"/>
    </row>
    <row r="19" spans="1:14">
      <c r="A19" s="204" t="s">
        <v>32</v>
      </c>
      <c r="B19" s="205"/>
      <c r="C19" s="184"/>
      <c r="D19" s="186"/>
      <c r="E19" s="184"/>
      <c r="F19" s="186"/>
      <c r="G19" s="206"/>
      <c r="H19" s="207"/>
      <c r="I19" s="206"/>
      <c r="J19" s="207"/>
      <c r="K19" s="184"/>
      <c r="L19" s="186"/>
      <c r="M19" s="184"/>
      <c r="N19" s="186"/>
    </row>
    <row r="20" spans="1:14">
      <c r="A20" s="204" t="s">
        <v>33</v>
      </c>
      <c r="B20" s="205"/>
      <c r="C20" s="191" t="s">
        <v>9</v>
      </c>
      <c r="D20" s="192"/>
      <c r="E20" s="191">
        <f>+C19-E19</f>
        <v>0</v>
      </c>
      <c r="F20" s="192"/>
      <c r="G20" s="191">
        <f>+C19-G19</f>
        <v>0</v>
      </c>
      <c r="H20" s="192"/>
      <c r="I20" s="191">
        <f>+C19-I19</f>
        <v>0</v>
      </c>
      <c r="J20" s="192"/>
      <c r="K20" s="191">
        <f>+C19-K19</f>
        <v>0</v>
      </c>
      <c r="L20" s="192"/>
      <c r="M20" s="191">
        <f>+C19-M19</f>
        <v>0</v>
      </c>
      <c r="N20" s="192"/>
    </row>
    <row r="21" spans="1:14">
      <c r="A21" s="204" t="s">
        <v>8</v>
      </c>
      <c r="B21" s="205"/>
      <c r="C21" s="191" t="s">
        <v>9</v>
      </c>
      <c r="D21" s="192"/>
      <c r="E21" s="193" t="e">
        <f>+E20/C19</f>
        <v>#DIV/0!</v>
      </c>
      <c r="F21" s="194"/>
      <c r="G21" s="193" t="e">
        <f>+G20/C19</f>
        <v>#DIV/0!</v>
      </c>
      <c r="H21" s="194"/>
      <c r="I21" s="193" t="e">
        <f>+I20/C19</f>
        <v>#DIV/0!</v>
      </c>
      <c r="J21" s="194"/>
      <c r="K21" s="193" t="e">
        <f>+K20/C19</f>
        <v>#DIV/0!</v>
      </c>
      <c r="L21" s="194"/>
      <c r="M21" s="193" t="e">
        <f>+M20/C19</f>
        <v>#DIV/0!</v>
      </c>
      <c r="N21" s="194"/>
    </row>
    <row r="22" spans="1:14">
      <c r="E22" s="9"/>
      <c r="F22" s="9"/>
    </row>
    <row r="23" spans="1:14">
      <c r="A23" s="2" t="s">
        <v>10</v>
      </c>
    </row>
    <row r="24" spans="1:14" ht="13.5" customHeight="1">
      <c r="A24" s="213" t="s">
        <v>36</v>
      </c>
      <c r="B24" s="215"/>
      <c r="C24" s="213" t="s">
        <v>35</v>
      </c>
      <c r="D24" s="214"/>
      <c r="E24" s="214"/>
      <c r="F24" s="214"/>
      <c r="G24" s="215"/>
      <c r="H24" s="3" t="s">
        <v>28</v>
      </c>
      <c r="I24" s="177" t="s">
        <v>16</v>
      </c>
      <c r="J24" s="3" t="s">
        <v>13</v>
      </c>
      <c r="K24" s="3">
        <v>2022</v>
      </c>
      <c r="L24" s="3" t="s">
        <v>5</v>
      </c>
      <c r="M24" s="3" t="s">
        <v>6</v>
      </c>
      <c r="N24" s="3" t="s">
        <v>7</v>
      </c>
    </row>
    <row r="25" spans="1:14" ht="13.5" customHeight="1">
      <c r="A25" s="216"/>
      <c r="B25" s="218"/>
      <c r="C25" s="216"/>
      <c r="D25" s="217"/>
      <c r="E25" s="217"/>
      <c r="F25" s="217"/>
      <c r="G25" s="218"/>
      <c r="H25" s="4" t="s">
        <v>29</v>
      </c>
      <c r="I25" s="4" t="s">
        <v>31</v>
      </c>
      <c r="J25" s="5" t="s">
        <v>14</v>
      </c>
      <c r="K25" s="5"/>
      <c r="L25" s="5">
        <v>2024</v>
      </c>
      <c r="M25" s="5">
        <v>2027</v>
      </c>
      <c r="N25" s="5">
        <v>2030</v>
      </c>
    </row>
    <row r="26" spans="1:14">
      <c r="A26" s="219" t="s">
        <v>34</v>
      </c>
      <c r="B26" s="220"/>
      <c r="C26" s="181"/>
      <c r="D26" s="182"/>
      <c r="E26" s="182"/>
      <c r="F26" s="182"/>
      <c r="G26" s="183"/>
      <c r="H26" s="10"/>
      <c r="I26" s="11"/>
      <c r="J26" s="11"/>
      <c r="K26" s="11"/>
      <c r="L26" s="11"/>
      <c r="M26" s="11"/>
      <c r="N26" s="11"/>
    </row>
    <row r="27" spans="1:14" ht="13.5" customHeight="1">
      <c r="A27" s="211"/>
      <c r="B27" s="212"/>
      <c r="C27" s="181"/>
      <c r="D27" s="182"/>
      <c r="E27" s="182"/>
      <c r="F27" s="182"/>
      <c r="G27" s="183"/>
      <c r="H27" s="10"/>
      <c r="I27" s="11"/>
      <c r="J27" s="11"/>
      <c r="K27" s="11"/>
      <c r="L27" s="11"/>
      <c r="M27" s="11"/>
      <c r="N27" s="11"/>
    </row>
    <row r="28" spans="1:14" ht="13.5" customHeight="1">
      <c r="A28" s="211"/>
      <c r="B28" s="212"/>
      <c r="C28" s="181"/>
      <c r="D28" s="182"/>
      <c r="E28" s="182"/>
      <c r="F28" s="182"/>
      <c r="G28" s="183"/>
      <c r="H28" s="10"/>
      <c r="I28" s="11"/>
      <c r="J28" s="11"/>
      <c r="K28" s="11"/>
      <c r="L28" s="11"/>
      <c r="M28" s="11"/>
      <c r="N28" s="11"/>
    </row>
    <row r="29" spans="1:14" ht="13.5" customHeight="1">
      <c r="A29" s="211"/>
      <c r="B29" s="212"/>
      <c r="C29" s="181"/>
      <c r="D29" s="182"/>
      <c r="E29" s="182"/>
      <c r="F29" s="182"/>
      <c r="G29" s="183"/>
      <c r="H29" s="10"/>
      <c r="I29" s="11"/>
      <c r="J29" s="11"/>
      <c r="K29" s="11"/>
      <c r="L29" s="11"/>
      <c r="M29" s="11"/>
      <c r="N29" s="11"/>
    </row>
    <row r="30" spans="1:14" ht="13.5" customHeight="1">
      <c r="A30" s="211"/>
      <c r="B30" s="212"/>
      <c r="C30" s="181"/>
      <c r="D30" s="182"/>
      <c r="E30" s="182"/>
      <c r="F30" s="182"/>
      <c r="G30" s="183"/>
      <c r="H30" s="10"/>
      <c r="I30" s="11"/>
      <c r="J30" s="11"/>
      <c r="K30" s="11"/>
      <c r="L30" s="11"/>
      <c r="M30" s="11"/>
      <c r="N30" s="11"/>
    </row>
    <row r="31" spans="1:14" ht="13.5" customHeight="1">
      <c r="A31" s="211"/>
      <c r="B31" s="212"/>
      <c r="C31" s="181"/>
      <c r="D31" s="182"/>
      <c r="E31" s="182"/>
      <c r="F31" s="182"/>
      <c r="G31" s="183"/>
      <c r="H31" s="10"/>
      <c r="I31" s="11"/>
      <c r="J31" s="11"/>
      <c r="K31" s="11"/>
      <c r="L31" s="11"/>
      <c r="M31" s="11"/>
      <c r="N31" s="11"/>
    </row>
    <row r="32" spans="1:14" ht="13.5" customHeight="1">
      <c r="A32" s="211"/>
      <c r="B32" s="212"/>
      <c r="C32" s="181"/>
      <c r="D32" s="182"/>
      <c r="E32" s="182"/>
      <c r="F32" s="182"/>
      <c r="G32" s="183"/>
      <c r="H32" s="10"/>
      <c r="I32" s="11"/>
      <c r="J32" s="11"/>
      <c r="K32" s="11"/>
      <c r="L32" s="11"/>
      <c r="M32" s="11"/>
      <c r="N32" s="11"/>
    </row>
    <row r="33" spans="1:14">
      <c r="A33" s="216"/>
      <c r="B33" s="218"/>
      <c r="C33" s="181"/>
      <c r="D33" s="182"/>
      <c r="E33" s="182"/>
      <c r="F33" s="182"/>
      <c r="G33" s="183"/>
      <c r="H33" s="10"/>
      <c r="I33" s="11"/>
      <c r="J33" s="11"/>
      <c r="K33" s="11"/>
      <c r="L33" s="11"/>
      <c r="M33" s="11"/>
      <c r="N33" s="11"/>
    </row>
    <row r="34" spans="1:14" ht="13.5" customHeight="1">
      <c r="A34" s="208" t="s">
        <v>26</v>
      </c>
      <c r="B34" s="210"/>
      <c r="C34" s="181"/>
      <c r="D34" s="182"/>
      <c r="E34" s="182"/>
      <c r="F34" s="182"/>
      <c r="G34" s="183"/>
      <c r="H34" s="10"/>
      <c r="I34" s="11"/>
      <c r="J34" s="11"/>
      <c r="K34" s="11"/>
      <c r="L34" s="11"/>
      <c r="M34" s="11"/>
      <c r="N34" s="11"/>
    </row>
    <row r="35" spans="1:14" ht="13.5" customHeight="1">
      <c r="A35" s="211"/>
      <c r="B35" s="212"/>
      <c r="C35" s="181"/>
      <c r="D35" s="182"/>
      <c r="E35" s="182"/>
      <c r="F35" s="182"/>
      <c r="G35" s="183"/>
      <c r="H35" s="12"/>
      <c r="I35" s="11"/>
      <c r="J35" s="13"/>
      <c r="K35" s="13"/>
      <c r="L35" s="13"/>
      <c r="M35" s="13"/>
      <c r="N35" s="13"/>
    </row>
    <row r="36" spans="1:14" ht="13.5" customHeight="1">
      <c r="A36" s="208" t="s">
        <v>27</v>
      </c>
      <c r="B36" s="210"/>
      <c r="C36" s="181"/>
      <c r="D36" s="182"/>
      <c r="E36" s="182"/>
      <c r="F36" s="182"/>
      <c r="G36" s="183"/>
      <c r="H36" s="10"/>
      <c r="I36" s="11"/>
      <c r="J36" s="11"/>
      <c r="K36" s="11"/>
      <c r="L36" s="11"/>
      <c r="M36" s="11"/>
      <c r="N36" s="11"/>
    </row>
    <row r="37" spans="1:14">
      <c r="A37" s="216"/>
      <c r="B37" s="218"/>
      <c r="C37" s="181"/>
      <c r="D37" s="182"/>
      <c r="E37" s="182"/>
      <c r="F37" s="182"/>
      <c r="G37" s="183"/>
      <c r="H37" s="10"/>
      <c r="I37" s="11"/>
      <c r="J37" s="11"/>
      <c r="K37" s="11"/>
      <c r="L37" s="11"/>
      <c r="M37" s="11"/>
      <c r="N37" s="11"/>
    </row>
    <row r="38" spans="1:14">
      <c r="H38" s="14">
        <f>SUM(H26:H37)</f>
        <v>0</v>
      </c>
      <c r="I38" s="14">
        <f>SUM(I26:I37)</f>
        <v>0</v>
      </c>
    </row>
    <row r="39" spans="1:14">
      <c r="H39" s="14"/>
      <c r="I39" s="14"/>
    </row>
    <row r="40" spans="1:14">
      <c r="A40" s="2" t="s">
        <v>41</v>
      </c>
      <c r="H40" s="14"/>
      <c r="I40" s="14"/>
    </row>
    <row r="41" spans="1:14">
      <c r="B41" s="2" t="s">
        <v>42</v>
      </c>
      <c r="H41" s="14"/>
      <c r="I41" s="14"/>
    </row>
    <row r="42" spans="1:14">
      <c r="B42" s="2" t="s">
        <v>47</v>
      </c>
    </row>
    <row r="43" spans="1:14">
      <c r="B43" s="2" t="s">
        <v>50</v>
      </c>
    </row>
    <row r="44" spans="1:14">
      <c r="B44" s="2" t="s">
        <v>48</v>
      </c>
    </row>
    <row r="45" spans="1:14">
      <c r="B45" s="2" t="s">
        <v>49</v>
      </c>
    </row>
    <row r="46" spans="1:14">
      <c r="B46" s="2" t="s">
        <v>43</v>
      </c>
      <c r="H46" s="14"/>
      <c r="I46" s="14"/>
    </row>
    <row r="47" spans="1:14">
      <c r="B47" s="2" t="s">
        <v>44</v>
      </c>
      <c r="H47" s="14"/>
      <c r="I47" s="14"/>
    </row>
    <row r="48" spans="1:14">
      <c r="B48" s="2" t="s">
        <v>46</v>
      </c>
    </row>
    <row r="49" spans="1:11">
      <c r="B49" s="2" t="s">
        <v>45</v>
      </c>
    </row>
    <row r="52" spans="1:11">
      <c r="A52" s="2" t="s">
        <v>51</v>
      </c>
    </row>
    <row r="53" spans="1:11">
      <c r="A53" s="15" t="s">
        <v>52</v>
      </c>
      <c r="B53" s="16"/>
      <c r="C53" s="17"/>
      <c r="D53" s="181"/>
      <c r="E53" s="182"/>
      <c r="F53" s="182"/>
      <c r="G53" s="182"/>
      <c r="H53" s="182"/>
      <c r="I53" s="182"/>
      <c r="J53" s="182"/>
      <c r="K53" s="183"/>
    </row>
    <row r="54" spans="1:11" ht="12.95" customHeight="1">
      <c r="A54" s="187" t="s">
        <v>203</v>
      </c>
      <c r="B54" s="188"/>
      <c r="C54" s="18" t="s">
        <v>53</v>
      </c>
      <c r="D54" s="181"/>
      <c r="E54" s="182"/>
      <c r="F54" s="182"/>
      <c r="G54" s="182"/>
      <c r="H54" s="182"/>
      <c r="I54" s="182"/>
      <c r="J54" s="182"/>
      <c r="K54" s="183"/>
    </row>
    <row r="55" spans="1:11">
      <c r="A55" s="179"/>
      <c r="B55" s="180"/>
      <c r="C55" s="19" t="s">
        <v>57</v>
      </c>
      <c r="D55" s="181"/>
      <c r="E55" s="182"/>
      <c r="F55" s="183"/>
      <c r="G55" s="20" t="s">
        <v>58</v>
      </c>
      <c r="H55" s="181"/>
      <c r="I55" s="182"/>
      <c r="J55" s="182"/>
      <c r="K55" s="183"/>
    </row>
    <row r="56" spans="1:11">
      <c r="A56" s="187" t="s">
        <v>54</v>
      </c>
      <c r="B56" s="188"/>
      <c r="C56" s="18" t="s">
        <v>53</v>
      </c>
      <c r="D56" s="181"/>
      <c r="E56" s="182"/>
      <c r="F56" s="182"/>
      <c r="G56" s="182"/>
      <c r="H56" s="182"/>
      <c r="I56" s="182"/>
      <c r="J56" s="182"/>
      <c r="K56" s="183"/>
    </row>
    <row r="57" spans="1:11">
      <c r="A57" s="189"/>
      <c r="B57" s="190"/>
      <c r="C57" s="21" t="s">
        <v>57</v>
      </c>
      <c r="D57" s="181"/>
      <c r="E57" s="182"/>
      <c r="F57" s="183"/>
      <c r="G57" s="20" t="s">
        <v>58</v>
      </c>
      <c r="H57" s="181"/>
      <c r="I57" s="182"/>
      <c r="J57" s="182"/>
      <c r="K57" s="183"/>
    </row>
    <row r="58" spans="1:11">
      <c r="A58" s="189"/>
      <c r="B58" s="190"/>
      <c r="C58" s="20" t="s">
        <v>55</v>
      </c>
      <c r="D58" s="181"/>
      <c r="E58" s="182"/>
      <c r="F58" s="182"/>
      <c r="G58" s="182"/>
      <c r="H58" s="182"/>
      <c r="I58" s="182"/>
      <c r="J58" s="182"/>
      <c r="K58" s="183"/>
    </row>
    <row r="59" spans="1:11">
      <c r="A59" s="179"/>
      <c r="B59" s="180"/>
      <c r="C59" s="21" t="s">
        <v>56</v>
      </c>
      <c r="D59" s="184"/>
      <c r="E59" s="185"/>
      <c r="F59" s="185"/>
      <c r="G59" s="185"/>
      <c r="H59" s="185"/>
      <c r="I59" s="185"/>
      <c r="J59" s="185"/>
      <c r="K59" s="186"/>
    </row>
  </sheetData>
  <mergeCells count="94">
    <mergeCell ref="A28:B28"/>
    <mergeCell ref="A29:B29"/>
    <mergeCell ref="A30:B30"/>
    <mergeCell ref="A31:B31"/>
    <mergeCell ref="A24:B24"/>
    <mergeCell ref="A25:B25"/>
    <mergeCell ref="C26:G26"/>
    <mergeCell ref="A26:B26"/>
    <mergeCell ref="A27:B27"/>
    <mergeCell ref="A36:B36"/>
    <mergeCell ref="A37:B37"/>
    <mergeCell ref="A32:B32"/>
    <mergeCell ref="A33:B33"/>
    <mergeCell ref="C33:G33"/>
    <mergeCell ref="C34:G34"/>
    <mergeCell ref="C35:G35"/>
    <mergeCell ref="C36:G36"/>
    <mergeCell ref="C37:G37"/>
    <mergeCell ref="C30:G30"/>
    <mergeCell ref="C31:G31"/>
    <mergeCell ref="C32:G32"/>
    <mergeCell ref="A34:B34"/>
    <mergeCell ref="A35:B35"/>
    <mergeCell ref="J6:N6"/>
    <mergeCell ref="J8:N8"/>
    <mergeCell ref="C27:G27"/>
    <mergeCell ref="C28:G28"/>
    <mergeCell ref="C29:G29"/>
    <mergeCell ref="C24:G24"/>
    <mergeCell ref="C25:G25"/>
    <mergeCell ref="A20:B20"/>
    <mergeCell ref="A21:B21"/>
    <mergeCell ref="A19:B19"/>
    <mergeCell ref="G18:H18"/>
    <mergeCell ref="G19:H19"/>
    <mergeCell ref="K18:L18"/>
    <mergeCell ref="K19:L19"/>
    <mergeCell ref="A12:D12"/>
    <mergeCell ref="I5:N5"/>
    <mergeCell ref="I7:N7"/>
    <mergeCell ref="A10:D10"/>
    <mergeCell ref="A11:D11"/>
    <mergeCell ref="E10:N10"/>
    <mergeCell ref="E11:N11"/>
    <mergeCell ref="A5:B5"/>
    <mergeCell ref="A6:B6"/>
    <mergeCell ref="A7:B7"/>
    <mergeCell ref="A8:B8"/>
    <mergeCell ref="C5:G5"/>
    <mergeCell ref="C6:G6"/>
    <mergeCell ref="C7:G7"/>
    <mergeCell ref="C8:G8"/>
    <mergeCell ref="A13:D13"/>
    <mergeCell ref="E12:N12"/>
    <mergeCell ref="E13:N13"/>
    <mergeCell ref="A18:B18"/>
    <mergeCell ref="C21:D21"/>
    <mergeCell ref="G20:H20"/>
    <mergeCell ref="G21:H21"/>
    <mergeCell ref="E18:F18"/>
    <mergeCell ref="E19:F19"/>
    <mergeCell ref="E20:F20"/>
    <mergeCell ref="E21:F21"/>
    <mergeCell ref="M18:N18"/>
    <mergeCell ref="M19:N19"/>
    <mergeCell ref="M20:N20"/>
    <mergeCell ref="M21:N21"/>
    <mergeCell ref="A14:D14"/>
    <mergeCell ref="A15:D15"/>
    <mergeCell ref="E14:N14"/>
    <mergeCell ref="E15:N15"/>
    <mergeCell ref="I18:J18"/>
    <mergeCell ref="I19:J19"/>
    <mergeCell ref="I20:J20"/>
    <mergeCell ref="I21:J21"/>
    <mergeCell ref="K20:L20"/>
    <mergeCell ref="K21:L21"/>
    <mergeCell ref="C19:D19"/>
    <mergeCell ref="C20:D20"/>
    <mergeCell ref="A59:B59"/>
    <mergeCell ref="D53:K53"/>
    <mergeCell ref="D54:K54"/>
    <mergeCell ref="D55:F55"/>
    <mergeCell ref="H55:K55"/>
    <mergeCell ref="D56:K56"/>
    <mergeCell ref="D57:F57"/>
    <mergeCell ref="H57:K57"/>
    <mergeCell ref="D58:K58"/>
    <mergeCell ref="D59:K59"/>
    <mergeCell ref="A54:B54"/>
    <mergeCell ref="A56:B56"/>
    <mergeCell ref="A55:B55"/>
    <mergeCell ref="A57:B57"/>
    <mergeCell ref="A58:B58"/>
  </mergeCells>
  <phoneticPr fontId="1"/>
  <dataValidations count="1">
    <dataValidation type="list" allowBlank="1" showInputMessage="1" showErrorMessage="1" sqref="J26:N37" xr:uid="{3759752F-8C63-4ABB-A1C1-9D86024CC13C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A0E2B-9104-43B5-9916-CEFCB8275CEB}">
  <dimension ref="A1:AF79"/>
  <sheetViews>
    <sheetView view="pageBreakPreview" topLeftCell="A5" zoomScaleNormal="100" zoomScaleSheetLayoutView="100" workbookViewId="0">
      <selection activeCell="C46" sqref="C46"/>
    </sheetView>
  </sheetViews>
  <sheetFormatPr defaultColWidth="9" defaultRowHeight="12"/>
  <cols>
    <col min="1" max="1" width="1.125" style="23" customWidth="1"/>
    <col min="2" max="2" width="3.75" style="23" customWidth="1"/>
    <col min="3" max="3" width="7.5" style="23" customWidth="1"/>
    <col min="4" max="4" width="1.125" style="23" customWidth="1"/>
    <col min="5" max="5" width="9.75" style="23" customWidth="1"/>
    <col min="6" max="6" width="9.375" style="23" customWidth="1"/>
    <col min="7" max="7" width="6.75" style="23" customWidth="1"/>
    <col min="8" max="8" width="5.75" style="23" customWidth="1"/>
    <col min="9" max="9" width="7.5" style="23" customWidth="1"/>
    <col min="10" max="10" width="6.875" style="23" customWidth="1"/>
    <col min="11" max="11" width="5" style="23" customWidth="1"/>
    <col min="12" max="12" width="8.375" style="23" customWidth="1"/>
    <col min="13" max="13" width="13.625" style="23" customWidth="1"/>
    <col min="14" max="14" width="7.375" style="23" customWidth="1"/>
    <col min="15" max="15" width="13.625" style="23" customWidth="1"/>
    <col min="16" max="23" width="9" style="23"/>
    <col min="24" max="29" width="9" style="23" hidden="1" customWidth="1"/>
    <col min="30" max="16384" width="9" style="23"/>
  </cols>
  <sheetData>
    <row r="1" spans="1:15" ht="30" customHeight="1">
      <c r="A1" s="290" t="s">
        <v>59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</row>
    <row r="2" spans="1:15" ht="30" hidden="1" customHeight="1">
      <c r="A2" s="24"/>
      <c r="B2" s="25" t="s">
        <v>60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5" ht="24" hidden="1" customHeight="1">
      <c r="A3" s="24"/>
      <c r="B3" s="27"/>
      <c r="C3" s="28" t="s">
        <v>61</v>
      </c>
      <c r="D3" s="29"/>
      <c r="E3" s="291" t="s">
        <v>62</v>
      </c>
      <c r="F3" s="291"/>
      <c r="G3" s="291"/>
      <c r="H3" s="291"/>
      <c r="I3" s="291"/>
      <c r="J3" s="291"/>
      <c r="K3" s="291"/>
      <c r="L3" s="30" t="s">
        <v>63</v>
      </c>
      <c r="M3" s="291" t="s">
        <v>64</v>
      </c>
      <c r="N3" s="291"/>
      <c r="O3" s="291"/>
    </row>
    <row r="4" spans="1:15" ht="20.25" hidden="1" customHeight="1">
      <c r="A4" s="24"/>
      <c r="C4" s="31" t="s">
        <v>65</v>
      </c>
      <c r="D4" s="31"/>
      <c r="E4" s="291" t="s">
        <v>66</v>
      </c>
      <c r="F4" s="291"/>
      <c r="G4" s="291"/>
      <c r="H4" s="291"/>
      <c r="I4" s="291"/>
      <c r="J4" s="29"/>
      <c r="K4" s="29"/>
      <c r="L4" s="29"/>
      <c r="M4" s="29"/>
      <c r="N4" s="29"/>
      <c r="O4" s="29"/>
    </row>
    <row r="5" spans="1:15" ht="20.25" customHeight="1" thickBot="1">
      <c r="A5" s="24"/>
      <c r="B5" s="292" t="s">
        <v>67</v>
      </c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</row>
    <row r="6" spans="1:15" ht="41.25" customHeight="1">
      <c r="A6" s="24"/>
      <c r="B6" s="293" t="s">
        <v>68</v>
      </c>
      <c r="C6" s="294"/>
      <c r="D6" s="294"/>
      <c r="E6" s="295"/>
      <c r="F6" s="302" t="s">
        <v>69</v>
      </c>
      <c r="G6" s="303"/>
      <c r="H6" s="304" t="s">
        <v>70</v>
      </c>
      <c r="I6" s="305"/>
      <c r="J6" s="32" t="s">
        <v>71</v>
      </c>
      <c r="K6" s="33" t="s">
        <v>72</v>
      </c>
      <c r="L6" s="34" t="s">
        <v>73</v>
      </c>
      <c r="M6" s="35" t="s">
        <v>74</v>
      </c>
      <c r="N6" s="36" t="s">
        <v>75</v>
      </c>
      <c r="O6" s="37" t="s">
        <v>76</v>
      </c>
    </row>
    <row r="7" spans="1:15" ht="24" customHeight="1">
      <c r="A7" s="24"/>
      <c r="B7" s="296"/>
      <c r="C7" s="297"/>
      <c r="D7" s="297"/>
      <c r="E7" s="298"/>
      <c r="F7" s="306" t="s">
        <v>77</v>
      </c>
      <c r="G7" s="307"/>
      <c r="H7" s="308" t="s">
        <v>78</v>
      </c>
      <c r="I7" s="307"/>
      <c r="J7" s="38" t="s">
        <v>79</v>
      </c>
      <c r="K7" s="39" t="s">
        <v>80</v>
      </c>
      <c r="L7" s="38" t="s">
        <v>81</v>
      </c>
      <c r="M7" s="40" t="s">
        <v>82</v>
      </c>
      <c r="N7" s="41" t="s">
        <v>83</v>
      </c>
      <c r="O7" s="42" t="s">
        <v>84</v>
      </c>
    </row>
    <row r="8" spans="1:15" ht="26.25" customHeight="1" thickBot="1">
      <c r="A8" s="24"/>
      <c r="B8" s="299"/>
      <c r="C8" s="300"/>
      <c r="D8" s="300"/>
      <c r="E8" s="301"/>
      <c r="F8" s="43" t="s">
        <v>85</v>
      </c>
      <c r="G8" s="44" t="s">
        <v>86</v>
      </c>
      <c r="H8" s="45"/>
      <c r="I8" s="46" t="s">
        <v>87</v>
      </c>
      <c r="J8" s="47" t="s">
        <v>88</v>
      </c>
      <c r="K8" s="48" t="s">
        <v>89</v>
      </c>
      <c r="L8" s="49"/>
      <c r="M8" s="50" t="s">
        <v>90</v>
      </c>
      <c r="N8" s="49"/>
      <c r="O8" s="51" t="s">
        <v>91</v>
      </c>
    </row>
    <row r="9" spans="1:15" ht="28.5" hidden="1" customHeight="1">
      <c r="A9" s="24"/>
      <c r="B9" s="261" t="s">
        <v>92</v>
      </c>
      <c r="C9" s="263" t="s">
        <v>93</v>
      </c>
      <c r="D9" s="264"/>
      <c r="E9" s="265"/>
      <c r="F9" s="52"/>
      <c r="G9" s="53" t="s">
        <v>90</v>
      </c>
      <c r="H9" s="54">
        <v>38.200000000000003</v>
      </c>
      <c r="I9" s="55" t="s">
        <v>94</v>
      </c>
      <c r="J9" s="56">
        <f t="shared" ref="J9:J27" si="0">F9*H9</f>
        <v>0</v>
      </c>
      <c r="K9" s="278">
        <v>2.58E-2</v>
      </c>
      <c r="L9" s="57">
        <f>ROUNDDOWN(H9*K$9,5-INT(LOG(ABS(H9*K$9))))</f>
        <v>0.98555999999999999</v>
      </c>
      <c r="M9" s="58">
        <f>F9*H9*K$9+ROUNDDOWN(0,1)</f>
        <v>0</v>
      </c>
      <c r="N9" s="59">
        <v>2.6192000000000002</v>
      </c>
      <c r="O9" s="60">
        <f t="shared" ref="O9:O29" si="1">F9*N9</f>
        <v>0</v>
      </c>
    </row>
    <row r="10" spans="1:15" ht="29.25" customHeight="1">
      <c r="A10" s="24"/>
      <c r="B10" s="262"/>
      <c r="C10" s="281" t="s">
        <v>95</v>
      </c>
      <c r="D10" s="268"/>
      <c r="E10" s="267"/>
      <c r="F10" s="61"/>
      <c r="G10" s="62" t="s">
        <v>90</v>
      </c>
      <c r="H10" s="63">
        <v>34.6</v>
      </c>
      <c r="I10" s="64" t="s">
        <v>94</v>
      </c>
      <c r="J10" s="65">
        <f t="shared" si="0"/>
        <v>0</v>
      </c>
      <c r="K10" s="279"/>
      <c r="L10" s="63">
        <f t="shared" ref="L10:L30" si="2">ROUNDDOWN(H10*K$9,5-INT(LOG(ABS(H10*K$9))))</f>
        <v>0.89268000000000003</v>
      </c>
      <c r="M10" s="66">
        <f t="shared" ref="M10:M30" si="3">F10*H10*K$9+ROUNDDOWN(0,1)</f>
        <v>0</v>
      </c>
      <c r="N10" s="67">
        <v>2.3216999999999999</v>
      </c>
      <c r="O10" s="68">
        <f t="shared" si="1"/>
        <v>0</v>
      </c>
    </row>
    <row r="11" spans="1:15" ht="29.25" hidden="1" customHeight="1">
      <c r="A11" s="24"/>
      <c r="B11" s="262"/>
      <c r="C11" s="266" t="s">
        <v>96</v>
      </c>
      <c r="D11" s="268"/>
      <c r="E11" s="267"/>
      <c r="F11" s="61"/>
      <c r="G11" s="62" t="s">
        <v>90</v>
      </c>
      <c r="H11" s="63">
        <v>33.6</v>
      </c>
      <c r="I11" s="64" t="s">
        <v>94</v>
      </c>
      <c r="J11" s="65">
        <f t="shared" si="0"/>
        <v>0</v>
      </c>
      <c r="K11" s="279"/>
      <c r="L11" s="63">
        <f t="shared" si="2"/>
        <v>0.86687999999999998</v>
      </c>
      <c r="M11" s="66">
        <f t="shared" si="3"/>
        <v>0</v>
      </c>
      <c r="N11" s="67">
        <v>2.2422</v>
      </c>
      <c r="O11" s="68">
        <f t="shared" si="1"/>
        <v>0</v>
      </c>
    </row>
    <row r="12" spans="1:15" ht="29.25" customHeight="1">
      <c r="A12" s="24"/>
      <c r="B12" s="262"/>
      <c r="C12" s="266" t="s">
        <v>97</v>
      </c>
      <c r="D12" s="268"/>
      <c r="E12" s="267"/>
      <c r="F12" s="61"/>
      <c r="G12" s="62" t="s">
        <v>90</v>
      </c>
      <c r="H12" s="63">
        <v>36.700000000000003</v>
      </c>
      <c r="I12" s="64" t="s">
        <v>94</v>
      </c>
      <c r="J12" s="65">
        <f>F12*H12</f>
        <v>0</v>
      </c>
      <c r="K12" s="279"/>
      <c r="L12" s="63">
        <f t="shared" si="2"/>
        <v>0.94686000000000003</v>
      </c>
      <c r="M12" s="66">
        <f t="shared" si="3"/>
        <v>0</v>
      </c>
      <c r="N12" s="67">
        <v>2.4895</v>
      </c>
      <c r="O12" s="68">
        <f t="shared" si="1"/>
        <v>0</v>
      </c>
    </row>
    <row r="13" spans="1:15" ht="29.25" customHeight="1">
      <c r="A13" s="24"/>
      <c r="B13" s="262"/>
      <c r="C13" s="266" t="s">
        <v>98</v>
      </c>
      <c r="D13" s="268"/>
      <c r="E13" s="267"/>
      <c r="F13" s="61"/>
      <c r="G13" s="62" t="s">
        <v>90</v>
      </c>
      <c r="H13" s="63">
        <v>37.700000000000003</v>
      </c>
      <c r="I13" s="64" t="s">
        <v>94</v>
      </c>
      <c r="J13" s="65">
        <f t="shared" si="0"/>
        <v>0</v>
      </c>
      <c r="K13" s="279"/>
      <c r="L13" s="63">
        <f t="shared" si="2"/>
        <v>0.97265999999999997</v>
      </c>
      <c r="M13" s="66">
        <f t="shared" si="3"/>
        <v>0</v>
      </c>
      <c r="N13" s="67">
        <v>2.585</v>
      </c>
      <c r="O13" s="68">
        <f t="shared" si="1"/>
        <v>0</v>
      </c>
    </row>
    <row r="14" spans="1:15" ht="29.25" customHeight="1">
      <c r="A14" s="24"/>
      <c r="B14" s="262"/>
      <c r="C14" s="266" t="s">
        <v>99</v>
      </c>
      <c r="D14" s="268"/>
      <c r="E14" s="267"/>
      <c r="F14" s="61"/>
      <c r="G14" s="62" t="s">
        <v>90</v>
      </c>
      <c r="H14" s="63">
        <v>39.1</v>
      </c>
      <c r="I14" s="64" t="s">
        <v>94</v>
      </c>
      <c r="J14" s="65">
        <f t="shared" si="0"/>
        <v>0</v>
      </c>
      <c r="K14" s="279"/>
      <c r="L14" s="63">
        <f t="shared" si="2"/>
        <v>1.00878</v>
      </c>
      <c r="M14" s="66">
        <f t="shared" si="3"/>
        <v>0</v>
      </c>
      <c r="N14" s="67">
        <v>2.7096</v>
      </c>
      <c r="O14" s="68">
        <f t="shared" si="1"/>
        <v>0</v>
      </c>
    </row>
    <row r="15" spans="1:15" ht="29.25" hidden="1" customHeight="1">
      <c r="A15" s="24"/>
      <c r="B15" s="262"/>
      <c r="C15" s="266" t="s">
        <v>100</v>
      </c>
      <c r="D15" s="268"/>
      <c r="E15" s="267"/>
      <c r="F15" s="61"/>
      <c r="G15" s="62" t="s">
        <v>90</v>
      </c>
      <c r="H15" s="63">
        <v>41.9</v>
      </c>
      <c r="I15" s="64" t="s">
        <v>94</v>
      </c>
      <c r="J15" s="65">
        <f t="shared" si="0"/>
        <v>0</v>
      </c>
      <c r="K15" s="279"/>
      <c r="L15" s="63">
        <f t="shared" si="2"/>
        <v>1.0810200000000001</v>
      </c>
      <c r="M15" s="66">
        <f t="shared" si="3"/>
        <v>0</v>
      </c>
      <c r="N15" s="67">
        <v>2.9958999999999998</v>
      </c>
      <c r="O15" s="68">
        <f t="shared" si="1"/>
        <v>0</v>
      </c>
    </row>
    <row r="16" spans="1:15" ht="29.25" hidden="1" customHeight="1">
      <c r="A16" s="24"/>
      <c r="B16" s="262"/>
      <c r="C16" s="266" t="s">
        <v>101</v>
      </c>
      <c r="D16" s="268"/>
      <c r="E16" s="267"/>
      <c r="F16" s="61"/>
      <c r="G16" s="62" t="s">
        <v>102</v>
      </c>
      <c r="H16" s="63">
        <v>40.9</v>
      </c>
      <c r="I16" s="64" t="s">
        <v>103</v>
      </c>
      <c r="J16" s="65">
        <f t="shared" si="0"/>
        <v>0</v>
      </c>
      <c r="K16" s="279"/>
      <c r="L16" s="63">
        <f t="shared" si="2"/>
        <v>1.05522</v>
      </c>
      <c r="M16" s="66">
        <f t="shared" si="3"/>
        <v>0</v>
      </c>
      <c r="N16" s="67">
        <v>3.1193</v>
      </c>
      <c r="O16" s="68">
        <f t="shared" si="1"/>
        <v>0</v>
      </c>
    </row>
    <row r="17" spans="1:15" ht="30" customHeight="1">
      <c r="A17" s="24"/>
      <c r="B17" s="262"/>
      <c r="C17" s="282" t="s">
        <v>104</v>
      </c>
      <c r="D17" s="285" t="s">
        <v>105</v>
      </c>
      <c r="E17" s="286"/>
      <c r="F17" s="61"/>
      <c r="G17" s="62" t="s">
        <v>102</v>
      </c>
      <c r="H17" s="63">
        <v>50.8</v>
      </c>
      <c r="I17" s="64" t="s">
        <v>103</v>
      </c>
      <c r="J17" s="65">
        <f t="shared" si="0"/>
        <v>0</v>
      </c>
      <c r="K17" s="279"/>
      <c r="L17" s="63">
        <f t="shared" si="2"/>
        <v>1.31064</v>
      </c>
      <c r="M17" s="66">
        <f t="shared" si="3"/>
        <v>0</v>
      </c>
      <c r="N17" s="67">
        <v>2.9988999999999999</v>
      </c>
      <c r="O17" s="68">
        <f t="shared" si="1"/>
        <v>0</v>
      </c>
    </row>
    <row r="18" spans="1:15" ht="30" customHeight="1">
      <c r="A18" s="24"/>
      <c r="B18" s="262"/>
      <c r="C18" s="283"/>
      <c r="D18" s="285" t="s">
        <v>106</v>
      </c>
      <c r="E18" s="286"/>
      <c r="F18" s="61"/>
      <c r="G18" s="62" t="s">
        <v>107</v>
      </c>
      <c r="H18" s="63">
        <v>0.1012</v>
      </c>
      <c r="I18" s="64" t="s">
        <v>108</v>
      </c>
      <c r="J18" s="65">
        <f t="shared" si="0"/>
        <v>0</v>
      </c>
      <c r="K18" s="279"/>
      <c r="L18" s="63">
        <f t="shared" si="2"/>
        <v>2.6109599999999998E-3</v>
      </c>
      <c r="M18" s="66">
        <f t="shared" si="3"/>
        <v>0</v>
      </c>
      <c r="N18" s="67">
        <v>6.0499999999999998E-3</v>
      </c>
      <c r="O18" s="68">
        <f t="shared" si="1"/>
        <v>0</v>
      </c>
    </row>
    <row r="19" spans="1:15" ht="29.25" hidden="1" customHeight="1">
      <c r="A19" s="24"/>
      <c r="B19" s="262"/>
      <c r="C19" s="284"/>
      <c r="D19" s="266" t="s">
        <v>109</v>
      </c>
      <c r="E19" s="267"/>
      <c r="F19" s="61"/>
      <c r="G19" s="62" t="s">
        <v>110</v>
      </c>
      <c r="H19" s="63">
        <v>44.9</v>
      </c>
      <c r="I19" s="64" t="s">
        <v>111</v>
      </c>
      <c r="J19" s="65">
        <f t="shared" si="0"/>
        <v>0</v>
      </c>
      <c r="K19" s="279"/>
      <c r="L19" s="63">
        <f t="shared" si="2"/>
        <v>1.15842</v>
      </c>
      <c r="M19" s="66">
        <f t="shared" si="3"/>
        <v>0</v>
      </c>
      <c r="N19" s="67">
        <v>2.3378000000000001</v>
      </c>
      <c r="O19" s="68">
        <f t="shared" si="1"/>
        <v>0</v>
      </c>
    </row>
    <row r="20" spans="1:15" ht="29.25" hidden="1" customHeight="1">
      <c r="A20" s="24"/>
      <c r="B20" s="262"/>
      <c r="C20" s="269" t="s">
        <v>112</v>
      </c>
      <c r="D20" s="270"/>
      <c r="E20" s="271"/>
      <c r="F20" s="61"/>
      <c r="G20" s="62" t="s">
        <v>102</v>
      </c>
      <c r="H20" s="63">
        <v>54.6</v>
      </c>
      <c r="I20" s="64" t="s">
        <v>103</v>
      </c>
      <c r="J20" s="65">
        <f t="shared" si="0"/>
        <v>0</v>
      </c>
      <c r="K20" s="279"/>
      <c r="L20" s="63">
        <f t="shared" si="2"/>
        <v>1.4086799999999999</v>
      </c>
      <c r="M20" s="66">
        <f t="shared" si="3"/>
        <v>0</v>
      </c>
      <c r="N20" s="67">
        <v>2.7027000000000001</v>
      </c>
      <c r="O20" s="68">
        <f t="shared" si="1"/>
        <v>0</v>
      </c>
    </row>
    <row r="21" spans="1:15" ht="29.25" hidden="1" customHeight="1">
      <c r="A21" s="24"/>
      <c r="B21" s="262"/>
      <c r="C21" s="275"/>
      <c r="D21" s="276"/>
      <c r="E21" s="277"/>
      <c r="F21" s="61"/>
      <c r="G21" s="62" t="s">
        <v>110</v>
      </c>
      <c r="H21" s="63">
        <v>43.5</v>
      </c>
      <c r="I21" s="64" t="s">
        <v>111</v>
      </c>
      <c r="J21" s="65">
        <f t="shared" si="0"/>
        <v>0</v>
      </c>
      <c r="K21" s="279"/>
      <c r="L21" s="63">
        <f t="shared" si="2"/>
        <v>1.1223000000000001</v>
      </c>
      <c r="M21" s="66">
        <f t="shared" si="3"/>
        <v>0</v>
      </c>
      <c r="N21" s="67">
        <v>2.2170999999999998</v>
      </c>
      <c r="O21" s="68">
        <f t="shared" si="1"/>
        <v>0</v>
      </c>
    </row>
    <row r="22" spans="1:15" ht="29.25" hidden="1" customHeight="1">
      <c r="A22" s="24"/>
      <c r="B22" s="262"/>
      <c r="C22" s="287" t="s">
        <v>113</v>
      </c>
      <c r="D22" s="266" t="s">
        <v>114</v>
      </c>
      <c r="E22" s="267"/>
      <c r="F22" s="61"/>
      <c r="G22" s="62" t="s">
        <v>102</v>
      </c>
      <c r="H22" s="63">
        <v>29</v>
      </c>
      <c r="I22" s="64" t="s">
        <v>103</v>
      </c>
      <c r="J22" s="65">
        <f t="shared" si="0"/>
        <v>0</v>
      </c>
      <c r="K22" s="279"/>
      <c r="L22" s="63">
        <f t="shared" si="2"/>
        <v>0.74819999999999998</v>
      </c>
      <c r="M22" s="66">
        <f t="shared" si="3"/>
        <v>0</v>
      </c>
      <c r="N22" s="67">
        <v>2.6052</v>
      </c>
      <c r="O22" s="68">
        <f t="shared" si="1"/>
        <v>0</v>
      </c>
    </row>
    <row r="23" spans="1:15" ht="29.25" hidden="1" customHeight="1">
      <c r="A23" s="24"/>
      <c r="B23" s="262"/>
      <c r="C23" s="288"/>
      <c r="D23" s="266" t="s">
        <v>115</v>
      </c>
      <c r="E23" s="267"/>
      <c r="F23" s="61"/>
      <c r="G23" s="62" t="s">
        <v>102</v>
      </c>
      <c r="H23" s="63">
        <v>25.7</v>
      </c>
      <c r="I23" s="64" t="s">
        <v>103</v>
      </c>
      <c r="J23" s="65">
        <f t="shared" si="0"/>
        <v>0</v>
      </c>
      <c r="K23" s="279"/>
      <c r="L23" s="63">
        <f t="shared" si="2"/>
        <v>0.66305999999999998</v>
      </c>
      <c r="M23" s="66">
        <f t="shared" si="3"/>
        <v>0</v>
      </c>
      <c r="N23" s="67">
        <v>2.3275600000000001</v>
      </c>
      <c r="O23" s="68">
        <f t="shared" si="1"/>
        <v>0</v>
      </c>
    </row>
    <row r="24" spans="1:15" ht="29.25" hidden="1" customHeight="1">
      <c r="A24" s="24"/>
      <c r="B24" s="262"/>
      <c r="C24" s="289"/>
      <c r="D24" s="266" t="s">
        <v>116</v>
      </c>
      <c r="E24" s="267"/>
      <c r="F24" s="61"/>
      <c r="G24" s="62" t="s">
        <v>102</v>
      </c>
      <c r="H24" s="63">
        <v>26.9</v>
      </c>
      <c r="I24" s="64" t="s">
        <v>103</v>
      </c>
      <c r="J24" s="65">
        <f t="shared" si="0"/>
        <v>0</v>
      </c>
      <c r="K24" s="279"/>
      <c r="L24" s="63">
        <f t="shared" si="2"/>
        <v>0.69401999999999997</v>
      </c>
      <c r="M24" s="66">
        <f t="shared" si="3"/>
        <v>0</v>
      </c>
      <c r="N24" s="67">
        <v>2.5152000000000001</v>
      </c>
      <c r="O24" s="68">
        <f t="shared" si="1"/>
        <v>0</v>
      </c>
    </row>
    <row r="25" spans="1:15" ht="29.25" hidden="1" customHeight="1">
      <c r="A25" s="24"/>
      <c r="B25" s="262"/>
      <c r="C25" s="266" t="s">
        <v>117</v>
      </c>
      <c r="D25" s="268"/>
      <c r="E25" s="267"/>
      <c r="F25" s="61"/>
      <c r="G25" s="69" t="s">
        <v>102</v>
      </c>
      <c r="H25" s="63">
        <v>29.4</v>
      </c>
      <c r="I25" s="64" t="s">
        <v>103</v>
      </c>
      <c r="J25" s="65">
        <f t="shared" si="0"/>
        <v>0</v>
      </c>
      <c r="K25" s="279"/>
      <c r="L25" s="63">
        <f t="shared" si="2"/>
        <v>0.75851999999999997</v>
      </c>
      <c r="M25" s="66">
        <f t="shared" si="3"/>
        <v>0</v>
      </c>
      <c r="N25" s="67">
        <v>3.1692999999999998</v>
      </c>
      <c r="O25" s="68">
        <f t="shared" si="1"/>
        <v>0</v>
      </c>
    </row>
    <row r="26" spans="1:15" ht="29.25" customHeight="1">
      <c r="A26" s="24"/>
      <c r="B26" s="262"/>
      <c r="C26" s="269" t="s">
        <v>118</v>
      </c>
      <c r="D26" s="270"/>
      <c r="E26" s="271"/>
      <c r="F26" s="61"/>
      <c r="G26" s="69" t="s">
        <v>119</v>
      </c>
      <c r="H26" s="63">
        <v>43.5</v>
      </c>
      <c r="I26" s="64" t="s">
        <v>120</v>
      </c>
      <c r="J26" s="65">
        <f t="shared" si="0"/>
        <v>0</v>
      </c>
      <c r="K26" s="279"/>
      <c r="L26" s="63">
        <f t="shared" si="2"/>
        <v>1.1223000000000001</v>
      </c>
      <c r="M26" s="66">
        <f t="shared" si="3"/>
        <v>0</v>
      </c>
      <c r="N26" s="67">
        <v>2.1692999999999998</v>
      </c>
      <c r="O26" s="68">
        <f t="shared" si="1"/>
        <v>0</v>
      </c>
    </row>
    <row r="27" spans="1:15" ht="29.25" hidden="1" customHeight="1">
      <c r="A27" s="24"/>
      <c r="B27" s="262"/>
      <c r="C27" s="272"/>
      <c r="D27" s="273"/>
      <c r="E27" s="274"/>
      <c r="F27" s="52"/>
      <c r="G27" s="70" t="s">
        <v>121</v>
      </c>
      <c r="H27" s="63">
        <v>41.68</v>
      </c>
      <c r="I27" s="64" t="s">
        <v>111</v>
      </c>
      <c r="J27" s="65">
        <f t="shared" si="0"/>
        <v>0</v>
      </c>
      <c r="K27" s="279"/>
      <c r="L27" s="63">
        <f t="shared" si="2"/>
        <v>1.07534</v>
      </c>
      <c r="M27" s="66">
        <f t="shared" si="3"/>
        <v>0</v>
      </c>
      <c r="N27" s="67">
        <v>2.0785999999999998</v>
      </c>
      <c r="O27" s="68">
        <f t="shared" si="1"/>
        <v>0</v>
      </c>
    </row>
    <row r="28" spans="1:15" ht="29.25" hidden="1" customHeight="1">
      <c r="A28" s="24"/>
      <c r="B28" s="262"/>
      <c r="C28" s="272"/>
      <c r="D28" s="273"/>
      <c r="E28" s="274"/>
      <c r="F28" s="52"/>
      <c r="G28" s="70" t="s">
        <v>121</v>
      </c>
      <c r="H28" s="63">
        <v>44.5</v>
      </c>
      <c r="I28" s="64" t="s">
        <v>111</v>
      </c>
      <c r="J28" s="65">
        <f>F28*H28</f>
        <v>0</v>
      </c>
      <c r="K28" s="279"/>
      <c r="L28" s="63">
        <f t="shared" si="2"/>
        <v>1.1480999999999999</v>
      </c>
      <c r="M28" s="66">
        <f t="shared" si="3"/>
        <v>0</v>
      </c>
      <c r="N28" s="67">
        <v>2.2193999999999998</v>
      </c>
      <c r="O28" s="68">
        <f t="shared" si="1"/>
        <v>0</v>
      </c>
    </row>
    <row r="29" spans="1:15" ht="29.25" hidden="1" customHeight="1">
      <c r="A29" s="24"/>
      <c r="B29" s="262"/>
      <c r="C29" s="275"/>
      <c r="D29" s="276"/>
      <c r="E29" s="277"/>
      <c r="F29" s="52"/>
      <c r="G29" s="70" t="s">
        <v>121</v>
      </c>
      <c r="H29" s="63">
        <v>40.46</v>
      </c>
      <c r="I29" s="64" t="s">
        <v>111</v>
      </c>
      <c r="J29" s="65">
        <f>F29*H29</f>
        <v>0</v>
      </c>
      <c r="K29" s="279"/>
      <c r="L29" s="63">
        <f t="shared" si="2"/>
        <v>1.04386</v>
      </c>
      <c r="M29" s="66">
        <f t="shared" si="3"/>
        <v>0</v>
      </c>
      <c r="N29" s="67">
        <v>2.0179</v>
      </c>
      <c r="O29" s="68">
        <f t="shared" si="1"/>
        <v>0</v>
      </c>
    </row>
    <row r="30" spans="1:15" ht="29.25" hidden="1" customHeight="1">
      <c r="A30" s="24"/>
      <c r="B30" s="262"/>
      <c r="C30" s="266" t="s">
        <v>122</v>
      </c>
      <c r="D30" s="268"/>
      <c r="E30" s="267"/>
      <c r="F30" s="52"/>
      <c r="G30" s="71" t="s">
        <v>88</v>
      </c>
      <c r="H30" s="72">
        <v>1.02</v>
      </c>
      <c r="I30" s="73" t="s">
        <v>123</v>
      </c>
      <c r="J30" s="65">
        <f>F30*H30</f>
        <v>0</v>
      </c>
      <c r="K30" s="279"/>
      <c r="L30" s="63">
        <f t="shared" si="2"/>
        <v>2.6315999999999999E-2</v>
      </c>
      <c r="M30" s="66">
        <f t="shared" si="3"/>
        <v>0</v>
      </c>
      <c r="N30" s="67"/>
      <c r="O30" s="68"/>
    </row>
    <row r="31" spans="1:15" ht="29.25" customHeight="1" thickBot="1">
      <c r="A31" s="24"/>
      <c r="B31" s="74"/>
      <c r="C31" s="247" t="s">
        <v>124</v>
      </c>
      <c r="D31" s="248"/>
      <c r="E31" s="249"/>
      <c r="F31" s="250"/>
      <c r="G31" s="251"/>
      <c r="H31" s="221"/>
      <c r="I31" s="222"/>
      <c r="J31" s="75">
        <f>SUM(J9:J30)</f>
        <v>0</v>
      </c>
      <c r="K31" s="279"/>
      <c r="L31" s="76"/>
      <c r="M31" s="77">
        <f>J31*K9</f>
        <v>0</v>
      </c>
      <c r="N31" s="78"/>
      <c r="O31" s="68">
        <f>SUM(O9:O30)</f>
        <v>0</v>
      </c>
    </row>
    <row r="32" spans="1:15" ht="29.25" hidden="1" customHeight="1" thickTop="1" thickBot="1">
      <c r="A32" s="24"/>
      <c r="B32" s="252" t="s">
        <v>125</v>
      </c>
      <c r="C32" s="253"/>
      <c r="D32" s="253"/>
      <c r="E32" s="254"/>
      <c r="F32" s="79" t="s">
        <v>126</v>
      </c>
      <c r="G32" s="80"/>
      <c r="H32" s="81" t="s">
        <v>78</v>
      </c>
      <c r="I32" s="82"/>
      <c r="J32" s="83" t="s">
        <v>127</v>
      </c>
      <c r="K32" s="279"/>
      <c r="L32" s="84"/>
      <c r="M32" s="85" t="s">
        <v>128</v>
      </c>
      <c r="N32" s="86"/>
      <c r="O32" s="87"/>
    </row>
    <row r="33" spans="1:15" ht="29.25" hidden="1" customHeight="1" thickTop="1">
      <c r="A33" s="24"/>
      <c r="B33" s="255"/>
      <c r="C33" s="256"/>
      <c r="D33" s="256"/>
      <c r="E33" s="257"/>
      <c r="F33" s="52"/>
      <c r="G33" s="88" t="s">
        <v>129</v>
      </c>
      <c r="H33" s="89">
        <v>9.9700000000000006</v>
      </c>
      <c r="I33" s="90" t="s">
        <v>130</v>
      </c>
      <c r="J33" s="91">
        <f>F33*H33</f>
        <v>0</v>
      </c>
      <c r="K33" s="279"/>
      <c r="L33" s="92" t="e">
        <f>ROUNDDOWN(H33*K$33,5-INT(LOG(ABS(H33*K$33))))</f>
        <v>#NUM!</v>
      </c>
      <c r="M33" s="66">
        <f>F33*H33*K$33+ROUNDDOWN(0,1)</f>
        <v>0</v>
      </c>
      <c r="N33" s="93">
        <v>0.38600000000000001</v>
      </c>
      <c r="O33" s="94">
        <f>F33*N33</f>
        <v>0</v>
      </c>
    </row>
    <row r="34" spans="1:15" ht="29.25" hidden="1" customHeight="1" thickBot="1">
      <c r="A34" s="24"/>
      <c r="B34" s="255"/>
      <c r="C34" s="256"/>
      <c r="D34" s="256"/>
      <c r="E34" s="257"/>
      <c r="F34" s="95"/>
      <c r="G34" s="70" t="s">
        <v>129</v>
      </c>
      <c r="H34" s="89">
        <v>9.2799999999999994</v>
      </c>
      <c r="I34" s="73" t="s">
        <v>130</v>
      </c>
      <c r="J34" s="91">
        <f>F34*H34</f>
        <v>0</v>
      </c>
      <c r="K34" s="279"/>
      <c r="L34" s="96" t="e">
        <f>ROUNDDOWN(H34*K$33,5-INT(LOG(ABS(H34*K$33))))</f>
        <v>#NUM!</v>
      </c>
      <c r="M34" s="97">
        <f>F34*H34*K$33</f>
        <v>0</v>
      </c>
      <c r="N34" s="86">
        <v>0.38600000000000001</v>
      </c>
      <c r="O34" s="87">
        <f>F34*N34</f>
        <v>0</v>
      </c>
    </row>
    <row r="35" spans="1:15" ht="29.25" customHeight="1" thickTop="1" thickBot="1">
      <c r="A35" s="24"/>
      <c r="B35" s="255"/>
      <c r="C35" s="256"/>
      <c r="D35" s="256"/>
      <c r="E35" s="257"/>
      <c r="F35" s="98"/>
      <c r="G35" s="99" t="s">
        <v>129</v>
      </c>
      <c r="H35" s="89">
        <v>9.76</v>
      </c>
      <c r="I35" s="73" t="s">
        <v>130</v>
      </c>
      <c r="J35" s="91">
        <f>F35*H35</f>
        <v>0</v>
      </c>
      <c r="K35" s="280"/>
      <c r="L35" s="100">
        <f>ROUNDDOWN(H35*K$9,5-INT(LOG(ABS(H35*K$9))))</f>
        <v>0.25180799999999998</v>
      </c>
      <c r="M35" s="101">
        <f>F35*H35*K$9</f>
        <v>0</v>
      </c>
      <c r="N35" s="102">
        <v>0.495</v>
      </c>
      <c r="O35" s="103">
        <f>F35*N35</f>
        <v>0</v>
      </c>
    </row>
    <row r="36" spans="1:15" ht="29.25" hidden="1" customHeight="1" thickTop="1" thickBot="1">
      <c r="A36" s="24"/>
      <c r="B36" s="258"/>
      <c r="C36" s="259"/>
      <c r="D36" s="259"/>
      <c r="E36" s="260"/>
      <c r="F36" s="250"/>
      <c r="G36" s="251"/>
      <c r="H36" s="221"/>
      <c r="I36" s="222"/>
      <c r="J36" s="75">
        <f>SUM(J33:J35)</f>
        <v>0</v>
      </c>
      <c r="K36" s="104"/>
      <c r="L36" s="105"/>
      <c r="M36" s="77">
        <f>J36*K33</f>
        <v>0</v>
      </c>
      <c r="N36" s="106"/>
      <c r="O36" s="107">
        <f>SUM(O33:O35)</f>
        <v>0</v>
      </c>
    </row>
    <row r="37" spans="1:15" ht="29.25" customHeight="1" thickTop="1" thickBot="1">
      <c r="A37" s="24"/>
      <c r="B37" s="223" t="s">
        <v>131</v>
      </c>
      <c r="C37" s="224"/>
      <c r="D37" s="224"/>
      <c r="E37" s="225"/>
      <c r="F37" s="226"/>
      <c r="G37" s="227"/>
      <c r="H37" s="228"/>
      <c r="I37" s="229"/>
      <c r="J37" s="108">
        <f>J31+J36</f>
        <v>0</v>
      </c>
      <c r="K37" s="109"/>
      <c r="L37" s="110"/>
      <c r="M37" s="111">
        <f>+M31+M35</f>
        <v>0</v>
      </c>
      <c r="N37" s="112"/>
      <c r="O37" s="113">
        <f>O31+O36</f>
        <v>0</v>
      </c>
    </row>
    <row r="38" spans="1:15" ht="8.25" customHeight="1">
      <c r="A38" s="24"/>
      <c r="B38" s="114"/>
      <c r="C38" s="114"/>
      <c r="D38" s="114"/>
      <c r="E38" s="114"/>
      <c r="F38" s="115"/>
      <c r="G38" s="116"/>
      <c r="H38" s="117"/>
      <c r="I38" s="117"/>
      <c r="J38" s="118"/>
      <c r="K38" s="116"/>
      <c r="L38" s="116"/>
      <c r="M38" s="119"/>
      <c r="N38" s="120"/>
      <c r="O38" s="121"/>
    </row>
    <row r="39" spans="1:15" ht="18" customHeight="1">
      <c r="A39" s="24"/>
      <c r="B39" s="122"/>
      <c r="C39" s="122"/>
      <c r="D39" s="122"/>
      <c r="E39" s="122"/>
      <c r="F39" s="123"/>
      <c r="G39" s="124"/>
      <c r="H39" s="125"/>
      <c r="I39" s="125"/>
      <c r="J39" s="126"/>
      <c r="K39" s="124"/>
      <c r="L39" s="124"/>
      <c r="M39" s="127"/>
      <c r="N39" s="128"/>
      <c r="O39" s="129"/>
    </row>
    <row r="40" spans="1:15" ht="18" customHeight="1">
      <c r="A40" s="24"/>
      <c r="B40" s="122"/>
      <c r="C40" s="122"/>
      <c r="D40" s="122"/>
      <c r="E40" s="122"/>
      <c r="F40" s="123"/>
      <c r="G40" s="124"/>
      <c r="H40" s="125"/>
      <c r="I40" s="125"/>
      <c r="J40" s="126"/>
      <c r="K40" s="124"/>
      <c r="L40" s="124"/>
      <c r="M40" s="127"/>
      <c r="N40" s="128"/>
      <c r="O40" s="129"/>
    </row>
    <row r="41" spans="1:15" ht="18" customHeight="1">
      <c r="A41" s="24"/>
      <c r="B41" s="122"/>
      <c r="C41" s="122"/>
      <c r="D41" s="122"/>
      <c r="E41" s="122"/>
      <c r="F41" s="123"/>
      <c r="G41" s="124"/>
      <c r="H41" s="125"/>
      <c r="I41" s="125"/>
      <c r="J41" s="126"/>
      <c r="K41" s="124"/>
      <c r="L41" s="124"/>
      <c r="M41" s="127"/>
      <c r="N41" s="128"/>
      <c r="O41" s="129"/>
    </row>
    <row r="42" spans="1:15" ht="18" customHeight="1">
      <c r="A42" s="24"/>
      <c r="B42" s="122"/>
      <c r="C42" s="122"/>
      <c r="D42" s="122"/>
      <c r="E42" s="122"/>
      <c r="F42" s="123"/>
      <c r="G42" s="124"/>
      <c r="H42" s="125"/>
      <c r="I42" s="125"/>
      <c r="J42" s="126"/>
      <c r="K42" s="124"/>
      <c r="L42" s="124"/>
      <c r="M42" s="127"/>
      <c r="N42" s="128"/>
      <c r="O42" s="129"/>
    </row>
    <row r="43" spans="1:15" ht="18" customHeight="1">
      <c r="A43" s="24"/>
      <c r="B43" s="122"/>
      <c r="C43" s="122"/>
      <c r="D43" s="122"/>
      <c r="E43" s="122"/>
      <c r="F43" s="123"/>
      <c r="G43" s="124"/>
      <c r="H43" s="125"/>
      <c r="I43" s="125"/>
      <c r="J43" s="126"/>
      <c r="K43" s="124"/>
      <c r="L43" s="124"/>
      <c r="M43" s="127"/>
      <c r="N43" s="128"/>
      <c r="O43" s="129"/>
    </row>
    <row r="44" spans="1:15" ht="18" customHeight="1">
      <c r="A44" s="24"/>
      <c r="B44" s="122"/>
      <c r="C44" s="122"/>
      <c r="D44" s="122"/>
      <c r="E44" s="122"/>
      <c r="F44" s="123"/>
      <c r="G44" s="124"/>
      <c r="H44" s="125"/>
      <c r="I44" s="125"/>
      <c r="J44" s="126"/>
      <c r="K44" s="124"/>
      <c r="L44" s="124"/>
      <c r="M44" s="127"/>
      <c r="N44" s="128"/>
      <c r="O44" s="129"/>
    </row>
    <row r="45" spans="1:15" ht="18" customHeight="1">
      <c r="A45" s="24"/>
      <c r="B45" s="122"/>
      <c r="C45" s="122"/>
      <c r="D45" s="122"/>
      <c r="E45" s="122"/>
      <c r="F45" s="123"/>
      <c r="G45" s="124"/>
      <c r="H45" s="125"/>
      <c r="I45" s="125"/>
      <c r="J45" s="126"/>
      <c r="K45" s="124"/>
      <c r="L45" s="124"/>
      <c r="M45" s="127"/>
      <c r="N45" s="128"/>
      <c r="O45" s="129"/>
    </row>
    <row r="46" spans="1:15" ht="16.5" customHeight="1">
      <c r="C46" s="130" t="s">
        <v>132</v>
      </c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</row>
    <row r="47" spans="1:15" ht="16.5" customHeight="1">
      <c r="C47" s="132" t="s">
        <v>133</v>
      </c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</row>
    <row r="48" spans="1:15" ht="16.5" customHeight="1">
      <c r="C48" s="132" t="s">
        <v>134</v>
      </c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</row>
    <row r="49" spans="2:32" ht="16.5" customHeight="1">
      <c r="C49" s="133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2:32" ht="16.5" customHeight="1">
      <c r="C50" s="133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32" ht="19.5" hidden="1" customHeight="1">
      <c r="B51" s="134" t="s">
        <v>135</v>
      </c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</row>
    <row r="52" spans="2:32" ht="9" hidden="1" customHeight="1">
      <c r="B52" s="136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</row>
    <row r="53" spans="2:32" ht="16.5" hidden="1" customHeight="1">
      <c r="B53" s="23" t="s">
        <v>136</v>
      </c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</row>
    <row r="54" spans="2:32" ht="16.5" hidden="1" customHeight="1">
      <c r="B54" s="231" t="s">
        <v>137</v>
      </c>
      <c r="C54" s="232"/>
      <c r="D54" s="233"/>
      <c r="E54" s="237" t="s">
        <v>138</v>
      </c>
      <c r="F54" s="238"/>
      <c r="G54" s="239"/>
      <c r="H54" s="237" t="s">
        <v>139</v>
      </c>
      <c r="I54" s="238"/>
      <c r="J54" s="239"/>
      <c r="K54" s="237" t="s">
        <v>140</v>
      </c>
      <c r="L54" s="238"/>
      <c r="M54" s="239"/>
    </row>
    <row r="55" spans="2:32" ht="16.5" hidden="1" customHeight="1">
      <c r="B55" s="234"/>
      <c r="C55" s="235"/>
      <c r="D55" s="236"/>
      <c r="E55" s="137" t="s">
        <v>141</v>
      </c>
      <c r="F55" s="138" t="s">
        <v>142</v>
      </c>
      <c r="G55" s="138" t="s">
        <v>143</v>
      </c>
      <c r="H55" s="137" t="s">
        <v>141</v>
      </c>
      <c r="I55" s="138" t="s">
        <v>142</v>
      </c>
      <c r="J55" s="138" t="s">
        <v>143</v>
      </c>
      <c r="K55" s="137" t="s">
        <v>141</v>
      </c>
      <c r="L55" s="138" t="s">
        <v>142</v>
      </c>
      <c r="M55" s="139" t="s">
        <v>143</v>
      </c>
    </row>
    <row r="56" spans="2:32" ht="14.25" hidden="1" customHeight="1">
      <c r="B56" s="140" t="s">
        <v>144</v>
      </c>
      <c r="C56" s="141"/>
      <c r="D56" s="141"/>
      <c r="E56" s="142" t="s">
        <v>145</v>
      </c>
      <c r="F56" s="143"/>
      <c r="G56" s="144" t="s">
        <v>146</v>
      </c>
      <c r="H56" s="142" t="s">
        <v>147</v>
      </c>
      <c r="I56" s="145">
        <v>0.25180999999999998</v>
      </c>
      <c r="J56" s="144" t="s">
        <v>148</v>
      </c>
      <c r="K56" s="142" t="s">
        <v>149</v>
      </c>
      <c r="L56" s="145">
        <v>0.495</v>
      </c>
      <c r="M56" s="146" t="s">
        <v>150</v>
      </c>
    </row>
    <row r="57" spans="2:32" ht="14.25" hidden="1" customHeight="1">
      <c r="B57" s="240" t="s">
        <v>151</v>
      </c>
      <c r="C57" s="241"/>
      <c r="D57" s="241"/>
      <c r="E57" s="147" t="s">
        <v>152</v>
      </c>
      <c r="F57" s="148"/>
      <c r="G57" s="149" t="s">
        <v>153</v>
      </c>
      <c r="H57" s="147" t="s">
        <v>154</v>
      </c>
      <c r="I57" s="150">
        <v>0.94686000000000003</v>
      </c>
      <c r="J57" s="149" t="s">
        <v>155</v>
      </c>
      <c r="K57" s="147" t="s">
        <v>156</v>
      </c>
      <c r="L57" s="150">
        <v>2.4895</v>
      </c>
      <c r="M57" s="151" t="s">
        <v>157</v>
      </c>
    </row>
    <row r="58" spans="2:32" ht="14.25" hidden="1" customHeight="1">
      <c r="B58" s="152" t="s">
        <v>158</v>
      </c>
      <c r="C58" s="153"/>
      <c r="D58" s="153"/>
      <c r="E58" s="154" t="s">
        <v>159</v>
      </c>
      <c r="F58" s="155"/>
      <c r="G58" s="156" t="s">
        <v>153</v>
      </c>
      <c r="H58" s="154" t="s">
        <v>160</v>
      </c>
      <c r="I58" s="157">
        <v>1.0087999999999999</v>
      </c>
      <c r="J58" s="156" t="s">
        <v>155</v>
      </c>
      <c r="K58" s="154" t="s">
        <v>161</v>
      </c>
      <c r="L58" s="157">
        <v>2.7096</v>
      </c>
      <c r="M58" s="158" t="s">
        <v>157</v>
      </c>
    </row>
    <row r="59" spans="2:32" ht="14.25" hidden="1" customHeight="1">
      <c r="B59" s="152" t="s">
        <v>162</v>
      </c>
      <c r="C59" s="153"/>
      <c r="D59" s="153"/>
      <c r="E59" s="154" t="s">
        <v>163</v>
      </c>
      <c r="F59" s="155"/>
      <c r="G59" s="156" t="s">
        <v>164</v>
      </c>
      <c r="H59" s="154" t="s">
        <v>165</v>
      </c>
      <c r="I59" s="157">
        <v>1.3106</v>
      </c>
      <c r="J59" s="159" t="s">
        <v>166</v>
      </c>
      <c r="K59" s="154" t="s">
        <v>167</v>
      </c>
      <c r="L59" s="157">
        <v>2.9988999999999999</v>
      </c>
      <c r="M59" s="158" t="s">
        <v>168</v>
      </c>
      <c r="X59" s="23" t="s">
        <v>169</v>
      </c>
      <c r="Y59" s="23" t="s">
        <v>153</v>
      </c>
      <c r="Z59" s="23" t="s">
        <v>170</v>
      </c>
      <c r="AA59" s="23" t="s">
        <v>171</v>
      </c>
      <c r="AB59" s="23">
        <v>0.89268000000000003</v>
      </c>
      <c r="AC59" s="23">
        <v>2.3216999999999999</v>
      </c>
    </row>
    <row r="60" spans="2:32" ht="14.25" hidden="1" customHeight="1">
      <c r="B60" s="152" t="s">
        <v>172</v>
      </c>
      <c r="C60" s="153"/>
      <c r="D60" s="153"/>
      <c r="E60" s="154" t="s">
        <v>173</v>
      </c>
      <c r="F60" s="155"/>
      <c r="G60" s="156" t="s">
        <v>174</v>
      </c>
      <c r="H60" s="154" t="s">
        <v>175</v>
      </c>
      <c r="I60" s="157">
        <v>2.6099999999999999E-3</v>
      </c>
      <c r="J60" s="160" t="s">
        <v>176</v>
      </c>
      <c r="K60" s="154" t="s">
        <v>177</v>
      </c>
      <c r="L60" s="157">
        <v>6.0499999999999998E-3</v>
      </c>
      <c r="M60" s="161" t="s">
        <v>178</v>
      </c>
      <c r="X60" s="23" t="s">
        <v>179</v>
      </c>
      <c r="Y60" s="23" t="s">
        <v>180</v>
      </c>
      <c r="Z60" s="23" t="s">
        <v>181</v>
      </c>
      <c r="AA60" s="23" t="s">
        <v>182</v>
      </c>
      <c r="AB60" s="23">
        <v>0.97265999999999997</v>
      </c>
      <c r="AC60" s="23">
        <v>2.585</v>
      </c>
    </row>
    <row r="61" spans="2:32" ht="14.25" hidden="1" customHeight="1">
      <c r="B61" s="162" t="s">
        <v>183</v>
      </c>
      <c r="C61" s="163"/>
      <c r="D61" s="163"/>
      <c r="E61" s="147" t="s">
        <v>184</v>
      </c>
      <c r="F61" s="148"/>
      <c r="G61" s="149" t="s">
        <v>185</v>
      </c>
      <c r="H61" s="147" t="s">
        <v>186</v>
      </c>
      <c r="I61" s="150">
        <v>1.1223000000000001</v>
      </c>
      <c r="J61" s="149" t="s">
        <v>187</v>
      </c>
      <c r="K61" s="147" t="s">
        <v>188</v>
      </c>
      <c r="L61" s="150">
        <v>2.1692999999999998</v>
      </c>
      <c r="M61" s="151" t="s">
        <v>189</v>
      </c>
      <c r="Y61" s="23" t="s">
        <v>190</v>
      </c>
      <c r="Z61" s="23" t="s">
        <v>187</v>
      </c>
      <c r="AA61" s="23" t="s">
        <v>189</v>
      </c>
    </row>
    <row r="62" spans="2:32" ht="14.25" hidden="1" customHeight="1">
      <c r="B62" s="242" t="s">
        <v>179</v>
      </c>
      <c r="C62" s="243"/>
      <c r="D62" s="244"/>
      <c r="E62" s="137" t="s">
        <v>191</v>
      </c>
      <c r="F62" s="164"/>
      <c r="G62" s="165" t="s">
        <v>153</v>
      </c>
      <c r="H62" s="137" t="s">
        <v>192</v>
      </c>
      <c r="I62" s="166">
        <f>IF(B62="","",VLOOKUP($B62,$X$59:$AC$62,5,FALSE))</f>
        <v>0.97265999999999997</v>
      </c>
      <c r="J62" s="165" t="s">
        <v>155</v>
      </c>
      <c r="K62" s="137" t="s">
        <v>193</v>
      </c>
      <c r="L62" s="166">
        <f>IF($B62="","",VLOOKUP($B62,$X$59:$AC$62,6,FALSE))</f>
        <v>2.585</v>
      </c>
      <c r="M62" s="167" t="s">
        <v>157</v>
      </c>
      <c r="Y62" s="23" t="s">
        <v>146</v>
      </c>
      <c r="Z62" s="23" t="s">
        <v>194</v>
      </c>
      <c r="AA62" s="23" t="s">
        <v>195</v>
      </c>
    </row>
    <row r="63" spans="2:32" ht="16.5" hidden="1" customHeight="1">
      <c r="B63" s="23" t="s">
        <v>196</v>
      </c>
      <c r="Z63" s="23" t="s">
        <v>148</v>
      </c>
      <c r="AA63" s="23" t="s">
        <v>150</v>
      </c>
    </row>
    <row r="64" spans="2:32" ht="17.25" hidden="1" customHeight="1">
      <c r="I64" s="168"/>
    </row>
    <row r="65" spans="3:15" hidden="1"/>
    <row r="66" spans="3:15" hidden="1"/>
    <row r="67" spans="3:15" ht="16.5" hidden="1" customHeight="1">
      <c r="C67" s="169"/>
      <c r="D67" s="169"/>
      <c r="E67" s="169"/>
      <c r="F67" s="169"/>
      <c r="G67" s="169"/>
      <c r="H67" s="169"/>
      <c r="I67" s="169"/>
      <c r="J67" s="169"/>
    </row>
    <row r="68" spans="3:15" ht="26.45" hidden="1" customHeight="1">
      <c r="C68" s="245" t="s">
        <v>197</v>
      </c>
      <c r="D68" s="245"/>
      <c r="E68" s="245"/>
      <c r="F68" s="245"/>
      <c r="G68" s="245"/>
      <c r="H68" s="245"/>
      <c r="I68" s="245"/>
      <c r="J68" s="245"/>
      <c r="K68" s="245"/>
      <c r="L68" s="245"/>
      <c r="M68" s="245"/>
      <c r="N68" s="245"/>
      <c r="O68" s="245"/>
    </row>
    <row r="69" spans="3:15" ht="3.75" hidden="1" customHeight="1"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</row>
    <row r="70" spans="3:15" ht="27" hidden="1" customHeight="1">
      <c r="C70" s="246" t="s">
        <v>198</v>
      </c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</row>
    <row r="71" spans="3:15" ht="25.5" hidden="1" customHeight="1">
      <c r="C71" s="246" t="s">
        <v>199</v>
      </c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</row>
    <row r="72" spans="3:15" ht="13.5" hidden="1" customHeight="1">
      <c r="C72" s="246" t="s">
        <v>200</v>
      </c>
      <c r="D72" s="246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</row>
    <row r="73" spans="3:15" ht="13.5" hidden="1" customHeight="1">
      <c r="C73" s="246" t="s">
        <v>201</v>
      </c>
      <c r="D73" s="246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</row>
    <row r="74" spans="3:15" ht="13.5" hidden="1" customHeight="1">
      <c r="C74" s="230" t="s">
        <v>202</v>
      </c>
      <c r="D74" s="230"/>
      <c r="E74" s="230"/>
      <c r="F74" s="230"/>
      <c r="G74" s="230"/>
      <c r="H74" s="230"/>
      <c r="I74" s="230"/>
      <c r="J74" s="230"/>
      <c r="K74" s="230"/>
      <c r="L74" s="230"/>
      <c r="M74" s="230"/>
      <c r="N74" s="230"/>
      <c r="O74" s="230"/>
    </row>
    <row r="75" spans="3:15" ht="13.5" customHeight="1">
      <c r="C75" s="169"/>
      <c r="D75" s="169"/>
      <c r="E75" s="169"/>
      <c r="F75" s="169"/>
      <c r="G75" s="169"/>
      <c r="H75" s="169"/>
      <c r="I75" s="169"/>
      <c r="J75" s="169"/>
    </row>
    <row r="76" spans="3:15" ht="13.5" customHeight="1">
      <c r="C76" s="169"/>
      <c r="D76" s="169"/>
      <c r="E76" s="169"/>
      <c r="F76" s="169"/>
      <c r="G76" s="169"/>
      <c r="H76" s="169"/>
      <c r="I76" s="169"/>
      <c r="J76" s="169"/>
    </row>
    <row r="77" spans="3:15" ht="13.5" customHeight="1">
      <c r="C77" s="169"/>
      <c r="D77" s="169"/>
      <c r="E77" s="169"/>
      <c r="F77" s="169"/>
      <c r="G77" s="169"/>
      <c r="H77" s="169"/>
      <c r="I77" s="169"/>
      <c r="J77" s="169"/>
    </row>
    <row r="78" spans="3:15" ht="13.5" customHeight="1">
      <c r="C78" s="169"/>
      <c r="D78" s="169"/>
      <c r="E78" s="169"/>
      <c r="F78" s="169"/>
      <c r="G78" s="169"/>
      <c r="H78" s="169"/>
      <c r="I78" s="169"/>
      <c r="J78" s="169"/>
    </row>
    <row r="79" spans="3:15" ht="13.5" customHeight="1">
      <c r="C79" s="169"/>
      <c r="D79" s="169"/>
      <c r="E79" s="169"/>
      <c r="F79" s="169"/>
      <c r="G79" s="169"/>
      <c r="H79" s="169"/>
      <c r="I79" s="169"/>
      <c r="J79" s="169"/>
    </row>
  </sheetData>
  <sheetProtection algorithmName="SHA-512" hashValue="GoJXLQ14BTJJg3MAMXXDCc0TpOZx1q6WcMs5sZ3weRTZFNwRrL1xBOcyRjVUb1ql4iiQHKIubrZEeeDQko2hbA==" saltValue="lM3pYWkvqD7TpupTjf64oA==" spinCount="100000" sheet="1" objects="1" scenarios="1"/>
  <mergeCells count="53">
    <mergeCell ref="B6:E8"/>
    <mergeCell ref="F6:G6"/>
    <mergeCell ref="H6:I6"/>
    <mergeCell ref="F7:G7"/>
    <mergeCell ref="H7:I7"/>
    <mergeCell ref="A1:O1"/>
    <mergeCell ref="E3:K3"/>
    <mergeCell ref="M3:O3"/>
    <mergeCell ref="E4:I4"/>
    <mergeCell ref="B5:O5"/>
    <mergeCell ref="K9:K35"/>
    <mergeCell ref="C10:E10"/>
    <mergeCell ref="C11:E11"/>
    <mergeCell ref="C12:E12"/>
    <mergeCell ref="C13:E13"/>
    <mergeCell ref="C14:E14"/>
    <mergeCell ref="C15:E15"/>
    <mergeCell ref="C16:E16"/>
    <mergeCell ref="H31:I31"/>
    <mergeCell ref="C17:C19"/>
    <mergeCell ref="D17:E17"/>
    <mergeCell ref="D18:E18"/>
    <mergeCell ref="D19:E19"/>
    <mergeCell ref="C20:E21"/>
    <mergeCell ref="C22:C24"/>
    <mergeCell ref="D22:E22"/>
    <mergeCell ref="C31:E31"/>
    <mergeCell ref="F31:G31"/>
    <mergeCell ref="B32:E36"/>
    <mergeCell ref="F36:G36"/>
    <mergeCell ref="B9:B30"/>
    <mergeCell ref="C9:E9"/>
    <mergeCell ref="D23:E23"/>
    <mergeCell ref="D24:E24"/>
    <mergeCell ref="C25:E25"/>
    <mergeCell ref="C26:E29"/>
    <mergeCell ref="C30:E30"/>
    <mergeCell ref="H36:I36"/>
    <mergeCell ref="B37:E37"/>
    <mergeCell ref="F37:G37"/>
    <mergeCell ref="H37:I37"/>
    <mergeCell ref="C74:O74"/>
    <mergeCell ref="B54:D55"/>
    <mergeCell ref="E54:G54"/>
    <mergeCell ref="H54:J54"/>
    <mergeCell ref="K54:M54"/>
    <mergeCell ref="B57:D57"/>
    <mergeCell ref="B62:D62"/>
    <mergeCell ref="C68:O68"/>
    <mergeCell ref="C70:O70"/>
    <mergeCell ref="C71:O71"/>
    <mergeCell ref="C72:O72"/>
    <mergeCell ref="C73:O73"/>
  </mergeCells>
  <phoneticPr fontId="1"/>
  <conditionalFormatting sqref="B62">
    <cfRule type="containsBlanks" dxfId="6" priority="6">
      <formula>LEN(TRIM(B62))=0</formula>
    </cfRule>
  </conditionalFormatting>
  <conditionalFormatting sqref="E3:K3">
    <cfRule type="containsBlanks" dxfId="5" priority="3">
      <formula>LEN(TRIM(E3))=0</formula>
    </cfRule>
  </conditionalFormatting>
  <conditionalFormatting sqref="M3:O3">
    <cfRule type="containsBlanks" dxfId="4" priority="4">
      <formula>LEN(TRIM(M3))=0</formula>
    </cfRule>
  </conditionalFormatting>
  <conditionalFormatting sqref="E4:I4">
    <cfRule type="containsBlanks" dxfId="3" priority="5">
      <formula>LEN(TRIM(E4))=0</formula>
    </cfRule>
  </conditionalFormatting>
  <conditionalFormatting sqref="F10:F26">
    <cfRule type="containsBlanks" dxfId="2" priority="1">
      <formula>LEN(TRIM(F10))=0</formula>
    </cfRule>
  </conditionalFormatting>
  <conditionalFormatting sqref="F35">
    <cfRule type="containsBlanks" dxfId="1" priority="2">
      <formula>LEN(TRIM(F35))=0</formula>
    </cfRule>
  </conditionalFormatting>
  <conditionalFormatting sqref="F56:F62">
    <cfRule type="containsBlanks" dxfId="0" priority="7">
      <formula>LEN(TRIM(F56))=0</formula>
    </cfRule>
  </conditionalFormatting>
  <dataValidations count="1">
    <dataValidation type="list" allowBlank="1" showInputMessage="1" showErrorMessage="1" sqref="B62:D62" xr:uid="{6AA7530F-D3EA-4941-89E5-B8D0B0A57CEC}">
      <formula1>$X$59:$X$60</formula1>
    </dataValidation>
  </dataValidations>
  <pageMargins left="0.55118110236220474" right="0.11811023622047245" top="0.70866141732283472" bottom="0.35433070866141736" header="0.31496062992125984" footer="0.31496062992125984"/>
  <pageSetup paperSize="9" scale="91" firstPageNumber="25" orientation="portrait" r:id="rId1"/>
  <headerFooter>
    <oddHeader xml:space="preserve">&amp;Rver.5.02
</oddHeader>
    <oddFooter>&amp;C&amp;10&amp;P&amp;R&amp;10埼玉県温暖化対策課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5003F-F147-4BDD-B2CB-033E73600000}">
  <sheetPr>
    <pageSetUpPr fitToPage="1"/>
  </sheetPr>
  <dimension ref="A1:O101"/>
  <sheetViews>
    <sheetView view="pageBreakPreview" zoomScale="112" zoomScaleNormal="100" zoomScaleSheetLayoutView="112" workbookViewId="0">
      <selection activeCell="I24" sqref="I24"/>
    </sheetView>
  </sheetViews>
  <sheetFormatPr defaultRowHeight="13.5"/>
  <cols>
    <col min="1" max="2" width="8.625" style="2" customWidth="1"/>
    <col min="3" max="3" width="9.75" style="2" customWidth="1"/>
    <col min="4" max="4" width="10" style="2" customWidth="1"/>
    <col min="5" max="7" width="8.625" style="2" customWidth="1"/>
    <col min="8" max="16384" width="9" style="2"/>
  </cols>
  <sheetData>
    <row r="1" spans="1:15" ht="24">
      <c r="B1" s="172" t="s">
        <v>208</v>
      </c>
      <c r="N1" s="6" t="s">
        <v>21</v>
      </c>
    </row>
    <row r="2" spans="1:15">
      <c r="O2" s="7"/>
    </row>
    <row r="3" spans="1:15" ht="17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O4" s="7"/>
    </row>
    <row r="5" spans="1:15">
      <c r="A5" s="204" t="s">
        <v>39</v>
      </c>
      <c r="B5" s="205"/>
      <c r="C5" s="181" t="s">
        <v>204</v>
      </c>
      <c r="D5" s="182"/>
      <c r="E5" s="182"/>
      <c r="F5" s="182"/>
      <c r="G5" s="183"/>
      <c r="I5" s="208" t="s">
        <v>12</v>
      </c>
      <c r="J5" s="209"/>
      <c r="K5" s="209"/>
      <c r="L5" s="209"/>
      <c r="M5" s="209"/>
      <c r="N5" s="210"/>
    </row>
    <row r="6" spans="1:15">
      <c r="A6" s="204" t="s">
        <v>40</v>
      </c>
      <c r="B6" s="205"/>
      <c r="C6" s="181" t="s">
        <v>205</v>
      </c>
      <c r="D6" s="182"/>
      <c r="E6" s="182"/>
      <c r="F6" s="182"/>
      <c r="G6" s="183"/>
      <c r="I6" s="8"/>
      <c r="J6" s="181" t="s">
        <v>209</v>
      </c>
      <c r="K6" s="182"/>
      <c r="L6" s="182"/>
      <c r="M6" s="182"/>
      <c r="N6" s="183"/>
    </row>
    <row r="7" spans="1:15">
      <c r="A7" s="204" t="s">
        <v>38</v>
      </c>
      <c r="B7" s="205"/>
      <c r="C7" s="181" t="s">
        <v>206</v>
      </c>
      <c r="D7" s="182"/>
      <c r="E7" s="182"/>
      <c r="F7" s="182"/>
      <c r="G7" s="183"/>
      <c r="I7" s="208" t="s">
        <v>11</v>
      </c>
      <c r="J7" s="209"/>
      <c r="K7" s="209"/>
      <c r="L7" s="209"/>
      <c r="M7" s="209"/>
      <c r="N7" s="210"/>
    </row>
    <row r="8" spans="1:15">
      <c r="A8" s="204" t="s">
        <v>1</v>
      </c>
      <c r="B8" s="205"/>
      <c r="C8" s="181" t="s">
        <v>207</v>
      </c>
      <c r="D8" s="182"/>
      <c r="E8" s="182"/>
      <c r="F8" s="182"/>
      <c r="G8" s="183"/>
      <c r="I8" s="8"/>
      <c r="J8" s="181" t="s">
        <v>210</v>
      </c>
      <c r="K8" s="182"/>
      <c r="L8" s="182"/>
      <c r="M8" s="182"/>
      <c r="N8" s="183"/>
    </row>
    <row r="10" spans="1:15">
      <c r="A10" s="208" t="s">
        <v>2</v>
      </c>
      <c r="B10" s="209"/>
      <c r="C10" s="209"/>
      <c r="D10" s="210"/>
      <c r="E10" s="198" t="s">
        <v>211</v>
      </c>
      <c r="F10" s="199"/>
      <c r="G10" s="199"/>
      <c r="H10" s="199"/>
      <c r="I10" s="199"/>
      <c r="J10" s="199"/>
      <c r="K10" s="199"/>
      <c r="L10" s="199"/>
      <c r="M10" s="199"/>
      <c r="N10" s="200"/>
    </row>
    <row r="11" spans="1:15">
      <c r="A11" s="195"/>
      <c r="B11" s="196"/>
      <c r="C11" s="196"/>
      <c r="D11" s="197"/>
      <c r="E11" s="201"/>
      <c r="F11" s="202"/>
      <c r="G11" s="202"/>
      <c r="H11" s="202"/>
      <c r="I11" s="202"/>
      <c r="J11" s="202"/>
      <c r="K11" s="202"/>
      <c r="L11" s="202"/>
      <c r="M11" s="202"/>
      <c r="N11" s="203"/>
    </row>
    <row r="12" spans="1:15">
      <c r="A12" s="208" t="s">
        <v>18</v>
      </c>
      <c r="B12" s="209"/>
      <c r="C12" s="209"/>
      <c r="D12" s="210"/>
      <c r="E12" s="198" t="s">
        <v>212</v>
      </c>
      <c r="F12" s="199"/>
      <c r="G12" s="199"/>
      <c r="H12" s="199"/>
      <c r="I12" s="199"/>
      <c r="J12" s="199"/>
      <c r="K12" s="199"/>
      <c r="L12" s="199"/>
      <c r="M12" s="199"/>
      <c r="N12" s="200"/>
    </row>
    <row r="13" spans="1:15">
      <c r="A13" s="195"/>
      <c r="B13" s="196"/>
      <c r="C13" s="196"/>
      <c r="D13" s="197"/>
      <c r="E13" s="201" t="s">
        <v>213</v>
      </c>
      <c r="F13" s="202"/>
      <c r="G13" s="202"/>
      <c r="H13" s="202"/>
      <c r="I13" s="202"/>
      <c r="J13" s="202"/>
      <c r="K13" s="202"/>
      <c r="L13" s="202"/>
      <c r="M13" s="202"/>
      <c r="N13" s="203"/>
    </row>
    <row r="14" spans="1:15">
      <c r="A14" s="208" t="s">
        <v>19</v>
      </c>
      <c r="B14" s="209"/>
      <c r="C14" s="209"/>
      <c r="D14" s="210"/>
      <c r="E14" s="198"/>
      <c r="F14" s="199"/>
      <c r="G14" s="199"/>
      <c r="H14" s="199"/>
      <c r="I14" s="199"/>
      <c r="J14" s="199"/>
      <c r="K14" s="199"/>
      <c r="L14" s="199"/>
      <c r="M14" s="199"/>
      <c r="N14" s="200"/>
    </row>
    <row r="15" spans="1:15">
      <c r="A15" s="195" t="s">
        <v>20</v>
      </c>
      <c r="B15" s="196"/>
      <c r="C15" s="196"/>
      <c r="D15" s="197"/>
      <c r="E15" s="201"/>
      <c r="F15" s="202"/>
      <c r="G15" s="202"/>
      <c r="H15" s="202"/>
      <c r="I15" s="202"/>
      <c r="J15" s="202"/>
      <c r="K15" s="202"/>
      <c r="L15" s="202"/>
      <c r="M15" s="202"/>
      <c r="N15" s="203"/>
    </row>
    <row r="17" spans="1:14">
      <c r="A17" s="2" t="s">
        <v>3</v>
      </c>
    </row>
    <row r="18" spans="1:14">
      <c r="A18" s="204"/>
      <c r="B18" s="205"/>
      <c r="C18" s="22" t="s">
        <v>4</v>
      </c>
      <c r="D18" s="171">
        <v>2018</v>
      </c>
      <c r="E18" s="204" t="s">
        <v>22</v>
      </c>
      <c r="F18" s="205"/>
      <c r="G18" s="204">
        <v>2022</v>
      </c>
      <c r="H18" s="205"/>
      <c r="I18" s="204" t="s">
        <v>23</v>
      </c>
      <c r="J18" s="205"/>
      <c r="K18" s="204" t="s">
        <v>24</v>
      </c>
      <c r="L18" s="205"/>
      <c r="M18" s="204" t="s">
        <v>25</v>
      </c>
      <c r="N18" s="205"/>
    </row>
    <row r="19" spans="1:14">
      <c r="A19" s="204" t="s">
        <v>32</v>
      </c>
      <c r="B19" s="205"/>
      <c r="C19" s="184">
        <v>500</v>
      </c>
      <c r="D19" s="186"/>
      <c r="E19" s="184">
        <v>450</v>
      </c>
      <c r="F19" s="186"/>
      <c r="G19" s="206">
        <v>400</v>
      </c>
      <c r="H19" s="207"/>
      <c r="I19" s="206">
        <v>350</v>
      </c>
      <c r="J19" s="207"/>
      <c r="K19" s="184">
        <v>300</v>
      </c>
      <c r="L19" s="186"/>
      <c r="M19" s="184">
        <v>250</v>
      </c>
      <c r="N19" s="186"/>
    </row>
    <row r="20" spans="1:14">
      <c r="A20" s="204" t="s">
        <v>33</v>
      </c>
      <c r="B20" s="205"/>
      <c r="C20" s="191" t="s">
        <v>9</v>
      </c>
      <c r="D20" s="192"/>
      <c r="E20" s="191">
        <f>+C19-E19</f>
        <v>50</v>
      </c>
      <c r="F20" s="192"/>
      <c r="G20" s="191">
        <f>+C19-G19</f>
        <v>100</v>
      </c>
      <c r="H20" s="192"/>
      <c r="I20" s="191">
        <f>+C19-I19</f>
        <v>150</v>
      </c>
      <c r="J20" s="192"/>
      <c r="K20" s="191">
        <f>+C19-K19</f>
        <v>200</v>
      </c>
      <c r="L20" s="192"/>
      <c r="M20" s="191">
        <f>+C19-M19</f>
        <v>250</v>
      </c>
      <c r="N20" s="192"/>
    </row>
    <row r="21" spans="1:14">
      <c r="A21" s="204" t="s">
        <v>8</v>
      </c>
      <c r="B21" s="205"/>
      <c r="C21" s="191" t="s">
        <v>9</v>
      </c>
      <c r="D21" s="192"/>
      <c r="E21" s="193">
        <f>+E20/C19</f>
        <v>0.1</v>
      </c>
      <c r="F21" s="194"/>
      <c r="G21" s="193">
        <f>+G20/C19</f>
        <v>0.2</v>
      </c>
      <c r="H21" s="194"/>
      <c r="I21" s="193">
        <f>+I20/C19</f>
        <v>0.3</v>
      </c>
      <c r="J21" s="194"/>
      <c r="K21" s="193">
        <f>+K20/C19</f>
        <v>0.4</v>
      </c>
      <c r="L21" s="194"/>
      <c r="M21" s="193">
        <f>+M20/C19</f>
        <v>0.5</v>
      </c>
      <c r="N21" s="194"/>
    </row>
    <row r="22" spans="1:14">
      <c r="E22" s="9"/>
      <c r="F22" s="9"/>
    </row>
    <row r="23" spans="1:14">
      <c r="A23" s="2" t="s">
        <v>10</v>
      </c>
    </row>
    <row r="24" spans="1:14" ht="13.5" customHeight="1">
      <c r="A24" s="213" t="s">
        <v>36</v>
      </c>
      <c r="B24" s="215"/>
      <c r="C24" s="213" t="s">
        <v>35</v>
      </c>
      <c r="D24" s="214"/>
      <c r="E24" s="214"/>
      <c r="F24" s="214"/>
      <c r="G24" s="215"/>
      <c r="H24" s="3" t="s">
        <v>28</v>
      </c>
      <c r="I24" s="177" t="s">
        <v>16</v>
      </c>
      <c r="J24" s="3" t="s">
        <v>13</v>
      </c>
      <c r="K24" s="3">
        <v>2022</v>
      </c>
      <c r="L24" s="3" t="s">
        <v>5</v>
      </c>
      <c r="M24" s="3" t="s">
        <v>6</v>
      </c>
      <c r="N24" s="3" t="s">
        <v>7</v>
      </c>
    </row>
    <row r="25" spans="1:14" ht="13.5" customHeight="1">
      <c r="A25" s="216"/>
      <c r="B25" s="218"/>
      <c r="C25" s="216"/>
      <c r="D25" s="217"/>
      <c r="E25" s="217"/>
      <c r="F25" s="217"/>
      <c r="G25" s="218"/>
      <c r="H25" s="4" t="s">
        <v>29</v>
      </c>
      <c r="I25" s="4" t="s">
        <v>31</v>
      </c>
      <c r="J25" s="5" t="s">
        <v>14</v>
      </c>
      <c r="K25" s="5"/>
      <c r="L25" s="5">
        <v>2024</v>
      </c>
      <c r="M25" s="5">
        <v>2027</v>
      </c>
      <c r="N25" s="5">
        <v>2030</v>
      </c>
    </row>
    <row r="26" spans="1:14">
      <c r="A26" s="219" t="s">
        <v>34</v>
      </c>
      <c r="B26" s="220"/>
      <c r="C26" s="181" t="s">
        <v>15</v>
      </c>
      <c r="D26" s="182"/>
      <c r="E26" s="182"/>
      <c r="F26" s="182"/>
      <c r="G26" s="183"/>
      <c r="H26" s="10" t="s">
        <v>222</v>
      </c>
      <c r="I26" s="11"/>
      <c r="J26" s="11" t="s">
        <v>37</v>
      </c>
      <c r="K26" s="11"/>
      <c r="L26" s="11"/>
      <c r="M26" s="11"/>
      <c r="N26" s="11"/>
    </row>
    <row r="27" spans="1:14" ht="13.5" customHeight="1">
      <c r="A27" s="211"/>
      <c r="B27" s="212"/>
      <c r="C27" s="181" t="s">
        <v>17</v>
      </c>
      <c r="D27" s="182"/>
      <c r="E27" s="182"/>
      <c r="F27" s="182"/>
      <c r="G27" s="183"/>
      <c r="H27" s="10" t="s">
        <v>222</v>
      </c>
      <c r="I27" s="11">
        <v>5</v>
      </c>
      <c r="J27" s="11" t="s">
        <v>37</v>
      </c>
      <c r="K27" s="11"/>
      <c r="L27" s="11"/>
      <c r="M27" s="11"/>
      <c r="N27" s="11"/>
    </row>
    <row r="28" spans="1:14" ht="13.5" customHeight="1">
      <c r="A28" s="211"/>
      <c r="B28" s="212"/>
      <c r="C28" s="181" t="s">
        <v>214</v>
      </c>
      <c r="D28" s="182"/>
      <c r="E28" s="182"/>
      <c r="F28" s="182"/>
      <c r="G28" s="183"/>
      <c r="H28" s="10">
        <v>150</v>
      </c>
      <c r="I28" s="11">
        <v>40</v>
      </c>
      <c r="J28" s="11" t="s">
        <v>37</v>
      </c>
      <c r="K28" s="11"/>
      <c r="L28" s="11"/>
      <c r="M28" s="11"/>
      <c r="N28" s="11"/>
    </row>
    <row r="29" spans="1:14" ht="13.5" customHeight="1">
      <c r="A29" s="211"/>
      <c r="B29" s="212"/>
      <c r="C29" s="181" t="s">
        <v>215</v>
      </c>
      <c r="D29" s="182"/>
      <c r="E29" s="182"/>
      <c r="F29" s="182"/>
      <c r="G29" s="183"/>
      <c r="H29" s="10">
        <v>1000</v>
      </c>
      <c r="I29" s="11">
        <v>50</v>
      </c>
      <c r="J29" s="11"/>
      <c r="K29" s="11" t="s">
        <v>37</v>
      </c>
      <c r="L29" s="11"/>
      <c r="M29" s="11"/>
      <c r="N29" s="11"/>
    </row>
    <row r="30" spans="1:14" ht="13.5" customHeight="1">
      <c r="A30" s="211"/>
      <c r="B30" s="212"/>
      <c r="C30" s="181" t="s">
        <v>216</v>
      </c>
      <c r="D30" s="182"/>
      <c r="E30" s="182"/>
      <c r="F30" s="182"/>
      <c r="G30" s="183"/>
      <c r="H30" s="10">
        <v>2000</v>
      </c>
      <c r="I30" s="11">
        <v>40</v>
      </c>
      <c r="J30" s="11"/>
      <c r="K30" s="11"/>
      <c r="L30" s="11" t="s">
        <v>37</v>
      </c>
      <c r="M30" s="11"/>
      <c r="N30" s="11"/>
    </row>
    <row r="31" spans="1:14" ht="13.5" customHeight="1">
      <c r="A31" s="211"/>
      <c r="B31" s="212"/>
      <c r="C31" s="181" t="s">
        <v>217</v>
      </c>
      <c r="D31" s="182"/>
      <c r="E31" s="182"/>
      <c r="F31" s="182"/>
      <c r="G31" s="183"/>
      <c r="H31" s="10">
        <v>300</v>
      </c>
      <c r="I31" s="11">
        <v>10</v>
      </c>
      <c r="J31" s="11"/>
      <c r="K31" s="11"/>
      <c r="L31" s="11" t="s">
        <v>37</v>
      </c>
      <c r="M31" s="11"/>
      <c r="N31" s="11"/>
    </row>
    <row r="32" spans="1:14" ht="13.5" customHeight="1">
      <c r="A32" s="211"/>
      <c r="B32" s="212"/>
      <c r="C32" s="181" t="s">
        <v>218</v>
      </c>
      <c r="D32" s="182"/>
      <c r="E32" s="182"/>
      <c r="F32" s="182"/>
      <c r="G32" s="183"/>
      <c r="H32" s="10" t="s">
        <v>30</v>
      </c>
      <c r="I32" s="11">
        <v>15</v>
      </c>
      <c r="J32" s="11"/>
      <c r="K32" s="11"/>
      <c r="L32" s="11"/>
      <c r="M32" s="11" t="s">
        <v>37</v>
      </c>
      <c r="N32" s="11"/>
    </row>
    <row r="33" spans="1:14">
      <c r="A33" s="216"/>
      <c r="B33" s="218"/>
      <c r="C33" s="181"/>
      <c r="D33" s="182"/>
      <c r="E33" s="182"/>
      <c r="F33" s="182"/>
      <c r="G33" s="183"/>
      <c r="H33" s="10"/>
      <c r="I33" s="11"/>
      <c r="J33" s="11"/>
      <c r="K33" s="11"/>
      <c r="L33" s="11"/>
      <c r="M33" s="11"/>
      <c r="N33" s="11"/>
    </row>
    <row r="34" spans="1:14" ht="13.5" customHeight="1">
      <c r="A34" s="208" t="s">
        <v>26</v>
      </c>
      <c r="B34" s="210"/>
      <c r="C34" s="181" t="s">
        <v>219</v>
      </c>
      <c r="D34" s="182"/>
      <c r="E34" s="182"/>
      <c r="F34" s="182"/>
      <c r="G34" s="183"/>
      <c r="H34" s="10">
        <v>500</v>
      </c>
      <c r="I34" s="11">
        <v>20</v>
      </c>
      <c r="J34" s="11"/>
      <c r="K34" s="11"/>
      <c r="L34" s="11"/>
      <c r="M34" s="11"/>
      <c r="N34" s="11" t="s">
        <v>37</v>
      </c>
    </row>
    <row r="35" spans="1:14" ht="13.5" customHeight="1">
      <c r="A35" s="211"/>
      <c r="B35" s="212"/>
      <c r="C35" s="181" t="s">
        <v>220</v>
      </c>
      <c r="D35" s="182"/>
      <c r="E35" s="182"/>
      <c r="F35" s="182"/>
      <c r="G35" s="183"/>
      <c r="H35" s="12" t="s">
        <v>30</v>
      </c>
      <c r="I35" s="11"/>
      <c r="J35" s="13"/>
      <c r="K35" s="13"/>
      <c r="L35" s="13"/>
      <c r="M35" s="13"/>
      <c r="N35" s="13" t="s">
        <v>37</v>
      </c>
    </row>
    <row r="36" spans="1:14" ht="13.5" customHeight="1">
      <c r="A36" s="208" t="s">
        <v>27</v>
      </c>
      <c r="B36" s="210"/>
      <c r="C36" s="181" t="s">
        <v>221</v>
      </c>
      <c r="D36" s="182"/>
      <c r="E36" s="182"/>
      <c r="F36" s="182"/>
      <c r="G36" s="183"/>
      <c r="H36" s="10">
        <v>1000</v>
      </c>
      <c r="I36" s="11">
        <v>35</v>
      </c>
      <c r="J36" s="11"/>
      <c r="K36" s="11"/>
      <c r="L36" s="11"/>
      <c r="M36" s="11" t="s">
        <v>37</v>
      </c>
      <c r="N36" s="11"/>
    </row>
    <row r="37" spans="1:14">
      <c r="A37" s="216"/>
      <c r="B37" s="218"/>
      <c r="C37" s="181"/>
      <c r="D37" s="182"/>
      <c r="E37" s="182"/>
      <c r="F37" s="182"/>
      <c r="G37" s="183"/>
      <c r="H37" s="10"/>
      <c r="I37" s="11"/>
      <c r="J37" s="11"/>
      <c r="K37" s="11"/>
      <c r="L37" s="11"/>
      <c r="M37" s="11"/>
      <c r="N37" s="11"/>
    </row>
    <row r="38" spans="1:14">
      <c r="H38" s="14">
        <f>SUM(H26:H37)</f>
        <v>4950</v>
      </c>
      <c r="I38" s="14">
        <f>SUM(I26:I37)</f>
        <v>215</v>
      </c>
    </row>
    <row r="39" spans="1:14">
      <c r="H39" s="14"/>
      <c r="I39" s="14"/>
    </row>
    <row r="40" spans="1:14">
      <c r="A40" s="2" t="s">
        <v>41</v>
      </c>
      <c r="H40" s="14"/>
      <c r="I40" s="14"/>
    </row>
    <row r="41" spans="1:14">
      <c r="B41" s="2" t="s">
        <v>42</v>
      </c>
      <c r="H41" s="14"/>
      <c r="I41" s="14"/>
    </row>
    <row r="42" spans="1:14">
      <c r="B42" s="2" t="s">
        <v>47</v>
      </c>
    </row>
    <row r="43" spans="1:14">
      <c r="B43" s="2" t="s">
        <v>50</v>
      </c>
    </row>
    <row r="44" spans="1:14">
      <c r="B44" s="2" t="s">
        <v>48</v>
      </c>
    </row>
    <row r="45" spans="1:14">
      <c r="B45" s="2" t="s">
        <v>49</v>
      </c>
    </row>
    <row r="46" spans="1:14">
      <c r="B46" s="2" t="s">
        <v>43</v>
      </c>
      <c r="H46" s="14"/>
      <c r="I46" s="14"/>
    </row>
    <row r="47" spans="1:14">
      <c r="B47" s="2" t="s">
        <v>44</v>
      </c>
      <c r="H47" s="14"/>
      <c r="I47" s="14"/>
    </row>
    <row r="48" spans="1:14">
      <c r="B48" s="2" t="s">
        <v>46</v>
      </c>
    </row>
    <row r="49" spans="1:11">
      <c r="B49" s="2" t="s">
        <v>45</v>
      </c>
    </row>
    <row r="52" spans="1:11">
      <c r="A52" s="2" t="s">
        <v>51</v>
      </c>
    </row>
    <row r="53" spans="1:11">
      <c r="A53" s="15" t="s">
        <v>52</v>
      </c>
      <c r="B53" s="16"/>
      <c r="C53" s="17"/>
      <c r="D53" s="181" t="s">
        <v>223</v>
      </c>
      <c r="E53" s="182"/>
      <c r="F53" s="182"/>
      <c r="G53" s="182"/>
      <c r="H53" s="182"/>
      <c r="I53" s="182"/>
      <c r="J53" s="182"/>
      <c r="K53" s="183"/>
    </row>
    <row r="54" spans="1:11" ht="12.95" customHeight="1">
      <c r="A54" s="187" t="s">
        <v>203</v>
      </c>
      <c r="B54" s="188"/>
      <c r="C54" s="18" t="s">
        <v>53</v>
      </c>
      <c r="D54" s="181" t="s">
        <v>204</v>
      </c>
      <c r="E54" s="182"/>
      <c r="F54" s="182"/>
      <c r="G54" s="182"/>
      <c r="H54" s="182"/>
      <c r="I54" s="182"/>
      <c r="J54" s="182"/>
      <c r="K54" s="183"/>
    </row>
    <row r="55" spans="1:11">
      <c r="A55" s="179"/>
      <c r="B55" s="180"/>
      <c r="C55" s="19" t="s">
        <v>57</v>
      </c>
      <c r="D55" s="181" t="s">
        <v>224</v>
      </c>
      <c r="E55" s="182"/>
      <c r="F55" s="183"/>
      <c r="G55" s="20" t="s">
        <v>58</v>
      </c>
      <c r="H55" s="181" t="s">
        <v>225</v>
      </c>
      <c r="I55" s="182"/>
      <c r="J55" s="182"/>
      <c r="K55" s="183"/>
    </row>
    <row r="56" spans="1:11">
      <c r="A56" s="187" t="s">
        <v>54</v>
      </c>
      <c r="B56" s="188"/>
      <c r="C56" s="18" t="s">
        <v>53</v>
      </c>
      <c r="D56" s="181" t="s">
        <v>226</v>
      </c>
      <c r="E56" s="182"/>
      <c r="F56" s="182"/>
      <c r="G56" s="182"/>
      <c r="H56" s="182"/>
      <c r="I56" s="182"/>
      <c r="J56" s="182"/>
      <c r="K56" s="183"/>
    </row>
    <row r="57" spans="1:11">
      <c r="A57" s="189"/>
      <c r="B57" s="190"/>
      <c r="C57" s="21" t="s">
        <v>57</v>
      </c>
      <c r="D57" s="181" t="s">
        <v>227</v>
      </c>
      <c r="E57" s="182"/>
      <c r="F57" s="183"/>
      <c r="G57" s="20" t="s">
        <v>58</v>
      </c>
      <c r="H57" s="181" t="s">
        <v>228</v>
      </c>
      <c r="I57" s="182"/>
      <c r="J57" s="182"/>
      <c r="K57" s="183"/>
    </row>
    <row r="58" spans="1:11">
      <c r="A58" s="189"/>
      <c r="B58" s="190"/>
      <c r="C58" s="20" t="s">
        <v>55</v>
      </c>
      <c r="D58" s="181"/>
      <c r="E58" s="182"/>
      <c r="F58" s="182"/>
      <c r="G58" s="182"/>
      <c r="H58" s="182"/>
      <c r="I58" s="182"/>
      <c r="J58" s="182"/>
      <c r="K58" s="183"/>
    </row>
    <row r="59" spans="1:11">
      <c r="A59" s="179"/>
      <c r="B59" s="180"/>
      <c r="C59" s="21" t="s">
        <v>56</v>
      </c>
      <c r="D59" s="184"/>
      <c r="E59" s="185"/>
      <c r="F59" s="185"/>
      <c r="G59" s="185"/>
      <c r="H59" s="185"/>
      <c r="I59" s="185"/>
      <c r="J59" s="185"/>
      <c r="K59" s="186"/>
    </row>
    <row r="63" spans="1:11" ht="17.25">
      <c r="A63" s="173" t="s">
        <v>229</v>
      </c>
    </row>
    <row r="64" spans="1:11" ht="17.25">
      <c r="A64" s="173"/>
    </row>
    <row r="65" spans="1:4" ht="17.25">
      <c r="A65" s="173"/>
    </row>
    <row r="66" spans="1:4" s="174" customFormat="1" ht="14.25"/>
    <row r="67" spans="1:4" s="174" customFormat="1" ht="14.25"/>
    <row r="69" spans="1:4" s="174" customFormat="1" ht="14.25"/>
    <row r="70" spans="1:4" s="174" customFormat="1" ht="14.25">
      <c r="D70" s="175"/>
    </row>
    <row r="71" spans="1:4" s="174" customFormat="1" ht="14.25">
      <c r="D71" s="175"/>
    </row>
    <row r="72" spans="1:4" s="174" customFormat="1" ht="14.25">
      <c r="D72" s="175"/>
    </row>
    <row r="73" spans="1:4" s="174" customFormat="1" ht="14.25">
      <c r="D73" s="175"/>
    </row>
    <row r="74" spans="1:4" s="174" customFormat="1" ht="14.25">
      <c r="D74" s="175"/>
    </row>
    <row r="75" spans="1:4" s="174" customFormat="1" ht="14.25">
      <c r="D75" s="175"/>
    </row>
    <row r="76" spans="1:4" s="174" customFormat="1" ht="14.25">
      <c r="D76" s="175"/>
    </row>
    <row r="77" spans="1:4" s="174" customFormat="1" ht="14.25">
      <c r="D77" s="175"/>
    </row>
    <row r="78" spans="1:4" s="174" customFormat="1" ht="14.25">
      <c r="D78" s="175"/>
    </row>
    <row r="79" spans="1:4" s="174" customFormat="1" ht="14.25">
      <c r="D79" s="175"/>
    </row>
    <row r="80" spans="1:4" s="174" customFormat="1" ht="14.25">
      <c r="D80" s="175"/>
    </row>
    <row r="81" spans="4:4" s="174" customFormat="1" ht="14.25">
      <c r="D81" s="175"/>
    </row>
    <row r="82" spans="4:4" s="174" customFormat="1" ht="14.25">
      <c r="D82" s="175"/>
    </row>
    <row r="83" spans="4:4" s="174" customFormat="1" ht="14.25">
      <c r="D83" s="175"/>
    </row>
    <row r="84" spans="4:4" s="174" customFormat="1" ht="9.75" customHeight="1">
      <c r="D84" s="175"/>
    </row>
    <row r="85" spans="4:4" s="174" customFormat="1" ht="14.25">
      <c r="D85" s="175"/>
    </row>
    <row r="86" spans="4:4" s="174" customFormat="1" ht="14.25">
      <c r="D86" s="175"/>
    </row>
    <row r="87" spans="4:4" s="174" customFormat="1" ht="14.25">
      <c r="D87" s="175"/>
    </row>
    <row r="88" spans="4:4" s="174" customFormat="1" ht="14.25">
      <c r="D88" s="175"/>
    </row>
    <row r="89" spans="4:4" s="174" customFormat="1" ht="14.25">
      <c r="D89" s="175"/>
    </row>
    <row r="90" spans="4:4" s="174" customFormat="1" ht="14.25">
      <c r="D90" s="175"/>
    </row>
    <row r="91" spans="4:4" s="174" customFormat="1" ht="14.25" customHeight="1">
      <c r="D91" s="175"/>
    </row>
    <row r="92" spans="4:4" s="174" customFormat="1" ht="14.25">
      <c r="D92" s="175"/>
    </row>
    <row r="93" spans="4:4" s="174" customFormat="1" ht="14.25">
      <c r="D93" s="175"/>
    </row>
    <row r="94" spans="4:4" s="174" customFormat="1" ht="14.25">
      <c r="D94" s="175"/>
    </row>
    <row r="95" spans="4:4" s="176" customFormat="1" ht="14.25">
      <c r="D95" s="175"/>
    </row>
    <row r="96" spans="4:4" s="176" customFormat="1" ht="14.25">
      <c r="D96" s="175"/>
    </row>
    <row r="97" spans="4:4" s="174" customFormat="1" ht="14.25">
      <c r="D97" s="175"/>
    </row>
    <row r="98" spans="4:4" s="174" customFormat="1" ht="14.25">
      <c r="D98" s="175"/>
    </row>
    <row r="99" spans="4:4" s="174" customFormat="1" ht="14.25">
      <c r="D99" s="175"/>
    </row>
    <row r="100" spans="4:4" s="174" customFormat="1" ht="14.25">
      <c r="D100" s="175"/>
    </row>
    <row r="101" spans="4:4" s="174" customFormat="1" ht="14.25">
      <c r="D101" s="175"/>
    </row>
  </sheetData>
  <mergeCells count="94">
    <mergeCell ref="A58:B58"/>
    <mergeCell ref="D58:K58"/>
    <mergeCell ref="A59:B59"/>
    <mergeCell ref="D59:K59"/>
    <mergeCell ref="A55:B55"/>
    <mergeCell ref="D55:F55"/>
    <mergeCell ref="H55:K55"/>
    <mergeCell ref="A56:B56"/>
    <mergeCell ref="D56:K56"/>
    <mergeCell ref="A57:B57"/>
    <mergeCell ref="D57:F57"/>
    <mergeCell ref="H57:K57"/>
    <mergeCell ref="A54:B54"/>
    <mergeCell ref="D54:K54"/>
    <mergeCell ref="A33:B33"/>
    <mergeCell ref="C33:G33"/>
    <mergeCell ref="A34:B34"/>
    <mergeCell ref="C34:G34"/>
    <mergeCell ref="A35:B35"/>
    <mergeCell ref="C35:G35"/>
    <mergeCell ref="A36:B36"/>
    <mergeCell ref="C36:G36"/>
    <mergeCell ref="A37:B37"/>
    <mergeCell ref="C37:G37"/>
    <mergeCell ref="D53:K53"/>
    <mergeCell ref="A30:B30"/>
    <mergeCell ref="C30:G30"/>
    <mergeCell ref="A31:B31"/>
    <mergeCell ref="C31:G31"/>
    <mergeCell ref="A32:B32"/>
    <mergeCell ref="C32:G32"/>
    <mergeCell ref="A27:B27"/>
    <mergeCell ref="C27:G27"/>
    <mergeCell ref="A28:B28"/>
    <mergeCell ref="C28:G28"/>
    <mergeCell ref="A29:B29"/>
    <mergeCell ref="C29:G29"/>
    <mergeCell ref="M21:N21"/>
    <mergeCell ref="A24:B24"/>
    <mergeCell ref="C24:G24"/>
    <mergeCell ref="A25:B25"/>
    <mergeCell ref="C25:G25"/>
    <mergeCell ref="I21:J21"/>
    <mergeCell ref="K21:L21"/>
    <mergeCell ref="A26:B26"/>
    <mergeCell ref="C26:G26"/>
    <mergeCell ref="A21:B21"/>
    <mergeCell ref="C21:D21"/>
    <mergeCell ref="E21:F21"/>
    <mergeCell ref="G21:H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8:N18"/>
    <mergeCell ref="A13:D13"/>
    <mergeCell ref="E13:N13"/>
    <mergeCell ref="A14:D14"/>
    <mergeCell ref="E14:N14"/>
    <mergeCell ref="A15:D15"/>
    <mergeCell ref="E15:N15"/>
    <mergeCell ref="A18:B18"/>
    <mergeCell ref="E18:F18"/>
    <mergeCell ref="G18:H18"/>
    <mergeCell ref="I18:J18"/>
    <mergeCell ref="K18:L18"/>
    <mergeCell ref="A10:D10"/>
    <mergeCell ref="E10:N10"/>
    <mergeCell ref="A11:D11"/>
    <mergeCell ref="E11:N11"/>
    <mergeCell ref="A12:D12"/>
    <mergeCell ref="E12:N12"/>
    <mergeCell ref="A7:B7"/>
    <mergeCell ref="C7:G7"/>
    <mergeCell ref="I7:N7"/>
    <mergeCell ref="A8:B8"/>
    <mergeCell ref="C8:G8"/>
    <mergeCell ref="J8:N8"/>
    <mergeCell ref="A5:B5"/>
    <mergeCell ref="C5:G5"/>
    <mergeCell ref="I5:N5"/>
    <mergeCell ref="A6:B6"/>
    <mergeCell ref="C6:G6"/>
    <mergeCell ref="J6:N6"/>
  </mergeCells>
  <phoneticPr fontId="1"/>
  <dataValidations count="1">
    <dataValidation type="list" allowBlank="1" showInputMessage="1" showErrorMessage="1" sqref="J26:N37" xr:uid="{B688CE06-BAEE-42A3-B379-20F522F9B241}">
      <formula1>"○"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fitToHeight="0" orientation="landscape" r:id="rId1"/>
  <rowBreaks count="2" manualBreakCount="2">
    <brk id="39" max="13" man="1"/>
    <brk id="62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6B99B-BD79-468D-9928-2AC6D9FB9CB3}">
  <dimension ref="A2:A3"/>
  <sheetViews>
    <sheetView workbookViewId="0">
      <selection activeCell="A3" sqref="A3"/>
    </sheetView>
  </sheetViews>
  <sheetFormatPr defaultRowHeight="13.5"/>
  <sheetData>
    <row r="2" spans="1:1">
      <c r="A2" t="s">
        <v>230</v>
      </c>
    </row>
    <row r="3" spans="1:1">
      <c r="A3" s="178" t="s">
        <v>231</v>
      </c>
    </row>
  </sheetData>
  <phoneticPr fontId="1"/>
  <hyperlinks>
    <hyperlink ref="A3" r:id="rId1" xr:uid="{A8D0BEC3-141C-45F5-91DB-51D229F8A024}"/>
  </hyperlinks>
  <pageMargins left="0.7" right="0.7" top="0.75" bottom="0.75" header="0.3" footer="0.3"/>
  <pageSetup paperSize="9" orientation="portrait" r:id="rId2"/>
  <drawing r:id="rId3"/>
  <legacyDrawing r:id="rId4"/>
  <oleObjects>
    <mc:AlternateContent xmlns:mc="http://schemas.openxmlformats.org/markup-compatibility/2006">
      <mc:Choice Requires="x14">
        <oleObject progId="Acrobat Document" shapeId="9217" r:id="rId5">
          <objectPr defaultSize="0" r:id="rId6">
            <anchor moveWithCells="1">
              <from>
                <xdr:col>0</xdr:col>
                <xdr:colOff>142875</xdr:colOff>
                <xdr:row>5</xdr:row>
                <xdr:rowOff>19050</xdr:rowOff>
              </from>
              <to>
                <xdr:col>8</xdr:col>
                <xdr:colOff>323850</xdr:colOff>
                <xdr:row>51</xdr:row>
                <xdr:rowOff>152400</xdr:rowOff>
              </to>
            </anchor>
          </objectPr>
        </oleObject>
      </mc:Choice>
      <mc:Fallback>
        <oleObject progId="Acrobat Document" shapeId="9217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計画書 (様式)</vt:lpstr>
      <vt:lpstr>CO2換算シート</vt:lpstr>
      <vt:lpstr>計画書 (記入例)</vt:lpstr>
      <vt:lpstr>埼玉県環境SDGs取組企業宣言書（記入例）</vt:lpstr>
      <vt:lpstr>CO2換算シート!Print_Area</vt:lpstr>
      <vt:lpstr>'計画書 (記入例)'!Print_Area</vt:lpstr>
      <vt:lpstr>'計画書 (様式)'!Print_Area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2022-04-12T00:38:24Z</cp:lastPrinted>
  <dcterms:created xsi:type="dcterms:W3CDTF">2021-09-30T01:22:30Z</dcterms:created>
  <dcterms:modified xsi:type="dcterms:W3CDTF">2022-04-12T00:38:49Z</dcterms:modified>
</cp:coreProperties>
</file>