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6582\Desktop\"/>
    </mc:Choice>
  </mc:AlternateContent>
  <workbookProtection workbookAlgorithmName="SHA-512" workbookHashValue="IMKndwJy9YAUwAx7wUEJiL+2A9dFY4XQbwAC6g1cuOOJmHqvTqqUZ5imk2vOcK+ne+IiBgOAxZuFGqWl9K5u/Q==" workbookSaltValue="KrswP7M6d40E/Ukf3Ei9bg==" workbookSpinCount="100000" lockStructure="1"/>
  <bookViews>
    <workbookView xWindow="-120" yWindow="-120" windowWidth="29040" windowHeight="1764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<sst xmlns="http://schemas.openxmlformats.org/spreadsheetml/2006/main" count="262" uniqueCount="108">
  <si>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</si>
  <si>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</si>
  <si>
    <t>業務名</t>
  </si>
  <si>
    <t>業種名</t>
  </si>
  <si>
    <r>
      <t>現在配水能力(合計)(m</t>
    </r>
    <r>
      <rPr>
        <b/>
        <vertAlign val="superscript"/>
        <sz val="11"/>
        <color theme="1"/>
        <rFont val="ＭＳ ゴシック"/>
        <family val="3"/>
        <charset val="128"/>
      </rPr>
      <t>3</t>
    </r>
    <r>
      <rPr>
        <b/>
        <sz val="11"/>
        <color theme="1"/>
        <rFont val="ＭＳ ゴシック"/>
        <family val="3"/>
        <charset val="128"/>
      </rPr>
      <t>/日)</t>
    </r>
  </si>
  <si>
    <t>類似団体区分</t>
  </si>
  <si>
    <t>施設数</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</si>
  <si>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</si>
  <si>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5"/>
  </si>
  <si>
    <t>■</t>
  </si>
  <si>
    <t>当該団体値（当該値）</t>
    <rPh sb="2" eb="4">
      <t>ダンタイ</t>
    </rPh>
    <phoneticPr fontId="5"/>
  </si>
  <si>
    <t>資金不足比率(％)</t>
  </si>
  <si>
    <t>自己資本構成比率(％)</t>
  </si>
  <si>
    <t>給水先事業所数</t>
  </si>
  <si>
    <r>
      <t>契約水量(m</t>
    </r>
    <r>
      <rPr>
        <b/>
        <vertAlign val="superscript"/>
        <sz val="11"/>
        <color theme="1"/>
        <rFont val="ＭＳ ゴシック"/>
        <family val="3"/>
        <charset val="128"/>
      </rPr>
      <t>3</t>
    </r>
    <r>
      <rPr>
        <b/>
        <sz val="11"/>
        <color theme="1"/>
        <rFont val="ＭＳ ゴシック"/>
        <family val="3"/>
        <charset val="128"/>
      </rPr>
      <t>/日)</t>
    </r>
  </si>
  <si>
    <t>管理者の情報</t>
  </si>
  <si>
    <t>－</t>
  </si>
  <si>
    <t>類似団体平均値（平均値）</t>
  </si>
  <si>
    <t>【】</t>
  </si>
  <si>
    <t>令和2年度全国平均</t>
    <rPh sb="0" eb="2">
      <t>レイワ</t>
    </rPh>
    <rPh sb="3" eb="5">
      <t>ネンド</t>
    </rPh>
    <phoneticPr fontId="5"/>
  </si>
  <si>
    <t>分析欄</t>
  </si>
  <si>
    <t>1. 経営の健全性・効率性</t>
  </si>
  <si>
    <t>1. 経営の健全性・効率性について</t>
  </si>
  <si>
    <t>当該値</t>
    <rPh sb="0" eb="2">
      <t>トウガイ</t>
    </rPh>
    <rPh sb="2" eb="3">
      <t>チ</t>
    </rPh>
    <phoneticPr fontId="5"/>
  </si>
  <si>
    <t>平均値</t>
    <rPh sb="0" eb="2">
      <t>ヘイキン</t>
    </rPh>
    <rPh sb="2" eb="3">
      <t>チ</t>
    </rPh>
    <phoneticPr fontId="5"/>
  </si>
  <si>
    <t>2. 老朽化の状況について</t>
  </si>
  <si>
    <t>2. 老朽化の状況</t>
  </si>
  <si>
    <t>全体総括</t>
    <rPh sb="0" eb="2">
      <t>ゼンタイ</t>
    </rPh>
    <rPh sb="2" eb="4">
      <t>ソウカツ</t>
    </rPh>
    <phoneticPr fontId="5"/>
  </si>
  <si>
    <t>全国平均</t>
  </si>
  <si>
    <t>①</t>
  </si>
  <si>
    <t>②</t>
  </si>
  <si>
    <t>③</t>
  </si>
  <si>
    <t>④</t>
  </si>
  <si>
    <t>⑤</t>
  </si>
  <si>
    <t>⑥</t>
  </si>
  <si>
    <t>⑦</t>
  </si>
  <si>
    <t>⑧</t>
  </si>
  <si>
    <t>②</t>
  </si>
  <si>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</si>
  <si>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</si>
  <si>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</si>
  <si>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</si>
  <si>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</si>
  <si>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</si>
  <si>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</si>
  <si>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</si>
  <si>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</si>
  <si>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</si>
  <si>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</si>
  <si>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</si>
  <si>
    <t>中項目</t>
    <rPh sb="0" eb="1">
      <t>チュウ</t>
    </rPh>
    <rPh sb="1" eb="3">
      <t>コウモク</t>
    </rPh>
    <phoneticPr fontId="5"/>
  </si>
  <si>
    <t>①経常収支比率(％)</t>
  </si>
  <si>
    <t>②累積欠損金比率(％)</t>
  </si>
  <si>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</si>
  <si>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</si>
  <si>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</si>
  <si>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</si>
  <si>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</si>
  <si>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</si>
  <si>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</si>
  <si>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</si>
  <si>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</si>
  <si>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</si>
  <si>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</si>
  <si>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</si>
  <si>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</si>
  <si>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</si>
  <si>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</si>
  <si>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</si>
  <si>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</si>
  <si>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</si>
  <si>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</si>
  <si>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</si>
  <si>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</si>
  <si>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</si>
  <si>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</si>
  <si>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</si>
  <si>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</si>
  <si>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</si>
  <si>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</si>
  <si>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</si>
  <si>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</si>
  <si>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</si>
  <si>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</si>
  <si>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</si>
  <si>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</si>
  <si>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</si>
  <si>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</si>
  <si>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</si>
  <si>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</si>
  <si>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</si>
  <si>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</si>
  <si>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</si>
  <si>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</si>
  <si>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</si>
  <si>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</si>
  <si>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</si>
  <si>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</si>
  <si>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</si>
  <si>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</si>
  <si>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</si>
  <si>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</si>
  <si>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</si>
  <si>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</si>
  <si>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</si>
  <si>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「①経常収支比率」は100％を超えており、正常収益力を維持しているが、給水収益の減少や維持管理費の増加に伴い、数値自体は減少傾向にある。
  「②累積欠損金比率」は昭和50年度以降、0％と健全経営を維持している。
　「③流動比率」は、短期債務に対して十分な支払能力を有する概ね200％の水準を大幅に超えており、短期的な債務に対する支払能力を確保しているといえる。
　「④企業債残高対給水収益比率」は企業債の繰り上げ償還の実施、平成12年度以降新規起債の中止等により、企業債残高の圧縮に努め、低水準を維持している。
　「⑤料金回収率」は100％を超えているが、近年は給水収益の減少や維持管理費の増加に伴い、類似団体平均を下回っている。
　「⑥給水原価」は維持管理費の増加により上昇傾向にある。
　「⑦施設利用率」は全国平均を下回る40％台で推移している。
　　なお、本県の料金制度は責任水量制を採用しているため、施設利用率が低いことが直ちに給水収益に影響を及ぼすものではない。
　「⑧契約率」は事業所の廃止・撤退に伴う契約水量の減少により減少傾向にある。
　</t>
  </si>
  <si>
    <t>　「①有形固定資産減価償却率」は施設や管路などが古いもので取得後50年以上経過しており、類似団体と比べて高い水準となっている。
　今後は施設及び設備の改良、更新及び撤去のためのコスト増大が見込まれる。施設等の更新は、アセットマネジメントにより適正に管理し、経営に及ぼす影響を見極めながら計画的に進めていく。
　「②管路経年化率」は、本県の事業開始が比較的早く、事業創設時に布設した管路が既に法定耐用年数を経過しているため、類似団体と比べて高い水準となっている。
　「③管路更新率」は類似団体平均を下回っているが、今後は管路更新計画に基づき、水処理施設の耐震化完了後に更新を進めていく予定である。</t>
  </si>
  <si>
    <r>
      <t>　これまでのところ、経営の健全性・効率性は概ね良好な状況で推移しており、財務内容は健全である。
　今後は節水や生産ラインの合理化、工場の移転等に伴う事業所数の減少により、契約水量は減少が見込まれる一方、老朽化した施設や管路の更新費用は増加し、今後の経営状況は悪化することが想定される。
　</t>
    </r>
    <r>
      <rPr>
        <sz val="11"/>
        <rFont val="ＭＳ ゴシック"/>
        <family val="3"/>
        <charset val="128"/>
      </rPr>
      <t>このため、更なる維持管理コストの縮減はもとより、長期的視点に立った施設の効率的・効果的なアセットマネジメント等による経営改善に取組むとともに、料金値上げについても今後検討し持続的な事業運営に努めてい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</si>
</sst>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0"/>
      <color theme="1"/>
      <name val="Arial"/>
      <family val="2"/>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rgb="FFA6A6A6"/>
      </left>
      <right/>
      <top/>
      <bottom/>
      <diagonal/>
    </border>
    <border>
      <left/>
      <right style="thin">
        <color rgb="FFA6A6A6"/>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theme="0" tint="-0.49995422223578601"/>
      </left>
      <right/>
      <top style="thin">
        <color theme="0" tint="-0.49995422223578601"/>
      </top>
      <bottom style="thin">
        <color theme="0" tint="-0.49995422223578601"/>
      </bottom>
      <diagonal/>
    </border>
    <border>
      <left/>
      <right/>
      <top style="thin">
        <color theme="0" tint="-0.49995422223578601"/>
      </top>
      <bottom style="thin">
        <color theme="0" tint="-0.49995422223578601"/>
      </bottom>
      <diagonal/>
    </border>
    <border>
      <left/>
      <right style="thin">
        <color theme="0" tint="-0.49995422223578601"/>
      </right>
      <top style="thin">
        <color theme="0" tint="-0.49995422223578601"/>
      </top>
      <bottom style="thin">
        <color theme="0" tint="-0.49995422223578601"/>
      </bottom>
      <diagonal/>
    </border>
    <border>
      <left/>
      <right/>
      <top/>
      <bottom style="thin">
        <color theme="0" tint="-0.49995422223578601"/>
      </bottom>
      <diagonal/>
    </border>
    <border>
      <left/>
      <right style="thin">
        <color theme="0" tint="-0.49995422223578601"/>
      </right>
      <top/>
      <bottom style="thin">
        <color theme="0" tint="-0.49995422223578601"/>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rgb="FFA6A6A6"/>
      </left>
      <right style="thin">
        <color auto="1"/>
      </right>
      <top style="thin">
        <color rgb="FFA6A6A6"/>
      </top>
      <bottom style="thin">
        <color auto="1"/>
      </bottom>
      <diagonal/>
    </border>
    <border>
      <left style="thin">
        <color auto="1"/>
      </left>
      <right style="thin">
        <color auto="1"/>
      </right>
      <top style="thin">
        <color rgb="FFA6A6A6"/>
      </top>
      <bottom style="thin">
        <color auto="1"/>
      </bottom>
      <diagonal/>
    </border>
    <border>
      <left style="thin">
        <color auto="1"/>
      </left>
      <right style="thin">
        <color rgb="FFA6A6A6"/>
      </right>
      <top style="thin">
        <color rgb="FFA6A6A6"/>
      </top>
      <bottom style="thin">
        <color auto="1"/>
      </bottom>
      <diagonal/>
    </border>
    <border>
      <left style="thin">
        <color rgb="FFA6A6A6"/>
      </left>
      <right style="thin">
        <color auto="1"/>
      </right>
      <top style="thin">
        <color auto="1"/>
      </top>
      <bottom style="thin">
        <color auto="1"/>
      </bottom>
      <diagonal/>
    </border>
    <border>
      <left style="thin">
        <color auto="1"/>
      </left>
      <right style="thin">
        <color rgb="FFA6A6A6"/>
      </right>
      <top style="thin">
        <color auto="1"/>
      </top>
      <bottom style="thin">
        <color auto="1"/>
      </bottom>
      <diagonal/>
    </border>
    <border>
      <left style="thin">
        <color rgb="FFA6A6A6"/>
      </left>
      <right style="thin">
        <color auto="1"/>
      </right>
      <top style="thin">
        <color auto="1"/>
      </top>
      <bottom/>
      <diagonal/>
    </border>
    <border>
      <left style="thin">
        <color auto="1"/>
      </left>
      <right style="thin">
        <color rgb="FFA6A6A6"/>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2" fillId="0" borderId="0" applyFont="0" applyFill="0" applyBorder="0" applyProtection="0"/>
    <xf numFmtId="0" fontId="22" fillId="0" borderId="0">
      <alignment vertical="center"/>
    </xf>
  </cellStyleXfs>
  <cellXfs count="159">
    <xf numFmtId="0" fontId="0" fillId="0" borderId="0" xfId="0" applyAlignment="1">
      <alignment vertical="center"/>
    </xf>
    <xf numFmtId="176" fontId="6" fillId="0" borderId="34" xfId="7" applyNumberFormat="1" applyFont="1" applyBorder="1" applyAlignment="1" applyProtection="1">
      <alignment horizontal="center" vertical="center" shrinkToFit="1"/>
      <protection hidden="1"/>
    </xf>
    <xf numFmtId="177" fontId="6" fillId="0" borderId="36" xfId="7" applyNumberFormat="1" applyFont="1" applyBorder="1" applyAlignment="1" applyProtection="1">
      <alignment horizontal="center" vertical="center" shrinkToFit="1"/>
      <protection hidden="1"/>
    </xf>
    <xf numFmtId="177" fontId="6" fillId="0" borderId="35" xfId="7" applyNumberFormat="1" applyFont="1" applyBorder="1" applyAlignment="1" applyProtection="1">
      <alignment horizontal="center" vertical="center" shrinkToFit="1"/>
      <protection hidden="1"/>
    </xf>
    <xf numFmtId="177" fontId="6" fillId="0" borderId="34" xfId="7" applyNumberFormat="1" applyFont="1" applyBorder="1" applyAlignment="1" applyProtection="1">
      <alignment horizontal="center" vertical="center" shrinkToFit="1"/>
      <protection hidden="1"/>
    </xf>
    <xf numFmtId="0" fontId="4" fillId="0" borderId="0" xfId="7" applyFont="1" applyAlignment="1">
      <alignment horizontal="left" vertical="center"/>
    </xf>
    <xf numFmtId="49" fontId="4" fillId="0" borderId="0" xfId="7" applyNumberFormat="1" applyFont="1" applyAlignment="1">
      <alignment horizontal="left" vertical="center"/>
    </xf>
    <xf numFmtId="0" fontId="4" fillId="0" borderId="6" xfId="7" applyFont="1" applyBorder="1" applyAlignment="1">
      <alignment horizontal="left" vertical="center"/>
    </xf>
    <xf numFmtId="49" fontId="4" fillId="0" borderId="6" xfId="7" applyNumberFormat="1" applyFont="1" applyBorder="1" applyAlignment="1">
      <alignment horizontal="left" vertical="center"/>
    </xf>
    <xf numFmtId="0" fontId="4" fillId="0" borderId="0" xfId="7" applyFont="1" applyAlignment="1" applyProtection="1">
      <alignment horizontal="left" vertical="center"/>
      <protection hidden="1"/>
    </xf>
    <xf numFmtId="49" fontId="4" fillId="0" borderId="0" xfId="7" applyNumberFormat="1" applyFont="1" applyAlignment="1" applyProtection="1">
      <alignment horizontal="left" vertical="center"/>
      <protection hidden="1"/>
    </xf>
    <xf numFmtId="0" fontId="7" fillId="0" borderId="0" xfId="7" applyFont="1" applyAlignment="1">
      <alignment horizontal="center" vertical="center"/>
    </xf>
    <xf numFmtId="0" fontId="4" fillId="5" borderId="36" xfId="7" applyFont="1" applyFill="1" applyBorder="1" applyAlignment="1">
      <alignment horizontal="center" vertical="center" shrinkToFit="1"/>
    </xf>
    <xf numFmtId="0" fontId="4" fillId="5" borderId="35" xfId="7" applyFont="1" applyFill="1" applyBorder="1" applyAlignment="1">
      <alignment horizontal="center" vertical="center" shrinkToFit="1"/>
    </xf>
    <xf numFmtId="0" fontId="4" fillId="5" borderId="34" xfId="7" applyFont="1" applyFill="1" applyBorder="1" applyAlignment="1">
      <alignment horizontal="center" vertical="center" shrinkToFit="1"/>
    </xf>
    <xf numFmtId="0" fontId="4" fillId="0" borderId="0" xfId="7" applyFont="1" applyAlignment="1">
      <alignment vertical="center"/>
    </xf>
    <xf numFmtId="0" fontId="6" fillId="0" borderId="0" xfId="7" applyFont="1" applyAlignment="1">
      <alignment vertical="center"/>
    </xf>
    <xf numFmtId="0" fontId="8" fillId="0" borderId="0" xfId="7" applyFont="1" applyAlignment="1">
      <alignment horizontal="center" vertical="center"/>
    </xf>
    <xf numFmtId="0" fontId="4" fillId="0" borderId="0" xfId="7" applyFont="1" applyAlignment="1">
      <alignment horizontal="left" vertical="center"/>
    </xf>
    <xf numFmtId="49" fontId="4" fillId="0" borderId="0" xfId="7" applyNumberFormat="1" applyFont="1" applyAlignment="1">
      <alignment vertical="center"/>
    </xf>
    <xf numFmtId="0" fontId="10" fillId="0" borderId="1" xfId="7" applyFont="1" applyBorder="1" applyAlignment="1">
      <alignment vertical="center"/>
    </xf>
    <xf numFmtId="0" fontId="10" fillId="0" borderId="2" xfId="7" applyFont="1" applyBorder="1" applyAlignment="1">
      <alignment vertical="center"/>
    </xf>
    <xf numFmtId="0" fontId="10" fillId="0" borderId="3" xfId="7" applyFont="1" applyBorder="1" applyAlignment="1">
      <alignment vertical="center"/>
    </xf>
    <xf numFmtId="0" fontId="11" fillId="0" borderId="0" xfId="7" applyFont="1" applyAlignment="1">
      <alignment vertical="center"/>
    </xf>
    <xf numFmtId="0" fontId="12" fillId="0" borderId="0" xfId="7" applyFont="1" applyAlignment="1">
      <alignment horizontal="left" vertical="center"/>
    </xf>
    <xf numFmtId="0" fontId="12" fillId="0" borderId="0" xfId="7" applyFont="1" applyAlignment="1">
      <alignment vertical="center"/>
    </xf>
    <xf numFmtId="0" fontId="12" fillId="0" borderId="4" xfId="7" applyFont="1" applyBorder="1" applyAlignment="1">
      <alignment vertical="center"/>
    </xf>
    <xf numFmtId="0" fontId="4" fillId="0" borderId="1" xfId="7" applyFont="1" applyBorder="1" applyAlignment="1">
      <alignment vertical="center" shrinkToFit="1"/>
    </xf>
    <xf numFmtId="0" fontId="4" fillId="0" borderId="2" xfId="7" applyFont="1" applyBorder="1" applyAlignment="1">
      <alignment vertical="center" shrinkToFit="1"/>
    </xf>
    <xf numFmtId="0" fontId="13" fillId="0" borderId="0" xfId="7" applyFont="1" applyAlignment="1">
      <alignment horizontal="left" vertical="center"/>
    </xf>
    <xf numFmtId="0" fontId="13" fillId="0" borderId="0" xfId="7" applyFont="1" applyAlignment="1">
      <alignment vertical="center"/>
    </xf>
    <xf numFmtId="0" fontId="13" fillId="0" borderId="4" xfId="7" applyFont="1" applyBorder="1" applyAlignment="1">
      <alignment vertical="center"/>
    </xf>
    <xf numFmtId="49" fontId="6" fillId="0" borderId="5" xfId="7" applyNumberFormat="1" applyFont="1" applyBorder="1" applyAlignment="1" applyProtection="1">
      <alignment vertical="center" shrinkToFit="1"/>
      <protection hidden="1"/>
    </xf>
    <xf numFmtId="49" fontId="6" fillId="0" borderId="0" xfId="7" applyNumberFormat="1" applyFont="1" applyAlignment="1" applyProtection="1">
      <alignment vertical="center" shrinkToFit="1"/>
      <protection hidden="1"/>
    </xf>
    <xf numFmtId="0" fontId="14" fillId="0" borderId="6" xfId="7" applyFont="1" applyBorder="1" applyAlignment="1">
      <alignment horizontal="left" vertical="center"/>
    </xf>
    <xf numFmtId="0" fontId="14" fillId="0" borderId="6" xfId="7" applyFont="1" applyBorder="1" applyAlignment="1">
      <alignment vertical="center"/>
    </xf>
    <xf numFmtId="0" fontId="4" fillId="0" borderId="6" xfId="7" applyFont="1" applyBorder="1" applyAlignment="1">
      <alignment vertical="center"/>
    </xf>
    <xf numFmtId="0" fontId="4" fillId="0" borderId="7" xfId="7" applyFont="1" applyBorder="1" applyAlignment="1">
      <alignment vertical="center"/>
    </xf>
    <xf numFmtId="0" fontId="7" fillId="0" borderId="0" xfId="7" applyFont="1" applyAlignment="1">
      <alignment horizontal="center" vertical="center"/>
    </xf>
    <xf numFmtId="0" fontId="4" fillId="0" borderId="0" xfId="7" applyFont="1" applyAlignment="1">
      <alignment horizontal="center" vertical="center"/>
    </xf>
    <xf numFmtId="0" fontId="6" fillId="0" borderId="5" xfId="7" applyFont="1" applyBorder="1" applyAlignment="1">
      <alignment vertical="center"/>
    </xf>
    <xf numFmtId="0" fontId="6" fillId="0" borderId="4" xfId="7" applyFont="1" applyBorder="1" applyAlignment="1">
      <alignment vertical="center"/>
    </xf>
    <xf numFmtId="0" fontId="6" fillId="0" borderId="8" xfId="7" applyFont="1" applyBorder="1" applyAlignment="1">
      <alignment vertical="center"/>
    </xf>
    <xf numFmtId="0" fontId="6" fillId="0" borderId="0" xfId="7" applyFont="1" applyBorder="1" applyAlignment="1">
      <alignment vertical="center"/>
    </xf>
    <xf numFmtId="0" fontId="16" fillId="0" borderId="0" xfId="7" applyFont="1" applyBorder="1" applyAlignment="1">
      <alignment vertical="center"/>
    </xf>
    <xf numFmtId="0" fontId="16" fillId="0" borderId="0" xfId="7" applyFont="1" applyBorder="1" applyAlignment="1">
      <alignment vertical="center" shrinkToFit="1"/>
    </xf>
    <xf numFmtId="0" fontId="6" fillId="0" borderId="9" xfId="7" applyFont="1" applyBorder="1" applyAlignment="1">
      <alignment vertical="center"/>
    </xf>
    <xf numFmtId="0" fontId="18" fillId="0" borderId="0" xfId="7" applyFont="1" applyFill="1" applyAlignment="1">
      <alignment vertical="center"/>
    </xf>
    <xf numFmtId="0" fontId="4" fillId="0" borderId="0" xfId="7" applyFont="1" applyFill="1" applyAlignment="1">
      <alignment vertical="center"/>
    </xf>
    <xf numFmtId="0" fontId="18" fillId="0" borderId="0" xfId="7" applyFont="1" applyFill="1" applyBorder="1" applyAlignment="1">
      <alignment vertical="center"/>
    </xf>
    <xf numFmtId="0" fontId="19" fillId="0" borderId="0" xfId="7" applyFont="1" applyAlignment="1">
      <alignment horizontal="center" vertical="center"/>
    </xf>
    <xf numFmtId="0" fontId="17" fillId="0" borderId="0" xfId="7" applyFont="1" applyAlignment="1">
      <alignment vertical="center"/>
    </xf>
    <xf numFmtId="0" fontId="6" fillId="0" borderId="10"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17" fillId="0" borderId="0" xfId="7" applyFont="1" applyFill="1" applyAlignment="1">
      <alignment vertical="center"/>
    </xf>
    <xf numFmtId="0" fontId="20" fillId="0" borderId="0" xfId="7" applyFont="1" applyAlignment="1">
      <alignment vertical="center"/>
    </xf>
    <xf numFmtId="0" fontId="21" fillId="0" borderId="0" xfId="7" applyFont="1" applyAlignment="1">
      <alignment vertical="center"/>
    </xf>
    <xf numFmtId="0" fontId="2" fillId="0" borderId="0" xfId="7" applyFont="1" applyAlignment="1" applyProtection="1">
      <alignment vertical="center"/>
      <protection hidden="1"/>
    </xf>
    <xf numFmtId="0" fontId="0" fillId="2" borderId="11" xfId="7" applyFont="1" applyFill="1" applyBorder="1" applyAlignment="1">
      <alignment vertical="center"/>
    </xf>
    <xf numFmtId="0" fontId="0" fillId="2" borderId="12" xfId="7" applyFont="1" applyFill="1" applyBorder="1" applyAlignment="1">
      <alignment vertical="center"/>
    </xf>
    <xf numFmtId="0" fontId="0" fillId="2" borderId="13" xfId="7" applyFont="1" applyFill="1" applyBorder="1" applyAlignment="1">
      <alignment vertical="center"/>
    </xf>
    <xf numFmtId="0" fontId="0" fillId="2" borderId="14" xfId="7" applyFont="1" applyFill="1" applyBorder="1" applyAlignment="1">
      <alignment vertical="center"/>
    </xf>
    <xf numFmtId="0" fontId="0" fillId="2" borderId="11" xfId="7" applyFont="1" applyFill="1" applyBorder="1" applyAlignment="1">
      <alignment vertical="center" shrinkToFit="1"/>
    </xf>
    <xf numFmtId="0" fontId="0" fillId="3" borderId="11" xfId="7" applyFont="1" applyFill="1" applyBorder="1" applyAlignment="1">
      <alignment vertical="center" shrinkToFit="1"/>
    </xf>
    <xf numFmtId="181" fontId="0" fillId="3" borderId="11" xfId="7" applyNumberFormat="1" applyFont="1" applyFill="1" applyBorder="1" applyAlignment="1">
      <alignment vertical="center" shrinkToFit="1"/>
    </xf>
    <xf numFmtId="182" fontId="0" fillId="3" borderId="11" xfId="7" applyNumberFormat="1" applyFont="1" applyFill="1" applyBorder="1" applyAlignment="1">
      <alignment vertical="center" shrinkToFit="1"/>
    </xf>
    <xf numFmtId="49" fontId="0" fillId="0" borderId="0" xfId="7" applyNumberFormat="1" applyFont="1" applyAlignment="1">
      <alignment vertical="center" shrinkToFit="1"/>
    </xf>
    <xf numFmtId="49" fontId="0" fillId="0" borderId="11" xfId="7" applyNumberFormat="1" applyFont="1" applyBorder="1" applyAlignment="1">
      <alignment vertical="center" shrinkToFit="1"/>
    </xf>
    <xf numFmtId="181" fontId="0" fillId="0" borderId="11" xfId="7" applyNumberFormat="1" applyFont="1" applyBorder="1" applyAlignment="1">
      <alignment vertical="center" shrinkToFit="1"/>
    </xf>
    <xf numFmtId="177" fontId="0" fillId="0" borderId="11" xfId="7" applyNumberFormat="1" applyFont="1" applyBorder="1" applyAlignment="1">
      <alignment vertical="center" shrinkToFit="1"/>
    </xf>
    <xf numFmtId="40" fontId="0" fillId="0" borderId="11" xfId="6" applyNumberFormat="1" applyFont="1" applyBorder="1" applyAlignment="1">
      <alignment vertical="center" shrinkToFit="1"/>
    </xf>
    <xf numFmtId="183" fontId="0" fillId="0" borderId="11" xfId="6" applyNumberFormat="1" applyFont="1" applyBorder="1" applyAlignment="1">
      <alignment vertical="center" shrinkToFit="1"/>
    </xf>
    <xf numFmtId="40" fontId="0" fillId="0" borderId="0" xfId="7" applyNumberFormat="1" applyFont="1" applyAlignment="1">
      <alignment vertical="center"/>
    </xf>
    <xf numFmtId="0" fontId="0" fillId="4" borderId="11" xfId="7" applyFont="1" applyFill="1" applyBorder="1" applyAlignment="1">
      <alignment vertical="center"/>
    </xf>
    <xf numFmtId="178" fontId="0" fillId="0" borderId="11" xfId="7" applyNumberFormat="1" applyFont="1" applyBorder="1" applyAlignment="1">
      <alignment vertical="center"/>
    </xf>
    <xf numFmtId="40" fontId="0" fillId="0" borderId="7" xfId="7" applyNumberFormat="1" applyFont="1" applyBorder="1" applyAlignment="1">
      <alignment vertical="center"/>
    </xf>
    <xf numFmtId="184" fontId="0" fillId="0" borderId="11" xfId="7" applyNumberFormat="1" applyFont="1" applyBorder="1" applyAlignment="1">
      <alignment vertical="center"/>
    </xf>
    <xf numFmtId="0" fontId="0" fillId="0" borderId="11" xfId="7" applyFont="1" applyBorder="1" applyAlignment="1">
      <alignment vertical="center"/>
    </xf>
    <xf numFmtId="179" fontId="0" fillId="0" borderId="11" xfId="7" applyNumberFormat="1" applyFont="1" applyBorder="1" applyAlignment="1">
      <alignment vertical="center"/>
    </xf>
    <xf numFmtId="176" fontId="6" fillId="0" borderId="35" xfId="7" applyNumberFormat="1" applyFont="1" applyBorder="1" applyAlignment="1" applyProtection="1">
      <alignment horizontal="center" vertical="center" shrinkToFit="1"/>
      <protection hidden="1"/>
    </xf>
    <xf numFmtId="176" fontId="6" fillId="0" borderId="36" xfId="7" applyNumberFormat="1" applyFont="1" applyBorder="1" applyAlignment="1" applyProtection="1">
      <alignment horizontal="center" vertical="center" shrinkToFit="1"/>
      <protection hidden="1"/>
    </xf>
    <xf numFmtId="0" fontId="6" fillId="0" borderId="34" xfId="7" applyNumberFormat="1" applyFont="1" applyBorder="1" applyAlignment="1" applyProtection="1">
      <alignment horizontal="center" vertical="center" shrinkToFit="1"/>
      <protection hidden="1"/>
    </xf>
    <xf numFmtId="0" fontId="6" fillId="0" borderId="35" xfId="7" applyNumberFormat="1" applyFont="1" applyBorder="1" applyAlignment="1" applyProtection="1">
      <alignment horizontal="center" vertical="center" shrinkToFit="1"/>
      <protection hidden="1"/>
    </xf>
    <xf numFmtId="0" fontId="6" fillId="0" borderId="36" xfId="7" applyNumberFormat="1" applyFont="1" applyBorder="1" applyAlignment="1" applyProtection="1">
      <alignment horizontal="center" vertical="center" shrinkToFit="1"/>
      <protection hidden="1"/>
    </xf>
    <xf numFmtId="0" fontId="4" fillId="0" borderId="10" xfId="7" applyFont="1" applyBorder="1" applyAlignment="1">
      <alignment horizontal="center" vertical="center"/>
    </xf>
    <xf numFmtId="0" fontId="4" fillId="0" borderId="6" xfId="7" applyFont="1" applyBorder="1" applyAlignment="1">
      <alignment horizontal="center" vertical="center"/>
    </xf>
    <xf numFmtId="0" fontId="12" fillId="0" borderId="5" xfId="7" applyFont="1" applyBorder="1" applyAlignment="1">
      <alignment horizontal="center" vertical="center"/>
    </xf>
    <xf numFmtId="0" fontId="12" fillId="0" borderId="0" xfId="7" applyFont="1" applyAlignment="1">
      <alignment horizontal="center" vertical="center"/>
    </xf>
    <xf numFmtId="0" fontId="13" fillId="0" borderId="5" xfId="7" applyFont="1" applyBorder="1" applyAlignment="1">
      <alignment horizontal="center" vertical="center"/>
    </xf>
    <xf numFmtId="0" fontId="13" fillId="0" borderId="0" xfId="7" applyFont="1" applyAlignment="1">
      <alignment horizontal="center" vertical="center"/>
    </xf>
    <xf numFmtId="178" fontId="17" fillId="0" borderId="19" xfId="7" applyNumberFormat="1" applyFont="1" applyBorder="1" applyAlignment="1" applyProtection="1">
      <alignment horizontal="center" vertical="center" shrinkToFit="1"/>
      <protection hidden="1"/>
    </xf>
    <xf numFmtId="178" fontId="17" fillId="0" borderId="20" xfId="7" applyNumberFormat="1" applyFont="1" applyBorder="1" applyAlignment="1" applyProtection="1">
      <alignment horizontal="center" vertical="center" shrinkToFit="1"/>
      <protection hidden="1"/>
    </xf>
    <xf numFmtId="178" fontId="17" fillId="0" borderId="21" xfId="7" applyNumberFormat="1" applyFont="1" applyBorder="1" applyAlignment="1" applyProtection="1">
      <alignment horizontal="center" vertical="center" shrinkToFit="1"/>
      <protection hidden="1"/>
    </xf>
    <xf numFmtId="0" fontId="16" fillId="0" borderId="22" xfId="7" applyFont="1" applyBorder="1" applyAlignment="1">
      <alignment horizontal="center" vertical="center"/>
    </xf>
    <xf numFmtId="0" fontId="16" fillId="0" borderId="23" xfId="7" applyFont="1" applyBorder="1" applyAlignment="1">
      <alignment horizontal="center" vertical="center"/>
    </xf>
    <xf numFmtId="0" fontId="10" fillId="0" borderId="0" xfId="7" applyFont="1" applyAlignment="1">
      <alignment horizontal="left"/>
    </xf>
    <xf numFmtId="0" fontId="10" fillId="0" borderId="6" xfId="7" applyFont="1" applyBorder="1" applyAlignment="1">
      <alignment horizontal="left"/>
    </xf>
    <xf numFmtId="0" fontId="10" fillId="0" borderId="1" xfId="7" applyFont="1" applyBorder="1" applyAlignment="1">
      <alignment horizontal="center" vertical="center"/>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10" fillId="0" borderId="5" xfId="7" applyFont="1" applyBorder="1" applyAlignment="1">
      <alignment horizontal="center" vertical="center"/>
    </xf>
    <xf numFmtId="0" fontId="10" fillId="0" borderId="0" xfId="7" applyFont="1" applyAlignment="1">
      <alignment horizontal="center" vertical="center"/>
    </xf>
    <xf numFmtId="0" fontId="10" fillId="0" borderId="4" xfId="7" applyFont="1" applyBorder="1" applyAlignment="1">
      <alignment horizontal="center" vertical="center"/>
    </xf>
    <xf numFmtId="0" fontId="15" fillId="0" borderId="1" xfId="7" applyFont="1" applyBorder="1" applyAlignment="1">
      <alignment horizontal="left" vertical="center"/>
    </xf>
    <xf numFmtId="0" fontId="15" fillId="0" borderId="2" xfId="7" applyFont="1" applyBorder="1" applyAlignment="1">
      <alignment horizontal="left" vertical="center"/>
    </xf>
    <xf numFmtId="0" fontId="15" fillId="0" borderId="3" xfId="7" applyFont="1" applyBorder="1" applyAlignment="1">
      <alignment horizontal="left" vertical="center"/>
    </xf>
    <xf numFmtId="0" fontId="15" fillId="0" borderId="5" xfId="7" applyFont="1" applyBorder="1" applyAlignment="1">
      <alignment horizontal="left" vertical="center"/>
    </xf>
    <xf numFmtId="0" fontId="15" fillId="0" borderId="0" xfId="7" applyFont="1" applyAlignment="1">
      <alignment horizontal="left" vertical="center"/>
    </xf>
    <xf numFmtId="0" fontId="15" fillId="0" borderId="4" xfId="7" applyFont="1" applyBorder="1" applyAlignment="1">
      <alignment horizontal="left" vertical="center"/>
    </xf>
    <xf numFmtId="0" fontId="6" fillId="0" borderId="5" xfId="7" applyFont="1" applyBorder="1" applyAlignment="1" applyProtection="1">
      <alignment horizontal="left" vertical="top" wrapText="1"/>
      <protection locked="0"/>
    </xf>
    <xf numFmtId="0" fontId="6" fillId="0" borderId="0" xfId="7" applyFont="1" applyAlignment="1" applyProtection="1">
      <alignment horizontal="left" vertical="top" wrapText="1"/>
      <protection locked="0"/>
    </xf>
    <xf numFmtId="0" fontId="6" fillId="0" borderId="4" xfId="7" applyFont="1" applyBorder="1" applyAlignment="1" applyProtection="1">
      <alignment horizontal="left" vertical="top" wrapText="1"/>
      <protection locked="0"/>
    </xf>
    <xf numFmtId="0" fontId="6" fillId="0" borderId="10" xfId="7" applyFont="1" applyBorder="1" applyAlignment="1" applyProtection="1">
      <alignment horizontal="left" vertical="top" wrapText="1"/>
      <protection locked="0"/>
    </xf>
    <xf numFmtId="0" fontId="6" fillId="0" borderId="6" xfId="7" applyFont="1" applyBorder="1" applyAlignment="1" applyProtection="1">
      <alignment horizontal="left" vertical="top" wrapText="1"/>
      <protection locked="0"/>
    </xf>
    <xf numFmtId="0" fontId="6" fillId="0" borderId="7" xfId="7" applyFont="1" applyBorder="1" applyAlignment="1" applyProtection="1">
      <alignment horizontal="left" vertical="top" wrapText="1"/>
      <protection locked="0"/>
    </xf>
    <xf numFmtId="0" fontId="6" fillId="0" borderId="27" xfId="7" applyFont="1" applyBorder="1" applyAlignment="1">
      <alignment horizontal="center" vertical="center"/>
    </xf>
    <xf numFmtId="0" fontId="6" fillId="0" borderId="28" xfId="7" applyFont="1" applyBorder="1" applyAlignment="1">
      <alignment horizontal="center" vertical="center"/>
    </xf>
    <xf numFmtId="0" fontId="6" fillId="0" borderId="29" xfId="7" applyFont="1" applyBorder="1" applyAlignment="1">
      <alignment horizontal="center" vertical="center"/>
    </xf>
    <xf numFmtId="0" fontId="6" fillId="0" borderId="30" xfId="7" applyFont="1" applyBorder="1" applyAlignment="1">
      <alignment horizontal="center" vertical="center"/>
    </xf>
    <xf numFmtId="0" fontId="6" fillId="0" borderId="11" xfId="7" applyFont="1" applyBorder="1" applyAlignment="1">
      <alignment horizontal="center" vertical="center"/>
    </xf>
    <xf numFmtId="0" fontId="6" fillId="0" borderId="31" xfId="7" applyFont="1" applyBorder="1" applyAlignment="1">
      <alignment horizontal="center" vertical="center"/>
    </xf>
    <xf numFmtId="0" fontId="6" fillId="0" borderId="32" xfId="7" applyFont="1" applyBorder="1" applyAlignment="1">
      <alignment horizontal="center" vertical="center"/>
    </xf>
    <xf numFmtId="0" fontId="6" fillId="0" borderId="12" xfId="7" applyFont="1" applyBorder="1" applyAlignment="1">
      <alignment horizontal="center" vertical="center"/>
    </xf>
    <xf numFmtId="0" fontId="6" fillId="0" borderId="33" xfId="7" applyFont="1" applyBorder="1" applyAlignment="1">
      <alignment horizontal="center" vertical="center"/>
    </xf>
    <xf numFmtId="0" fontId="17" fillId="0" borderId="19" xfId="7" applyFont="1" applyBorder="1" applyAlignment="1">
      <alignment horizontal="center" vertical="center" shrinkToFit="1"/>
    </xf>
    <xf numFmtId="0" fontId="17" fillId="0" borderId="20" xfId="7" applyFont="1" applyBorder="1" applyAlignment="1">
      <alignment horizontal="center" vertical="center" shrinkToFit="1"/>
    </xf>
    <xf numFmtId="0" fontId="17" fillId="0" borderId="21" xfId="7" applyFont="1" applyBorder="1" applyAlignment="1">
      <alignment horizontal="center" vertical="center" shrinkToFit="1"/>
    </xf>
    <xf numFmtId="179" fontId="17" fillId="0" borderId="19" xfId="7" applyNumberFormat="1" applyFont="1" applyBorder="1" applyAlignment="1" applyProtection="1">
      <alignment horizontal="center" vertical="center" shrinkToFit="1"/>
      <protection hidden="1"/>
    </xf>
    <xf numFmtId="179" fontId="17" fillId="0" borderId="20" xfId="7" applyNumberFormat="1" applyFont="1" applyBorder="1" applyAlignment="1" applyProtection="1">
      <alignment horizontal="center" vertical="center" shrinkToFit="1"/>
      <protection hidden="1"/>
    </xf>
    <xf numFmtId="179" fontId="17" fillId="0" borderId="21" xfId="7" applyNumberFormat="1" applyFont="1" applyBorder="1" applyAlignment="1" applyProtection="1">
      <alignment horizontal="center" vertical="center" shrinkToFit="1"/>
      <protection hidden="1"/>
    </xf>
    <xf numFmtId="0" fontId="6" fillId="0" borderId="15" xfId="7" applyFont="1" applyBorder="1" applyAlignment="1">
      <alignment horizontal="center" vertical="center"/>
    </xf>
    <xf numFmtId="0" fontId="6" fillId="0" borderId="16" xfId="7" applyFont="1" applyBorder="1" applyAlignment="1">
      <alignment horizontal="center" vertical="center"/>
    </xf>
    <xf numFmtId="0" fontId="6" fillId="0" borderId="17" xfId="7" applyFont="1" applyBorder="1" applyAlignment="1">
      <alignment horizontal="center" vertical="center"/>
    </xf>
    <xf numFmtId="0" fontId="15" fillId="0" borderId="5" xfId="7" applyFont="1" applyBorder="1" applyAlignment="1">
      <alignment vertical="center"/>
    </xf>
    <xf numFmtId="0" fontId="15" fillId="0" borderId="0" xfId="7" applyFont="1" applyAlignment="1">
      <alignment vertical="center"/>
    </xf>
    <xf numFmtId="0" fontId="15" fillId="0" borderId="4" xfId="7" applyFont="1" applyBorder="1" applyAlignment="1">
      <alignment vertical="center"/>
    </xf>
    <xf numFmtId="0" fontId="6" fillId="0" borderId="24" xfId="7" applyFont="1" applyBorder="1" applyAlignment="1">
      <alignment horizontal="center" vertical="center"/>
    </xf>
    <xf numFmtId="0" fontId="6" fillId="0" borderId="25" xfId="7" applyFont="1" applyBorder="1" applyAlignment="1">
      <alignment horizontal="center" vertical="center"/>
    </xf>
    <xf numFmtId="0" fontId="6" fillId="0" borderId="26" xfId="7" applyFont="1" applyBorder="1" applyAlignment="1">
      <alignment horizontal="center" vertical="center"/>
    </xf>
    <xf numFmtId="0" fontId="6" fillId="0" borderId="8" xfId="7" applyFont="1" applyBorder="1" applyAlignment="1">
      <alignment horizontal="center" vertical="center"/>
    </xf>
    <xf numFmtId="0" fontId="6" fillId="0" borderId="0" xfId="7" applyFont="1" applyBorder="1" applyAlignment="1">
      <alignment horizontal="center" vertical="center"/>
    </xf>
    <xf numFmtId="0" fontId="6" fillId="0" borderId="9" xfId="7" applyFont="1" applyBorder="1" applyAlignment="1">
      <alignment horizontal="center" vertical="center"/>
    </xf>
    <xf numFmtId="178" fontId="17" fillId="0" borderId="19" xfId="7" applyNumberFormat="1" applyFont="1" applyBorder="1" applyAlignment="1" applyProtection="1">
      <alignment horizontal="center" vertical="center"/>
      <protection hidden="1"/>
    </xf>
    <xf numFmtId="178" fontId="17" fillId="0" borderId="20" xfId="7" applyNumberFormat="1" applyFont="1" applyBorder="1" applyAlignment="1" applyProtection="1">
      <alignment horizontal="center" vertical="center"/>
      <protection hidden="1"/>
    </xf>
    <xf numFmtId="178" fontId="17" fillId="0" borderId="21" xfId="7" applyNumberFormat="1" applyFont="1" applyBorder="1" applyAlignment="1" applyProtection="1">
      <alignment horizontal="center" vertical="center"/>
      <protection hidden="1"/>
    </xf>
    <xf numFmtId="0" fontId="17" fillId="0" borderId="22" xfId="7" applyFont="1" applyBorder="1" applyAlignment="1">
      <alignment horizontal="center" vertical="center" shrinkToFit="1"/>
    </xf>
    <xf numFmtId="0" fontId="17" fillId="0" borderId="23" xfId="7" applyFont="1" applyBorder="1" applyAlignment="1">
      <alignment horizontal="center" vertical="center" shrinkToFit="1"/>
    </xf>
    <xf numFmtId="179" fontId="17" fillId="0" borderId="18" xfId="7" applyNumberFormat="1" applyFont="1" applyBorder="1" applyAlignment="1" applyProtection="1">
      <alignment horizontal="center" vertical="center"/>
      <protection hidden="1"/>
    </xf>
    <xf numFmtId="0" fontId="17" fillId="0" borderId="18" xfId="7" applyFont="1" applyBorder="1" applyAlignment="1">
      <alignment horizontal="center" vertical="center" shrinkToFit="1"/>
    </xf>
    <xf numFmtId="40" fontId="3" fillId="0" borderId="0" xfId="7" applyNumberFormat="1" applyFont="1" applyBorder="1" applyAlignment="1" applyProtection="1">
      <alignment horizontal="center" vertical="center"/>
      <protection hidden="1"/>
    </xf>
    <xf numFmtId="0" fontId="3" fillId="0" borderId="0" xfId="7" applyFont="1" applyBorder="1" applyAlignment="1" applyProtection="1">
      <alignment horizontal="center" vertical="center"/>
      <protection hidden="1"/>
    </xf>
    <xf numFmtId="180" fontId="3" fillId="0" borderId="0" xfId="7" applyNumberFormat="1" applyFont="1" applyBorder="1" applyAlignment="1" applyProtection="1">
      <alignment horizontal="center" vertical="center"/>
      <protection hidden="1"/>
    </xf>
    <xf numFmtId="0" fontId="0" fillId="2" borderId="11" xfId="7" applyFont="1" applyFill="1" applyBorder="1" applyAlignment="1">
      <alignment horizontal="center" vertical="center"/>
    </xf>
    <xf numFmtId="0" fontId="0" fillId="2" borderId="1" xfId="7" applyFont="1" applyFill="1" applyBorder="1" applyAlignment="1">
      <alignment horizontal="left" vertical="top"/>
    </xf>
    <xf numFmtId="0" fontId="0" fillId="2" borderId="2" xfId="7" applyFont="1" applyFill="1" applyBorder="1" applyAlignment="1">
      <alignment horizontal="left" vertical="top"/>
    </xf>
    <xf numFmtId="0" fontId="0" fillId="2" borderId="10" xfId="7" applyFont="1" applyFill="1" applyBorder="1" applyAlignment="1">
      <alignment horizontal="left" vertical="top"/>
    </xf>
    <xf numFmtId="0" fontId="0" fillId="2" borderId="6" xfId="7" applyFont="1" applyFill="1" applyBorder="1" applyAlignment="1">
      <alignment horizontal="left" vertical="top"/>
    </xf>
    <xf numFmtId="0" fontId="0" fillId="2" borderId="11"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29849999999999999"/>
          <c:y val="0"/>
        </c:manualLayout>
      </c:layout>
      <c:overlay val="1"/>
      <c:spPr>
        <a:noFill/>
        <a:ln>
          <a:noFill/>
        </a:ln>
      </c:spPr>
    </c:title>
    <c:autoTitleDeleted val="0"/>
    <c:plotArea>
      <c:layout>
        <c:manualLayout>
          <c:layoutTarget val="inner"/>
          <c:xMode val="edge"/>
          <c:yMode val="edge"/>
          <c:x val="0.10150000000000001"/>
          <c:y val="0.158"/>
          <c:w val="0.88449999999999995"/>
          <c:h val="0.8165"/>
        </c:manualLayout>
      </c:layout>
      <c:barChart>
        <c:barDir val="col"/>
        <c:grouping val="clustered"/>
        <c:varyColors val="0"/>
        <c:ser>
          <c:idx val="0"/>
          <c:order val="0"/>
          <c:tx>
            <c:strRef>
              <c:f>データ!$DD$11</c:f>
              <c:strCache>
                <c:ptCount val="1"/>
                <c:pt idx="0">
                  <c:v>当該値</c:v>
                </c:pt>
              </c:strCache>
            </c:strRef>
          </c:tx>
          <c:spPr>
            <a:solidFill>
              <a:srgbClr val="3366FF"/>
            </a:solidFill>
            <a:ln w="6350">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71.39</c:v>
                </c:pt>
                <c:pt idx="1">
                  <c:v>67.989999999999995</c:v>
                </c:pt>
                <c:pt idx="2">
                  <c:v>69.13</c:v>
                </c:pt>
                <c:pt idx="3">
                  <c:v>69.2</c:v>
                </c:pt>
                <c:pt idx="4">
                  <c:v>67.77</c:v>
                </c:pt>
              </c:numCache>
            </c:numRef>
          </c:val>
          <c:extLst>
            <c:ext xmlns:c16="http://schemas.microsoft.com/office/drawing/2014/chart" uri="{C3380CC4-5D6E-409C-BE32-E72D297353CC}">
              <c16:uniqueId val="{00000000-3D31-4CEC-AB39-02EBC58C132F}"/>
            </c:ext>
          </c:extLst>
        </c:ser>
        <c:dLbls>
          <c:showLegendKey val="0"/>
          <c:showVal val="0"/>
          <c:showCatName val="0"/>
          <c:showSerName val="0"/>
          <c:showPercent val="0"/>
          <c:showBubbleSize val="0"/>
        </c:dLbls>
        <c:gapWidth val="150"/>
        <c:axId val="958745"/>
        <c:axId val="8628710"/>
      </c:barChart>
      <c:lineChart>
        <c:grouping val="standard"/>
        <c:varyColors val="0"/>
        <c:ser>
          <c:idx val="1"/>
          <c:order val="1"/>
          <c:tx>
            <c:strRef>
              <c:f>データ!$DD$12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3D31-4CEC-AB39-02EBC58C132F}"/>
            </c:ext>
          </c:extLst>
        </c:ser>
        <c:dLbls>
          <c:showLegendKey val="0"/>
          <c:showVal val="0"/>
          <c:showCatName val="0"/>
          <c:showSerName val="0"/>
          <c:showPercent val="0"/>
          <c:showBubbleSize val="0"/>
        </c:dLbls>
        <c:marker val="1"/>
        <c:smooth val="0"/>
        <c:axId val="958745"/>
        <c:axId val="8628710"/>
      </c:lineChart>
      <c:catAx>
        <c:axId val="958745"/>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8628710"/>
        <c:crosses val="autoZero"/>
        <c:auto val="1"/>
        <c:lblAlgn val="ctr"/>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②管路経年化率(％)</a:t>
            </a:r>
          </a:p>
        </c:rich>
      </c:tx>
      <c:layout>
        <c:manualLayout>
          <c:xMode val="edge"/>
          <c:yMode val="edge"/>
          <c:x val="0.37325000000000003"/>
          <c:y val="0"/>
        </c:manualLayout>
      </c:layout>
      <c:overlay val="1"/>
      <c:spPr>
        <a:noFill/>
        <a:ln>
          <a:noFill/>
        </a:ln>
      </c:spPr>
    </c:title>
    <c:autoTitleDeleted val="0"/>
    <c:plotArea>
      <c:layout>
        <c:manualLayout>
          <c:layoutTarget val="inner"/>
          <c:xMode val="edge"/>
          <c:yMode val="edge"/>
          <c:x val="0.10150000000000001"/>
          <c:y val="0.158"/>
          <c:w val="0.88449999999999995"/>
          <c:h val="0.8165"/>
        </c:manualLayout>
      </c:layout>
      <c:barChart>
        <c:barDir val="col"/>
        <c:grouping val="clustered"/>
        <c:varyColors val="0"/>
        <c:ser>
          <c:idx val="0"/>
          <c:order val="0"/>
          <c:tx>
            <c:strRef>
              <c:f>データ!$DO$11</c:f>
              <c:strCache>
                <c:ptCount val="1"/>
                <c:pt idx="0">
                  <c:v>当該値</c:v>
                </c:pt>
              </c:strCache>
            </c:strRef>
          </c:tx>
          <c:spPr>
            <a:solidFill>
              <a:srgbClr val="3366FF"/>
            </a:solidFill>
            <a:ln w="6350">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65.16</c:v>
                </c:pt>
                <c:pt idx="1">
                  <c:v>72.8</c:v>
                </c:pt>
                <c:pt idx="2">
                  <c:v>84.87</c:v>
                </c:pt>
                <c:pt idx="3">
                  <c:v>88.68</c:v>
                </c:pt>
                <c:pt idx="4">
                  <c:v>89.44</c:v>
                </c:pt>
              </c:numCache>
            </c:numRef>
          </c:val>
          <c:extLst>
            <c:ext xmlns:c16="http://schemas.microsoft.com/office/drawing/2014/chart" uri="{C3380CC4-5D6E-409C-BE32-E72D297353CC}">
              <c16:uniqueId val="{00000000-D22B-4382-8C63-70F650D9B3A2}"/>
            </c:ext>
          </c:extLst>
        </c:ser>
        <c:dLbls>
          <c:showLegendKey val="0"/>
          <c:showVal val="0"/>
          <c:showCatName val="0"/>
          <c:showSerName val="0"/>
          <c:showPercent val="0"/>
          <c:showBubbleSize val="0"/>
        </c:dLbls>
        <c:gapWidth val="150"/>
        <c:axId val="10549531"/>
        <c:axId val="27836922"/>
      </c:barChart>
      <c:lineChart>
        <c:grouping val="standard"/>
        <c:varyColors val="0"/>
        <c:ser>
          <c:idx val="1"/>
          <c:order val="1"/>
          <c:tx>
            <c:strRef>
              <c:f>データ!$DO$12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D22B-4382-8C63-70F650D9B3A2}"/>
            </c:ext>
          </c:extLst>
        </c:ser>
        <c:dLbls>
          <c:showLegendKey val="0"/>
          <c:showVal val="0"/>
          <c:showCatName val="0"/>
          <c:showSerName val="0"/>
          <c:showPercent val="0"/>
          <c:showBubbleSize val="0"/>
        </c:dLbls>
        <c:marker val="1"/>
        <c:smooth val="0"/>
        <c:axId val="10549531"/>
        <c:axId val="27836922"/>
      </c:lineChart>
      <c:catAx>
        <c:axId val="10549531"/>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27836922"/>
        <c:crosses val="autoZero"/>
        <c:auto val="1"/>
        <c:lblAlgn val="ctr"/>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③管路更新率(％)</a:t>
            </a:r>
          </a:p>
        </c:rich>
      </c:tx>
      <c:layout>
        <c:manualLayout>
          <c:xMode val="edge"/>
          <c:yMode val="edge"/>
          <c:x val="0.38550000000000001"/>
          <c:y val="0"/>
        </c:manualLayout>
      </c:layout>
      <c:overlay val="1"/>
      <c:spPr>
        <a:noFill/>
        <a:ln>
          <a:noFill/>
        </a:ln>
      </c:spPr>
    </c:title>
    <c:autoTitleDeleted val="0"/>
    <c:plotArea>
      <c:layout>
        <c:manualLayout>
          <c:layoutTarget val="inner"/>
          <c:xMode val="edge"/>
          <c:yMode val="edge"/>
          <c:x val="0.10150000000000001"/>
          <c:y val="0.158"/>
          <c:w val="0.88449999999999995"/>
          <c:h val="0.8165"/>
        </c:manualLayout>
      </c:layout>
      <c:barChart>
        <c:barDir val="col"/>
        <c:grouping val="clustered"/>
        <c:varyColors val="0"/>
        <c:ser>
          <c:idx val="0"/>
          <c:order val="0"/>
          <c:tx>
            <c:strRef>
              <c:f>データ!$DZ$11</c:f>
              <c:strCache>
                <c:ptCount val="1"/>
                <c:pt idx="0">
                  <c:v>当該値</c:v>
                </c:pt>
              </c:strCache>
            </c:strRef>
          </c:tx>
          <c:spPr>
            <a:solidFill>
              <a:srgbClr val="3366FF"/>
            </a:solidFill>
            <a:ln w="6350">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6943-4A4F-BE52-2F8788FB0375}"/>
            </c:ext>
          </c:extLst>
        </c:ser>
        <c:dLbls>
          <c:showLegendKey val="0"/>
          <c:showVal val="0"/>
          <c:showCatName val="0"/>
          <c:showSerName val="0"/>
          <c:showPercent val="0"/>
          <c:showBubbleSize val="0"/>
        </c:dLbls>
        <c:gapWidth val="150"/>
        <c:axId val="49205706"/>
        <c:axId val="40198173"/>
      </c:barChart>
      <c:lineChart>
        <c:grouping val="standard"/>
        <c:varyColors val="0"/>
        <c:ser>
          <c:idx val="1"/>
          <c:order val="1"/>
          <c:tx>
            <c:strRef>
              <c:f>データ!$DZ$12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6943-4A4F-BE52-2F8788FB0375}"/>
            </c:ext>
          </c:extLst>
        </c:ser>
        <c:dLbls>
          <c:showLegendKey val="0"/>
          <c:showVal val="0"/>
          <c:showCatName val="0"/>
          <c:showSerName val="0"/>
          <c:showPercent val="0"/>
          <c:showBubbleSize val="0"/>
        </c:dLbls>
        <c:marker val="1"/>
        <c:smooth val="0"/>
        <c:axId val="49205706"/>
        <c:axId val="40198173"/>
      </c:lineChart>
      <c:catAx>
        <c:axId val="49205706"/>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40198173"/>
        <c:crosses val="autoZero"/>
        <c:auto val="1"/>
        <c:lblAlgn val="ctr"/>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③流動比率(％)</a:t>
            </a:r>
          </a:p>
        </c:rich>
      </c:tx>
      <c:layout>
        <c:manualLayout>
          <c:xMode val="edge"/>
          <c:yMode val="edge"/>
          <c:x val="0.38124999999999998"/>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データ!$AP$11</c:f>
              <c:strCache>
                <c:ptCount val="1"/>
                <c:pt idx="0">
                  <c:v>当該値</c:v>
                </c:pt>
              </c:strCache>
            </c:strRef>
          </c:tx>
          <c:spPr>
            <a:solidFill>
              <a:srgbClr val="3366FF"/>
            </a:solidFill>
            <a:ln w="6350">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2159.09</c:v>
                </c:pt>
                <c:pt idx="1">
                  <c:v>4747.22</c:v>
                </c:pt>
                <c:pt idx="2">
                  <c:v>3975.05</c:v>
                </c:pt>
                <c:pt idx="3">
                  <c:v>3910.88</c:v>
                </c:pt>
                <c:pt idx="4">
                  <c:v>6361.01</c:v>
                </c:pt>
              </c:numCache>
            </c:numRef>
          </c:val>
          <c:extLst>
            <c:ext xmlns:c16="http://schemas.microsoft.com/office/drawing/2014/chart" uri="{C3380CC4-5D6E-409C-BE32-E72D297353CC}">
              <c16:uniqueId val="{00000000-73C1-4981-BC49-A69DE0D397F1}"/>
            </c:ext>
          </c:extLst>
        </c:ser>
        <c:dLbls>
          <c:showLegendKey val="0"/>
          <c:showVal val="0"/>
          <c:showCatName val="0"/>
          <c:showSerName val="0"/>
          <c:showPercent val="0"/>
          <c:showBubbleSize val="0"/>
        </c:dLbls>
        <c:gapWidth val="150"/>
        <c:axId val="26239245"/>
        <c:axId val="34826618"/>
      </c:barChart>
      <c:lineChart>
        <c:grouping val="standard"/>
        <c:varyColors val="0"/>
        <c:ser>
          <c:idx val="1"/>
          <c:order val="1"/>
          <c:tx>
            <c:strRef>
              <c:f>データ!$AP$12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73C1-4981-BC49-A69DE0D397F1}"/>
            </c:ext>
          </c:extLst>
        </c:ser>
        <c:dLbls>
          <c:showLegendKey val="0"/>
          <c:showVal val="0"/>
          <c:showCatName val="0"/>
          <c:showSerName val="0"/>
          <c:showPercent val="0"/>
          <c:showBubbleSize val="0"/>
        </c:dLbls>
        <c:marker val="1"/>
        <c:smooth val="0"/>
        <c:axId val="26239245"/>
        <c:axId val="34826618"/>
      </c:lineChart>
      <c:catAx>
        <c:axId val="26239245"/>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4826618"/>
        <c:crosses val="autoZero"/>
        <c:auto val="1"/>
        <c:lblAlgn val="ctr"/>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④企業債残高対給水収益比率(％)</a:t>
            </a:r>
          </a:p>
        </c:rich>
      </c:tx>
      <c:layout>
        <c:manualLayout>
          <c:xMode val="edge"/>
          <c:yMode val="edge"/>
          <c:x val="0.1875"/>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データ!$BA$11</c:f>
              <c:strCache>
                <c:ptCount val="1"/>
                <c:pt idx="0">
                  <c:v>当該値</c:v>
                </c:pt>
              </c:strCache>
            </c:strRef>
          </c:tx>
          <c:spPr>
            <a:solidFill>
              <a:srgbClr val="3366FF"/>
            </a:solidFill>
            <a:ln w="6350">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49.5</c:v>
                </c:pt>
                <c:pt idx="1">
                  <c:v>42.73</c:v>
                </c:pt>
                <c:pt idx="2">
                  <c:v>33.44</c:v>
                </c:pt>
                <c:pt idx="3">
                  <c:v>23.93</c:v>
                </c:pt>
                <c:pt idx="4">
                  <c:v>17.37</c:v>
                </c:pt>
              </c:numCache>
            </c:numRef>
          </c:val>
          <c:extLst>
            <c:ext xmlns:c16="http://schemas.microsoft.com/office/drawing/2014/chart" uri="{C3380CC4-5D6E-409C-BE32-E72D297353CC}">
              <c16:uniqueId val="{00000000-0B59-4BF6-BE9B-1CB2EBD3ECB4}"/>
            </c:ext>
          </c:extLst>
        </c:ser>
        <c:dLbls>
          <c:showLegendKey val="0"/>
          <c:showVal val="0"/>
          <c:showCatName val="0"/>
          <c:showSerName val="0"/>
          <c:showPercent val="0"/>
          <c:showBubbleSize val="0"/>
        </c:dLbls>
        <c:gapWidth val="150"/>
        <c:axId val="45004109"/>
        <c:axId val="2383799"/>
      </c:barChart>
      <c:lineChart>
        <c:grouping val="standard"/>
        <c:varyColors val="0"/>
        <c:ser>
          <c:idx val="1"/>
          <c:order val="1"/>
          <c:tx>
            <c:strRef>
              <c:f>データ!$BA$12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0B59-4BF6-BE9B-1CB2EBD3ECB4}"/>
            </c:ext>
          </c:extLst>
        </c:ser>
        <c:dLbls>
          <c:showLegendKey val="0"/>
          <c:showVal val="0"/>
          <c:showCatName val="0"/>
          <c:showSerName val="0"/>
          <c:showPercent val="0"/>
          <c:showBubbleSize val="0"/>
        </c:dLbls>
        <c:marker val="1"/>
        <c:smooth val="0"/>
        <c:axId val="45004109"/>
        <c:axId val="2383799"/>
      </c:lineChart>
      <c:catAx>
        <c:axId val="45004109"/>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2383799"/>
        <c:crosses val="autoZero"/>
        <c:auto val="1"/>
        <c:lblAlgn val="ctr"/>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⑤料金回収率(％)</a:t>
            </a:r>
          </a:p>
        </c:rich>
      </c:tx>
      <c:layout>
        <c:manualLayout>
          <c:xMode val="edge"/>
          <c:yMode val="edge"/>
          <c:x val="0.37125000000000002"/>
          <c:y val="0"/>
        </c:manualLayout>
      </c:layout>
      <c:overlay val="1"/>
      <c:spPr>
        <a:noFill/>
        <a:ln>
          <a:noFill/>
        </a:ln>
      </c:spPr>
    </c:title>
    <c:autoTitleDeleted val="0"/>
    <c:plotArea>
      <c:layout>
        <c:manualLayout>
          <c:layoutTarget val="inner"/>
          <c:xMode val="edge"/>
          <c:yMode val="edge"/>
          <c:x val="0.12425"/>
          <c:y val="0.158"/>
          <c:w val="0.85799999999999998"/>
          <c:h val="0.8165"/>
        </c:manualLayout>
      </c:layout>
      <c:barChart>
        <c:barDir val="col"/>
        <c:grouping val="clustered"/>
        <c:varyColors val="0"/>
        <c:ser>
          <c:idx val="0"/>
          <c:order val="0"/>
          <c:tx>
            <c:strRef>
              <c:f>データ!$BL$11</c:f>
              <c:strCache>
                <c:ptCount val="1"/>
                <c:pt idx="0">
                  <c:v>当該値</c:v>
                </c:pt>
              </c:strCache>
            </c:strRef>
          </c:tx>
          <c:spPr>
            <a:solidFill>
              <a:srgbClr val="3366FF"/>
            </a:solidFill>
            <a:ln w="6350">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126.07</c:v>
                </c:pt>
                <c:pt idx="1">
                  <c:v>128.77000000000001</c:v>
                </c:pt>
                <c:pt idx="2">
                  <c:v>117.65</c:v>
                </c:pt>
                <c:pt idx="3">
                  <c:v>115.94</c:v>
                </c:pt>
                <c:pt idx="4">
                  <c:v>101</c:v>
                </c:pt>
              </c:numCache>
            </c:numRef>
          </c:val>
          <c:extLst>
            <c:ext xmlns:c16="http://schemas.microsoft.com/office/drawing/2014/chart" uri="{C3380CC4-5D6E-409C-BE32-E72D297353CC}">
              <c16:uniqueId val="{00000000-9090-4716-9D60-6EEAFDFBF4CA}"/>
            </c:ext>
          </c:extLst>
        </c:ser>
        <c:dLbls>
          <c:showLegendKey val="0"/>
          <c:showVal val="0"/>
          <c:showCatName val="0"/>
          <c:showSerName val="0"/>
          <c:showPercent val="0"/>
          <c:showBubbleSize val="0"/>
        </c:dLbls>
        <c:gapWidth val="150"/>
        <c:axId val="21454193"/>
        <c:axId val="58870012"/>
      </c:barChart>
      <c:lineChart>
        <c:grouping val="standard"/>
        <c:varyColors val="0"/>
        <c:ser>
          <c:idx val="1"/>
          <c:order val="1"/>
          <c:tx>
            <c:strRef>
              <c:f>データ!$BL$12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9090-4716-9D60-6EEAFDFBF4CA}"/>
            </c:ext>
          </c:extLst>
        </c:ser>
        <c:dLbls>
          <c:showLegendKey val="0"/>
          <c:showVal val="0"/>
          <c:showCatName val="0"/>
          <c:showSerName val="0"/>
          <c:showPercent val="0"/>
          <c:showBubbleSize val="0"/>
        </c:dLbls>
        <c:marker val="1"/>
        <c:smooth val="0"/>
        <c:axId val="21454193"/>
        <c:axId val="58870012"/>
      </c:lineChart>
      <c:catAx>
        <c:axId val="2145419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58870012"/>
        <c:crosses val="autoZero"/>
        <c:auto val="1"/>
        <c:lblAlgn val="ctr"/>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⑥給水原価(円)</a:t>
            </a:r>
          </a:p>
        </c:rich>
      </c:tx>
      <c:layout>
        <c:manualLayout>
          <c:xMode val="edge"/>
          <c:yMode val="edge"/>
          <c:x val="0.38850000000000001"/>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データ!$BW$11</c:f>
              <c:strCache>
                <c:ptCount val="1"/>
                <c:pt idx="0">
                  <c:v>当該値</c:v>
                </c:pt>
              </c:strCache>
            </c:strRef>
          </c:tx>
          <c:spPr>
            <a:solidFill>
              <a:srgbClr val="3366FF"/>
            </a:solidFill>
            <a:ln w="6350">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18.53</c:v>
                </c:pt>
                <c:pt idx="1">
                  <c:v>18.21</c:v>
                </c:pt>
                <c:pt idx="2">
                  <c:v>20.13</c:v>
                </c:pt>
                <c:pt idx="3">
                  <c:v>20.29</c:v>
                </c:pt>
                <c:pt idx="4">
                  <c:v>23.19</c:v>
                </c:pt>
              </c:numCache>
            </c:numRef>
          </c:val>
          <c:extLst>
            <c:ext xmlns:c16="http://schemas.microsoft.com/office/drawing/2014/chart" uri="{C3380CC4-5D6E-409C-BE32-E72D297353CC}">
              <c16:uniqueId val="{00000000-B315-493F-9D36-DDD35909606B}"/>
            </c:ext>
          </c:extLst>
        </c:ser>
        <c:dLbls>
          <c:showLegendKey val="0"/>
          <c:showVal val="0"/>
          <c:showCatName val="0"/>
          <c:showSerName val="0"/>
          <c:showPercent val="0"/>
          <c:showBubbleSize val="0"/>
        </c:dLbls>
        <c:gapWidth val="150"/>
        <c:axId val="60068066"/>
        <c:axId val="3741682"/>
      </c:barChart>
      <c:lineChart>
        <c:grouping val="standard"/>
        <c:varyColors val="0"/>
        <c:ser>
          <c:idx val="1"/>
          <c:order val="1"/>
          <c:tx>
            <c:strRef>
              <c:f>データ!$BW$12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B315-493F-9D36-DDD35909606B}"/>
            </c:ext>
          </c:extLst>
        </c:ser>
        <c:dLbls>
          <c:showLegendKey val="0"/>
          <c:showVal val="0"/>
          <c:showCatName val="0"/>
          <c:showSerName val="0"/>
          <c:showPercent val="0"/>
          <c:showBubbleSize val="0"/>
        </c:dLbls>
        <c:marker val="1"/>
        <c:smooth val="0"/>
        <c:axId val="60068066"/>
        <c:axId val="3741682"/>
      </c:lineChart>
      <c:catAx>
        <c:axId val="60068066"/>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741682"/>
        <c:crosses val="autoZero"/>
        <c:auto val="1"/>
        <c:lblAlgn val="ctr"/>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⑦施設利用率(％)</a:t>
            </a:r>
          </a:p>
        </c:rich>
      </c:tx>
      <c:layout>
        <c:manualLayout>
          <c:xMode val="edge"/>
          <c:yMode val="edge"/>
          <c:x val="0.36549999999999999"/>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データ!$CH$11</c:f>
              <c:strCache>
                <c:ptCount val="1"/>
                <c:pt idx="0">
                  <c:v>当該値</c:v>
                </c:pt>
              </c:strCache>
            </c:strRef>
          </c:tx>
          <c:spPr>
            <a:solidFill>
              <a:srgbClr val="3366FF"/>
            </a:solidFill>
            <a:ln w="6350">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45.02</c:v>
                </c:pt>
                <c:pt idx="1">
                  <c:v>45.28</c:v>
                </c:pt>
                <c:pt idx="2">
                  <c:v>46.78</c:v>
                </c:pt>
                <c:pt idx="3">
                  <c:v>45.17</c:v>
                </c:pt>
                <c:pt idx="4">
                  <c:v>43.81</c:v>
                </c:pt>
              </c:numCache>
            </c:numRef>
          </c:val>
          <c:extLst>
            <c:ext xmlns:c16="http://schemas.microsoft.com/office/drawing/2014/chart" uri="{C3380CC4-5D6E-409C-BE32-E72D297353CC}">
              <c16:uniqueId val="{00000000-A5C2-423B-B86A-A50218405128}"/>
            </c:ext>
          </c:extLst>
        </c:ser>
        <c:dLbls>
          <c:showLegendKey val="0"/>
          <c:showVal val="0"/>
          <c:showCatName val="0"/>
          <c:showSerName val="0"/>
          <c:showPercent val="0"/>
          <c:showBubbleSize val="0"/>
        </c:dLbls>
        <c:gapWidth val="150"/>
        <c:axId val="33675143"/>
        <c:axId val="34640832"/>
      </c:barChart>
      <c:lineChart>
        <c:grouping val="standard"/>
        <c:varyColors val="0"/>
        <c:ser>
          <c:idx val="1"/>
          <c:order val="1"/>
          <c:tx>
            <c:strRef>
              <c:f>データ!$CH$12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A5C2-423B-B86A-A50218405128}"/>
            </c:ext>
          </c:extLst>
        </c:ser>
        <c:dLbls>
          <c:showLegendKey val="0"/>
          <c:showVal val="0"/>
          <c:showCatName val="0"/>
          <c:showSerName val="0"/>
          <c:showPercent val="0"/>
          <c:showBubbleSize val="0"/>
        </c:dLbls>
        <c:marker val="1"/>
        <c:smooth val="0"/>
        <c:axId val="33675143"/>
        <c:axId val="34640832"/>
      </c:lineChart>
      <c:catAx>
        <c:axId val="3367514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4640832"/>
        <c:crosses val="autoZero"/>
        <c:auto val="1"/>
        <c:lblAlgn val="ctr"/>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⑧契約率(％)</a:t>
            </a:r>
          </a:p>
        </c:rich>
      </c:tx>
      <c:layout>
        <c:manualLayout>
          <c:xMode val="edge"/>
          <c:yMode val="edge"/>
          <c:x val="0.39700000000000002"/>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データ!$CS$11</c:f>
              <c:strCache>
                <c:ptCount val="1"/>
                <c:pt idx="0">
                  <c:v>当該値</c:v>
                </c:pt>
              </c:strCache>
            </c:strRef>
          </c:tx>
          <c:spPr>
            <a:solidFill>
              <a:srgbClr val="3366FF"/>
            </a:solidFill>
            <a:ln w="6350">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76.41</c:v>
                </c:pt>
                <c:pt idx="1">
                  <c:v>72.94</c:v>
                </c:pt>
                <c:pt idx="2">
                  <c:v>72.37</c:v>
                </c:pt>
                <c:pt idx="3">
                  <c:v>72.48</c:v>
                </c:pt>
                <c:pt idx="4">
                  <c:v>72.05</c:v>
                </c:pt>
              </c:numCache>
            </c:numRef>
          </c:val>
          <c:extLst>
            <c:ext xmlns:c16="http://schemas.microsoft.com/office/drawing/2014/chart" uri="{C3380CC4-5D6E-409C-BE32-E72D297353CC}">
              <c16:uniqueId val="{00000000-0322-4323-A9AC-800AFB143E85}"/>
            </c:ext>
          </c:extLst>
        </c:ser>
        <c:dLbls>
          <c:showLegendKey val="0"/>
          <c:showVal val="0"/>
          <c:showCatName val="0"/>
          <c:showSerName val="0"/>
          <c:showPercent val="0"/>
          <c:showBubbleSize val="0"/>
        </c:dLbls>
        <c:gapWidth val="150"/>
        <c:axId val="43332040"/>
        <c:axId val="54444047"/>
      </c:barChart>
      <c:lineChart>
        <c:grouping val="standard"/>
        <c:varyColors val="0"/>
        <c:ser>
          <c:idx val="1"/>
          <c:order val="1"/>
          <c:tx>
            <c:strRef>
              <c:f>データ!$CS$12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0322-4323-A9AC-800AFB143E85}"/>
            </c:ext>
          </c:extLst>
        </c:ser>
        <c:dLbls>
          <c:showLegendKey val="0"/>
          <c:showVal val="0"/>
          <c:showCatName val="0"/>
          <c:showSerName val="0"/>
          <c:showPercent val="0"/>
          <c:showBubbleSize val="0"/>
        </c:dLbls>
        <c:marker val="1"/>
        <c:smooth val="0"/>
        <c:axId val="43332040"/>
        <c:axId val="54444047"/>
      </c:lineChart>
      <c:catAx>
        <c:axId val="43332040"/>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54444047"/>
        <c:crosses val="autoZero"/>
        <c:auto val="1"/>
        <c:lblAlgn val="ctr"/>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②累積欠損金比率(％)</a:t>
            </a:r>
          </a:p>
        </c:rich>
      </c:tx>
      <c:layout>
        <c:manualLayout>
          <c:xMode val="edge"/>
          <c:yMode val="edge"/>
          <c:x val="0.33975"/>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データ!$AE$11</c:f>
              <c:strCache>
                <c:ptCount val="1"/>
                <c:pt idx="0">
                  <c:v>当該値</c:v>
                </c:pt>
              </c:strCache>
            </c:strRef>
          </c:tx>
          <c:spPr>
            <a:solidFill>
              <a:srgbClr val="3366FF"/>
            </a:solidFill>
            <a:ln w="6350">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36-4F04-B1B5-F1DAF17462B5}"/>
            </c:ext>
          </c:extLst>
        </c:ser>
        <c:dLbls>
          <c:showLegendKey val="0"/>
          <c:showVal val="0"/>
          <c:showCatName val="0"/>
          <c:showSerName val="0"/>
          <c:showPercent val="0"/>
          <c:showBubbleSize val="0"/>
        </c:dLbls>
        <c:gapWidth val="150"/>
        <c:axId val="20234383"/>
        <c:axId val="47891719"/>
      </c:barChart>
      <c:lineChart>
        <c:grouping val="standard"/>
        <c:varyColors val="0"/>
        <c:ser>
          <c:idx val="1"/>
          <c:order val="1"/>
          <c:tx>
            <c:strRef>
              <c:f>データ!$AE$12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9236-4F04-B1B5-F1DAF17462B5}"/>
            </c:ext>
          </c:extLst>
        </c:ser>
        <c:dLbls>
          <c:showLegendKey val="0"/>
          <c:showVal val="0"/>
          <c:showCatName val="0"/>
          <c:showSerName val="0"/>
          <c:showPercent val="0"/>
          <c:showBubbleSize val="0"/>
        </c:dLbls>
        <c:marker val="1"/>
        <c:smooth val="0"/>
        <c:axId val="20234383"/>
        <c:axId val="47891719"/>
      </c:lineChart>
      <c:catAx>
        <c:axId val="2023438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47891719"/>
        <c:crosses val="autoZero"/>
        <c:auto val="1"/>
        <c:lblAlgn val="ctr"/>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3975"/>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データ!$T$11</c:f>
              <c:strCache>
                <c:ptCount val="1"/>
                <c:pt idx="0">
                  <c:v>当該値</c:v>
                </c:pt>
              </c:strCache>
            </c:strRef>
          </c:tx>
          <c:spPr>
            <a:solidFill>
              <a:srgbClr val="3366FF"/>
            </a:solidFill>
            <a:ln w="6350">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123.86</c:v>
                </c:pt>
                <c:pt idx="1">
                  <c:v>125.86</c:v>
                </c:pt>
                <c:pt idx="2">
                  <c:v>116.24</c:v>
                </c:pt>
                <c:pt idx="3">
                  <c:v>114.87</c:v>
                </c:pt>
                <c:pt idx="4">
                  <c:v>101.24</c:v>
                </c:pt>
              </c:numCache>
            </c:numRef>
          </c:val>
          <c:extLst>
            <c:ext xmlns:c16="http://schemas.microsoft.com/office/drawing/2014/chart" uri="{C3380CC4-5D6E-409C-BE32-E72D297353CC}">
              <c16:uniqueId val="{00000000-A823-42CE-8556-8C83FF9D2CBC}"/>
            </c:ext>
          </c:extLst>
        </c:ser>
        <c:dLbls>
          <c:showLegendKey val="0"/>
          <c:showVal val="0"/>
          <c:showCatName val="0"/>
          <c:showSerName val="0"/>
          <c:showPercent val="0"/>
          <c:showBubbleSize val="0"/>
        </c:dLbls>
        <c:gapWidth val="150"/>
        <c:axId val="28372289"/>
        <c:axId val="54024015"/>
      </c:barChart>
      <c:lineChart>
        <c:grouping val="standard"/>
        <c:varyColors val="0"/>
        <c:ser>
          <c:idx val="1"/>
          <c:order val="1"/>
          <c:tx>
            <c:strRef>
              <c:f>データ!$T$12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A823-42CE-8556-8C83FF9D2CBC}"/>
            </c:ext>
          </c:extLst>
        </c:ser>
        <c:dLbls>
          <c:showLegendKey val="0"/>
          <c:showVal val="0"/>
          <c:showCatName val="0"/>
          <c:showSerName val="0"/>
          <c:showPercent val="0"/>
          <c:showBubbleSize val="0"/>
        </c:dLbls>
        <c:marker val="1"/>
        <c:smooth val="0"/>
        <c:axId val="28372289"/>
        <c:axId val="54024015"/>
      </c:lineChart>
      <c:catAx>
        <c:axId val="28372289"/>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54024015"/>
        <c:crosses val="autoZero"/>
        <c:auto val="1"/>
        <c:lblAlgn val="ctr"/>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145676</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145676</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145675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145675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HK$90">
      <cdr:nvSpPr>
        <cdr:cNvPr id="2" name="テキスト ボックス 17"/>
        <cdr:cNvSpPr txBox="1"/>
      </cdr:nvSpPr>
      <cdr:spPr>
        <a:xfrm xmlns:a="http://schemas.openxmlformats.org/drawingml/2006/main">
          <a:off x="4743450" y="161925"/>
          <a:ext cx="10953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FC6F300B-46DA-43D4-810A-8227A23B5D51}" type="TxLink">
            <a:rPr lang="en-US" altLang="en-US" sz="1100" b="0" i="0" u="none">
              <a:solidFill>
                <a:srgbClr val="000000"/>
              </a:solidFill>
              <a:latin typeface="ＭＳ ゴシック"/>
              <a:ea typeface="ＭＳ ゴシック"/>
            </a:rPr>
            <a:pPr algn="r"/>
            <a:t>【59.52】</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IL$90">
      <cdr:nvSpPr>
        <cdr:cNvPr id="2" name="テキスト ボックス 17"/>
        <cdr:cNvSpPr txBox="1"/>
      </cdr:nvSpPr>
      <cdr:spPr>
        <a:xfrm xmlns:a="http://schemas.openxmlformats.org/drawingml/2006/main">
          <a:off x="4743450" y="161925"/>
          <a:ext cx="10953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3624450-53B1-4CC3-B4B8-EF3AADF19ACE}" type="TxLink">
            <a:rPr lang="en-US" altLang="en-US" sz="1100" b="0" i="0" u="none">
              <a:solidFill>
                <a:srgbClr val="000000"/>
              </a:solidFill>
              <a:latin typeface="ＭＳ ゴシック"/>
              <a:ea typeface="ＭＳ ゴシック"/>
            </a:rPr>
            <a:pPr algn="r"/>
            <a:t>【49.06】</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JM$90">
      <cdr:nvSpPr>
        <cdr:cNvPr id="2" name="テキスト ボックス 17"/>
        <cdr:cNvSpPr txBox="1"/>
      </cdr:nvSpPr>
      <cdr:spPr>
        <a:xfrm xmlns:a="http://schemas.openxmlformats.org/drawingml/2006/main">
          <a:off x="4743450" y="161925"/>
          <a:ext cx="10953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40B6CB1-1B2C-4A90-A340-8A1F83AE54A4}" type="TxLink">
            <a:rPr lang="en-US" altLang="en-US" sz="1100" b="0" i="0" u="none">
              <a:solidFill>
                <a:srgbClr val="000000"/>
              </a:solidFill>
              <a:latin typeface="ＭＳ ゴシック"/>
              <a:ea typeface="ＭＳ ゴシック"/>
            </a:rPr>
            <a:pPr algn="r"/>
            <a:t>【0.39】</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BE$90">
      <cdr:nvSpPr>
        <cdr:cNvPr id="2" name="テキスト ボックス 17"/>
        <cdr:cNvSpPr txBox="1"/>
      </cdr:nvSpPr>
      <cdr:spPr>
        <a:xfrm xmlns:a="http://schemas.openxmlformats.org/drawingml/2006/main">
          <a:off x="3629025" y="161925"/>
          <a:ext cx="838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FD65006C-A572-4A04-A2A2-53B44938DE2E}" type="TxLink">
            <a:rPr lang="en-US" altLang="en-US" sz="1100" b="0" i="0" u="none">
              <a:solidFill>
                <a:srgbClr val="000000"/>
              </a:solidFill>
              <a:latin typeface="ＭＳ ゴシック"/>
              <a:ea typeface="ＭＳ ゴシック"/>
            </a:rPr>
            <a:pPr algn="r"/>
            <a:t>【436.32】</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CF$90">
      <cdr:nvSpPr>
        <cdr:cNvPr id="2" name="テキスト ボックス 17"/>
        <cdr:cNvSpPr txBox="1"/>
      </cdr:nvSpPr>
      <cdr:spPr>
        <a:xfrm xmlns:a="http://schemas.openxmlformats.org/drawingml/2006/main">
          <a:off x="3600450" y="161925"/>
          <a:ext cx="8286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A71D06D-1554-4272-9D24-B22572D26376}" type="TxLink">
            <a:rPr lang="en-US" altLang="en-US" sz="1100" b="0" i="0" u="none">
              <a:solidFill>
                <a:srgbClr val="000000"/>
              </a:solidFill>
              <a:latin typeface="ＭＳ ゴシック"/>
              <a:ea typeface="ＭＳ ゴシック"/>
            </a:rPr>
            <a:pPr algn="r"/>
            <a:t>【238.21】</a:t>
          </a:fld>
          <a:endParaRPr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DG$90:$EG$90">
      <cdr:nvSpPr>
        <cdr:cNvPr id="2" name="テキスト ボックス 17"/>
        <cdr:cNvSpPr txBox="1"/>
      </cdr:nvSpPr>
      <cdr:spPr>
        <a:xfrm xmlns:a="http://schemas.openxmlformats.org/drawingml/2006/main">
          <a:off x="3600450" y="161925"/>
          <a:ext cx="8286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9F7EB52-EC8B-4C9F-889A-73FF70FE3AA5}" type="TxLink">
            <a:rPr lang="en-US" altLang="en-US" sz="1100" b="0" i="0" u="none">
              <a:solidFill>
                <a:srgbClr val="000000"/>
              </a:solidFill>
              <a:latin typeface="ＭＳ ゴシック"/>
              <a:ea typeface="ＭＳ ゴシック"/>
            </a:rPr>
            <a:pPr algn="r"/>
            <a:t>【113.30】</a:t>
          </a:fld>
          <a:endParaRPr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EH$90">
      <cdr:nvSpPr>
        <cdr:cNvPr id="2" name="テキスト ボックス 17"/>
        <cdr:cNvSpPr txBox="1"/>
      </cdr:nvSpPr>
      <cdr:spPr>
        <a:xfrm xmlns:a="http://schemas.openxmlformats.org/drawingml/2006/main">
          <a:off x="3629025" y="161925"/>
          <a:ext cx="838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9846A86-A0FE-4303-B518-5AF5F6EF9B40}" type="TxLink">
            <a:rPr lang="en-US" altLang="en-US" sz="1100" b="0" i="0" u="none">
              <a:solidFill>
                <a:srgbClr val="000000"/>
              </a:solidFill>
              <a:latin typeface="ＭＳ ゴシック"/>
              <a:ea typeface="ＭＳ ゴシック"/>
            </a:rPr>
            <a:pPr algn="r"/>
            <a:t>【18.87】</a:t>
          </a:fld>
          <a:endParaRPr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FI$90">
      <cdr:nvSpPr>
        <cdr:cNvPr id="2" name="テキスト ボックス 17"/>
        <cdr:cNvSpPr txBox="1"/>
      </cdr:nvSpPr>
      <cdr:spPr>
        <a:xfrm xmlns:a="http://schemas.openxmlformats.org/drawingml/2006/main">
          <a:off x="3629025" y="161925"/>
          <a:ext cx="838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4632401-D940-494B-9137-983D7C84873D}" type="TxLink">
            <a:rPr lang="en-US" altLang="en-US" sz="1100" b="0" i="0" u="none">
              <a:solidFill>
                <a:srgbClr val="000000"/>
              </a:solidFill>
              <a:latin typeface="ＭＳ ゴシック"/>
              <a:ea typeface="ＭＳ ゴシック"/>
            </a:rPr>
            <a:pPr algn="r"/>
            <a:t>【53.39】</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GJ$90">
      <cdr:nvSpPr>
        <cdr:cNvPr id="2" name="テキスト ボックス 17"/>
        <cdr:cNvSpPr txBox="1"/>
      </cdr:nvSpPr>
      <cdr:spPr>
        <a:xfrm xmlns:a="http://schemas.openxmlformats.org/drawingml/2006/main">
          <a:off x="3600450" y="161925"/>
          <a:ext cx="8286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4895DD3-8E91-462E-884D-75E504BA0B35}" type="TxLink">
            <a:rPr lang="en-US" altLang="en-US" sz="1100" b="0" i="0" u="none">
              <a:solidFill>
                <a:srgbClr val="000000"/>
              </a:solidFill>
              <a:latin typeface="ＭＳ ゴシック"/>
              <a:ea typeface="ＭＳ ゴシック"/>
            </a:rPr>
            <a:pPr algn="r"/>
            <a:t>【76.89】</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AD$90">
      <cdr:nvSpPr>
        <cdr:cNvPr id="2" name="テキスト ボックス 17"/>
        <cdr:cNvSpPr txBox="1"/>
      </cdr:nvSpPr>
      <cdr:spPr>
        <a:xfrm xmlns:a="http://schemas.openxmlformats.org/drawingml/2006/main">
          <a:off x="3629025" y="161925"/>
          <a:ext cx="838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FFBEF12-A487-4880-9DF3-22488D343AEA}" type="TxLink">
            <a:rPr lang="en-US" altLang="en-US" sz="1100" b="0" i="0" u="none">
              <a:solidFill>
                <a:srgbClr val="000000"/>
              </a:solidFill>
              <a:latin typeface="ＭＳ ゴシック"/>
              <a:ea typeface="ＭＳ ゴシック"/>
            </a:rPr>
            <a:pPr algn="r"/>
            <a:t>【19.58】</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C$90">
      <cdr:nvSpPr>
        <cdr:cNvPr id="2" name="テキスト ボックス 17"/>
        <cdr:cNvSpPr txBox="1"/>
      </cdr:nvSpPr>
      <cdr:spPr>
        <a:xfrm xmlns:a="http://schemas.openxmlformats.org/drawingml/2006/main">
          <a:off x="3600450" y="161925"/>
          <a:ext cx="8286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1C73136-C39A-4E31-9B9D-54073C347EB8}" type="TxLink">
            <a:rPr lang="en-US" altLang="en-US" sz="1100" b="0" i="0" u="none">
              <a:solidFill>
                <a:srgbClr val="000000"/>
              </a:solidFill>
              <a:latin typeface="ＭＳ ゴシック"/>
              <a:ea typeface="ＭＳ ゴシック"/>
            </a:rPr>
            <a:pPr algn="r"/>
            <a:t>【118.49】</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row>
    <row r="2" spans="1:521" ht="9.75" customHeight="1">
      <c r="A2" s="16"/>
      <c r="B2" s="11" t="s">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row>
    <row r="3" spans="1:521" ht="9.75" customHeight="1">
      <c r="A3" s="1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row>
    <row r="4" spans="1:521" ht="9.75" customHeight="1">
      <c r="A4" s="16"/>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row>
    <row r="5" spans="1:521" ht="18.75" customHeight="1">
      <c r="A5" s="16"/>
      <c r="B5" s="10" t="str">
        <f>データ!H7</f>
        <v>埼玉県</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row>
    <row r="6" spans="1:521" ht="18.75" customHeight="1">
      <c r="A6" s="16"/>
      <c r="B6" s="8" t="s">
        <v>1</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16"/>
      <c r="KV6" s="16"/>
      <c r="KW6" s="17"/>
      <c r="KX6" s="6"/>
      <c r="KY6" s="6"/>
      <c r="KZ6" s="6"/>
      <c r="LA6" s="6"/>
      <c r="LB6" s="6"/>
      <c r="LC6" s="18"/>
      <c r="LD6" s="16"/>
      <c r="LE6" s="16"/>
      <c r="LF6" s="16"/>
      <c r="LG6" s="16"/>
      <c r="LH6" s="16"/>
      <c r="LI6" s="17"/>
      <c r="LJ6" s="6"/>
      <c r="LK6" s="6"/>
      <c r="LL6" s="6"/>
      <c r="LM6" s="6"/>
      <c r="LN6" s="6"/>
      <c r="LO6" s="6"/>
      <c r="LP6" s="6"/>
      <c r="LQ6" s="6"/>
      <c r="LR6" s="6"/>
      <c r="LS6" s="6"/>
      <c r="LT6" s="5"/>
      <c r="LU6" s="5"/>
      <c r="LV6" s="5"/>
      <c r="LW6" s="5"/>
      <c r="LX6" s="5"/>
      <c r="LY6" s="5"/>
      <c r="LZ6" s="5"/>
      <c r="MA6" s="5"/>
      <c r="MB6" s="5"/>
      <c r="MC6" s="5"/>
      <c r="MD6" s="16"/>
      <c r="ME6" s="16"/>
      <c r="MF6" s="16"/>
      <c r="MG6" s="16"/>
      <c r="MH6" s="16"/>
      <c r="MI6" s="16"/>
      <c r="MJ6" s="16"/>
      <c r="MK6" s="16"/>
      <c r="ML6" s="17"/>
      <c r="MM6" s="17"/>
      <c r="MN6" s="17"/>
      <c r="MO6" s="17"/>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7"/>
      <c r="NS6" s="6"/>
      <c r="NT6" s="5"/>
      <c r="NU6" s="5"/>
      <c r="NV6" s="5"/>
      <c r="NW6" s="5"/>
      <c r="NX6" s="5"/>
      <c r="NY6" s="5"/>
      <c r="NZ6" s="5"/>
      <c r="OA6" s="5"/>
      <c r="OB6" s="5"/>
      <c r="OC6" s="5"/>
      <c r="OD6" s="5"/>
      <c r="OE6" s="5"/>
      <c r="OF6" s="5"/>
      <c r="OG6" s="5"/>
      <c r="OH6" s="5"/>
      <c r="OI6" s="5"/>
      <c r="OJ6" s="5"/>
      <c r="OK6" s="5"/>
      <c r="OL6" s="5"/>
      <c r="OM6" s="5"/>
      <c r="ON6" s="16"/>
      <c r="OO6" s="16"/>
      <c r="OP6" s="16"/>
      <c r="OQ6" s="16"/>
      <c r="OR6" s="16"/>
      <c r="OS6" s="16"/>
      <c r="OT6" s="16"/>
      <c r="OU6" s="16"/>
      <c r="OV6" s="17"/>
      <c r="OW6" s="17"/>
      <c r="OX6" s="17"/>
      <c r="OY6" s="17"/>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7"/>
      <c r="QC6" s="19"/>
      <c r="QD6" s="15"/>
      <c r="QE6" s="15"/>
      <c r="QF6" s="15"/>
      <c r="QG6" s="15"/>
      <c r="QH6" s="15"/>
      <c r="QI6" s="15"/>
      <c r="QJ6" s="15"/>
      <c r="QK6" s="15"/>
      <c r="QL6" s="15"/>
      <c r="QM6" s="5"/>
      <c r="QN6" s="5"/>
      <c r="QO6" s="5"/>
      <c r="QP6" s="5"/>
      <c r="QQ6" s="5"/>
      <c r="QR6" s="5"/>
      <c r="QS6" s="5"/>
      <c r="QT6" s="5"/>
      <c r="QU6" s="5"/>
      <c r="QV6" s="5"/>
      <c r="QW6" s="16"/>
      <c r="QX6" s="16"/>
      <c r="QY6" s="16"/>
      <c r="QZ6" s="16"/>
      <c r="RA6" s="16"/>
      <c r="RB6" s="16"/>
      <c r="RC6" s="16"/>
      <c r="RD6" s="16"/>
      <c r="RE6" s="17"/>
      <c r="RF6" s="17"/>
      <c r="RG6" s="17"/>
      <c r="RH6" s="17"/>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7"/>
      <c r="SL6" s="17"/>
      <c r="SM6" s="17"/>
      <c r="SN6" s="17"/>
      <c r="SO6" s="17"/>
      <c r="SP6" s="17"/>
      <c r="SQ6" s="17"/>
      <c r="SR6" s="17"/>
      <c r="SS6" s="17"/>
      <c r="ST6" s="17"/>
      <c r="SU6" s="17"/>
      <c r="SV6" s="17"/>
      <c r="SW6" s="17"/>
      <c r="SX6" s="17"/>
      <c r="SY6" s="17"/>
      <c r="SZ6" s="17"/>
      <c r="TA6" s="17"/>
    </row>
    <row r="7" spans="1:521" ht="18.75" customHeight="1">
      <c r="A7" s="16"/>
      <c r="B7" s="14" t="s">
        <v>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2"/>
      <c r="CH7" s="14" t="s">
        <v>3</v>
      </c>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2"/>
      <c r="FN7" s="14" t="s">
        <v>4</v>
      </c>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2"/>
      <c r="IT7" s="14" t="s">
        <v>5</v>
      </c>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2"/>
      <c r="LZ7" s="14" t="s">
        <v>6</v>
      </c>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2"/>
      <c r="PF7" s="14" t="s">
        <v>7</v>
      </c>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2"/>
      <c r="SL7" s="17"/>
      <c r="SM7" s="20" t="s">
        <v>8</v>
      </c>
      <c r="SN7" s="21"/>
      <c r="SO7" s="21"/>
      <c r="SP7" s="21"/>
      <c r="SQ7" s="21"/>
      <c r="SR7" s="21"/>
      <c r="SS7" s="21"/>
      <c r="ST7" s="21"/>
      <c r="SU7" s="21"/>
      <c r="SV7" s="21"/>
      <c r="SW7" s="21"/>
      <c r="SX7" s="21"/>
      <c r="SY7" s="21"/>
      <c r="SZ7" s="22"/>
    </row>
    <row r="8" spans="1:521" ht="18.75" customHeight="1">
      <c r="A8" s="23"/>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1">
        <f>データ!K7</f>
        <v>253000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1">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1">
        <f>データ!N7</f>
        <v>110846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17"/>
      <c r="SM8" s="87" t="s">
        <v>9</v>
      </c>
      <c r="SN8" s="88"/>
      <c r="SO8" s="24" t="s">
        <v>10</v>
      </c>
      <c r="SP8" s="25"/>
      <c r="SQ8" s="25"/>
      <c r="SR8" s="25"/>
      <c r="SS8" s="25"/>
      <c r="ST8" s="25"/>
      <c r="SU8" s="25"/>
      <c r="SV8" s="25"/>
      <c r="SW8" s="25"/>
      <c r="SX8" s="25"/>
      <c r="SY8" s="25"/>
      <c r="SZ8" s="26"/>
    </row>
    <row r="9" spans="1:521" ht="18.75" customHeight="1">
      <c r="A9" s="23"/>
      <c r="B9" s="14" t="s">
        <v>11</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2"/>
      <c r="CH9" s="14" t="s">
        <v>12</v>
      </c>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2"/>
      <c r="FN9" s="14" t="s">
        <v>13</v>
      </c>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2"/>
      <c r="IT9" s="14" t="s">
        <v>14</v>
      </c>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2"/>
      <c r="LZ9" s="14" t="s">
        <v>15</v>
      </c>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2"/>
      <c r="PF9" s="27"/>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17"/>
      <c r="SM9" s="89" t="s">
        <v>16</v>
      </c>
      <c r="SN9" s="90"/>
      <c r="SO9" s="29" t="s">
        <v>17</v>
      </c>
      <c r="SP9" s="30"/>
      <c r="SQ9" s="30"/>
      <c r="SR9" s="30"/>
      <c r="SS9" s="30"/>
      <c r="ST9" s="30"/>
      <c r="SU9" s="30"/>
      <c r="SV9" s="30"/>
      <c r="SW9" s="30"/>
      <c r="SX9" s="30"/>
      <c r="SY9" s="30"/>
      <c r="SZ9" s="31"/>
    </row>
    <row r="10" spans="1:521" ht="18.75" customHeight="1">
      <c r="A10" s="23"/>
      <c r="B10" s="4" t="str">
        <f>データ!O7</f>
        <v>-</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2"/>
      <c r="CH10" s="4">
        <f>データ!P7</f>
        <v>97.3</v>
      </c>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2"/>
      <c r="FN10" s="1">
        <f>データ!Q7</f>
        <v>146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1">
        <f>データ!R7</f>
        <v>182276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32"/>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16"/>
      <c r="SM10" s="85" t="s">
        <v>18</v>
      </c>
      <c r="SN10" s="86"/>
      <c r="SO10" s="34" t="s">
        <v>19</v>
      </c>
      <c r="SP10" s="35"/>
      <c r="SQ10" s="35"/>
      <c r="SR10" s="35"/>
      <c r="SS10" s="35"/>
      <c r="ST10" s="35"/>
      <c r="SU10" s="35"/>
      <c r="SV10" s="36"/>
      <c r="SW10" s="36"/>
      <c r="SX10" s="36"/>
      <c r="SY10" s="36"/>
      <c r="SZ10" s="37"/>
    </row>
    <row r="11" spans="1:521" ht="9.7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38"/>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38"/>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38"/>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38"/>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38"/>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38"/>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38"/>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38"/>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16"/>
      <c r="SL11" s="16"/>
      <c r="SM11" s="39"/>
      <c r="SN11" s="39"/>
      <c r="SO11" s="18"/>
      <c r="SP11" s="15"/>
      <c r="SQ11" s="15"/>
      <c r="SR11" s="15"/>
      <c r="SS11" s="15"/>
      <c r="ST11" s="15"/>
      <c r="SU11" s="15"/>
      <c r="SV11" s="15"/>
      <c r="SW11" s="15"/>
      <c r="SX11" s="15"/>
      <c r="SY11" s="15"/>
      <c r="SZ11" s="15"/>
    </row>
    <row r="12" spans="1:521" ht="9.75"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96" t="s">
        <v>20</v>
      </c>
      <c r="SN12" s="96"/>
      <c r="SO12" s="96"/>
      <c r="SP12" s="96"/>
      <c r="SQ12" s="96"/>
      <c r="SR12" s="96"/>
      <c r="SS12" s="96"/>
      <c r="ST12" s="96"/>
      <c r="SU12" s="96"/>
      <c r="SV12" s="96"/>
      <c r="SW12" s="96"/>
      <c r="SX12" s="96"/>
      <c r="SY12" s="96"/>
      <c r="SZ12" s="96"/>
      <c r="TA12" s="96"/>
    </row>
    <row r="13" spans="1:521" ht="9.75"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97"/>
      <c r="SN13" s="97"/>
      <c r="SO13" s="97"/>
      <c r="SP13" s="97"/>
      <c r="SQ13" s="97"/>
      <c r="SR13" s="97"/>
      <c r="SS13" s="97"/>
      <c r="ST13" s="97"/>
      <c r="SU13" s="97"/>
      <c r="SV13" s="97"/>
      <c r="SW13" s="97"/>
      <c r="SX13" s="97"/>
      <c r="SY13" s="97"/>
      <c r="SZ13" s="97"/>
      <c r="TA13" s="97"/>
    </row>
    <row r="14" spans="1:521" ht="13.5" customHeight="1">
      <c r="A14" s="16"/>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16"/>
      <c r="SM14" s="104" t="s">
        <v>22</v>
      </c>
      <c r="SN14" s="105"/>
      <c r="SO14" s="105"/>
      <c r="SP14" s="105"/>
      <c r="SQ14" s="105"/>
      <c r="SR14" s="105"/>
      <c r="SS14" s="105"/>
      <c r="ST14" s="105"/>
      <c r="SU14" s="105"/>
      <c r="SV14" s="105"/>
      <c r="SW14" s="105"/>
      <c r="SX14" s="105"/>
      <c r="SY14" s="105"/>
      <c r="SZ14" s="105"/>
      <c r="TA14" s="106"/>
    </row>
    <row r="15" spans="1:521" ht="13.5" customHeight="1">
      <c r="A15" s="16"/>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16"/>
      <c r="SM15" s="107"/>
      <c r="SN15" s="108"/>
      <c r="SO15" s="108"/>
      <c r="SP15" s="108"/>
      <c r="SQ15" s="108"/>
      <c r="SR15" s="108"/>
      <c r="SS15" s="108"/>
      <c r="ST15" s="108"/>
      <c r="SU15" s="108"/>
      <c r="SV15" s="108"/>
      <c r="SW15" s="108"/>
      <c r="SX15" s="108"/>
      <c r="SY15" s="108"/>
      <c r="SZ15" s="108"/>
      <c r="TA15" s="109"/>
    </row>
    <row r="16" spans="1:521" ht="13.5" customHeight="1">
      <c r="A16" s="16"/>
      <c r="B16" s="40"/>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41"/>
      <c r="SL16" s="16"/>
      <c r="SM16" s="110" t="s">
        <v>105</v>
      </c>
      <c r="SN16" s="111"/>
      <c r="SO16" s="111"/>
      <c r="SP16" s="111"/>
      <c r="SQ16" s="111"/>
      <c r="SR16" s="111"/>
      <c r="SS16" s="111"/>
      <c r="ST16" s="111"/>
      <c r="SU16" s="111"/>
      <c r="SV16" s="111"/>
      <c r="SW16" s="111"/>
      <c r="SX16" s="111"/>
      <c r="SY16" s="111"/>
      <c r="SZ16" s="111"/>
      <c r="TA16" s="112"/>
    </row>
    <row r="17" spans="1:521" ht="13.5" customHeight="1">
      <c r="A17" s="16"/>
      <c r="B17" s="40"/>
      <c r="C17" s="16"/>
      <c r="D17" s="16"/>
      <c r="E17" s="16"/>
      <c r="F17" s="16"/>
      <c r="G17" s="16"/>
      <c r="H17" s="16"/>
      <c r="I17" s="16"/>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16"/>
      <c r="DW17" s="16"/>
      <c r="DX17" s="16"/>
      <c r="DY17" s="16"/>
      <c r="DZ17" s="16"/>
      <c r="EA17" s="16"/>
      <c r="EB17" s="16"/>
      <c r="EC17" s="16"/>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16"/>
      <c r="IQ17" s="16"/>
      <c r="IR17" s="16"/>
      <c r="IS17" s="16"/>
      <c r="IT17" s="16"/>
      <c r="IU17" s="16"/>
      <c r="IV17" s="16"/>
      <c r="IW17" s="16"/>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16"/>
      <c r="NK17" s="16"/>
      <c r="NL17" s="16"/>
      <c r="NM17" s="16"/>
      <c r="NN17" s="16"/>
      <c r="NO17" s="16"/>
      <c r="NP17" s="16"/>
      <c r="NQ17" s="16"/>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16"/>
      <c r="SE17" s="16"/>
      <c r="SF17" s="16"/>
      <c r="SG17" s="16"/>
      <c r="SH17" s="16"/>
      <c r="SI17" s="16"/>
      <c r="SJ17" s="16"/>
      <c r="SK17" s="41"/>
      <c r="SL17" s="16"/>
      <c r="SM17" s="110"/>
      <c r="SN17" s="111"/>
      <c r="SO17" s="111"/>
      <c r="SP17" s="111"/>
      <c r="SQ17" s="111"/>
      <c r="SR17" s="111"/>
      <c r="SS17" s="111"/>
      <c r="ST17" s="111"/>
      <c r="SU17" s="111"/>
      <c r="SV17" s="111"/>
      <c r="SW17" s="111"/>
      <c r="SX17" s="111"/>
      <c r="SY17" s="111"/>
      <c r="SZ17" s="111"/>
      <c r="TA17" s="112"/>
    </row>
    <row r="18" spans="1:521" ht="13.5" customHeight="1">
      <c r="A18" s="16"/>
      <c r="B18" s="40"/>
      <c r="C18" s="16"/>
      <c r="D18" s="16"/>
      <c r="E18" s="16"/>
      <c r="F18" s="16"/>
      <c r="G18" s="16"/>
      <c r="H18" s="16"/>
      <c r="I18" s="16"/>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16"/>
      <c r="DW18" s="16"/>
      <c r="DX18" s="16"/>
      <c r="DY18" s="16"/>
      <c r="DZ18" s="16"/>
      <c r="EA18" s="16"/>
      <c r="EB18" s="16"/>
      <c r="EC18" s="16"/>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16"/>
      <c r="IQ18" s="16"/>
      <c r="IR18" s="16"/>
      <c r="IS18" s="16"/>
      <c r="IT18" s="16"/>
      <c r="IU18" s="16"/>
      <c r="IV18" s="16"/>
      <c r="IW18" s="16"/>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16"/>
      <c r="NK18" s="16"/>
      <c r="NL18" s="16"/>
      <c r="NM18" s="16"/>
      <c r="NN18" s="16"/>
      <c r="NO18" s="16"/>
      <c r="NP18" s="16"/>
      <c r="NQ18" s="16"/>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16"/>
      <c r="SE18" s="16"/>
      <c r="SF18" s="16"/>
      <c r="SG18" s="16"/>
      <c r="SH18" s="16"/>
      <c r="SI18" s="16"/>
      <c r="SJ18" s="16"/>
      <c r="SK18" s="41"/>
      <c r="SL18" s="16"/>
      <c r="SM18" s="110"/>
      <c r="SN18" s="111"/>
      <c r="SO18" s="111"/>
      <c r="SP18" s="111"/>
      <c r="SQ18" s="111"/>
      <c r="SR18" s="111"/>
      <c r="SS18" s="111"/>
      <c r="ST18" s="111"/>
      <c r="SU18" s="111"/>
      <c r="SV18" s="111"/>
      <c r="SW18" s="111"/>
      <c r="SX18" s="111"/>
      <c r="SY18" s="111"/>
      <c r="SZ18" s="111"/>
      <c r="TA18" s="112"/>
    </row>
    <row r="19" spans="1:521" ht="13.5" customHeight="1">
      <c r="A19" s="16"/>
      <c r="B19" s="40"/>
      <c r="C19" s="16"/>
      <c r="D19" s="16"/>
      <c r="E19" s="16"/>
      <c r="F19" s="16"/>
      <c r="G19" s="16"/>
      <c r="H19" s="16"/>
      <c r="I19" s="16"/>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16"/>
      <c r="DW19" s="16"/>
      <c r="DX19" s="16"/>
      <c r="DY19" s="16"/>
      <c r="DZ19" s="16"/>
      <c r="EA19" s="16"/>
      <c r="EB19" s="16"/>
      <c r="EC19" s="16"/>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16"/>
      <c r="IQ19" s="16"/>
      <c r="IR19" s="16"/>
      <c r="IS19" s="16"/>
      <c r="IT19" s="16"/>
      <c r="IU19" s="16"/>
      <c r="IV19" s="16"/>
      <c r="IW19" s="16"/>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16"/>
      <c r="NK19" s="16"/>
      <c r="NL19" s="16"/>
      <c r="NM19" s="16"/>
      <c r="NN19" s="16"/>
      <c r="NO19" s="16"/>
      <c r="NP19" s="16"/>
      <c r="NQ19" s="16"/>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16"/>
      <c r="SE19" s="16"/>
      <c r="SF19" s="16"/>
      <c r="SG19" s="16"/>
      <c r="SH19" s="16"/>
      <c r="SI19" s="16"/>
      <c r="SJ19" s="16"/>
      <c r="SK19" s="41"/>
      <c r="SL19" s="16"/>
      <c r="SM19" s="110"/>
      <c r="SN19" s="111"/>
      <c r="SO19" s="111"/>
      <c r="SP19" s="111"/>
      <c r="SQ19" s="111"/>
      <c r="SR19" s="111"/>
      <c r="SS19" s="111"/>
      <c r="ST19" s="111"/>
      <c r="SU19" s="111"/>
      <c r="SV19" s="111"/>
      <c r="SW19" s="111"/>
      <c r="SX19" s="111"/>
      <c r="SY19" s="111"/>
      <c r="SZ19" s="111"/>
      <c r="TA19" s="112"/>
    </row>
    <row r="20" spans="1:521" ht="13.5" customHeight="1">
      <c r="A20" s="16"/>
      <c r="B20" s="40"/>
      <c r="C20" s="16"/>
      <c r="D20" s="16"/>
      <c r="E20" s="16"/>
      <c r="F20" s="16"/>
      <c r="G20" s="16"/>
      <c r="H20" s="16"/>
      <c r="I20" s="16"/>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16"/>
      <c r="DW20" s="16"/>
      <c r="DX20" s="16"/>
      <c r="DY20" s="16"/>
      <c r="DZ20" s="16"/>
      <c r="EA20" s="16"/>
      <c r="EB20" s="16"/>
      <c r="EC20" s="16"/>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16"/>
      <c r="IQ20" s="16"/>
      <c r="IR20" s="16"/>
      <c r="IS20" s="16"/>
      <c r="IT20" s="16"/>
      <c r="IU20" s="16"/>
      <c r="IV20" s="16"/>
      <c r="IW20" s="16"/>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16"/>
      <c r="NK20" s="16"/>
      <c r="NL20" s="16"/>
      <c r="NM20" s="16"/>
      <c r="NN20" s="16"/>
      <c r="NO20" s="16"/>
      <c r="NP20" s="16"/>
      <c r="NQ20" s="16"/>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16"/>
      <c r="SE20" s="16"/>
      <c r="SF20" s="16"/>
      <c r="SG20" s="16"/>
      <c r="SH20" s="16"/>
      <c r="SI20" s="16"/>
      <c r="SJ20" s="16"/>
      <c r="SK20" s="41"/>
      <c r="SL20" s="16"/>
      <c r="SM20" s="110"/>
      <c r="SN20" s="111"/>
      <c r="SO20" s="111"/>
      <c r="SP20" s="111"/>
      <c r="SQ20" s="111"/>
      <c r="SR20" s="111"/>
      <c r="SS20" s="111"/>
      <c r="ST20" s="111"/>
      <c r="SU20" s="111"/>
      <c r="SV20" s="111"/>
      <c r="SW20" s="111"/>
      <c r="SX20" s="111"/>
      <c r="SY20" s="111"/>
      <c r="SZ20" s="111"/>
      <c r="TA20" s="112"/>
    </row>
    <row r="21" spans="1:521" ht="13.5" customHeight="1">
      <c r="A21" s="16"/>
      <c r="B21" s="40"/>
      <c r="C21" s="16"/>
      <c r="D21" s="16"/>
      <c r="E21" s="16"/>
      <c r="F21" s="16"/>
      <c r="G21" s="16"/>
      <c r="H21" s="16"/>
      <c r="I21" s="16"/>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16"/>
      <c r="DW21" s="16"/>
      <c r="DX21" s="16"/>
      <c r="DY21" s="16"/>
      <c r="DZ21" s="16"/>
      <c r="EA21" s="16"/>
      <c r="EB21" s="16"/>
      <c r="EC21" s="16"/>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16"/>
      <c r="IQ21" s="16"/>
      <c r="IR21" s="16"/>
      <c r="IS21" s="16"/>
      <c r="IT21" s="16"/>
      <c r="IU21" s="16"/>
      <c r="IV21" s="16"/>
      <c r="IW21" s="16"/>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16"/>
      <c r="NK21" s="16"/>
      <c r="NL21" s="16"/>
      <c r="NM21" s="16"/>
      <c r="NN21" s="16"/>
      <c r="NO21" s="16"/>
      <c r="NP21" s="16"/>
      <c r="NQ21" s="16"/>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16"/>
      <c r="SE21" s="16"/>
      <c r="SF21" s="16"/>
      <c r="SG21" s="16"/>
      <c r="SH21" s="16"/>
      <c r="SI21" s="16"/>
      <c r="SJ21" s="16"/>
      <c r="SK21" s="41"/>
      <c r="SL21" s="16"/>
      <c r="SM21" s="110"/>
      <c r="SN21" s="111"/>
      <c r="SO21" s="111"/>
      <c r="SP21" s="111"/>
      <c r="SQ21" s="111"/>
      <c r="SR21" s="111"/>
      <c r="SS21" s="111"/>
      <c r="ST21" s="111"/>
      <c r="SU21" s="111"/>
      <c r="SV21" s="111"/>
      <c r="SW21" s="111"/>
      <c r="SX21" s="111"/>
      <c r="SY21" s="111"/>
      <c r="SZ21" s="111"/>
      <c r="TA21" s="112"/>
    </row>
    <row r="22" spans="1:521" ht="13.5" customHeight="1">
      <c r="A22" s="16"/>
      <c r="B22" s="40"/>
      <c r="C22" s="16"/>
      <c r="D22" s="16"/>
      <c r="E22" s="16"/>
      <c r="F22" s="16"/>
      <c r="G22" s="16"/>
      <c r="H22" s="16"/>
      <c r="I22" s="16"/>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16"/>
      <c r="DW22" s="16"/>
      <c r="DX22" s="16"/>
      <c r="DY22" s="16"/>
      <c r="DZ22" s="16"/>
      <c r="EA22" s="16"/>
      <c r="EB22" s="16"/>
      <c r="EC22" s="16"/>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16"/>
      <c r="IQ22" s="16"/>
      <c r="IR22" s="16"/>
      <c r="IS22" s="16"/>
      <c r="IT22" s="16"/>
      <c r="IU22" s="16"/>
      <c r="IV22" s="16"/>
      <c r="IW22" s="16"/>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16"/>
      <c r="NK22" s="16"/>
      <c r="NL22" s="16"/>
      <c r="NM22" s="16"/>
      <c r="NN22" s="16"/>
      <c r="NO22" s="16"/>
      <c r="NP22" s="16"/>
      <c r="NQ22" s="16"/>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16"/>
      <c r="SE22" s="16"/>
      <c r="SF22" s="16"/>
      <c r="SG22" s="16"/>
      <c r="SH22" s="16"/>
      <c r="SI22" s="16"/>
      <c r="SJ22" s="16"/>
      <c r="SK22" s="41"/>
      <c r="SL22" s="16"/>
      <c r="SM22" s="110"/>
      <c r="SN22" s="111"/>
      <c r="SO22" s="111"/>
      <c r="SP22" s="111"/>
      <c r="SQ22" s="111"/>
      <c r="SR22" s="111"/>
      <c r="SS22" s="111"/>
      <c r="ST22" s="111"/>
      <c r="SU22" s="111"/>
      <c r="SV22" s="111"/>
      <c r="SW22" s="111"/>
      <c r="SX22" s="111"/>
      <c r="SY22" s="111"/>
      <c r="SZ22" s="111"/>
      <c r="TA22" s="112"/>
    </row>
    <row r="23" spans="1:521" ht="13.5" customHeight="1">
      <c r="A23" s="16"/>
      <c r="B23" s="40"/>
      <c r="C23" s="16"/>
      <c r="D23" s="16"/>
      <c r="E23" s="16"/>
      <c r="F23" s="16"/>
      <c r="G23" s="16"/>
      <c r="H23" s="16"/>
      <c r="I23" s="16"/>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16"/>
      <c r="DW23" s="16"/>
      <c r="DX23" s="16"/>
      <c r="DY23" s="16"/>
      <c r="DZ23" s="16"/>
      <c r="EA23" s="16"/>
      <c r="EB23" s="16"/>
      <c r="EC23" s="16"/>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16"/>
      <c r="IQ23" s="16"/>
      <c r="IR23" s="16"/>
      <c r="IS23" s="16"/>
      <c r="IT23" s="16"/>
      <c r="IU23" s="16"/>
      <c r="IV23" s="16"/>
      <c r="IW23" s="16"/>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16"/>
      <c r="NK23" s="16"/>
      <c r="NL23" s="16"/>
      <c r="NM23" s="16"/>
      <c r="NN23" s="16"/>
      <c r="NO23" s="16"/>
      <c r="NP23" s="16"/>
      <c r="NQ23" s="16"/>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16"/>
      <c r="SE23" s="16"/>
      <c r="SF23" s="16"/>
      <c r="SG23" s="16"/>
      <c r="SH23" s="16"/>
      <c r="SI23" s="16"/>
      <c r="SJ23" s="16"/>
      <c r="SK23" s="41"/>
      <c r="SL23" s="16"/>
      <c r="SM23" s="110"/>
      <c r="SN23" s="111"/>
      <c r="SO23" s="111"/>
      <c r="SP23" s="111"/>
      <c r="SQ23" s="111"/>
      <c r="SR23" s="111"/>
      <c r="SS23" s="111"/>
      <c r="ST23" s="111"/>
      <c r="SU23" s="111"/>
      <c r="SV23" s="111"/>
      <c r="SW23" s="111"/>
      <c r="SX23" s="111"/>
      <c r="SY23" s="111"/>
      <c r="SZ23" s="111"/>
      <c r="TA23" s="112"/>
    </row>
    <row r="24" spans="1:521" ht="13.5" customHeight="1">
      <c r="A24" s="16"/>
      <c r="B24" s="40"/>
      <c r="C24" s="16"/>
      <c r="D24" s="16"/>
      <c r="E24" s="16"/>
      <c r="F24" s="16"/>
      <c r="G24" s="16"/>
      <c r="H24" s="16"/>
      <c r="I24" s="16"/>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16"/>
      <c r="DW24" s="16"/>
      <c r="DX24" s="16"/>
      <c r="DY24" s="16"/>
      <c r="DZ24" s="16"/>
      <c r="EA24" s="16"/>
      <c r="EB24" s="16"/>
      <c r="EC24" s="16"/>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16"/>
      <c r="IQ24" s="16"/>
      <c r="IR24" s="16"/>
      <c r="IS24" s="16"/>
      <c r="IT24" s="16"/>
      <c r="IU24" s="16"/>
      <c r="IV24" s="16"/>
      <c r="IW24" s="16"/>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16"/>
      <c r="NK24" s="16"/>
      <c r="NL24" s="16"/>
      <c r="NM24" s="16"/>
      <c r="NN24" s="16"/>
      <c r="NO24" s="16"/>
      <c r="NP24" s="16"/>
      <c r="NQ24" s="16"/>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16"/>
      <c r="SE24" s="16"/>
      <c r="SF24" s="16"/>
      <c r="SG24" s="16"/>
      <c r="SH24" s="16"/>
      <c r="SI24" s="16"/>
      <c r="SJ24" s="16"/>
      <c r="SK24" s="41"/>
      <c r="SL24" s="16"/>
      <c r="SM24" s="110"/>
      <c r="SN24" s="111"/>
      <c r="SO24" s="111"/>
      <c r="SP24" s="111"/>
      <c r="SQ24" s="111"/>
      <c r="SR24" s="111"/>
      <c r="SS24" s="111"/>
      <c r="ST24" s="111"/>
      <c r="SU24" s="111"/>
      <c r="SV24" s="111"/>
      <c r="SW24" s="111"/>
      <c r="SX24" s="111"/>
      <c r="SY24" s="111"/>
      <c r="SZ24" s="111"/>
      <c r="TA24" s="112"/>
    </row>
    <row r="25" spans="1:521" ht="13.5" customHeight="1">
      <c r="A25" s="16"/>
      <c r="B25" s="40"/>
      <c r="C25" s="16"/>
      <c r="D25" s="16"/>
      <c r="E25" s="16"/>
      <c r="F25" s="16"/>
      <c r="G25" s="16"/>
      <c r="H25" s="16"/>
      <c r="I25" s="16"/>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16"/>
      <c r="DW25" s="16"/>
      <c r="DX25" s="16"/>
      <c r="DY25" s="16"/>
      <c r="DZ25" s="16"/>
      <c r="EA25" s="16"/>
      <c r="EB25" s="16"/>
      <c r="EC25" s="16"/>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16"/>
      <c r="IQ25" s="16"/>
      <c r="IR25" s="16"/>
      <c r="IS25" s="16"/>
      <c r="IT25" s="16"/>
      <c r="IU25" s="16"/>
      <c r="IV25" s="16"/>
      <c r="IW25" s="16"/>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16"/>
      <c r="NK25" s="16"/>
      <c r="NL25" s="16"/>
      <c r="NM25" s="16"/>
      <c r="NN25" s="16"/>
      <c r="NO25" s="16"/>
      <c r="NP25" s="16"/>
      <c r="NQ25" s="16"/>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16"/>
      <c r="SE25" s="16"/>
      <c r="SF25" s="16"/>
      <c r="SG25" s="16"/>
      <c r="SH25" s="16"/>
      <c r="SI25" s="16"/>
      <c r="SJ25" s="16"/>
      <c r="SK25" s="41"/>
      <c r="SL25" s="16"/>
      <c r="SM25" s="110"/>
      <c r="SN25" s="111"/>
      <c r="SO25" s="111"/>
      <c r="SP25" s="111"/>
      <c r="SQ25" s="111"/>
      <c r="SR25" s="111"/>
      <c r="SS25" s="111"/>
      <c r="ST25" s="111"/>
      <c r="SU25" s="111"/>
      <c r="SV25" s="111"/>
      <c r="SW25" s="111"/>
      <c r="SX25" s="111"/>
      <c r="SY25" s="111"/>
      <c r="SZ25" s="111"/>
      <c r="TA25" s="112"/>
    </row>
    <row r="26" spans="1:521" ht="13.5" customHeight="1">
      <c r="A26" s="16"/>
      <c r="B26" s="40"/>
      <c r="C26" s="16"/>
      <c r="D26" s="16"/>
      <c r="E26" s="16"/>
      <c r="F26" s="16"/>
      <c r="G26" s="16"/>
      <c r="H26" s="16"/>
      <c r="I26" s="16"/>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16"/>
      <c r="DW26" s="16"/>
      <c r="DX26" s="16"/>
      <c r="DY26" s="16"/>
      <c r="DZ26" s="16"/>
      <c r="EA26" s="16"/>
      <c r="EB26" s="16"/>
      <c r="EC26" s="16"/>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16"/>
      <c r="IQ26" s="16"/>
      <c r="IR26" s="16"/>
      <c r="IS26" s="16"/>
      <c r="IT26" s="16"/>
      <c r="IU26" s="16"/>
      <c r="IV26" s="16"/>
      <c r="IW26" s="16"/>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16"/>
      <c r="NK26" s="16"/>
      <c r="NL26" s="16"/>
      <c r="NM26" s="16"/>
      <c r="NN26" s="16"/>
      <c r="NO26" s="16"/>
      <c r="NP26" s="16"/>
      <c r="NQ26" s="16"/>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16"/>
      <c r="SE26" s="16"/>
      <c r="SF26" s="16"/>
      <c r="SG26" s="16"/>
      <c r="SH26" s="16"/>
      <c r="SI26" s="16"/>
      <c r="SJ26" s="16"/>
      <c r="SK26" s="41"/>
      <c r="SL26" s="16"/>
      <c r="SM26" s="110"/>
      <c r="SN26" s="111"/>
      <c r="SO26" s="111"/>
      <c r="SP26" s="111"/>
      <c r="SQ26" s="111"/>
      <c r="SR26" s="111"/>
      <c r="SS26" s="111"/>
      <c r="ST26" s="111"/>
      <c r="SU26" s="111"/>
      <c r="SV26" s="111"/>
      <c r="SW26" s="111"/>
      <c r="SX26" s="111"/>
      <c r="SY26" s="111"/>
      <c r="SZ26" s="111"/>
      <c r="TA26" s="112"/>
    </row>
    <row r="27" spans="1:521" ht="13.5" customHeight="1">
      <c r="A27" s="16"/>
      <c r="B27" s="40"/>
      <c r="C27" s="16"/>
      <c r="D27" s="16"/>
      <c r="E27" s="16"/>
      <c r="F27" s="16"/>
      <c r="G27" s="16"/>
      <c r="H27" s="16"/>
      <c r="I27" s="16"/>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16"/>
      <c r="DW27" s="16"/>
      <c r="DX27" s="16"/>
      <c r="DY27" s="16"/>
      <c r="DZ27" s="16"/>
      <c r="EA27" s="16"/>
      <c r="EB27" s="16"/>
      <c r="EC27" s="16"/>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16"/>
      <c r="IQ27" s="16"/>
      <c r="IR27" s="16"/>
      <c r="IS27" s="16"/>
      <c r="IT27" s="16"/>
      <c r="IU27" s="16"/>
      <c r="IV27" s="16"/>
      <c r="IW27" s="16"/>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16"/>
      <c r="NK27" s="16"/>
      <c r="NL27" s="16"/>
      <c r="NM27" s="16"/>
      <c r="NN27" s="16"/>
      <c r="NO27" s="16"/>
      <c r="NP27" s="16"/>
      <c r="NQ27" s="16"/>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16"/>
      <c r="SE27" s="16"/>
      <c r="SF27" s="16"/>
      <c r="SG27" s="16"/>
      <c r="SH27" s="16"/>
      <c r="SI27" s="16"/>
      <c r="SJ27" s="16"/>
      <c r="SK27" s="41"/>
      <c r="SL27" s="16"/>
      <c r="SM27" s="110"/>
      <c r="SN27" s="111"/>
      <c r="SO27" s="111"/>
      <c r="SP27" s="111"/>
      <c r="SQ27" s="111"/>
      <c r="SR27" s="111"/>
      <c r="SS27" s="111"/>
      <c r="ST27" s="111"/>
      <c r="SU27" s="111"/>
      <c r="SV27" s="111"/>
      <c r="SW27" s="111"/>
      <c r="SX27" s="111"/>
      <c r="SY27" s="111"/>
      <c r="SZ27" s="111"/>
      <c r="TA27" s="112"/>
    </row>
    <row r="28" spans="1:521" ht="13.5" customHeight="1">
      <c r="A28" s="16"/>
      <c r="B28" s="40"/>
      <c r="C28" s="16"/>
      <c r="D28" s="16"/>
      <c r="E28" s="16"/>
      <c r="F28" s="16"/>
      <c r="G28" s="16"/>
      <c r="H28" s="16"/>
      <c r="I28" s="16"/>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16"/>
      <c r="DW28" s="16"/>
      <c r="DX28" s="16"/>
      <c r="DY28" s="16"/>
      <c r="DZ28" s="16"/>
      <c r="EA28" s="16"/>
      <c r="EB28" s="16"/>
      <c r="EC28" s="16"/>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16"/>
      <c r="IQ28" s="16"/>
      <c r="IR28" s="16"/>
      <c r="IS28" s="16"/>
      <c r="IT28" s="16"/>
      <c r="IU28" s="16"/>
      <c r="IV28" s="16"/>
      <c r="IW28" s="16"/>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16"/>
      <c r="NK28" s="16"/>
      <c r="NL28" s="16"/>
      <c r="NM28" s="16"/>
      <c r="NN28" s="16"/>
      <c r="NO28" s="16"/>
      <c r="NP28" s="16"/>
      <c r="NQ28" s="16"/>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16"/>
      <c r="SE28" s="16"/>
      <c r="SF28" s="16"/>
      <c r="SG28" s="16"/>
      <c r="SH28" s="16"/>
      <c r="SI28" s="16"/>
      <c r="SJ28" s="16"/>
      <c r="SK28" s="41"/>
      <c r="SL28" s="16"/>
      <c r="SM28" s="110"/>
      <c r="SN28" s="111"/>
      <c r="SO28" s="111"/>
      <c r="SP28" s="111"/>
      <c r="SQ28" s="111"/>
      <c r="SR28" s="111"/>
      <c r="SS28" s="111"/>
      <c r="ST28" s="111"/>
      <c r="SU28" s="111"/>
      <c r="SV28" s="111"/>
      <c r="SW28" s="111"/>
      <c r="SX28" s="111"/>
      <c r="SY28" s="111"/>
      <c r="SZ28" s="111"/>
      <c r="TA28" s="112"/>
    </row>
    <row r="29" spans="1:521" ht="13.5" customHeight="1">
      <c r="A29" s="16"/>
      <c r="B29" s="40"/>
      <c r="C29" s="16"/>
      <c r="D29" s="16"/>
      <c r="E29" s="16"/>
      <c r="F29" s="16"/>
      <c r="G29" s="16"/>
      <c r="H29" s="16"/>
      <c r="I29" s="16"/>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16"/>
      <c r="DW29" s="16"/>
      <c r="DX29" s="16"/>
      <c r="DY29" s="16"/>
      <c r="DZ29" s="16"/>
      <c r="EA29" s="16"/>
      <c r="EB29" s="16"/>
      <c r="EC29" s="16"/>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16"/>
      <c r="IQ29" s="16"/>
      <c r="IR29" s="16"/>
      <c r="IS29" s="16"/>
      <c r="IT29" s="16"/>
      <c r="IU29" s="16"/>
      <c r="IV29" s="16"/>
      <c r="IW29" s="16"/>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16"/>
      <c r="NK29" s="16"/>
      <c r="NL29" s="16"/>
      <c r="NM29" s="16"/>
      <c r="NN29" s="16"/>
      <c r="NO29" s="16"/>
      <c r="NP29" s="16"/>
      <c r="NQ29" s="16"/>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16"/>
      <c r="SE29" s="16"/>
      <c r="SF29" s="16"/>
      <c r="SG29" s="16"/>
      <c r="SH29" s="16"/>
      <c r="SI29" s="16"/>
      <c r="SJ29" s="16"/>
      <c r="SK29" s="41"/>
      <c r="SL29" s="16"/>
      <c r="SM29" s="110"/>
      <c r="SN29" s="111"/>
      <c r="SO29" s="111"/>
      <c r="SP29" s="111"/>
      <c r="SQ29" s="111"/>
      <c r="SR29" s="111"/>
      <c r="SS29" s="111"/>
      <c r="ST29" s="111"/>
      <c r="SU29" s="111"/>
      <c r="SV29" s="111"/>
      <c r="SW29" s="111"/>
      <c r="SX29" s="111"/>
      <c r="SY29" s="111"/>
      <c r="SZ29" s="111"/>
      <c r="TA29" s="112"/>
    </row>
    <row r="30" spans="1:521" ht="13.5" customHeight="1">
      <c r="A30" s="16"/>
      <c r="B30" s="40"/>
      <c r="C30" s="16"/>
      <c r="D30" s="16"/>
      <c r="E30" s="16"/>
      <c r="F30" s="16"/>
      <c r="G30" s="16"/>
      <c r="H30" s="16"/>
      <c r="I30" s="16"/>
      <c r="J30" s="42"/>
      <c r="K30" s="43"/>
      <c r="L30" s="44"/>
      <c r="M30" s="44"/>
      <c r="N30" s="44"/>
      <c r="O30" s="44"/>
      <c r="P30" s="44"/>
      <c r="Q30" s="44"/>
      <c r="R30" s="44"/>
      <c r="S30" s="44"/>
      <c r="T30" s="44"/>
      <c r="U30" s="44"/>
      <c r="V30" s="44"/>
      <c r="W30" s="44"/>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4"/>
      <c r="DU30" s="46"/>
      <c r="DV30" s="16"/>
      <c r="DW30" s="16"/>
      <c r="DX30" s="16"/>
      <c r="DY30" s="16"/>
      <c r="DZ30" s="16"/>
      <c r="EA30" s="16"/>
      <c r="EB30" s="16"/>
      <c r="EC30" s="16"/>
      <c r="ED30" s="42"/>
      <c r="EE30" s="43"/>
      <c r="EF30" s="44"/>
      <c r="EG30" s="44"/>
      <c r="EH30" s="44"/>
      <c r="EI30" s="44"/>
      <c r="EJ30" s="44"/>
      <c r="EK30" s="44"/>
      <c r="EL30" s="44"/>
      <c r="EM30" s="44"/>
      <c r="EN30" s="44"/>
      <c r="EO30" s="44"/>
      <c r="EP30" s="44"/>
      <c r="EQ30" s="44"/>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4"/>
      <c r="IO30" s="46"/>
      <c r="IP30" s="16"/>
      <c r="IQ30" s="16"/>
      <c r="IR30" s="16"/>
      <c r="IS30" s="16"/>
      <c r="IT30" s="16"/>
      <c r="IU30" s="16"/>
      <c r="IV30" s="16"/>
      <c r="IW30" s="16"/>
      <c r="IX30" s="42"/>
      <c r="IY30" s="43"/>
      <c r="IZ30" s="44"/>
      <c r="JA30" s="44"/>
      <c r="JB30" s="44"/>
      <c r="JC30" s="44"/>
      <c r="JD30" s="44"/>
      <c r="JE30" s="44"/>
      <c r="JF30" s="44"/>
      <c r="JG30" s="44"/>
      <c r="JH30" s="44"/>
      <c r="JI30" s="44"/>
      <c r="JJ30" s="44"/>
      <c r="JK30" s="44"/>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4"/>
      <c r="NI30" s="46"/>
      <c r="NJ30" s="16"/>
      <c r="NK30" s="16"/>
      <c r="NL30" s="16"/>
      <c r="NM30" s="16"/>
      <c r="NN30" s="16"/>
      <c r="NO30" s="16"/>
      <c r="NP30" s="16"/>
      <c r="NQ30" s="16"/>
      <c r="NR30" s="42"/>
      <c r="NS30" s="43"/>
      <c r="NT30" s="44"/>
      <c r="NU30" s="44"/>
      <c r="NV30" s="44"/>
      <c r="NW30" s="44"/>
      <c r="NX30" s="44"/>
      <c r="NY30" s="44"/>
      <c r="NZ30" s="44"/>
      <c r="OA30" s="44"/>
      <c r="OB30" s="44"/>
      <c r="OC30" s="44"/>
      <c r="OD30" s="44"/>
      <c r="OE30" s="44"/>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4"/>
      <c r="SC30" s="46"/>
      <c r="SD30" s="16"/>
      <c r="SE30" s="16"/>
      <c r="SF30" s="16"/>
      <c r="SG30" s="16"/>
      <c r="SH30" s="16"/>
      <c r="SI30" s="16"/>
      <c r="SJ30" s="16"/>
      <c r="SK30" s="41"/>
      <c r="SL30" s="16"/>
      <c r="SM30" s="110"/>
      <c r="SN30" s="111"/>
      <c r="SO30" s="111"/>
      <c r="SP30" s="111"/>
      <c r="SQ30" s="111"/>
      <c r="SR30" s="111"/>
      <c r="SS30" s="111"/>
      <c r="ST30" s="111"/>
      <c r="SU30" s="111"/>
      <c r="SV30" s="111"/>
      <c r="SW30" s="111"/>
      <c r="SX30" s="111"/>
      <c r="SY30" s="111"/>
      <c r="SZ30" s="111"/>
      <c r="TA30" s="112"/>
    </row>
    <row r="31" spans="1:521" ht="13.5" customHeight="1">
      <c r="A31" s="16"/>
      <c r="B31" s="40"/>
      <c r="C31" s="16"/>
      <c r="D31" s="16"/>
      <c r="E31" s="16"/>
      <c r="F31" s="16"/>
      <c r="G31" s="16"/>
      <c r="H31" s="16"/>
      <c r="I31" s="16"/>
      <c r="J31" s="42"/>
      <c r="K31" s="43"/>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44"/>
      <c r="DU31" s="46"/>
      <c r="DV31" s="16"/>
      <c r="DW31" s="16"/>
      <c r="DX31" s="16"/>
      <c r="DY31" s="16"/>
      <c r="DZ31" s="16"/>
      <c r="EA31" s="16"/>
      <c r="EB31" s="16"/>
      <c r="EC31" s="16"/>
      <c r="ED31" s="42"/>
      <c r="EE31" s="43"/>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44"/>
      <c r="IO31" s="46"/>
      <c r="IP31" s="16"/>
      <c r="IQ31" s="16"/>
      <c r="IR31" s="16"/>
      <c r="IS31" s="16"/>
      <c r="IT31" s="16"/>
      <c r="IU31" s="16"/>
      <c r="IV31" s="16"/>
      <c r="IW31" s="16"/>
      <c r="IX31" s="42"/>
      <c r="IY31" s="43"/>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44"/>
      <c r="NI31" s="46"/>
      <c r="NJ31" s="16"/>
      <c r="NK31" s="16"/>
      <c r="NL31" s="16"/>
      <c r="NM31" s="16"/>
      <c r="NN31" s="16"/>
      <c r="NO31" s="16"/>
      <c r="NP31" s="16"/>
      <c r="NQ31" s="16"/>
      <c r="NR31" s="42"/>
      <c r="NS31" s="43"/>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44"/>
      <c r="SC31" s="46"/>
      <c r="SD31" s="16"/>
      <c r="SE31" s="16"/>
      <c r="SF31" s="16"/>
      <c r="SG31" s="16"/>
      <c r="SH31" s="16"/>
      <c r="SI31" s="16"/>
      <c r="SJ31" s="16"/>
      <c r="SK31" s="41"/>
      <c r="SL31" s="16"/>
      <c r="SM31" s="110"/>
      <c r="SN31" s="111"/>
      <c r="SO31" s="111"/>
      <c r="SP31" s="111"/>
      <c r="SQ31" s="111"/>
      <c r="SR31" s="111"/>
      <c r="SS31" s="111"/>
      <c r="ST31" s="111"/>
      <c r="SU31" s="111"/>
      <c r="SV31" s="111"/>
      <c r="SW31" s="111"/>
      <c r="SX31" s="111"/>
      <c r="SY31" s="111"/>
      <c r="SZ31" s="111"/>
      <c r="TA31" s="112"/>
    </row>
    <row r="32" spans="1:521" ht="13.5" customHeight="1">
      <c r="A32" s="16"/>
      <c r="B32" s="40"/>
      <c r="C32" s="16"/>
      <c r="D32" s="16"/>
      <c r="E32" s="16"/>
      <c r="F32" s="16"/>
      <c r="G32" s="16"/>
      <c r="H32" s="16"/>
      <c r="I32" s="16"/>
      <c r="J32" s="42"/>
      <c r="K32" s="43"/>
      <c r="L32" s="125" t="s">
        <v>23</v>
      </c>
      <c r="M32" s="126"/>
      <c r="N32" s="126"/>
      <c r="O32" s="126"/>
      <c r="P32" s="126"/>
      <c r="Q32" s="126"/>
      <c r="R32" s="126"/>
      <c r="S32" s="126"/>
      <c r="T32" s="126"/>
      <c r="U32" s="126"/>
      <c r="V32" s="126"/>
      <c r="W32" s="127"/>
      <c r="X32" s="128">
        <f>データ!T6</f>
        <v>123.86</v>
      </c>
      <c r="Y32" s="129"/>
      <c r="Z32" s="129"/>
      <c r="AA32" s="129"/>
      <c r="AB32" s="129"/>
      <c r="AC32" s="129"/>
      <c r="AD32" s="129"/>
      <c r="AE32" s="129"/>
      <c r="AF32" s="129"/>
      <c r="AG32" s="129"/>
      <c r="AH32" s="129"/>
      <c r="AI32" s="129"/>
      <c r="AJ32" s="129"/>
      <c r="AK32" s="129"/>
      <c r="AL32" s="129"/>
      <c r="AM32" s="129"/>
      <c r="AN32" s="129"/>
      <c r="AO32" s="129"/>
      <c r="AP32" s="129"/>
      <c r="AQ32" s="130"/>
      <c r="AR32" s="128">
        <f>データ!U6</f>
        <v>125.86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116.24</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114.87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101.24</v>
      </c>
      <c r="DA32" s="129"/>
      <c r="DB32" s="129"/>
      <c r="DC32" s="129"/>
      <c r="DD32" s="129"/>
      <c r="DE32" s="129"/>
      <c r="DF32" s="129"/>
      <c r="DG32" s="129"/>
      <c r="DH32" s="129"/>
      <c r="DI32" s="129"/>
      <c r="DJ32" s="129"/>
      <c r="DK32" s="129"/>
      <c r="DL32" s="129"/>
      <c r="DM32" s="129"/>
      <c r="DN32" s="129"/>
      <c r="DO32" s="129"/>
      <c r="DP32" s="129"/>
      <c r="DQ32" s="129"/>
      <c r="DR32" s="129"/>
      <c r="DS32" s="130"/>
      <c r="DT32" s="44"/>
      <c r="DU32" s="46"/>
      <c r="DV32" s="16"/>
      <c r="DW32" s="16"/>
      <c r="DX32" s="16"/>
      <c r="DY32" s="16"/>
      <c r="DZ32" s="16"/>
      <c r="EA32" s="16"/>
      <c r="EB32" s="16"/>
      <c r="EC32" s="16"/>
      <c r="ED32" s="42"/>
      <c r="EE32" s="43"/>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44"/>
      <c r="IO32" s="46"/>
      <c r="IP32" s="16"/>
      <c r="IQ32" s="16"/>
      <c r="IR32" s="16"/>
      <c r="IS32" s="16"/>
      <c r="IT32" s="16"/>
      <c r="IU32" s="16"/>
      <c r="IV32" s="16"/>
      <c r="IW32" s="16"/>
      <c r="IX32" s="42"/>
      <c r="IY32" s="43"/>
      <c r="IZ32" s="125" t="s">
        <v>23</v>
      </c>
      <c r="JA32" s="126"/>
      <c r="JB32" s="126"/>
      <c r="JC32" s="126"/>
      <c r="JD32" s="126"/>
      <c r="JE32" s="126"/>
      <c r="JF32" s="126"/>
      <c r="JG32" s="126"/>
      <c r="JH32" s="126"/>
      <c r="JI32" s="126"/>
      <c r="JJ32" s="126"/>
      <c r="JK32" s="127"/>
      <c r="JL32" s="128">
        <f>データ!AP6</f>
        <v>2159.09</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4747.22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3975.05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3910.88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6361.01</v>
      </c>
      <c r="MO32" s="129"/>
      <c r="MP32" s="129"/>
      <c r="MQ32" s="129"/>
      <c r="MR32" s="129"/>
      <c r="MS32" s="129"/>
      <c r="MT32" s="129"/>
      <c r="MU32" s="129"/>
      <c r="MV32" s="129"/>
      <c r="MW32" s="129"/>
      <c r="MX32" s="129"/>
      <c r="MY32" s="129"/>
      <c r="MZ32" s="129"/>
      <c r="NA32" s="129"/>
      <c r="NB32" s="129"/>
      <c r="NC32" s="129"/>
      <c r="ND32" s="129"/>
      <c r="NE32" s="129"/>
      <c r="NF32" s="129"/>
      <c r="NG32" s="130"/>
      <c r="NH32" s="44"/>
      <c r="NI32" s="46"/>
      <c r="NJ32" s="16"/>
      <c r="NK32" s="16"/>
      <c r="NL32" s="16"/>
      <c r="NM32" s="16"/>
      <c r="NN32" s="16"/>
      <c r="NO32" s="16"/>
      <c r="NP32" s="16"/>
      <c r="NQ32" s="16"/>
      <c r="NR32" s="42"/>
      <c r="NS32" s="43"/>
      <c r="NT32" s="125" t="s">
        <v>23</v>
      </c>
      <c r="NU32" s="126"/>
      <c r="NV32" s="126"/>
      <c r="NW32" s="126"/>
      <c r="NX32" s="126"/>
      <c r="NY32" s="126"/>
      <c r="NZ32" s="126"/>
      <c r="OA32" s="126"/>
      <c r="OB32" s="126"/>
      <c r="OC32" s="126"/>
      <c r="OD32" s="126"/>
      <c r="OE32" s="127"/>
      <c r="OF32" s="128">
        <f>データ!BA6</f>
        <v>49.5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42.73</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33.44</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23.93</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17.37</v>
      </c>
      <c r="RI32" s="129"/>
      <c r="RJ32" s="129"/>
      <c r="RK32" s="129"/>
      <c r="RL32" s="129"/>
      <c r="RM32" s="129"/>
      <c r="RN32" s="129"/>
      <c r="RO32" s="129"/>
      <c r="RP32" s="129"/>
      <c r="RQ32" s="129"/>
      <c r="RR32" s="129"/>
      <c r="RS32" s="129"/>
      <c r="RT32" s="129"/>
      <c r="RU32" s="129"/>
      <c r="RV32" s="129"/>
      <c r="RW32" s="129"/>
      <c r="RX32" s="129"/>
      <c r="RY32" s="129"/>
      <c r="RZ32" s="129"/>
      <c r="SA32" s="130"/>
      <c r="SB32" s="44"/>
      <c r="SC32" s="46"/>
      <c r="SD32" s="16"/>
      <c r="SE32" s="16"/>
      <c r="SF32" s="16"/>
      <c r="SG32" s="16"/>
      <c r="SH32" s="16"/>
      <c r="SI32" s="16"/>
      <c r="SJ32" s="16"/>
      <c r="SK32" s="41"/>
      <c r="SL32" s="16"/>
      <c r="SM32" s="110"/>
      <c r="SN32" s="111"/>
      <c r="SO32" s="111"/>
      <c r="SP32" s="111"/>
      <c r="SQ32" s="111"/>
      <c r="SR32" s="111"/>
      <c r="SS32" s="111"/>
      <c r="ST32" s="111"/>
      <c r="SU32" s="111"/>
      <c r="SV32" s="111"/>
      <c r="SW32" s="111"/>
      <c r="SX32" s="111"/>
      <c r="SY32" s="111"/>
      <c r="SZ32" s="111"/>
      <c r="TA32" s="112"/>
    </row>
    <row r="33" spans="1:521" ht="13.5" customHeight="1">
      <c r="A33" s="16"/>
      <c r="B33" s="40"/>
      <c r="C33" s="16"/>
      <c r="D33" s="16"/>
      <c r="E33" s="16"/>
      <c r="F33" s="16"/>
      <c r="G33" s="16"/>
      <c r="H33" s="16"/>
      <c r="I33" s="16"/>
      <c r="J33" s="42"/>
      <c r="K33" s="43"/>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43"/>
      <c r="DU33" s="46"/>
      <c r="DV33" s="16"/>
      <c r="DW33" s="16"/>
      <c r="DX33" s="16"/>
      <c r="DY33" s="16"/>
      <c r="DZ33" s="16"/>
      <c r="EA33" s="16"/>
      <c r="EB33" s="16"/>
      <c r="EC33" s="16"/>
      <c r="ED33" s="42"/>
      <c r="EE33" s="43"/>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43"/>
      <c r="IO33" s="46"/>
      <c r="IP33" s="16"/>
      <c r="IQ33" s="16"/>
      <c r="IR33" s="16"/>
      <c r="IS33" s="16"/>
      <c r="IT33" s="16"/>
      <c r="IU33" s="16"/>
      <c r="IV33" s="16"/>
      <c r="IW33" s="16"/>
      <c r="IX33" s="42"/>
      <c r="IY33" s="43"/>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43"/>
      <c r="NI33" s="46"/>
      <c r="NJ33" s="16"/>
      <c r="NK33" s="16"/>
      <c r="NL33" s="16"/>
      <c r="NM33" s="16"/>
      <c r="NN33" s="16"/>
      <c r="NO33" s="16"/>
      <c r="NP33" s="16"/>
      <c r="NQ33" s="16"/>
      <c r="NR33" s="42"/>
      <c r="NS33" s="43"/>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43"/>
      <c r="SC33" s="46"/>
      <c r="SD33" s="16"/>
      <c r="SE33" s="16"/>
      <c r="SF33" s="16"/>
      <c r="SG33" s="16"/>
      <c r="SH33" s="16"/>
      <c r="SI33" s="16"/>
      <c r="SJ33" s="16"/>
      <c r="SK33" s="41"/>
      <c r="SL33" s="16"/>
      <c r="SM33" s="110"/>
      <c r="SN33" s="111"/>
      <c r="SO33" s="111"/>
      <c r="SP33" s="111"/>
      <c r="SQ33" s="111"/>
      <c r="SR33" s="111"/>
      <c r="SS33" s="111"/>
      <c r="ST33" s="111"/>
      <c r="SU33" s="111"/>
      <c r="SV33" s="111"/>
      <c r="SW33" s="111"/>
      <c r="SX33" s="111"/>
      <c r="SY33" s="111"/>
      <c r="SZ33" s="111"/>
      <c r="TA33" s="112"/>
    </row>
    <row r="34" spans="1:521" ht="13.5" customHeight="1">
      <c r="A34" s="16"/>
      <c r="B34" s="40"/>
      <c r="C34" s="16"/>
      <c r="D34" s="16"/>
      <c r="E34" s="16"/>
      <c r="F34" s="16"/>
      <c r="G34" s="16"/>
      <c r="H34" s="16"/>
      <c r="I34" s="16"/>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16"/>
      <c r="DW34" s="16"/>
      <c r="DX34" s="16"/>
      <c r="DY34" s="16"/>
      <c r="DZ34" s="16"/>
      <c r="EA34" s="16"/>
      <c r="EB34" s="16"/>
      <c r="EC34" s="16"/>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16"/>
      <c r="IQ34" s="16"/>
      <c r="IR34" s="16"/>
      <c r="IS34" s="16"/>
      <c r="IT34" s="16"/>
      <c r="IU34" s="16"/>
      <c r="IV34" s="16"/>
      <c r="IW34" s="16"/>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16"/>
      <c r="NK34" s="16"/>
      <c r="NL34" s="16"/>
      <c r="NM34" s="16"/>
      <c r="NN34" s="16"/>
      <c r="NO34" s="16"/>
      <c r="NP34" s="16"/>
      <c r="NQ34" s="16"/>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16"/>
      <c r="SE34" s="16"/>
      <c r="SF34" s="16"/>
      <c r="SG34" s="16"/>
      <c r="SH34" s="16"/>
      <c r="SI34" s="16"/>
      <c r="SJ34" s="16"/>
      <c r="SK34" s="41"/>
      <c r="SL34" s="16"/>
      <c r="SM34" s="110"/>
      <c r="SN34" s="111"/>
      <c r="SO34" s="111"/>
      <c r="SP34" s="111"/>
      <c r="SQ34" s="111"/>
      <c r="SR34" s="111"/>
      <c r="SS34" s="111"/>
      <c r="ST34" s="111"/>
      <c r="SU34" s="111"/>
      <c r="SV34" s="111"/>
      <c r="SW34" s="111"/>
      <c r="SX34" s="111"/>
      <c r="SY34" s="111"/>
      <c r="SZ34" s="111"/>
      <c r="TA34" s="112"/>
    </row>
    <row r="35" spans="1:521" ht="13.5" customHeight="1">
      <c r="A35" s="16"/>
      <c r="B35" s="40"/>
      <c r="C35" s="15"/>
      <c r="D35" s="15"/>
      <c r="E35" s="15"/>
      <c r="F35" s="15"/>
      <c r="G35" s="15"/>
      <c r="H35" s="15"/>
      <c r="I35" s="15"/>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8"/>
      <c r="DW35" s="48"/>
      <c r="DX35" s="48"/>
      <c r="DY35" s="48"/>
      <c r="DZ35" s="48"/>
      <c r="EA35" s="48"/>
      <c r="EB35" s="48"/>
      <c r="EC35" s="48"/>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8"/>
      <c r="IQ35" s="48"/>
      <c r="IR35" s="48"/>
      <c r="IS35" s="48"/>
      <c r="IT35" s="48"/>
      <c r="IU35" s="48"/>
      <c r="IV35" s="48"/>
      <c r="IW35" s="48"/>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8"/>
      <c r="NK35" s="48"/>
      <c r="NL35" s="48"/>
      <c r="NM35" s="48"/>
      <c r="NN35" s="48"/>
      <c r="NO35" s="48"/>
      <c r="NP35" s="48"/>
      <c r="NQ35" s="48"/>
      <c r="NR35" s="49"/>
      <c r="NS35" s="49"/>
      <c r="NT35" s="49"/>
      <c r="NU35" s="49"/>
      <c r="NV35" s="49"/>
      <c r="NW35" s="49"/>
      <c r="NX35" s="49"/>
      <c r="NY35" s="49"/>
      <c r="NZ35" s="49"/>
      <c r="OA35" s="49"/>
      <c r="OB35" s="49"/>
      <c r="OC35" s="49"/>
      <c r="OD35" s="49"/>
      <c r="OE35" s="49"/>
      <c r="OF35" s="49"/>
      <c r="OG35" s="49"/>
      <c r="OH35" s="49"/>
      <c r="OI35" s="49"/>
      <c r="OJ35" s="49"/>
      <c r="OK35" s="49"/>
      <c r="OL35" s="49"/>
      <c r="OM35" s="49"/>
      <c r="ON35" s="49"/>
      <c r="OO35" s="49"/>
      <c r="OP35" s="49"/>
      <c r="OQ35" s="49"/>
      <c r="OR35" s="49"/>
      <c r="OS35" s="49"/>
      <c r="OT35" s="49"/>
      <c r="OU35" s="49"/>
      <c r="OV35" s="49"/>
      <c r="OW35" s="49"/>
      <c r="OX35" s="49"/>
      <c r="OY35" s="49"/>
      <c r="OZ35" s="49"/>
      <c r="PA35" s="49"/>
      <c r="PB35" s="49"/>
      <c r="PC35" s="49"/>
      <c r="PD35" s="49"/>
      <c r="PE35" s="49"/>
      <c r="PF35" s="49"/>
      <c r="PG35" s="49"/>
      <c r="PH35" s="49"/>
      <c r="PI35" s="49"/>
      <c r="PJ35" s="49"/>
      <c r="PK35" s="49"/>
      <c r="PL35" s="49"/>
      <c r="PM35" s="49"/>
      <c r="PN35" s="49"/>
      <c r="PO35" s="49"/>
      <c r="PP35" s="49"/>
      <c r="PQ35" s="49"/>
      <c r="PR35" s="49"/>
      <c r="PS35" s="49"/>
      <c r="PT35" s="49"/>
      <c r="PU35" s="49"/>
      <c r="PV35" s="49"/>
      <c r="PW35" s="49"/>
      <c r="PX35" s="49"/>
      <c r="PY35" s="49"/>
      <c r="PZ35" s="49"/>
      <c r="QA35" s="49"/>
      <c r="QB35" s="49"/>
      <c r="QC35" s="49"/>
      <c r="QD35" s="49"/>
      <c r="QE35" s="49"/>
      <c r="QF35" s="49"/>
      <c r="QG35" s="49"/>
      <c r="QH35" s="49"/>
      <c r="QI35" s="49"/>
      <c r="QJ35" s="49"/>
      <c r="QK35" s="49"/>
      <c r="QL35" s="49"/>
      <c r="QM35" s="49"/>
      <c r="QN35" s="49"/>
      <c r="QO35" s="49"/>
      <c r="QP35" s="49"/>
      <c r="QQ35" s="49"/>
      <c r="QR35" s="49"/>
      <c r="QS35" s="49"/>
      <c r="QT35" s="49"/>
      <c r="QU35" s="49"/>
      <c r="QV35" s="49"/>
      <c r="QW35" s="49"/>
      <c r="QX35" s="49"/>
      <c r="QY35" s="49"/>
      <c r="QZ35" s="49"/>
      <c r="RA35" s="49"/>
      <c r="RB35" s="49"/>
      <c r="RC35" s="49"/>
      <c r="RD35" s="49"/>
      <c r="RE35" s="49"/>
      <c r="RF35" s="49"/>
      <c r="RG35" s="49"/>
      <c r="RH35" s="49"/>
      <c r="RI35" s="49"/>
      <c r="RJ35" s="49"/>
      <c r="RK35" s="49"/>
      <c r="RL35" s="49"/>
      <c r="RM35" s="49"/>
      <c r="RN35" s="49"/>
      <c r="RO35" s="49"/>
      <c r="RP35" s="49"/>
      <c r="RQ35" s="49"/>
      <c r="RR35" s="49"/>
      <c r="RS35" s="49"/>
      <c r="RT35" s="49"/>
      <c r="RU35" s="49"/>
      <c r="RV35" s="49"/>
      <c r="RW35" s="49"/>
      <c r="RX35" s="49"/>
      <c r="RY35" s="49"/>
      <c r="RZ35" s="49"/>
      <c r="SA35" s="49"/>
      <c r="SB35" s="49"/>
      <c r="SC35" s="49"/>
      <c r="SD35" s="15"/>
      <c r="SE35" s="15"/>
      <c r="SF35" s="15"/>
      <c r="SG35" s="15"/>
      <c r="SH35" s="15"/>
      <c r="SI35" s="15"/>
      <c r="SJ35" s="15"/>
      <c r="SK35" s="41"/>
      <c r="SL35" s="16"/>
      <c r="SM35" s="110"/>
      <c r="SN35" s="111"/>
      <c r="SO35" s="111"/>
      <c r="SP35" s="111"/>
      <c r="SQ35" s="111"/>
      <c r="SR35" s="111"/>
      <c r="SS35" s="111"/>
      <c r="ST35" s="111"/>
      <c r="SU35" s="111"/>
      <c r="SV35" s="111"/>
      <c r="SW35" s="111"/>
      <c r="SX35" s="111"/>
      <c r="SY35" s="111"/>
      <c r="SZ35" s="111"/>
      <c r="TA35" s="112"/>
    </row>
    <row r="36" spans="1:521" ht="13.5" customHeight="1">
      <c r="A36" s="16"/>
      <c r="B36" s="40"/>
      <c r="C36" s="15"/>
      <c r="D36" s="15"/>
      <c r="E36" s="15"/>
      <c r="F36" s="15"/>
      <c r="G36" s="15"/>
      <c r="H36" s="15"/>
      <c r="I36" s="15"/>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8"/>
      <c r="DW36" s="48"/>
      <c r="DX36" s="48"/>
      <c r="DY36" s="48"/>
      <c r="DZ36" s="48"/>
      <c r="EA36" s="48"/>
      <c r="EB36" s="48"/>
      <c r="EC36" s="48"/>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8"/>
      <c r="IQ36" s="48"/>
      <c r="IR36" s="48"/>
      <c r="IS36" s="48"/>
      <c r="IT36" s="48"/>
      <c r="IU36" s="48"/>
      <c r="IV36" s="48"/>
      <c r="IW36" s="48"/>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8"/>
      <c r="NK36" s="48"/>
      <c r="NL36" s="48"/>
      <c r="NM36" s="48"/>
      <c r="NN36" s="48"/>
      <c r="NO36" s="48"/>
      <c r="NP36" s="48"/>
      <c r="NQ36" s="48"/>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15"/>
      <c r="SE36" s="15"/>
      <c r="SF36" s="15"/>
      <c r="SG36" s="15"/>
      <c r="SH36" s="15"/>
      <c r="SI36" s="15"/>
      <c r="SJ36" s="15"/>
      <c r="SK36" s="41"/>
      <c r="SL36" s="16"/>
      <c r="SM36" s="110"/>
      <c r="SN36" s="111"/>
      <c r="SO36" s="111"/>
      <c r="SP36" s="111"/>
      <c r="SQ36" s="111"/>
      <c r="SR36" s="111"/>
      <c r="SS36" s="111"/>
      <c r="ST36" s="111"/>
      <c r="SU36" s="111"/>
      <c r="SV36" s="111"/>
      <c r="SW36" s="111"/>
      <c r="SX36" s="111"/>
      <c r="SY36" s="111"/>
      <c r="SZ36" s="111"/>
      <c r="TA36" s="112"/>
    </row>
    <row r="37" spans="1:521" ht="13.5" customHeight="1">
      <c r="A37" s="16"/>
      <c r="B37" s="40"/>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41"/>
      <c r="SL37" s="16"/>
      <c r="SM37" s="110"/>
      <c r="SN37" s="111"/>
      <c r="SO37" s="111"/>
      <c r="SP37" s="111"/>
      <c r="SQ37" s="111"/>
      <c r="SR37" s="111"/>
      <c r="SS37" s="111"/>
      <c r="ST37" s="111"/>
      <c r="SU37" s="111"/>
      <c r="SV37" s="111"/>
      <c r="SW37" s="111"/>
      <c r="SX37" s="111"/>
      <c r="SY37" s="111"/>
      <c r="SZ37" s="111"/>
      <c r="TA37" s="112"/>
    </row>
    <row r="38" spans="1:521" ht="13.5" customHeight="1">
      <c r="A38" s="16"/>
      <c r="B38" s="4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41"/>
      <c r="SL38" s="16"/>
      <c r="SM38" s="110"/>
      <c r="SN38" s="111"/>
      <c r="SO38" s="111"/>
      <c r="SP38" s="111"/>
      <c r="SQ38" s="111"/>
      <c r="SR38" s="111"/>
      <c r="SS38" s="111"/>
      <c r="ST38" s="111"/>
      <c r="SU38" s="111"/>
      <c r="SV38" s="111"/>
      <c r="SW38" s="111"/>
      <c r="SX38" s="111"/>
      <c r="SY38" s="111"/>
      <c r="SZ38" s="111"/>
      <c r="TA38" s="112"/>
    </row>
    <row r="39" spans="1:521" ht="13.5" customHeight="1">
      <c r="A39" s="16"/>
      <c r="B39" s="40"/>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16"/>
      <c r="SE39" s="16"/>
      <c r="SF39" s="16"/>
      <c r="SG39" s="16"/>
      <c r="SH39" s="16"/>
      <c r="SI39" s="16"/>
      <c r="SJ39" s="16"/>
      <c r="SK39" s="41"/>
      <c r="SL39" s="16"/>
      <c r="SM39" s="110"/>
      <c r="SN39" s="111"/>
      <c r="SO39" s="111"/>
      <c r="SP39" s="111"/>
      <c r="SQ39" s="111"/>
      <c r="SR39" s="111"/>
      <c r="SS39" s="111"/>
      <c r="ST39" s="111"/>
      <c r="SU39" s="111"/>
      <c r="SV39" s="111"/>
      <c r="SW39" s="111"/>
      <c r="SX39" s="111"/>
      <c r="SY39" s="111"/>
      <c r="SZ39" s="111"/>
      <c r="TA39" s="112"/>
    </row>
    <row r="40" spans="1:521" ht="13.5" customHeight="1">
      <c r="A40" s="16"/>
      <c r="B40" s="40"/>
      <c r="C40" s="16"/>
      <c r="D40" s="16"/>
      <c r="E40" s="16"/>
      <c r="F40" s="16"/>
      <c r="G40" s="16"/>
      <c r="H40" s="16"/>
      <c r="I40" s="16"/>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16"/>
      <c r="DW40" s="16"/>
      <c r="DX40" s="16"/>
      <c r="DY40" s="16"/>
      <c r="DZ40" s="16"/>
      <c r="EA40" s="16"/>
      <c r="EB40" s="16"/>
      <c r="EC40" s="16"/>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16"/>
      <c r="IQ40" s="16"/>
      <c r="IR40" s="16"/>
      <c r="IS40" s="16"/>
      <c r="IT40" s="16"/>
      <c r="IU40" s="16"/>
      <c r="IV40" s="16"/>
      <c r="IW40" s="16"/>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16"/>
      <c r="NK40" s="16"/>
      <c r="NL40" s="16"/>
      <c r="NM40" s="16"/>
      <c r="NN40" s="16"/>
      <c r="NO40" s="16"/>
      <c r="NP40" s="16"/>
      <c r="NQ40" s="16"/>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16"/>
      <c r="SE40" s="16"/>
      <c r="SF40" s="16"/>
      <c r="SG40" s="16"/>
      <c r="SH40" s="16"/>
      <c r="SI40" s="16"/>
      <c r="SJ40" s="16"/>
      <c r="SK40" s="41"/>
      <c r="SL40" s="16"/>
      <c r="SM40" s="110"/>
      <c r="SN40" s="111"/>
      <c r="SO40" s="111"/>
      <c r="SP40" s="111"/>
      <c r="SQ40" s="111"/>
      <c r="SR40" s="111"/>
      <c r="SS40" s="111"/>
      <c r="ST40" s="111"/>
      <c r="SU40" s="111"/>
      <c r="SV40" s="111"/>
      <c r="SW40" s="111"/>
      <c r="SX40" s="111"/>
      <c r="SY40" s="111"/>
      <c r="SZ40" s="111"/>
      <c r="TA40" s="112"/>
    </row>
    <row r="41" spans="1:521" ht="13.5" customHeight="1">
      <c r="A41" s="16"/>
      <c r="B41" s="40"/>
      <c r="C41" s="16"/>
      <c r="D41" s="16"/>
      <c r="E41" s="16"/>
      <c r="F41" s="16"/>
      <c r="G41" s="16"/>
      <c r="H41" s="16"/>
      <c r="I41" s="16"/>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16"/>
      <c r="DW41" s="16"/>
      <c r="DX41" s="16"/>
      <c r="DY41" s="16"/>
      <c r="DZ41" s="16"/>
      <c r="EA41" s="16"/>
      <c r="EB41" s="16"/>
      <c r="EC41" s="16"/>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16"/>
      <c r="IQ41" s="16"/>
      <c r="IR41" s="16"/>
      <c r="IS41" s="16"/>
      <c r="IT41" s="16"/>
      <c r="IU41" s="16"/>
      <c r="IV41" s="16"/>
      <c r="IW41" s="16"/>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16"/>
      <c r="NK41" s="16"/>
      <c r="NL41" s="16"/>
      <c r="NM41" s="16"/>
      <c r="NN41" s="16"/>
      <c r="NO41" s="16"/>
      <c r="NP41" s="16"/>
      <c r="NQ41" s="16"/>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16"/>
      <c r="SE41" s="16"/>
      <c r="SF41" s="16"/>
      <c r="SG41" s="16"/>
      <c r="SH41" s="16"/>
      <c r="SI41" s="16"/>
      <c r="SJ41" s="16"/>
      <c r="SK41" s="41"/>
      <c r="SL41" s="16"/>
      <c r="SM41" s="110"/>
      <c r="SN41" s="111"/>
      <c r="SO41" s="111"/>
      <c r="SP41" s="111"/>
      <c r="SQ41" s="111"/>
      <c r="SR41" s="111"/>
      <c r="SS41" s="111"/>
      <c r="ST41" s="111"/>
      <c r="SU41" s="111"/>
      <c r="SV41" s="111"/>
      <c r="SW41" s="111"/>
      <c r="SX41" s="111"/>
      <c r="SY41" s="111"/>
      <c r="SZ41" s="111"/>
      <c r="TA41" s="112"/>
    </row>
    <row r="42" spans="1:521" ht="13.5" customHeight="1">
      <c r="A42" s="16"/>
      <c r="B42" s="40"/>
      <c r="C42" s="16"/>
      <c r="D42" s="16"/>
      <c r="E42" s="16"/>
      <c r="F42" s="16"/>
      <c r="G42" s="16"/>
      <c r="H42" s="16"/>
      <c r="I42" s="16"/>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16"/>
      <c r="DW42" s="16"/>
      <c r="DX42" s="16"/>
      <c r="DY42" s="16"/>
      <c r="DZ42" s="16"/>
      <c r="EA42" s="16"/>
      <c r="EB42" s="16"/>
      <c r="EC42" s="16"/>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16"/>
      <c r="IQ42" s="16"/>
      <c r="IR42" s="16"/>
      <c r="IS42" s="16"/>
      <c r="IT42" s="16"/>
      <c r="IU42" s="16"/>
      <c r="IV42" s="16"/>
      <c r="IW42" s="16"/>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16"/>
      <c r="NK42" s="16"/>
      <c r="NL42" s="16"/>
      <c r="NM42" s="16"/>
      <c r="NN42" s="16"/>
      <c r="NO42" s="16"/>
      <c r="NP42" s="16"/>
      <c r="NQ42" s="16"/>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16"/>
      <c r="SE42" s="16"/>
      <c r="SF42" s="16"/>
      <c r="SG42" s="16"/>
      <c r="SH42" s="16"/>
      <c r="SI42" s="16"/>
      <c r="SJ42" s="16"/>
      <c r="SK42" s="41"/>
      <c r="SL42" s="16"/>
      <c r="SM42" s="110"/>
      <c r="SN42" s="111"/>
      <c r="SO42" s="111"/>
      <c r="SP42" s="111"/>
      <c r="SQ42" s="111"/>
      <c r="SR42" s="111"/>
      <c r="SS42" s="111"/>
      <c r="ST42" s="111"/>
      <c r="SU42" s="111"/>
      <c r="SV42" s="111"/>
      <c r="SW42" s="111"/>
      <c r="SX42" s="111"/>
      <c r="SY42" s="111"/>
      <c r="SZ42" s="111"/>
      <c r="TA42" s="112"/>
    </row>
    <row r="43" spans="1:521" ht="13.5" customHeight="1">
      <c r="A43" s="16"/>
      <c r="B43" s="40"/>
      <c r="C43" s="16"/>
      <c r="D43" s="16"/>
      <c r="E43" s="16"/>
      <c r="F43" s="16"/>
      <c r="G43" s="16"/>
      <c r="H43" s="16"/>
      <c r="I43" s="16"/>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16"/>
      <c r="DW43" s="16"/>
      <c r="DX43" s="16"/>
      <c r="DY43" s="16"/>
      <c r="DZ43" s="16"/>
      <c r="EA43" s="16"/>
      <c r="EB43" s="16"/>
      <c r="EC43" s="16"/>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16"/>
      <c r="IQ43" s="16"/>
      <c r="IR43" s="16"/>
      <c r="IS43" s="16"/>
      <c r="IT43" s="16"/>
      <c r="IU43" s="16"/>
      <c r="IV43" s="16"/>
      <c r="IW43" s="16"/>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16"/>
      <c r="NK43" s="16"/>
      <c r="NL43" s="16"/>
      <c r="NM43" s="16"/>
      <c r="NN43" s="16"/>
      <c r="NO43" s="16"/>
      <c r="NP43" s="16"/>
      <c r="NQ43" s="16"/>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16"/>
      <c r="SE43" s="16"/>
      <c r="SF43" s="16"/>
      <c r="SG43" s="16"/>
      <c r="SH43" s="16"/>
      <c r="SI43" s="16"/>
      <c r="SJ43" s="16"/>
      <c r="SK43" s="41"/>
      <c r="SL43" s="16"/>
      <c r="SM43" s="110"/>
      <c r="SN43" s="111"/>
      <c r="SO43" s="111"/>
      <c r="SP43" s="111"/>
      <c r="SQ43" s="111"/>
      <c r="SR43" s="111"/>
      <c r="SS43" s="111"/>
      <c r="ST43" s="111"/>
      <c r="SU43" s="111"/>
      <c r="SV43" s="111"/>
      <c r="SW43" s="111"/>
      <c r="SX43" s="111"/>
      <c r="SY43" s="111"/>
      <c r="SZ43" s="111"/>
      <c r="TA43" s="112"/>
    </row>
    <row r="44" spans="1:521" ht="13.5" customHeight="1">
      <c r="A44" s="16"/>
      <c r="B44" s="40"/>
      <c r="C44" s="16"/>
      <c r="D44" s="16"/>
      <c r="E44" s="16"/>
      <c r="F44" s="16"/>
      <c r="G44" s="16"/>
      <c r="H44" s="16"/>
      <c r="I44" s="16"/>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16"/>
      <c r="DW44" s="16"/>
      <c r="DX44" s="16"/>
      <c r="DY44" s="16"/>
      <c r="DZ44" s="16"/>
      <c r="EA44" s="16"/>
      <c r="EB44" s="16"/>
      <c r="EC44" s="16"/>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16"/>
      <c r="IQ44" s="16"/>
      <c r="IR44" s="16"/>
      <c r="IS44" s="16"/>
      <c r="IT44" s="16"/>
      <c r="IU44" s="16"/>
      <c r="IV44" s="16"/>
      <c r="IW44" s="16"/>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16"/>
      <c r="NK44" s="16"/>
      <c r="NL44" s="16"/>
      <c r="NM44" s="16"/>
      <c r="NN44" s="16"/>
      <c r="NO44" s="16"/>
      <c r="NP44" s="16"/>
      <c r="NQ44" s="16"/>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16"/>
      <c r="SE44" s="16"/>
      <c r="SF44" s="16"/>
      <c r="SG44" s="16"/>
      <c r="SH44" s="16"/>
      <c r="SI44" s="16"/>
      <c r="SJ44" s="16"/>
      <c r="SK44" s="41"/>
      <c r="SL44" s="16"/>
      <c r="SM44" s="110"/>
      <c r="SN44" s="111"/>
      <c r="SO44" s="111"/>
      <c r="SP44" s="111"/>
      <c r="SQ44" s="111"/>
      <c r="SR44" s="111"/>
      <c r="SS44" s="111"/>
      <c r="ST44" s="111"/>
      <c r="SU44" s="111"/>
      <c r="SV44" s="111"/>
      <c r="SW44" s="111"/>
      <c r="SX44" s="111"/>
      <c r="SY44" s="111"/>
      <c r="SZ44" s="111"/>
      <c r="TA44" s="112"/>
    </row>
    <row r="45" spans="1:521" ht="13.5" customHeight="1">
      <c r="A45" s="16"/>
      <c r="B45" s="40"/>
      <c r="C45" s="16"/>
      <c r="D45" s="16"/>
      <c r="E45" s="16"/>
      <c r="F45" s="16"/>
      <c r="G45" s="16"/>
      <c r="H45" s="16"/>
      <c r="I45" s="16"/>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16"/>
      <c r="DW45" s="16"/>
      <c r="DX45" s="16"/>
      <c r="DY45" s="16"/>
      <c r="DZ45" s="16"/>
      <c r="EA45" s="16"/>
      <c r="EB45" s="16"/>
      <c r="EC45" s="16"/>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16"/>
      <c r="IQ45" s="16"/>
      <c r="IR45" s="16"/>
      <c r="IS45" s="16"/>
      <c r="IT45" s="16"/>
      <c r="IU45" s="16"/>
      <c r="IV45" s="16"/>
      <c r="IW45" s="16"/>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16"/>
      <c r="NK45" s="16"/>
      <c r="NL45" s="16"/>
      <c r="NM45" s="16"/>
      <c r="NN45" s="16"/>
      <c r="NO45" s="16"/>
      <c r="NP45" s="16"/>
      <c r="NQ45" s="16"/>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16"/>
      <c r="SE45" s="16"/>
      <c r="SF45" s="16"/>
      <c r="SG45" s="16"/>
      <c r="SH45" s="16"/>
      <c r="SI45" s="16"/>
      <c r="SJ45" s="16"/>
      <c r="SK45" s="41"/>
      <c r="SL45" s="16"/>
      <c r="SM45" s="113"/>
      <c r="SN45" s="114"/>
      <c r="SO45" s="114"/>
      <c r="SP45" s="114"/>
      <c r="SQ45" s="114"/>
      <c r="SR45" s="114"/>
      <c r="SS45" s="114"/>
      <c r="ST45" s="114"/>
      <c r="SU45" s="114"/>
      <c r="SV45" s="114"/>
      <c r="SW45" s="114"/>
      <c r="SX45" s="114"/>
      <c r="SY45" s="114"/>
      <c r="SZ45" s="114"/>
      <c r="TA45" s="115"/>
    </row>
    <row r="46" spans="1:521" ht="13.5" customHeight="1">
      <c r="A46" s="16"/>
      <c r="B46" s="40"/>
      <c r="C46" s="16"/>
      <c r="D46" s="16"/>
      <c r="E46" s="16"/>
      <c r="F46" s="16"/>
      <c r="G46" s="16"/>
      <c r="H46" s="16"/>
      <c r="I46" s="16"/>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16"/>
      <c r="DW46" s="16"/>
      <c r="DX46" s="16"/>
      <c r="DY46" s="16"/>
      <c r="DZ46" s="16"/>
      <c r="EA46" s="16"/>
      <c r="EB46" s="16"/>
      <c r="EC46" s="16"/>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16"/>
      <c r="IQ46" s="16"/>
      <c r="IR46" s="16"/>
      <c r="IS46" s="16"/>
      <c r="IT46" s="16"/>
      <c r="IU46" s="16"/>
      <c r="IV46" s="16"/>
      <c r="IW46" s="16"/>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16"/>
      <c r="NK46" s="16"/>
      <c r="NL46" s="16"/>
      <c r="NM46" s="16"/>
      <c r="NN46" s="16"/>
      <c r="NO46" s="16"/>
      <c r="NP46" s="16"/>
      <c r="NQ46" s="16"/>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16"/>
      <c r="SE46" s="16"/>
      <c r="SF46" s="16"/>
      <c r="SG46" s="16"/>
      <c r="SH46" s="16"/>
      <c r="SI46" s="16"/>
      <c r="SJ46" s="16"/>
      <c r="SK46" s="41"/>
      <c r="SL46" s="16"/>
      <c r="SM46" s="134" t="s">
        <v>25</v>
      </c>
      <c r="SN46" s="135"/>
      <c r="SO46" s="135"/>
      <c r="SP46" s="135"/>
      <c r="SQ46" s="135"/>
      <c r="SR46" s="135"/>
      <c r="SS46" s="135"/>
      <c r="ST46" s="135"/>
      <c r="SU46" s="135"/>
      <c r="SV46" s="135"/>
      <c r="SW46" s="135"/>
      <c r="SX46" s="135"/>
      <c r="SY46" s="135"/>
      <c r="SZ46" s="135"/>
      <c r="TA46" s="136"/>
    </row>
    <row r="47" spans="1:521" ht="13.5" customHeight="1">
      <c r="A47" s="16"/>
      <c r="B47" s="40"/>
      <c r="C47" s="16"/>
      <c r="D47" s="16"/>
      <c r="E47" s="16"/>
      <c r="F47" s="16"/>
      <c r="G47" s="16"/>
      <c r="H47" s="16"/>
      <c r="I47" s="16"/>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16"/>
      <c r="DW47" s="16"/>
      <c r="DX47" s="16"/>
      <c r="DY47" s="16"/>
      <c r="DZ47" s="16"/>
      <c r="EA47" s="16"/>
      <c r="EB47" s="16"/>
      <c r="EC47" s="16"/>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16"/>
      <c r="IQ47" s="16"/>
      <c r="IR47" s="16"/>
      <c r="IS47" s="16"/>
      <c r="IT47" s="16"/>
      <c r="IU47" s="16"/>
      <c r="IV47" s="16"/>
      <c r="IW47" s="16"/>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16"/>
      <c r="NK47" s="16"/>
      <c r="NL47" s="16"/>
      <c r="NM47" s="16"/>
      <c r="NN47" s="16"/>
      <c r="NO47" s="16"/>
      <c r="NP47" s="16"/>
      <c r="NQ47" s="16"/>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16"/>
      <c r="SE47" s="16"/>
      <c r="SF47" s="16"/>
      <c r="SG47" s="16"/>
      <c r="SH47" s="16"/>
      <c r="SI47" s="16"/>
      <c r="SJ47" s="16"/>
      <c r="SK47" s="41"/>
      <c r="SL47" s="16"/>
      <c r="SM47" s="134"/>
      <c r="SN47" s="135"/>
      <c r="SO47" s="135"/>
      <c r="SP47" s="135"/>
      <c r="SQ47" s="135"/>
      <c r="SR47" s="135"/>
      <c r="SS47" s="135"/>
      <c r="ST47" s="135"/>
      <c r="SU47" s="135"/>
      <c r="SV47" s="135"/>
      <c r="SW47" s="135"/>
      <c r="SX47" s="135"/>
      <c r="SY47" s="135"/>
      <c r="SZ47" s="135"/>
      <c r="TA47" s="136"/>
    </row>
    <row r="48" spans="1:521" ht="13.5" customHeight="1">
      <c r="A48" s="16"/>
      <c r="B48" s="40"/>
      <c r="C48" s="16"/>
      <c r="D48" s="16"/>
      <c r="E48" s="16"/>
      <c r="F48" s="16"/>
      <c r="G48" s="16"/>
      <c r="H48" s="16"/>
      <c r="I48" s="16"/>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16"/>
      <c r="DW48" s="16"/>
      <c r="DX48" s="16"/>
      <c r="DY48" s="16"/>
      <c r="DZ48" s="16"/>
      <c r="EA48" s="16"/>
      <c r="EB48" s="16"/>
      <c r="EC48" s="16"/>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16"/>
      <c r="IQ48" s="16"/>
      <c r="IR48" s="16"/>
      <c r="IS48" s="16"/>
      <c r="IT48" s="16"/>
      <c r="IU48" s="16"/>
      <c r="IV48" s="16"/>
      <c r="IW48" s="16"/>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16"/>
      <c r="NK48" s="16"/>
      <c r="NL48" s="16"/>
      <c r="NM48" s="16"/>
      <c r="NN48" s="16"/>
      <c r="NO48" s="16"/>
      <c r="NP48" s="16"/>
      <c r="NQ48" s="16"/>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16"/>
      <c r="SE48" s="16"/>
      <c r="SF48" s="16"/>
      <c r="SG48" s="16"/>
      <c r="SH48" s="16"/>
      <c r="SI48" s="16"/>
      <c r="SJ48" s="16"/>
      <c r="SK48" s="41"/>
      <c r="SL48" s="16"/>
      <c r="SM48" s="110" t="s">
        <v>106</v>
      </c>
      <c r="SN48" s="111"/>
      <c r="SO48" s="111"/>
      <c r="SP48" s="111"/>
      <c r="SQ48" s="111"/>
      <c r="SR48" s="111"/>
      <c r="SS48" s="111"/>
      <c r="ST48" s="111"/>
      <c r="SU48" s="111"/>
      <c r="SV48" s="111"/>
      <c r="SW48" s="111"/>
      <c r="SX48" s="111"/>
      <c r="SY48" s="111"/>
      <c r="SZ48" s="111"/>
      <c r="TA48" s="112"/>
    </row>
    <row r="49" spans="1:521" ht="13.5" customHeight="1">
      <c r="A49" s="16"/>
      <c r="B49" s="40"/>
      <c r="C49" s="16"/>
      <c r="D49" s="16"/>
      <c r="E49" s="16"/>
      <c r="F49" s="16"/>
      <c r="G49" s="16"/>
      <c r="H49" s="16"/>
      <c r="I49" s="16"/>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16"/>
      <c r="DW49" s="16"/>
      <c r="DX49" s="16"/>
      <c r="DY49" s="16"/>
      <c r="DZ49" s="16"/>
      <c r="EA49" s="16"/>
      <c r="EB49" s="16"/>
      <c r="EC49" s="16"/>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16"/>
      <c r="IQ49" s="16"/>
      <c r="IR49" s="16"/>
      <c r="IS49" s="16"/>
      <c r="IT49" s="16"/>
      <c r="IU49" s="16"/>
      <c r="IV49" s="16"/>
      <c r="IW49" s="16"/>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16"/>
      <c r="NK49" s="16"/>
      <c r="NL49" s="16"/>
      <c r="NM49" s="16"/>
      <c r="NN49" s="16"/>
      <c r="NO49" s="16"/>
      <c r="NP49" s="16"/>
      <c r="NQ49" s="16"/>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16"/>
      <c r="SE49" s="16"/>
      <c r="SF49" s="16"/>
      <c r="SG49" s="16"/>
      <c r="SH49" s="16"/>
      <c r="SI49" s="16"/>
      <c r="SJ49" s="16"/>
      <c r="SK49" s="41"/>
      <c r="SL49" s="16"/>
      <c r="SM49" s="110"/>
      <c r="SN49" s="111"/>
      <c r="SO49" s="111"/>
      <c r="SP49" s="111"/>
      <c r="SQ49" s="111"/>
      <c r="SR49" s="111"/>
      <c r="SS49" s="111"/>
      <c r="ST49" s="111"/>
      <c r="SU49" s="111"/>
      <c r="SV49" s="111"/>
      <c r="SW49" s="111"/>
      <c r="SX49" s="111"/>
      <c r="SY49" s="111"/>
      <c r="SZ49" s="111"/>
      <c r="TA49" s="112"/>
    </row>
    <row r="50" spans="1:521" ht="13.5" customHeight="1">
      <c r="A50" s="16"/>
      <c r="B50" s="40"/>
      <c r="C50" s="16"/>
      <c r="D50" s="16"/>
      <c r="E50" s="16"/>
      <c r="F50" s="16"/>
      <c r="G50" s="16"/>
      <c r="H50" s="16"/>
      <c r="I50" s="16"/>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16"/>
      <c r="DW50" s="16"/>
      <c r="DX50" s="16"/>
      <c r="DY50" s="16"/>
      <c r="DZ50" s="16"/>
      <c r="EA50" s="16"/>
      <c r="EB50" s="16"/>
      <c r="EC50" s="16"/>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16"/>
      <c r="IQ50" s="16"/>
      <c r="IR50" s="16"/>
      <c r="IS50" s="16"/>
      <c r="IT50" s="16"/>
      <c r="IU50" s="16"/>
      <c r="IV50" s="16"/>
      <c r="IW50" s="16"/>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16"/>
      <c r="NK50" s="16"/>
      <c r="NL50" s="16"/>
      <c r="NM50" s="16"/>
      <c r="NN50" s="16"/>
      <c r="NO50" s="16"/>
      <c r="NP50" s="16"/>
      <c r="NQ50" s="16"/>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16"/>
      <c r="SE50" s="16"/>
      <c r="SF50" s="16"/>
      <c r="SG50" s="16"/>
      <c r="SH50" s="16"/>
      <c r="SI50" s="16"/>
      <c r="SJ50" s="16"/>
      <c r="SK50" s="41"/>
      <c r="SL50" s="16"/>
      <c r="SM50" s="110"/>
      <c r="SN50" s="111"/>
      <c r="SO50" s="111"/>
      <c r="SP50" s="111"/>
      <c r="SQ50" s="111"/>
      <c r="SR50" s="111"/>
      <c r="SS50" s="111"/>
      <c r="ST50" s="111"/>
      <c r="SU50" s="111"/>
      <c r="SV50" s="111"/>
      <c r="SW50" s="111"/>
      <c r="SX50" s="111"/>
      <c r="SY50" s="111"/>
      <c r="SZ50" s="111"/>
      <c r="TA50" s="112"/>
    </row>
    <row r="51" spans="1:521" ht="13.5" customHeight="1">
      <c r="A51" s="16"/>
      <c r="B51" s="40"/>
      <c r="C51" s="16"/>
      <c r="D51" s="16"/>
      <c r="E51" s="16"/>
      <c r="F51" s="16"/>
      <c r="G51" s="16"/>
      <c r="H51" s="16"/>
      <c r="I51" s="16"/>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16"/>
      <c r="DW51" s="16"/>
      <c r="DX51" s="16"/>
      <c r="DY51" s="16"/>
      <c r="DZ51" s="16"/>
      <c r="EA51" s="16"/>
      <c r="EB51" s="16"/>
      <c r="EC51" s="16"/>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16"/>
      <c r="IQ51" s="16"/>
      <c r="IR51" s="16"/>
      <c r="IS51" s="16"/>
      <c r="IT51" s="16"/>
      <c r="IU51" s="16"/>
      <c r="IV51" s="16"/>
      <c r="IW51" s="16"/>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16"/>
      <c r="NK51" s="16"/>
      <c r="NL51" s="16"/>
      <c r="NM51" s="16"/>
      <c r="NN51" s="16"/>
      <c r="NO51" s="16"/>
      <c r="NP51" s="16"/>
      <c r="NQ51" s="16"/>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16"/>
      <c r="SE51" s="16"/>
      <c r="SF51" s="16"/>
      <c r="SG51" s="16"/>
      <c r="SH51" s="16"/>
      <c r="SI51" s="16"/>
      <c r="SJ51" s="16"/>
      <c r="SK51" s="41"/>
      <c r="SL51" s="16"/>
      <c r="SM51" s="110"/>
      <c r="SN51" s="111"/>
      <c r="SO51" s="111"/>
      <c r="SP51" s="111"/>
      <c r="SQ51" s="111"/>
      <c r="SR51" s="111"/>
      <c r="SS51" s="111"/>
      <c r="ST51" s="111"/>
      <c r="SU51" s="111"/>
      <c r="SV51" s="111"/>
      <c r="SW51" s="111"/>
      <c r="SX51" s="111"/>
      <c r="SY51" s="111"/>
      <c r="SZ51" s="111"/>
      <c r="TA51" s="112"/>
    </row>
    <row r="52" spans="1:521" ht="13.5" customHeight="1">
      <c r="A52" s="16"/>
      <c r="B52" s="40"/>
      <c r="C52" s="16"/>
      <c r="D52" s="16"/>
      <c r="E52" s="16"/>
      <c r="F52" s="16"/>
      <c r="G52" s="16"/>
      <c r="H52" s="16"/>
      <c r="I52" s="16"/>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16"/>
      <c r="DW52" s="16"/>
      <c r="DX52" s="16"/>
      <c r="DY52" s="16"/>
      <c r="DZ52" s="16"/>
      <c r="EA52" s="16"/>
      <c r="EB52" s="16"/>
      <c r="EC52" s="16"/>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16"/>
      <c r="IQ52" s="16"/>
      <c r="IR52" s="16"/>
      <c r="IS52" s="16"/>
      <c r="IT52" s="16"/>
      <c r="IU52" s="16"/>
      <c r="IV52" s="16"/>
      <c r="IW52" s="16"/>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16"/>
      <c r="NK52" s="16"/>
      <c r="NL52" s="16"/>
      <c r="NM52" s="16"/>
      <c r="NN52" s="16"/>
      <c r="NO52" s="16"/>
      <c r="NP52" s="16"/>
      <c r="NQ52" s="16"/>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16"/>
      <c r="SE52" s="16"/>
      <c r="SF52" s="16"/>
      <c r="SG52" s="16"/>
      <c r="SH52" s="16"/>
      <c r="SI52" s="16"/>
      <c r="SJ52" s="16"/>
      <c r="SK52" s="41"/>
      <c r="SL52" s="16"/>
      <c r="SM52" s="110"/>
      <c r="SN52" s="111"/>
      <c r="SO52" s="111"/>
      <c r="SP52" s="111"/>
      <c r="SQ52" s="111"/>
      <c r="SR52" s="111"/>
      <c r="SS52" s="111"/>
      <c r="ST52" s="111"/>
      <c r="SU52" s="111"/>
      <c r="SV52" s="111"/>
      <c r="SW52" s="111"/>
      <c r="SX52" s="111"/>
      <c r="SY52" s="111"/>
      <c r="SZ52" s="111"/>
      <c r="TA52" s="112"/>
    </row>
    <row r="53" spans="1:521" ht="13.5" customHeight="1">
      <c r="A53" s="16"/>
      <c r="B53" s="40"/>
      <c r="C53" s="16"/>
      <c r="D53" s="16"/>
      <c r="E53" s="16"/>
      <c r="F53" s="16"/>
      <c r="G53" s="16"/>
      <c r="H53" s="16"/>
      <c r="I53" s="16"/>
      <c r="J53" s="42"/>
      <c r="K53" s="43"/>
      <c r="L53" s="44"/>
      <c r="M53" s="44"/>
      <c r="N53" s="44"/>
      <c r="O53" s="44"/>
      <c r="P53" s="44"/>
      <c r="Q53" s="44"/>
      <c r="R53" s="44"/>
      <c r="S53" s="44"/>
      <c r="T53" s="44"/>
      <c r="U53" s="44"/>
      <c r="V53" s="44"/>
      <c r="W53" s="44"/>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4"/>
      <c r="DU53" s="46"/>
      <c r="DV53" s="16"/>
      <c r="DW53" s="16"/>
      <c r="DX53" s="16"/>
      <c r="DY53" s="16"/>
      <c r="DZ53" s="16"/>
      <c r="EA53" s="16"/>
      <c r="EB53" s="16"/>
      <c r="EC53" s="16"/>
      <c r="ED53" s="42"/>
      <c r="EE53" s="43"/>
      <c r="EF53" s="44"/>
      <c r="EG53" s="44"/>
      <c r="EH53" s="44"/>
      <c r="EI53" s="44"/>
      <c r="EJ53" s="44"/>
      <c r="EK53" s="44"/>
      <c r="EL53" s="44"/>
      <c r="EM53" s="44"/>
      <c r="EN53" s="44"/>
      <c r="EO53" s="44"/>
      <c r="EP53" s="44"/>
      <c r="EQ53" s="44"/>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4"/>
      <c r="IO53" s="46"/>
      <c r="IP53" s="16"/>
      <c r="IQ53" s="16"/>
      <c r="IR53" s="16"/>
      <c r="IS53" s="16"/>
      <c r="IT53" s="16"/>
      <c r="IU53" s="16"/>
      <c r="IV53" s="16"/>
      <c r="IW53" s="16"/>
      <c r="IX53" s="42"/>
      <c r="IY53" s="43"/>
      <c r="IZ53" s="44"/>
      <c r="JA53" s="44"/>
      <c r="JB53" s="44"/>
      <c r="JC53" s="44"/>
      <c r="JD53" s="44"/>
      <c r="JE53" s="44"/>
      <c r="JF53" s="44"/>
      <c r="JG53" s="44"/>
      <c r="JH53" s="44"/>
      <c r="JI53" s="44"/>
      <c r="JJ53" s="44"/>
      <c r="JK53" s="44"/>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4"/>
      <c r="NI53" s="46"/>
      <c r="NJ53" s="16"/>
      <c r="NK53" s="16"/>
      <c r="NL53" s="16"/>
      <c r="NM53" s="16"/>
      <c r="NN53" s="16"/>
      <c r="NO53" s="16"/>
      <c r="NP53" s="16"/>
      <c r="NQ53" s="16"/>
      <c r="NR53" s="42"/>
      <c r="NS53" s="43"/>
      <c r="NT53" s="44"/>
      <c r="NU53" s="44"/>
      <c r="NV53" s="44"/>
      <c r="NW53" s="44"/>
      <c r="NX53" s="44"/>
      <c r="NY53" s="44"/>
      <c r="NZ53" s="44"/>
      <c r="OA53" s="44"/>
      <c r="OB53" s="44"/>
      <c r="OC53" s="44"/>
      <c r="OD53" s="44"/>
      <c r="OE53" s="44"/>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4"/>
      <c r="SC53" s="46"/>
      <c r="SD53" s="16"/>
      <c r="SE53" s="16"/>
      <c r="SF53" s="16"/>
      <c r="SG53" s="16"/>
      <c r="SH53" s="16"/>
      <c r="SI53" s="16"/>
      <c r="SJ53" s="16"/>
      <c r="SK53" s="41"/>
      <c r="SL53" s="16"/>
      <c r="SM53" s="110"/>
      <c r="SN53" s="111"/>
      <c r="SO53" s="111"/>
      <c r="SP53" s="111"/>
      <c r="SQ53" s="111"/>
      <c r="SR53" s="111"/>
      <c r="SS53" s="111"/>
      <c r="ST53" s="111"/>
      <c r="SU53" s="111"/>
      <c r="SV53" s="111"/>
      <c r="SW53" s="111"/>
      <c r="SX53" s="111"/>
      <c r="SY53" s="111"/>
      <c r="SZ53" s="111"/>
      <c r="TA53" s="112"/>
    </row>
    <row r="54" spans="1:521" ht="13.5" customHeight="1">
      <c r="A54" s="16"/>
      <c r="B54" s="40"/>
      <c r="C54" s="16"/>
      <c r="D54" s="16"/>
      <c r="E54" s="16"/>
      <c r="F54" s="16"/>
      <c r="G54" s="16"/>
      <c r="H54" s="16"/>
      <c r="I54" s="16"/>
      <c r="J54" s="42"/>
      <c r="K54" s="43"/>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44"/>
      <c r="DU54" s="46"/>
      <c r="DV54" s="16"/>
      <c r="DW54" s="16"/>
      <c r="DX54" s="16"/>
      <c r="DY54" s="16"/>
      <c r="DZ54" s="16"/>
      <c r="EA54" s="16"/>
      <c r="EB54" s="16"/>
      <c r="EC54" s="16"/>
      <c r="ED54" s="42"/>
      <c r="EE54" s="43"/>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44"/>
      <c r="IO54" s="46"/>
      <c r="IP54" s="16"/>
      <c r="IQ54" s="16"/>
      <c r="IR54" s="16"/>
      <c r="IS54" s="16"/>
      <c r="IT54" s="16"/>
      <c r="IU54" s="16"/>
      <c r="IV54" s="16"/>
      <c r="IW54" s="16"/>
      <c r="IX54" s="42"/>
      <c r="IY54" s="43"/>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44"/>
      <c r="NI54" s="46"/>
      <c r="NJ54" s="16"/>
      <c r="NK54" s="16"/>
      <c r="NL54" s="16"/>
      <c r="NM54" s="16"/>
      <c r="NN54" s="16"/>
      <c r="NO54" s="16"/>
      <c r="NP54" s="16"/>
      <c r="NQ54" s="16"/>
      <c r="NR54" s="42"/>
      <c r="NS54" s="43"/>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44"/>
      <c r="SC54" s="46"/>
      <c r="SD54" s="16"/>
      <c r="SE54" s="16"/>
      <c r="SF54" s="16"/>
      <c r="SG54" s="16"/>
      <c r="SH54" s="16"/>
      <c r="SI54" s="16"/>
      <c r="SJ54" s="16"/>
      <c r="SK54" s="41"/>
      <c r="SL54" s="16"/>
      <c r="SM54" s="110"/>
      <c r="SN54" s="111"/>
      <c r="SO54" s="111"/>
      <c r="SP54" s="111"/>
      <c r="SQ54" s="111"/>
      <c r="SR54" s="111"/>
      <c r="SS54" s="111"/>
      <c r="ST54" s="111"/>
      <c r="SU54" s="111"/>
      <c r="SV54" s="111"/>
      <c r="SW54" s="111"/>
      <c r="SX54" s="111"/>
      <c r="SY54" s="111"/>
      <c r="SZ54" s="111"/>
      <c r="TA54" s="112"/>
    </row>
    <row r="55" spans="1:521" ht="13.5" customHeight="1">
      <c r="A55" s="16"/>
      <c r="B55" s="40"/>
      <c r="C55" s="16"/>
      <c r="D55" s="16"/>
      <c r="E55" s="16"/>
      <c r="F55" s="16"/>
      <c r="G55" s="16"/>
      <c r="H55" s="16"/>
      <c r="I55" s="16"/>
      <c r="J55" s="42"/>
      <c r="K55" s="43"/>
      <c r="L55" s="125" t="s">
        <v>23</v>
      </c>
      <c r="M55" s="126"/>
      <c r="N55" s="126"/>
      <c r="O55" s="126"/>
      <c r="P55" s="126"/>
      <c r="Q55" s="126"/>
      <c r="R55" s="126"/>
      <c r="S55" s="126"/>
      <c r="T55" s="126"/>
      <c r="U55" s="126"/>
      <c r="V55" s="126"/>
      <c r="W55" s="127"/>
      <c r="X55" s="128">
        <f>データ!BL6</f>
        <v>126.07</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128.77000000000001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117.65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115.94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101</v>
      </c>
      <c r="DA55" s="129"/>
      <c r="DB55" s="129"/>
      <c r="DC55" s="129"/>
      <c r="DD55" s="129"/>
      <c r="DE55" s="129"/>
      <c r="DF55" s="129"/>
      <c r="DG55" s="129"/>
      <c r="DH55" s="129"/>
      <c r="DI55" s="129"/>
      <c r="DJ55" s="129"/>
      <c r="DK55" s="129"/>
      <c r="DL55" s="129"/>
      <c r="DM55" s="129"/>
      <c r="DN55" s="129"/>
      <c r="DO55" s="129"/>
      <c r="DP55" s="129"/>
      <c r="DQ55" s="129"/>
      <c r="DR55" s="129"/>
      <c r="DS55" s="130"/>
      <c r="DT55" s="44"/>
      <c r="DU55" s="46"/>
      <c r="DV55" s="16"/>
      <c r="DW55" s="16"/>
      <c r="DX55" s="16"/>
      <c r="DY55" s="16"/>
      <c r="DZ55" s="16"/>
      <c r="EA55" s="16"/>
      <c r="EB55" s="16"/>
      <c r="EC55" s="16"/>
      <c r="ED55" s="42"/>
      <c r="EE55" s="43"/>
      <c r="EF55" s="125" t="s">
        <v>23</v>
      </c>
      <c r="EG55" s="126"/>
      <c r="EH55" s="126"/>
      <c r="EI55" s="126"/>
      <c r="EJ55" s="126"/>
      <c r="EK55" s="126"/>
      <c r="EL55" s="126"/>
      <c r="EM55" s="126"/>
      <c r="EN55" s="126"/>
      <c r="EO55" s="126"/>
      <c r="EP55" s="126"/>
      <c r="EQ55" s="127"/>
      <c r="ER55" s="128">
        <f>データ!BW6</f>
        <v>18.53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18.21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20.13</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20.29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23.19</v>
      </c>
      <c r="HU55" s="129"/>
      <c r="HV55" s="129"/>
      <c r="HW55" s="129"/>
      <c r="HX55" s="129"/>
      <c r="HY55" s="129"/>
      <c r="HZ55" s="129"/>
      <c r="IA55" s="129"/>
      <c r="IB55" s="129"/>
      <c r="IC55" s="129"/>
      <c r="ID55" s="129"/>
      <c r="IE55" s="129"/>
      <c r="IF55" s="129"/>
      <c r="IG55" s="129"/>
      <c r="IH55" s="129"/>
      <c r="II55" s="129"/>
      <c r="IJ55" s="129"/>
      <c r="IK55" s="129"/>
      <c r="IL55" s="129"/>
      <c r="IM55" s="130"/>
      <c r="IN55" s="44"/>
      <c r="IO55" s="46"/>
      <c r="IP55" s="16"/>
      <c r="IQ55" s="16"/>
      <c r="IR55" s="16"/>
      <c r="IS55" s="16"/>
      <c r="IT55" s="16"/>
      <c r="IU55" s="16"/>
      <c r="IV55" s="16"/>
      <c r="IW55" s="16"/>
      <c r="IX55" s="42"/>
      <c r="IY55" s="43"/>
      <c r="IZ55" s="125" t="s">
        <v>23</v>
      </c>
      <c r="JA55" s="126"/>
      <c r="JB55" s="126"/>
      <c r="JC55" s="126"/>
      <c r="JD55" s="126"/>
      <c r="JE55" s="126"/>
      <c r="JF55" s="126"/>
      <c r="JG55" s="126"/>
      <c r="JH55" s="126"/>
      <c r="JI55" s="126"/>
      <c r="JJ55" s="126"/>
      <c r="JK55" s="127"/>
      <c r="JL55" s="128">
        <f>データ!CH6</f>
        <v>45.02</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45.28</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46.78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45.17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43.81</v>
      </c>
      <c r="MO55" s="129"/>
      <c r="MP55" s="129"/>
      <c r="MQ55" s="129"/>
      <c r="MR55" s="129"/>
      <c r="MS55" s="129"/>
      <c r="MT55" s="129"/>
      <c r="MU55" s="129"/>
      <c r="MV55" s="129"/>
      <c r="MW55" s="129"/>
      <c r="MX55" s="129"/>
      <c r="MY55" s="129"/>
      <c r="MZ55" s="129"/>
      <c r="NA55" s="129"/>
      <c r="NB55" s="129"/>
      <c r="NC55" s="129"/>
      <c r="ND55" s="129"/>
      <c r="NE55" s="129"/>
      <c r="NF55" s="129"/>
      <c r="NG55" s="130"/>
      <c r="NH55" s="44"/>
      <c r="NI55" s="46"/>
      <c r="NJ55" s="16"/>
      <c r="NK55" s="16"/>
      <c r="NL55" s="16"/>
      <c r="NM55" s="16"/>
      <c r="NN55" s="16"/>
      <c r="NO55" s="16"/>
      <c r="NP55" s="16"/>
      <c r="NQ55" s="16"/>
      <c r="NR55" s="42"/>
      <c r="NS55" s="43"/>
      <c r="NT55" s="125" t="s">
        <v>23</v>
      </c>
      <c r="NU55" s="126"/>
      <c r="NV55" s="126"/>
      <c r="NW55" s="126"/>
      <c r="NX55" s="126"/>
      <c r="NY55" s="126"/>
      <c r="NZ55" s="126"/>
      <c r="OA55" s="126"/>
      <c r="OB55" s="126"/>
      <c r="OC55" s="126"/>
      <c r="OD55" s="126"/>
      <c r="OE55" s="127"/>
      <c r="OF55" s="128">
        <f>データ!CS6</f>
        <v>76.41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72.94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72.37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72.48</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72.05</v>
      </c>
      <c r="RI55" s="129"/>
      <c r="RJ55" s="129"/>
      <c r="RK55" s="129"/>
      <c r="RL55" s="129"/>
      <c r="RM55" s="129"/>
      <c r="RN55" s="129"/>
      <c r="RO55" s="129"/>
      <c r="RP55" s="129"/>
      <c r="RQ55" s="129"/>
      <c r="RR55" s="129"/>
      <c r="RS55" s="129"/>
      <c r="RT55" s="129"/>
      <c r="RU55" s="129"/>
      <c r="RV55" s="129"/>
      <c r="RW55" s="129"/>
      <c r="RX55" s="129"/>
      <c r="RY55" s="129"/>
      <c r="RZ55" s="129"/>
      <c r="SA55" s="130"/>
      <c r="SB55" s="44"/>
      <c r="SC55" s="46"/>
      <c r="SD55" s="16"/>
      <c r="SE55" s="16"/>
      <c r="SF55" s="16"/>
      <c r="SG55" s="16"/>
      <c r="SH55" s="16"/>
      <c r="SI55" s="16"/>
      <c r="SJ55" s="16"/>
      <c r="SK55" s="41"/>
      <c r="SL55" s="16"/>
      <c r="SM55" s="110"/>
      <c r="SN55" s="111"/>
      <c r="SO55" s="111"/>
      <c r="SP55" s="111"/>
      <c r="SQ55" s="111"/>
      <c r="SR55" s="111"/>
      <c r="SS55" s="111"/>
      <c r="ST55" s="111"/>
      <c r="SU55" s="111"/>
      <c r="SV55" s="111"/>
      <c r="SW55" s="111"/>
      <c r="SX55" s="111"/>
      <c r="SY55" s="111"/>
      <c r="SZ55" s="111"/>
      <c r="TA55" s="112"/>
    </row>
    <row r="56" spans="1:521" ht="13.5" customHeight="1">
      <c r="A56" s="16"/>
      <c r="B56" s="40"/>
      <c r="C56" s="16"/>
      <c r="D56" s="16"/>
      <c r="E56" s="16"/>
      <c r="F56" s="16"/>
      <c r="G56" s="16"/>
      <c r="H56" s="16"/>
      <c r="I56" s="16"/>
      <c r="J56" s="42"/>
      <c r="K56" s="43"/>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43"/>
      <c r="DU56" s="46"/>
      <c r="DV56" s="16"/>
      <c r="DW56" s="16"/>
      <c r="DX56" s="16"/>
      <c r="DY56" s="16"/>
      <c r="DZ56" s="16"/>
      <c r="EA56" s="16"/>
      <c r="EB56" s="16"/>
      <c r="EC56" s="16"/>
      <c r="ED56" s="42"/>
      <c r="EE56" s="43"/>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43"/>
      <c r="IO56" s="46"/>
      <c r="IP56" s="16"/>
      <c r="IQ56" s="16"/>
      <c r="IR56" s="16"/>
      <c r="IS56" s="16"/>
      <c r="IT56" s="16"/>
      <c r="IU56" s="16"/>
      <c r="IV56" s="16"/>
      <c r="IW56" s="16"/>
      <c r="IX56" s="42"/>
      <c r="IY56" s="43"/>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43"/>
      <c r="NI56" s="46"/>
      <c r="NJ56" s="16"/>
      <c r="NK56" s="16"/>
      <c r="NL56" s="16"/>
      <c r="NM56" s="16"/>
      <c r="NN56" s="16"/>
      <c r="NO56" s="16"/>
      <c r="NP56" s="16"/>
      <c r="NQ56" s="16"/>
      <c r="NR56" s="42"/>
      <c r="NS56" s="43"/>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43"/>
      <c r="SC56" s="46"/>
      <c r="SD56" s="16"/>
      <c r="SE56" s="16"/>
      <c r="SF56" s="16"/>
      <c r="SG56" s="16"/>
      <c r="SH56" s="16"/>
      <c r="SI56" s="16"/>
      <c r="SJ56" s="16"/>
      <c r="SK56" s="41"/>
      <c r="SL56" s="16"/>
      <c r="SM56" s="110"/>
      <c r="SN56" s="111"/>
      <c r="SO56" s="111"/>
      <c r="SP56" s="111"/>
      <c r="SQ56" s="111"/>
      <c r="SR56" s="111"/>
      <c r="SS56" s="111"/>
      <c r="ST56" s="111"/>
      <c r="SU56" s="111"/>
      <c r="SV56" s="111"/>
      <c r="SW56" s="111"/>
      <c r="SX56" s="111"/>
      <c r="SY56" s="111"/>
      <c r="SZ56" s="111"/>
      <c r="TA56" s="112"/>
    </row>
    <row r="57" spans="1:521" ht="13.5" customHeight="1">
      <c r="A57" s="16"/>
      <c r="B57" s="40"/>
      <c r="C57" s="16"/>
      <c r="D57" s="16"/>
      <c r="E57" s="16"/>
      <c r="F57" s="16"/>
      <c r="G57" s="16"/>
      <c r="H57" s="16"/>
      <c r="I57" s="16"/>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16"/>
      <c r="DW57" s="16"/>
      <c r="DX57" s="16"/>
      <c r="DY57" s="16"/>
      <c r="DZ57" s="16"/>
      <c r="EA57" s="16"/>
      <c r="EB57" s="16"/>
      <c r="EC57" s="16"/>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16"/>
      <c r="IQ57" s="16"/>
      <c r="IR57" s="16"/>
      <c r="IS57" s="16"/>
      <c r="IT57" s="16"/>
      <c r="IU57" s="16"/>
      <c r="IV57" s="16"/>
      <c r="IW57" s="16"/>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16"/>
      <c r="NK57" s="16"/>
      <c r="NL57" s="16"/>
      <c r="NM57" s="16"/>
      <c r="NN57" s="16"/>
      <c r="NO57" s="16"/>
      <c r="NP57" s="16"/>
      <c r="NQ57" s="16"/>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16"/>
      <c r="SE57" s="16"/>
      <c r="SF57" s="16"/>
      <c r="SG57" s="16"/>
      <c r="SH57" s="16"/>
      <c r="SI57" s="16"/>
      <c r="SJ57" s="16"/>
      <c r="SK57" s="41"/>
      <c r="SL57" s="16"/>
      <c r="SM57" s="110"/>
      <c r="SN57" s="111"/>
      <c r="SO57" s="111"/>
      <c r="SP57" s="111"/>
      <c r="SQ57" s="111"/>
      <c r="SR57" s="111"/>
      <c r="SS57" s="111"/>
      <c r="ST57" s="111"/>
      <c r="SU57" s="111"/>
      <c r="SV57" s="111"/>
      <c r="SW57" s="111"/>
      <c r="SX57" s="111"/>
      <c r="SY57" s="111"/>
      <c r="SZ57" s="111"/>
      <c r="TA57" s="112"/>
    </row>
    <row r="58" spans="1:521" ht="13.5" customHeight="1">
      <c r="A58" s="16"/>
      <c r="B58" s="40"/>
      <c r="C58" s="15"/>
      <c r="D58" s="15"/>
      <c r="E58" s="15"/>
      <c r="F58" s="15"/>
      <c r="G58" s="15"/>
      <c r="H58" s="15"/>
      <c r="I58" s="15"/>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8"/>
      <c r="DW58" s="48"/>
      <c r="DX58" s="48"/>
      <c r="DY58" s="48"/>
      <c r="DZ58" s="48"/>
      <c r="EA58" s="48"/>
      <c r="EB58" s="48"/>
      <c r="EC58" s="48"/>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8"/>
      <c r="IQ58" s="48"/>
      <c r="IR58" s="48"/>
      <c r="IS58" s="48"/>
      <c r="IT58" s="48"/>
      <c r="IU58" s="48"/>
      <c r="IV58" s="48"/>
      <c r="IW58" s="48"/>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8"/>
      <c r="NK58" s="48"/>
      <c r="NL58" s="48"/>
      <c r="NM58" s="48"/>
      <c r="NN58" s="48"/>
      <c r="NO58" s="48"/>
      <c r="NP58" s="48"/>
      <c r="NQ58" s="48"/>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15"/>
      <c r="SE58" s="15"/>
      <c r="SF58" s="15"/>
      <c r="SG58" s="15"/>
      <c r="SH58" s="15"/>
      <c r="SI58" s="15"/>
      <c r="SJ58" s="15"/>
      <c r="SK58" s="41"/>
      <c r="SL58" s="16"/>
      <c r="SM58" s="110"/>
      <c r="SN58" s="111"/>
      <c r="SO58" s="111"/>
      <c r="SP58" s="111"/>
      <c r="SQ58" s="111"/>
      <c r="SR58" s="111"/>
      <c r="SS58" s="111"/>
      <c r="ST58" s="111"/>
      <c r="SU58" s="111"/>
      <c r="SV58" s="111"/>
      <c r="SW58" s="111"/>
      <c r="SX58" s="111"/>
      <c r="SY58" s="111"/>
      <c r="SZ58" s="111"/>
      <c r="TA58" s="112"/>
    </row>
    <row r="59" spans="1:521" ht="13.5" customHeight="1">
      <c r="A59" s="16"/>
      <c r="B59" s="40"/>
      <c r="C59" s="15"/>
      <c r="D59" s="15"/>
      <c r="E59" s="15"/>
      <c r="F59" s="15"/>
      <c r="G59" s="15"/>
      <c r="H59" s="15"/>
      <c r="I59" s="15"/>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8"/>
      <c r="DW59" s="48"/>
      <c r="DX59" s="48"/>
      <c r="DY59" s="48"/>
      <c r="DZ59" s="48"/>
      <c r="EA59" s="48"/>
      <c r="EB59" s="48"/>
      <c r="EC59" s="48"/>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8"/>
      <c r="IQ59" s="48"/>
      <c r="IR59" s="48"/>
      <c r="IS59" s="48"/>
      <c r="IT59" s="48"/>
      <c r="IU59" s="48"/>
      <c r="IV59" s="48"/>
      <c r="IW59" s="48"/>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8"/>
      <c r="NK59" s="48"/>
      <c r="NL59" s="48"/>
      <c r="NM59" s="48"/>
      <c r="NN59" s="48"/>
      <c r="NO59" s="48"/>
      <c r="NP59" s="48"/>
      <c r="NQ59" s="48"/>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15"/>
      <c r="SE59" s="15"/>
      <c r="SF59" s="15"/>
      <c r="SG59" s="15"/>
      <c r="SH59" s="15"/>
      <c r="SI59" s="15"/>
      <c r="SJ59" s="15"/>
      <c r="SK59" s="41"/>
      <c r="SL59" s="16"/>
      <c r="SM59" s="110"/>
      <c r="SN59" s="111"/>
      <c r="SO59" s="111"/>
      <c r="SP59" s="111"/>
      <c r="SQ59" s="111"/>
      <c r="SR59" s="111"/>
      <c r="SS59" s="111"/>
      <c r="ST59" s="111"/>
      <c r="SU59" s="111"/>
      <c r="SV59" s="111"/>
      <c r="SW59" s="111"/>
      <c r="SX59" s="111"/>
      <c r="SY59" s="111"/>
      <c r="SZ59" s="111"/>
      <c r="TA59" s="112"/>
    </row>
    <row r="60" spans="1:521" ht="13.5" customHeight="1">
      <c r="A60" s="16"/>
      <c r="B60" s="40"/>
      <c r="C60" s="50"/>
      <c r="D60" s="50"/>
      <c r="E60" s="50"/>
      <c r="F60" s="50"/>
      <c r="G60" s="50"/>
      <c r="H60" s="50"/>
      <c r="I60" s="50"/>
      <c r="J60" s="50"/>
      <c r="K60" s="50"/>
      <c r="L60" s="50"/>
      <c r="M60" s="50"/>
      <c r="N60" s="50"/>
      <c r="O60" s="50"/>
      <c r="P60" s="50"/>
      <c r="Q60" s="50"/>
      <c r="R60" s="51"/>
      <c r="S60" s="50"/>
      <c r="T60" s="50"/>
      <c r="U60" s="50"/>
      <c r="V60" s="50"/>
      <c r="W60" s="50"/>
      <c r="X60" s="50"/>
      <c r="Y60" s="50"/>
      <c r="Z60" s="50"/>
      <c r="AA60" s="50"/>
      <c r="AB60" s="50"/>
      <c r="AC60" s="50"/>
      <c r="AD60" s="50"/>
      <c r="AE60" s="50"/>
      <c r="AF60" s="50"/>
      <c r="AG60" s="51"/>
      <c r="AH60" s="50"/>
      <c r="AI60" s="50"/>
      <c r="AJ60" s="50"/>
      <c r="AK60" s="50"/>
      <c r="AL60" s="50"/>
      <c r="AM60" s="50"/>
      <c r="AN60" s="50"/>
      <c r="AO60" s="50"/>
      <c r="AP60" s="50"/>
      <c r="AQ60" s="50"/>
      <c r="AR60" s="50"/>
      <c r="AS60" s="50"/>
      <c r="AT60" s="50"/>
      <c r="AU60" s="50"/>
      <c r="AV60" s="51"/>
      <c r="AW60" s="50"/>
      <c r="AX60" s="50"/>
      <c r="AY60" s="50"/>
      <c r="AZ60" s="50"/>
      <c r="BA60" s="50"/>
      <c r="BB60" s="50"/>
      <c r="BC60" s="50"/>
      <c r="BD60" s="50"/>
      <c r="BE60" s="50"/>
      <c r="BF60" s="50"/>
      <c r="BG60" s="50"/>
      <c r="BH60" s="50"/>
      <c r="BI60" s="50"/>
      <c r="BJ60" s="50"/>
      <c r="BK60" s="16"/>
      <c r="BL60" s="16"/>
      <c r="BM60" s="50"/>
      <c r="BN60" s="50"/>
      <c r="BO60" s="50"/>
      <c r="BP60" s="50"/>
      <c r="BQ60" s="50"/>
      <c r="BR60" s="50"/>
      <c r="BS60" s="50"/>
      <c r="BT60" s="50"/>
      <c r="BU60" s="50"/>
      <c r="BV60" s="50"/>
      <c r="BW60" s="50"/>
      <c r="BX60" s="50"/>
      <c r="BY60" s="50"/>
      <c r="BZ60" s="50"/>
      <c r="CA60" s="51"/>
      <c r="CB60" s="50"/>
      <c r="CC60" s="50"/>
      <c r="CD60" s="50"/>
      <c r="CE60" s="50"/>
      <c r="CF60" s="50"/>
      <c r="CG60" s="50"/>
      <c r="CH60" s="50"/>
      <c r="CI60" s="50"/>
      <c r="CJ60" s="50"/>
      <c r="CK60" s="50"/>
      <c r="CL60" s="50"/>
      <c r="CM60" s="50"/>
      <c r="CN60" s="50"/>
      <c r="CO60" s="50"/>
      <c r="CP60" s="51"/>
      <c r="CQ60" s="50"/>
      <c r="CR60" s="50"/>
      <c r="CS60" s="50"/>
      <c r="CT60" s="50"/>
      <c r="CU60" s="50"/>
      <c r="CV60" s="50"/>
      <c r="CW60" s="50"/>
      <c r="CX60" s="50"/>
      <c r="CY60" s="50"/>
      <c r="CZ60" s="50"/>
      <c r="DA60" s="50"/>
      <c r="DB60" s="50"/>
      <c r="DC60" s="50"/>
      <c r="DD60" s="50"/>
      <c r="DE60" s="51"/>
      <c r="DF60" s="50"/>
      <c r="DG60" s="50"/>
      <c r="DH60" s="50"/>
      <c r="DI60" s="50"/>
      <c r="DJ60" s="50"/>
      <c r="DK60" s="50"/>
      <c r="DL60" s="50"/>
      <c r="DM60" s="50"/>
      <c r="DN60" s="50"/>
      <c r="DO60" s="50"/>
      <c r="DP60" s="50"/>
      <c r="DQ60" s="50"/>
      <c r="DR60" s="50"/>
      <c r="DS60" s="50"/>
      <c r="DT60" s="16"/>
      <c r="DU60" s="16"/>
      <c r="DV60" s="50"/>
      <c r="DW60" s="50"/>
      <c r="DX60" s="50"/>
      <c r="DY60" s="50"/>
      <c r="DZ60" s="50"/>
      <c r="EA60" s="50"/>
      <c r="EB60" s="50"/>
      <c r="EC60" s="50"/>
      <c r="ED60" s="50"/>
      <c r="EE60" s="50"/>
      <c r="EF60" s="50"/>
      <c r="EG60" s="50"/>
      <c r="EH60" s="50"/>
      <c r="EI60" s="50"/>
      <c r="EJ60" s="50"/>
      <c r="EK60" s="51"/>
      <c r="EL60" s="50"/>
      <c r="EM60" s="50"/>
      <c r="EN60" s="50"/>
      <c r="EO60" s="50"/>
      <c r="EP60" s="50"/>
      <c r="EQ60" s="50"/>
      <c r="ER60" s="50"/>
      <c r="ES60" s="50"/>
      <c r="ET60" s="50"/>
      <c r="EU60" s="50"/>
      <c r="EV60" s="50"/>
      <c r="EW60" s="50"/>
      <c r="EX60" s="50"/>
      <c r="EY60" s="50"/>
      <c r="EZ60" s="51"/>
      <c r="FA60" s="50"/>
      <c r="FB60" s="50"/>
      <c r="FC60" s="50"/>
      <c r="FD60" s="50"/>
      <c r="FE60" s="50"/>
      <c r="FF60" s="50"/>
      <c r="FG60" s="50"/>
      <c r="FH60" s="50"/>
      <c r="FI60" s="50"/>
      <c r="FJ60" s="50"/>
      <c r="FK60" s="50"/>
      <c r="FL60" s="50"/>
      <c r="FM60" s="50"/>
      <c r="FN60" s="50"/>
      <c r="FO60" s="51"/>
      <c r="FP60" s="50"/>
      <c r="FQ60" s="50"/>
      <c r="FR60" s="50"/>
      <c r="FS60" s="50"/>
      <c r="FT60" s="50"/>
      <c r="FU60" s="50"/>
      <c r="FV60" s="50"/>
      <c r="FW60" s="50"/>
      <c r="FX60" s="50"/>
      <c r="FY60" s="50"/>
      <c r="FZ60" s="50"/>
      <c r="GA60" s="50"/>
      <c r="GB60" s="50"/>
      <c r="GC60" s="50"/>
      <c r="GD60" s="16"/>
      <c r="GE60" s="16"/>
      <c r="GF60" s="50"/>
      <c r="GG60" s="50"/>
      <c r="GH60" s="50"/>
      <c r="GI60" s="50"/>
      <c r="GJ60" s="50"/>
      <c r="GK60" s="50"/>
      <c r="GL60" s="50"/>
      <c r="GM60" s="50"/>
      <c r="GN60" s="50"/>
      <c r="GO60" s="50"/>
      <c r="GP60" s="50"/>
      <c r="GQ60" s="50"/>
      <c r="GR60" s="50"/>
      <c r="GS60" s="50"/>
      <c r="GT60" s="51"/>
      <c r="GU60" s="50"/>
      <c r="GV60" s="50"/>
      <c r="GW60" s="50"/>
      <c r="GX60" s="50"/>
      <c r="GY60" s="50"/>
      <c r="GZ60" s="50"/>
      <c r="HA60" s="50"/>
      <c r="HB60" s="50"/>
      <c r="HC60" s="50"/>
      <c r="HD60" s="50"/>
      <c r="HE60" s="50"/>
      <c r="HF60" s="50"/>
      <c r="HG60" s="50"/>
      <c r="HH60" s="50"/>
      <c r="HI60" s="51"/>
      <c r="HJ60" s="50"/>
      <c r="HK60" s="50"/>
      <c r="HL60" s="50"/>
      <c r="HM60" s="50"/>
      <c r="HN60" s="50"/>
      <c r="HO60" s="50"/>
      <c r="HP60" s="50"/>
      <c r="HQ60" s="50"/>
      <c r="HR60" s="50"/>
      <c r="HS60" s="50"/>
      <c r="HT60" s="50"/>
      <c r="HU60" s="50"/>
      <c r="HV60" s="50"/>
      <c r="HW60" s="50"/>
      <c r="HX60" s="51"/>
      <c r="HY60" s="50"/>
      <c r="HZ60" s="50"/>
      <c r="IA60" s="50"/>
      <c r="IB60" s="50"/>
      <c r="IC60" s="50"/>
      <c r="ID60" s="50"/>
      <c r="IE60" s="50"/>
      <c r="IF60" s="50"/>
      <c r="IG60" s="50"/>
      <c r="IH60" s="50"/>
      <c r="II60" s="50"/>
      <c r="IJ60" s="50"/>
      <c r="IK60" s="50"/>
      <c r="IL60" s="50"/>
      <c r="IM60" s="16"/>
      <c r="IN60" s="16"/>
      <c r="IO60" s="50"/>
      <c r="IP60" s="50"/>
      <c r="IQ60" s="50"/>
      <c r="IR60" s="50"/>
      <c r="IS60" s="50"/>
      <c r="IT60" s="50"/>
      <c r="IU60" s="50"/>
      <c r="IV60" s="50"/>
      <c r="IW60" s="50"/>
      <c r="IX60" s="50"/>
      <c r="IY60" s="50"/>
      <c r="IZ60" s="50"/>
      <c r="JA60" s="50"/>
      <c r="JB60" s="50"/>
      <c r="JC60" s="50"/>
      <c r="JD60" s="51"/>
      <c r="JE60" s="50"/>
      <c r="JF60" s="50"/>
      <c r="JG60" s="50"/>
      <c r="JH60" s="50"/>
      <c r="JI60" s="50"/>
      <c r="JJ60" s="50"/>
      <c r="JK60" s="50"/>
      <c r="JL60" s="50"/>
      <c r="JM60" s="50"/>
      <c r="JN60" s="50"/>
      <c r="JO60" s="50"/>
      <c r="JP60" s="50"/>
      <c r="JQ60" s="50"/>
      <c r="JR60" s="50"/>
      <c r="JS60" s="51"/>
      <c r="JT60" s="50"/>
      <c r="JU60" s="50"/>
      <c r="JV60" s="50"/>
      <c r="JW60" s="50"/>
      <c r="JX60" s="50"/>
      <c r="JY60" s="50"/>
      <c r="JZ60" s="50"/>
      <c r="KA60" s="50"/>
      <c r="KB60" s="50"/>
      <c r="KC60" s="50"/>
      <c r="KD60" s="50"/>
      <c r="KE60" s="50"/>
      <c r="KF60" s="50"/>
      <c r="KG60" s="50"/>
      <c r="KH60" s="51"/>
      <c r="KI60" s="50"/>
      <c r="KJ60" s="50"/>
      <c r="KK60" s="50"/>
      <c r="KL60" s="50"/>
      <c r="KM60" s="50"/>
      <c r="KN60" s="50"/>
      <c r="KO60" s="50"/>
      <c r="KP60" s="50"/>
      <c r="KQ60" s="50"/>
      <c r="KR60" s="50"/>
      <c r="KS60" s="50"/>
      <c r="KT60" s="50"/>
      <c r="KU60" s="50"/>
      <c r="KV60" s="50"/>
      <c r="KW60" s="16"/>
      <c r="KX60" s="16"/>
      <c r="KY60" s="50"/>
      <c r="KZ60" s="50"/>
      <c r="LA60" s="50"/>
      <c r="LB60" s="50"/>
      <c r="LC60" s="50"/>
      <c r="LD60" s="50"/>
      <c r="LE60" s="50"/>
      <c r="LF60" s="50"/>
      <c r="LG60" s="50"/>
      <c r="LH60" s="50"/>
      <c r="LI60" s="16"/>
      <c r="LJ60" s="16"/>
      <c r="LK60" s="50"/>
      <c r="LL60" s="50"/>
      <c r="LM60" s="50"/>
      <c r="LN60" s="50"/>
      <c r="LO60" s="50"/>
      <c r="LP60" s="50"/>
      <c r="LQ60" s="50"/>
      <c r="LR60" s="50"/>
      <c r="LS60" s="50"/>
      <c r="LT60" s="50"/>
      <c r="LU60" s="50"/>
      <c r="LV60" s="50"/>
      <c r="LW60" s="50"/>
      <c r="LX60" s="50"/>
      <c r="LY60" s="51"/>
      <c r="LZ60" s="50"/>
      <c r="MA60" s="50"/>
      <c r="MB60" s="50"/>
      <c r="MC60" s="50"/>
      <c r="MD60" s="50"/>
      <c r="ME60" s="50"/>
      <c r="MF60" s="50"/>
      <c r="MG60" s="50"/>
      <c r="MH60" s="50"/>
      <c r="MI60" s="50"/>
      <c r="MJ60" s="50"/>
      <c r="MK60" s="50"/>
      <c r="ML60" s="50"/>
      <c r="MM60" s="50"/>
      <c r="MN60" s="51"/>
      <c r="MO60" s="50"/>
      <c r="MP60" s="50"/>
      <c r="MQ60" s="50"/>
      <c r="MR60" s="50"/>
      <c r="MS60" s="50"/>
      <c r="MT60" s="50"/>
      <c r="MU60" s="50"/>
      <c r="MV60" s="50"/>
      <c r="MW60" s="50"/>
      <c r="MX60" s="50"/>
      <c r="MY60" s="50"/>
      <c r="MZ60" s="50"/>
      <c r="NA60" s="50"/>
      <c r="NB60" s="50"/>
      <c r="NC60" s="51"/>
      <c r="ND60" s="50"/>
      <c r="NE60" s="50"/>
      <c r="NF60" s="50"/>
      <c r="NG60" s="50"/>
      <c r="NH60" s="50"/>
      <c r="NI60" s="50"/>
      <c r="NJ60" s="50"/>
      <c r="NK60" s="50"/>
      <c r="NL60" s="50"/>
      <c r="NM60" s="50"/>
      <c r="NN60" s="50"/>
      <c r="NO60" s="50"/>
      <c r="NP60" s="50"/>
      <c r="NQ60" s="50"/>
      <c r="NR60" s="16"/>
      <c r="NS60" s="16"/>
      <c r="NT60" s="50"/>
      <c r="NU60" s="50"/>
      <c r="NV60" s="50"/>
      <c r="NW60" s="50"/>
      <c r="NX60" s="50"/>
      <c r="NY60" s="50"/>
      <c r="NZ60" s="50"/>
      <c r="OA60" s="50"/>
      <c r="OB60" s="50"/>
      <c r="OC60" s="50"/>
      <c r="OD60" s="50"/>
      <c r="OE60" s="50"/>
      <c r="OF60" s="50"/>
      <c r="OG60" s="50"/>
      <c r="OH60" s="50"/>
      <c r="OI60" s="51"/>
      <c r="OJ60" s="50"/>
      <c r="OK60" s="50"/>
      <c r="OL60" s="50"/>
      <c r="OM60" s="50"/>
      <c r="ON60" s="50"/>
      <c r="OO60" s="50"/>
      <c r="OP60" s="50"/>
      <c r="OQ60" s="50"/>
      <c r="OR60" s="50"/>
      <c r="OS60" s="50"/>
      <c r="OT60" s="50"/>
      <c r="OU60" s="50"/>
      <c r="OV60" s="50"/>
      <c r="OW60" s="50"/>
      <c r="OX60" s="51"/>
      <c r="OY60" s="50"/>
      <c r="OZ60" s="50"/>
      <c r="PA60" s="50"/>
      <c r="PB60" s="50"/>
      <c r="PC60" s="50"/>
      <c r="PD60" s="50"/>
      <c r="PE60" s="50"/>
      <c r="PF60" s="50"/>
      <c r="PG60" s="50"/>
      <c r="PH60" s="50"/>
      <c r="PI60" s="50"/>
      <c r="PJ60" s="50"/>
      <c r="PK60" s="50"/>
      <c r="PL60" s="50"/>
      <c r="PM60" s="51"/>
      <c r="PN60" s="50"/>
      <c r="PO60" s="50"/>
      <c r="PP60" s="50"/>
      <c r="PQ60" s="50"/>
      <c r="PR60" s="50"/>
      <c r="PS60" s="50"/>
      <c r="PT60" s="50"/>
      <c r="PU60" s="50"/>
      <c r="PV60" s="50"/>
      <c r="PW60" s="50"/>
      <c r="PX60" s="50"/>
      <c r="PY60" s="50"/>
      <c r="PZ60" s="50"/>
      <c r="QA60" s="50"/>
      <c r="QB60" s="16"/>
      <c r="QC60" s="16"/>
      <c r="QD60" s="50"/>
      <c r="QE60" s="50"/>
      <c r="QF60" s="50"/>
      <c r="QG60" s="50"/>
      <c r="QH60" s="50"/>
      <c r="QI60" s="50"/>
      <c r="QJ60" s="50"/>
      <c r="QK60" s="50"/>
      <c r="QL60" s="50"/>
      <c r="QM60" s="50"/>
      <c r="QN60" s="50"/>
      <c r="QO60" s="50"/>
      <c r="QP60" s="50"/>
      <c r="QQ60" s="50"/>
      <c r="QR60" s="51"/>
      <c r="QS60" s="50"/>
      <c r="QT60" s="50"/>
      <c r="QU60" s="50"/>
      <c r="QV60" s="50"/>
      <c r="QW60" s="50"/>
      <c r="QX60" s="50"/>
      <c r="QY60" s="50"/>
      <c r="QZ60" s="50"/>
      <c r="RA60" s="50"/>
      <c r="RB60" s="50"/>
      <c r="RC60" s="50"/>
      <c r="RD60" s="50"/>
      <c r="RE60" s="50"/>
      <c r="RF60" s="50"/>
      <c r="RG60" s="51"/>
      <c r="RH60" s="50"/>
      <c r="RI60" s="50"/>
      <c r="RJ60" s="50"/>
      <c r="RK60" s="50"/>
      <c r="RL60" s="50"/>
      <c r="RM60" s="50"/>
      <c r="RN60" s="50"/>
      <c r="RO60" s="50"/>
      <c r="RP60" s="50"/>
      <c r="RQ60" s="50"/>
      <c r="RR60" s="50"/>
      <c r="RS60" s="50"/>
      <c r="RT60" s="50"/>
      <c r="RU60" s="50"/>
      <c r="RV60" s="51"/>
      <c r="RW60" s="50"/>
      <c r="RX60" s="50"/>
      <c r="RY60" s="50"/>
      <c r="RZ60" s="50"/>
      <c r="SA60" s="50"/>
      <c r="SB60" s="50"/>
      <c r="SC60" s="50"/>
      <c r="SD60" s="50"/>
      <c r="SE60" s="50"/>
      <c r="SF60" s="50"/>
      <c r="SG60" s="50"/>
      <c r="SH60" s="50"/>
      <c r="SI60" s="50"/>
      <c r="SJ60" s="50"/>
      <c r="SK60" s="41"/>
      <c r="SL60" s="16"/>
      <c r="SM60" s="110"/>
      <c r="SN60" s="111"/>
      <c r="SO60" s="111"/>
      <c r="SP60" s="111"/>
      <c r="SQ60" s="111"/>
      <c r="SR60" s="111"/>
      <c r="SS60" s="111"/>
      <c r="ST60" s="111"/>
      <c r="SU60" s="111"/>
      <c r="SV60" s="111"/>
      <c r="SW60" s="111"/>
      <c r="SX60" s="111"/>
      <c r="SY60" s="111"/>
      <c r="SZ60" s="111"/>
      <c r="TA60" s="112"/>
    </row>
    <row r="61" spans="1:521" ht="13.5" customHeight="1">
      <c r="A61" s="16"/>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3"/>
      <c r="MX61" s="53"/>
      <c r="MY61" s="53"/>
      <c r="MZ61" s="53"/>
      <c r="NA61" s="53"/>
      <c r="NB61" s="53"/>
      <c r="NC61" s="53"/>
      <c r="ND61" s="53"/>
      <c r="NE61" s="53"/>
      <c r="NF61" s="53"/>
      <c r="NG61" s="53"/>
      <c r="NH61" s="53"/>
      <c r="NI61" s="53"/>
      <c r="NJ61" s="53"/>
      <c r="NK61" s="53"/>
      <c r="NL61" s="53"/>
      <c r="NM61" s="53"/>
      <c r="NN61" s="53"/>
      <c r="NO61" s="53"/>
      <c r="NP61" s="53"/>
      <c r="NQ61" s="53"/>
      <c r="NR61" s="53"/>
      <c r="NS61" s="53"/>
      <c r="NT61" s="53"/>
      <c r="NU61" s="53"/>
      <c r="NV61" s="53"/>
      <c r="NW61" s="53"/>
      <c r="NX61" s="53"/>
      <c r="NY61" s="53"/>
      <c r="NZ61" s="53"/>
      <c r="OA61" s="53"/>
      <c r="OB61" s="53"/>
      <c r="OC61" s="53"/>
      <c r="OD61" s="53"/>
      <c r="OE61" s="53"/>
      <c r="OF61" s="53"/>
      <c r="OG61" s="53"/>
      <c r="OH61" s="53"/>
      <c r="OI61" s="53"/>
      <c r="OJ61" s="53"/>
      <c r="OK61" s="53"/>
      <c r="OL61" s="53"/>
      <c r="OM61" s="53"/>
      <c r="ON61" s="53"/>
      <c r="OO61" s="53"/>
      <c r="OP61" s="53"/>
      <c r="OQ61" s="53"/>
      <c r="OR61" s="53"/>
      <c r="OS61" s="53"/>
      <c r="OT61" s="53"/>
      <c r="OU61" s="53"/>
      <c r="OV61" s="53"/>
      <c r="OW61" s="53"/>
      <c r="OX61" s="53"/>
      <c r="OY61" s="53"/>
      <c r="OZ61" s="53"/>
      <c r="PA61" s="53"/>
      <c r="PB61" s="53"/>
      <c r="PC61" s="53"/>
      <c r="PD61" s="53"/>
      <c r="PE61" s="53"/>
      <c r="PF61" s="53"/>
      <c r="PG61" s="53"/>
      <c r="PH61" s="53"/>
      <c r="PI61" s="53"/>
      <c r="PJ61" s="53"/>
      <c r="PK61" s="53"/>
      <c r="PL61" s="53"/>
      <c r="PM61" s="53"/>
      <c r="PN61" s="53"/>
      <c r="PO61" s="53"/>
      <c r="PP61" s="53"/>
      <c r="PQ61" s="53"/>
      <c r="PR61" s="53"/>
      <c r="PS61" s="53"/>
      <c r="PT61" s="53"/>
      <c r="PU61" s="53"/>
      <c r="PV61" s="53"/>
      <c r="PW61" s="53"/>
      <c r="PX61" s="53"/>
      <c r="PY61" s="53"/>
      <c r="PZ61" s="53"/>
      <c r="QA61" s="53"/>
      <c r="QB61" s="53"/>
      <c r="QC61" s="53"/>
      <c r="QD61" s="53"/>
      <c r="QE61" s="53"/>
      <c r="QF61" s="53"/>
      <c r="QG61" s="53"/>
      <c r="QH61" s="53"/>
      <c r="QI61" s="53"/>
      <c r="QJ61" s="53"/>
      <c r="QK61" s="53"/>
      <c r="QL61" s="53"/>
      <c r="QM61" s="53"/>
      <c r="QN61" s="53"/>
      <c r="QO61" s="53"/>
      <c r="QP61" s="53"/>
      <c r="QQ61" s="53"/>
      <c r="QR61" s="53"/>
      <c r="QS61" s="53"/>
      <c r="QT61" s="53"/>
      <c r="QU61" s="53"/>
      <c r="QV61" s="53"/>
      <c r="QW61" s="53"/>
      <c r="QX61" s="53"/>
      <c r="QY61" s="53"/>
      <c r="QZ61" s="53"/>
      <c r="RA61" s="53"/>
      <c r="RB61" s="53"/>
      <c r="RC61" s="53"/>
      <c r="RD61" s="53"/>
      <c r="RE61" s="53"/>
      <c r="RF61" s="53"/>
      <c r="RG61" s="53"/>
      <c r="RH61" s="53"/>
      <c r="RI61" s="53"/>
      <c r="RJ61" s="53"/>
      <c r="RK61" s="53"/>
      <c r="RL61" s="53"/>
      <c r="RM61" s="53"/>
      <c r="RN61" s="53"/>
      <c r="RO61" s="53"/>
      <c r="RP61" s="53"/>
      <c r="RQ61" s="53"/>
      <c r="RR61" s="53"/>
      <c r="RS61" s="53"/>
      <c r="RT61" s="53"/>
      <c r="RU61" s="53"/>
      <c r="RV61" s="53"/>
      <c r="RW61" s="53"/>
      <c r="RX61" s="53"/>
      <c r="RY61" s="53"/>
      <c r="RZ61" s="53"/>
      <c r="SA61" s="53"/>
      <c r="SB61" s="53"/>
      <c r="SC61" s="53"/>
      <c r="SD61" s="53"/>
      <c r="SE61" s="53"/>
      <c r="SF61" s="53"/>
      <c r="SG61" s="53"/>
      <c r="SH61" s="53"/>
      <c r="SI61" s="53"/>
      <c r="SJ61" s="53"/>
      <c r="SK61" s="54"/>
      <c r="SL61" s="16"/>
      <c r="SM61" s="110"/>
      <c r="SN61" s="111"/>
      <c r="SO61" s="111"/>
      <c r="SP61" s="111"/>
      <c r="SQ61" s="111"/>
      <c r="SR61" s="111"/>
      <c r="SS61" s="111"/>
      <c r="ST61" s="111"/>
      <c r="SU61" s="111"/>
      <c r="SV61" s="111"/>
      <c r="SW61" s="111"/>
      <c r="SX61" s="111"/>
      <c r="SY61" s="111"/>
      <c r="SZ61" s="111"/>
      <c r="TA61" s="112"/>
    </row>
    <row r="62" spans="1:521" ht="13.5" customHeight="1">
      <c r="A62" s="16"/>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16"/>
      <c r="SM62" s="110"/>
      <c r="SN62" s="111"/>
      <c r="SO62" s="111"/>
      <c r="SP62" s="111"/>
      <c r="SQ62" s="111"/>
      <c r="SR62" s="111"/>
      <c r="SS62" s="111"/>
      <c r="ST62" s="111"/>
      <c r="SU62" s="111"/>
      <c r="SV62" s="111"/>
      <c r="SW62" s="111"/>
      <c r="SX62" s="111"/>
      <c r="SY62" s="111"/>
      <c r="SZ62" s="111"/>
      <c r="TA62" s="112"/>
    </row>
    <row r="63" spans="1:521" ht="13.5" customHeight="1">
      <c r="A63" s="16"/>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16"/>
      <c r="SM63" s="110"/>
      <c r="SN63" s="111"/>
      <c r="SO63" s="111"/>
      <c r="SP63" s="111"/>
      <c r="SQ63" s="111"/>
      <c r="SR63" s="111"/>
      <c r="SS63" s="111"/>
      <c r="ST63" s="111"/>
      <c r="SU63" s="111"/>
      <c r="SV63" s="111"/>
      <c r="SW63" s="111"/>
      <c r="SX63" s="111"/>
      <c r="SY63" s="111"/>
      <c r="SZ63" s="111"/>
      <c r="TA63" s="112"/>
    </row>
    <row r="64" spans="1:521" ht="13.5" customHeight="1">
      <c r="A64" s="16"/>
      <c r="B64" s="40"/>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c r="JE64" s="16"/>
      <c r="JF64" s="16"/>
      <c r="JG64" s="16"/>
      <c r="JH64" s="16"/>
      <c r="JI64" s="16"/>
      <c r="JJ64" s="16"/>
      <c r="JK64" s="16"/>
      <c r="JL64" s="16"/>
      <c r="JM64" s="16"/>
      <c r="JN64" s="16"/>
      <c r="JO64" s="16"/>
      <c r="JP64" s="16"/>
      <c r="JQ64" s="16"/>
      <c r="JR64" s="16"/>
      <c r="JS64" s="16"/>
      <c r="JT64" s="16"/>
      <c r="JU64" s="16"/>
      <c r="JV64" s="16"/>
      <c r="JW64" s="16"/>
      <c r="JX64" s="16"/>
      <c r="JY64" s="16"/>
      <c r="JZ64" s="16"/>
      <c r="KA64" s="16"/>
      <c r="KB64" s="16"/>
      <c r="KC64" s="16"/>
      <c r="KD64" s="16"/>
      <c r="KE64" s="16"/>
      <c r="KF64" s="16"/>
      <c r="KG64" s="16"/>
      <c r="KH64" s="16"/>
      <c r="KI64" s="16"/>
      <c r="KJ64" s="16"/>
      <c r="KK64" s="16"/>
      <c r="KL64" s="16"/>
      <c r="KM64" s="16"/>
      <c r="KN64" s="16"/>
      <c r="KO64" s="16"/>
      <c r="KP64" s="16"/>
      <c r="KQ64" s="16"/>
      <c r="KR64" s="16"/>
      <c r="KS64" s="16"/>
      <c r="KT64" s="16"/>
      <c r="KU64" s="16"/>
      <c r="KV64" s="16"/>
      <c r="KW64" s="16"/>
      <c r="KX64" s="16"/>
      <c r="KY64" s="16"/>
      <c r="KZ64" s="16"/>
      <c r="LA64" s="16"/>
      <c r="LB64" s="16"/>
      <c r="LC64" s="16"/>
      <c r="LD64" s="16"/>
      <c r="LE64" s="16"/>
      <c r="LF64" s="16"/>
      <c r="LG64" s="16"/>
      <c r="LH64" s="16"/>
      <c r="LI64" s="16"/>
      <c r="LJ64" s="16"/>
      <c r="LK64" s="16"/>
      <c r="LL64" s="16"/>
      <c r="LM64" s="16"/>
      <c r="LN64" s="16"/>
      <c r="LO64" s="16"/>
      <c r="LP64" s="16"/>
      <c r="LQ64" s="16"/>
      <c r="LR64" s="16"/>
      <c r="LS64" s="16"/>
      <c r="LT64" s="16"/>
      <c r="LU64" s="16"/>
      <c r="LV64" s="16"/>
      <c r="LW64" s="16"/>
      <c r="LX64" s="16"/>
      <c r="LY64" s="16"/>
      <c r="LZ64" s="16"/>
      <c r="MA64" s="16"/>
      <c r="MB64" s="16"/>
      <c r="MC64" s="16"/>
      <c r="MD64" s="16"/>
      <c r="ME64" s="16"/>
      <c r="MF64" s="16"/>
      <c r="MG64" s="16"/>
      <c r="MH64" s="16"/>
      <c r="MI64" s="16"/>
      <c r="MJ64" s="16"/>
      <c r="MK64" s="16"/>
      <c r="ML64" s="16"/>
      <c r="MM64" s="16"/>
      <c r="MN64" s="16"/>
      <c r="MO64" s="16"/>
      <c r="MP64" s="16"/>
      <c r="MQ64" s="16"/>
      <c r="MR64" s="16"/>
      <c r="MS64" s="16"/>
      <c r="MT64" s="16"/>
      <c r="MU64" s="16"/>
      <c r="MV64" s="16"/>
      <c r="MW64" s="16"/>
      <c r="MX64" s="16"/>
      <c r="MY64" s="16"/>
      <c r="MZ64" s="16"/>
      <c r="NA64" s="16"/>
      <c r="NB64" s="16"/>
      <c r="NC64" s="16"/>
      <c r="ND64" s="16"/>
      <c r="NE64" s="16"/>
      <c r="NF64" s="16"/>
      <c r="NG64" s="16"/>
      <c r="NH64" s="16"/>
      <c r="NI64" s="16"/>
      <c r="NJ64" s="16"/>
      <c r="NK64" s="16"/>
      <c r="NL64" s="16"/>
      <c r="NM64" s="16"/>
      <c r="NN64" s="16"/>
      <c r="NO64" s="16"/>
      <c r="NP64" s="16"/>
      <c r="NQ64" s="16"/>
      <c r="NR64" s="16"/>
      <c r="NS64" s="16"/>
      <c r="NT64" s="16"/>
      <c r="NU64" s="16"/>
      <c r="NV64" s="16"/>
      <c r="NW64" s="16"/>
      <c r="NX64" s="16"/>
      <c r="NY64" s="16"/>
      <c r="NZ64" s="16"/>
      <c r="OA64" s="16"/>
      <c r="OB64" s="16"/>
      <c r="OC64" s="16"/>
      <c r="OD64" s="16"/>
      <c r="OE64" s="16"/>
      <c r="OF64" s="16"/>
      <c r="OG64" s="16"/>
      <c r="OH64" s="16"/>
      <c r="OI64" s="16"/>
      <c r="OJ64" s="16"/>
      <c r="OK64" s="16"/>
      <c r="OL64" s="16"/>
      <c r="OM64" s="16"/>
      <c r="ON64" s="16"/>
      <c r="OO64" s="16"/>
      <c r="OP64" s="16"/>
      <c r="OQ64" s="16"/>
      <c r="OR64" s="16"/>
      <c r="OS64" s="16"/>
      <c r="OT64" s="16"/>
      <c r="OU64" s="16"/>
      <c r="OV64" s="16"/>
      <c r="OW64" s="16"/>
      <c r="OX64" s="16"/>
      <c r="OY64" s="16"/>
      <c r="OZ64" s="16"/>
      <c r="PA64" s="16"/>
      <c r="PB64" s="16"/>
      <c r="PC64" s="16"/>
      <c r="PD64" s="16"/>
      <c r="PE64" s="16"/>
      <c r="PF64" s="16"/>
      <c r="PG64" s="16"/>
      <c r="PH64" s="16"/>
      <c r="PI64" s="16"/>
      <c r="PJ64" s="16"/>
      <c r="PK64" s="16"/>
      <c r="PL64" s="16"/>
      <c r="PM64" s="16"/>
      <c r="PN64" s="16"/>
      <c r="PO64" s="16"/>
      <c r="PP64" s="16"/>
      <c r="PQ64" s="16"/>
      <c r="PR64" s="16"/>
      <c r="PS64" s="16"/>
      <c r="PT64" s="16"/>
      <c r="PU64" s="16"/>
      <c r="PV64" s="16"/>
      <c r="PW64" s="16"/>
      <c r="PX64" s="16"/>
      <c r="PY64" s="16"/>
      <c r="PZ64" s="16"/>
      <c r="QA64" s="16"/>
      <c r="QB64" s="16"/>
      <c r="QC64" s="16"/>
      <c r="QD64" s="16"/>
      <c r="QE64" s="16"/>
      <c r="QF64" s="16"/>
      <c r="QG64" s="16"/>
      <c r="QH64" s="16"/>
      <c r="QI64" s="16"/>
      <c r="QJ64" s="16"/>
      <c r="QK64" s="16"/>
      <c r="QL64" s="16"/>
      <c r="QM64" s="16"/>
      <c r="QN64" s="16"/>
      <c r="QO64" s="16"/>
      <c r="QP64" s="16"/>
      <c r="QQ64" s="16"/>
      <c r="QR64" s="16"/>
      <c r="QS64" s="16"/>
      <c r="QT64" s="16"/>
      <c r="QU64" s="16"/>
      <c r="QV64" s="16"/>
      <c r="QW64" s="16"/>
      <c r="QX64" s="16"/>
      <c r="QY64" s="16"/>
      <c r="QZ64" s="16"/>
      <c r="RA64" s="16"/>
      <c r="RB64" s="16"/>
      <c r="RC64" s="16"/>
      <c r="RD64" s="16"/>
      <c r="RE64" s="16"/>
      <c r="RF64" s="16"/>
      <c r="RG64" s="16"/>
      <c r="RH64" s="16"/>
      <c r="RI64" s="16"/>
      <c r="RJ64" s="16"/>
      <c r="RK64" s="16"/>
      <c r="RL64" s="16"/>
      <c r="RM64" s="16"/>
      <c r="RN64" s="16"/>
      <c r="RO64" s="16"/>
      <c r="RP64" s="16"/>
      <c r="RQ64" s="16"/>
      <c r="RR64" s="16"/>
      <c r="RS64" s="16"/>
      <c r="RT64" s="16"/>
      <c r="RU64" s="16"/>
      <c r="RV64" s="16"/>
      <c r="RW64" s="16"/>
      <c r="RX64" s="16"/>
      <c r="RY64" s="16"/>
      <c r="RZ64" s="16"/>
      <c r="SA64" s="16"/>
      <c r="SB64" s="16"/>
      <c r="SC64" s="16"/>
      <c r="SD64" s="16"/>
      <c r="SE64" s="16"/>
      <c r="SF64" s="16"/>
      <c r="SG64" s="16"/>
      <c r="SH64" s="16"/>
      <c r="SI64" s="16"/>
      <c r="SJ64" s="16"/>
      <c r="SK64" s="41"/>
      <c r="SL64" s="16"/>
      <c r="SM64" s="110"/>
      <c r="SN64" s="111"/>
      <c r="SO64" s="111"/>
      <c r="SP64" s="111"/>
      <c r="SQ64" s="111"/>
      <c r="SR64" s="111"/>
      <c r="SS64" s="111"/>
      <c r="ST64" s="111"/>
      <c r="SU64" s="111"/>
      <c r="SV64" s="111"/>
      <c r="SW64" s="111"/>
      <c r="SX64" s="111"/>
      <c r="SY64" s="111"/>
      <c r="SZ64" s="111"/>
      <c r="TA64" s="112"/>
    </row>
    <row r="65" spans="1:521" ht="13.5" customHeight="1">
      <c r="A65" s="16"/>
      <c r="B65" s="40"/>
      <c r="C65" s="16"/>
      <c r="D65" s="16"/>
      <c r="E65" s="16"/>
      <c r="F65" s="16"/>
      <c r="G65" s="16"/>
      <c r="H65" s="16"/>
      <c r="I65" s="16"/>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16"/>
      <c r="FG65" s="16"/>
      <c r="FH65" s="16"/>
      <c r="FI65" s="16"/>
      <c r="FJ65" s="16"/>
      <c r="FK65" s="16"/>
      <c r="FL65" s="16"/>
      <c r="FM65" s="16"/>
      <c r="FN65" s="16"/>
      <c r="FO65" s="16"/>
      <c r="FP65" s="16"/>
      <c r="FQ65" s="16"/>
      <c r="FR65" s="16"/>
      <c r="FS65" s="16"/>
      <c r="FT65" s="16"/>
      <c r="FU65" s="16"/>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16"/>
      <c r="LS65" s="16"/>
      <c r="LT65" s="16"/>
      <c r="LU65" s="16"/>
      <c r="LV65" s="16"/>
      <c r="LW65" s="16"/>
      <c r="LX65" s="16"/>
      <c r="LY65" s="16"/>
      <c r="LZ65" s="16"/>
      <c r="MA65" s="16"/>
      <c r="MB65" s="16"/>
      <c r="MC65" s="16"/>
      <c r="MD65" s="16"/>
      <c r="ME65" s="16"/>
      <c r="MF65" s="16"/>
      <c r="MG65" s="16"/>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16"/>
      <c r="SE65" s="16"/>
      <c r="SF65" s="16"/>
      <c r="SG65" s="16"/>
      <c r="SH65" s="16"/>
      <c r="SI65" s="16"/>
      <c r="SJ65" s="16"/>
      <c r="SK65" s="41"/>
      <c r="SL65" s="16"/>
      <c r="SM65" s="113"/>
      <c r="SN65" s="114"/>
      <c r="SO65" s="114"/>
      <c r="SP65" s="114"/>
      <c r="SQ65" s="114"/>
      <c r="SR65" s="114"/>
      <c r="SS65" s="114"/>
      <c r="ST65" s="114"/>
      <c r="SU65" s="114"/>
      <c r="SV65" s="114"/>
      <c r="SW65" s="114"/>
      <c r="SX65" s="114"/>
      <c r="SY65" s="114"/>
      <c r="SZ65" s="114"/>
      <c r="TA65" s="115"/>
    </row>
    <row r="66" spans="1:521" ht="13.5" customHeight="1">
      <c r="A66" s="16"/>
      <c r="B66" s="40"/>
      <c r="C66" s="16"/>
      <c r="D66" s="16"/>
      <c r="E66" s="16"/>
      <c r="F66" s="16"/>
      <c r="G66" s="16"/>
      <c r="H66" s="16"/>
      <c r="I66" s="16"/>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16"/>
      <c r="FG66" s="16"/>
      <c r="FH66" s="16"/>
      <c r="FI66" s="16"/>
      <c r="FJ66" s="16"/>
      <c r="FK66" s="16"/>
      <c r="FL66" s="16"/>
      <c r="FM66" s="16"/>
      <c r="FN66" s="16"/>
      <c r="FO66" s="16"/>
      <c r="FP66" s="16"/>
      <c r="FQ66" s="16"/>
      <c r="FR66" s="16"/>
      <c r="FS66" s="16"/>
      <c r="FT66" s="16"/>
      <c r="FU66" s="16"/>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16"/>
      <c r="LS66" s="16"/>
      <c r="LT66" s="16"/>
      <c r="LU66" s="16"/>
      <c r="LV66" s="16"/>
      <c r="LW66" s="16"/>
      <c r="LX66" s="16"/>
      <c r="LY66" s="16"/>
      <c r="LZ66" s="16"/>
      <c r="MA66" s="16"/>
      <c r="MB66" s="16"/>
      <c r="MC66" s="16"/>
      <c r="MD66" s="16"/>
      <c r="ME66" s="16"/>
      <c r="MF66" s="16"/>
      <c r="MG66" s="16"/>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16"/>
      <c r="SE66" s="16"/>
      <c r="SF66" s="16"/>
      <c r="SG66" s="16"/>
      <c r="SH66" s="16"/>
      <c r="SI66" s="16"/>
      <c r="SJ66" s="16"/>
      <c r="SK66" s="41"/>
      <c r="SL66" s="16"/>
      <c r="SM66" s="104" t="s">
        <v>27</v>
      </c>
      <c r="SN66" s="105"/>
      <c r="SO66" s="105"/>
      <c r="SP66" s="105"/>
      <c r="SQ66" s="105"/>
      <c r="SR66" s="105"/>
      <c r="SS66" s="105"/>
      <c r="ST66" s="105"/>
      <c r="SU66" s="105"/>
      <c r="SV66" s="105"/>
      <c r="SW66" s="105"/>
      <c r="SX66" s="105"/>
      <c r="SY66" s="105"/>
      <c r="SZ66" s="105"/>
      <c r="TA66" s="106"/>
    </row>
    <row r="67" spans="1:521" ht="13.5" customHeight="1">
      <c r="A67" s="16"/>
      <c r="B67" s="40"/>
      <c r="C67" s="16"/>
      <c r="D67" s="16"/>
      <c r="E67" s="16"/>
      <c r="F67" s="16"/>
      <c r="G67" s="16"/>
      <c r="H67" s="16"/>
      <c r="I67" s="16"/>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16"/>
      <c r="FG67" s="16"/>
      <c r="FH67" s="16"/>
      <c r="FI67" s="16"/>
      <c r="FJ67" s="16"/>
      <c r="FK67" s="16"/>
      <c r="FL67" s="16"/>
      <c r="FM67" s="16"/>
      <c r="FN67" s="16"/>
      <c r="FO67" s="16"/>
      <c r="FP67" s="16"/>
      <c r="FQ67" s="16"/>
      <c r="FR67" s="16"/>
      <c r="FS67" s="16"/>
      <c r="FT67" s="16"/>
      <c r="FU67" s="16"/>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16"/>
      <c r="LS67" s="16"/>
      <c r="LT67" s="16"/>
      <c r="LU67" s="16"/>
      <c r="LV67" s="16"/>
      <c r="LW67" s="16"/>
      <c r="LX67" s="16"/>
      <c r="LY67" s="16"/>
      <c r="LZ67" s="16"/>
      <c r="MA67" s="16"/>
      <c r="MB67" s="16"/>
      <c r="MC67" s="16"/>
      <c r="MD67" s="16"/>
      <c r="ME67" s="16"/>
      <c r="MF67" s="16"/>
      <c r="MG67" s="16"/>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16"/>
      <c r="SE67" s="16"/>
      <c r="SF67" s="16"/>
      <c r="SG67" s="16"/>
      <c r="SH67" s="16"/>
      <c r="SI67" s="16"/>
      <c r="SJ67" s="16"/>
      <c r="SK67" s="41"/>
      <c r="SL67" s="16"/>
      <c r="SM67" s="107"/>
      <c r="SN67" s="108"/>
      <c r="SO67" s="108"/>
      <c r="SP67" s="108"/>
      <c r="SQ67" s="108"/>
      <c r="SR67" s="108"/>
      <c r="SS67" s="108"/>
      <c r="ST67" s="108"/>
      <c r="SU67" s="108"/>
      <c r="SV67" s="108"/>
      <c r="SW67" s="108"/>
      <c r="SX67" s="108"/>
      <c r="SY67" s="108"/>
      <c r="SZ67" s="108"/>
      <c r="TA67" s="109"/>
    </row>
    <row r="68" spans="1:521" ht="13.5" customHeight="1">
      <c r="A68" s="16"/>
      <c r="B68" s="40"/>
      <c r="C68" s="16"/>
      <c r="D68" s="16"/>
      <c r="E68" s="16"/>
      <c r="F68" s="16"/>
      <c r="G68" s="16"/>
      <c r="H68" s="16"/>
      <c r="I68" s="16"/>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16"/>
      <c r="FG68" s="16"/>
      <c r="FH68" s="16"/>
      <c r="FI68" s="16"/>
      <c r="FJ68" s="16"/>
      <c r="FK68" s="16"/>
      <c r="FL68" s="16"/>
      <c r="FM68" s="16"/>
      <c r="FN68" s="16"/>
      <c r="FO68" s="16"/>
      <c r="FP68" s="16"/>
      <c r="FQ68" s="16"/>
      <c r="FR68" s="16"/>
      <c r="FS68" s="16"/>
      <c r="FT68" s="16"/>
      <c r="FU68" s="16"/>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16"/>
      <c r="LS68" s="16"/>
      <c r="LT68" s="16"/>
      <c r="LU68" s="16"/>
      <c r="LV68" s="16"/>
      <c r="LW68" s="16"/>
      <c r="LX68" s="16"/>
      <c r="LY68" s="16"/>
      <c r="LZ68" s="16"/>
      <c r="MA68" s="16"/>
      <c r="MB68" s="16"/>
      <c r="MC68" s="16"/>
      <c r="MD68" s="16"/>
      <c r="ME68" s="16"/>
      <c r="MF68" s="16"/>
      <c r="MG68" s="16"/>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16"/>
      <c r="SE68" s="16"/>
      <c r="SF68" s="16"/>
      <c r="SG68" s="16"/>
      <c r="SH68" s="16"/>
      <c r="SI68" s="16"/>
      <c r="SJ68" s="16"/>
      <c r="SK68" s="41"/>
      <c r="SL68" s="16"/>
      <c r="SM68" s="110" t="s">
        <v>107</v>
      </c>
      <c r="SN68" s="111"/>
      <c r="SO68" s="111"/>
      <c r="SP68" s="111"/>
      <c r="SQ68" s="111"/>
      <c r="SR68" s="111"/>
      <c r="SS68" s="111"/>
      <c r="ST68" s="111"/>
      <c r="SU68" s="111"/>
      <c r="SV68" s="111"/>
      <c r="SW68" s="111"/>
      <c r="SX68" s="111"/>
      <c r="SY68" s="111"/>
      <c r="SZ68" s="111"/>
      <c r="TA68" s="112"/>
    </row>
    <row r="69" spans="1:521" ht="13.5" customHeight="1">
      <c r="A69" s="16"/>
      <c r="B69" s="40"/>
      <c r="C69" s="16"/>
      <c r="D69" s="16"/>
      <c r="E69" s="16"/>
      <c r="F69" s="16"/>
      <c r="G69" s="16"/>
      <c r="H69" s="16"/>
      <c r="I69" s="16"/>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16"/>
      <c r="FG69" s="16"/>
      <c r="FH69" s="16"/>
      <c r="FI69" s="16"/>
      <c r="FJ69" s="16"/>
      <c r="FK69" s="16"/>
      <c r="FL69" s="16"/>
      <c r="FM69" s="16"/>
      <c r="FN69" s="16"/>
      <c r="FO69" s="16"/>
      <c r="FP69" s="16"/>
      <c r="FQ69" s="16"/>
      <c r="FR69" s="16"/>
      <c r="FS69" s="16"/>
      <c r="FT69" s="16"/>
      <c r="FU69" s="16"/>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16"/>
      <c r="LS69" s="16"/>
      <c r="LT69" s="16"/>
      <c r="LU69" s="16"/>
      <c r="LV69" s="16"/>
      <c r="LW69" s="16"/>
      <c r="LX69" s="16"/>
      <c r="LY69" s="16"/>
      <c r="LZ69" s="16"/>
      <c r="MA69" s="16"/>
      <c r="MB69" s="16"/>
      <c r="MC69" s="16"/>
      <c r="MD69" s="16"/>
      <c r="ME69" s="16"/>
      <c r="MF69" s="16"/>
      <c r="MG69" s="16"/>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16"/>
      <c r="SE69" s="16"/>
      <c r="SF69" s="16"/>
      <c r="SG69" s="16"/>
      <c r="SH69" s="16"/>
      <c r="SI69" s="16"/>
      <c r="SJ69" s="16"/>
      <c r="SK69" s="41"/>
      <c r="SL69" s="16"/>
      <c r="SM69" s="110"/>
      <c r="SN69" s="111"/>
      <c r="SO69" s="111"/>
      <c r="SP69" s="111"/>
      <c r="SQ69" s="111"/>
      <c r="SR69" s="111"/>
      <c r="SS69" s="111"/>
      <c r="ST69" s="111"/>
      <c r="SU69" s="111"/>
      <c r="SV69" s="111"/>
      <c r="SW69" s="111"/>
      <c r="SX69" s="111"/>
      <c r="SY69" s="111"/>
      <c r="SZ69" s="111"/>
      <c r="TA69" s="112"/>
    </row>
    <row r="70" spans="1:521" ht="13.5" customHeight="1">
      <c r="A70" s="16"/>
      <c r="B70" s="40"/>
      <c r="C70" s="16"/>
      <c r="D70" s="16"/>
      <c r="E70" s="16"/>
      <c r="F70" s="16"/>
      <c r="G70" s="16"/>
      <c r="H70" s="16"/>
      <c r="I70" s="16"/>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16"/>
      <c r="FG70" s="16"/>
      <c r="FH70" s="16"/>
      <c r="FI70" s="16"/>
      <c r="FJ70" s="16"/>
      <c r="FK70" s="16"/>
      <c r="FL70" s="16"/>
      <c r="FM70" s="16"/>
      <c r="FN70" s="16"/>
      <c r="FO70" s="16"/>
      <c r="FP70" s="16"/>
      <c r="FQ70" s="16"/>
      <c r="FR70" s="16"/>
      <c r="FS70" s="16"/>
      <c r="FT70" s="16"/>
      <c r="FU70" s="16"/>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16"/>
      <c r="LS70" s="16"/>
      <c r="LT70" s="16"/>
      <c r="LU70" s="16"/>
      <c r="LV70" s="16"/>
      <c r="LW70" s="16"/>
      <c r="LX70" s="16"/>
      <c r="LY70" s="16"/>
      <c r="LZ70" s="16"/>
      <c r="MA70" s="16"/>
      <c r="MB70" s="16"/>
      <c r="MC70" s="16"/>
      <c r="MD70" s="16"/>
      <c r="ME70" s="16"/>
      <c r="MF70" s="16"/>
      <c r="MG70" s="16"/>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16"/>
      <c r="SE70" s="16"/>
      <c r="SF70" s="16"/>
      <c r="SG70" s="16"/>
      <c r="SH70" s="16"/>
      <c r="SI70" s="16"/>
      <c r="SJ70" s="16"/>
      <c r="SK70" s="41"/>
      <c r="SL70" s="16"/>
      <c r="SM70" s="110"/>
      <c r="SN70" s="111"/>
      <c r="SO70" s="111"/>
      <c r="SP70" s="111"/>
      <c r="SQ70" s="111"/>
      <c r="SR70" s="111"/>
      <c r="SS70" s="111"/>
      <c r="ST70" s="111"/>
      <c r="SU70" s="111"/>
      <c r="SV70" s="111"/>
      <c r="SW70" s="111"/>
      <c r="SX70" s="111"/>
      <c r="SY70" s="111"/>
      <c r="SZ70" s="111"/>
      <c r="TA70" s="112"/>
    </row>
    <row r="71" spans="1:521" ht="13.5" customHeight="1">
      <c r="A71" s="16"/>
      <c r="B71" s="40"/>
      <c r="C71" s="16"/>
      <c r="D71" s="16"/>
      <c r="E71" s="16"/>
      <c r="F71" s="16"/>
      <c r="G71" s="16"/>
      <c r="H71" s="16"/>
      <c r="I71" s="16"/>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16"/>
      <c r="FG71" s="16"/>
      <c r="FH71" s="16"/>
      <c r="FI71" s="16"/>
      <c r="FJ71" s="16"/>
      <c r="FK71" s="16"/>
      <c r="FL71" s="16"/>
      <c r="FM71" s="16"/>
      <c r="FN71" s="16"/>
      <c r="FO71" s="16"/>
      <c r="FP71" s="16"/>
      <c r="FQ71" s="16"/>
      <c r="FR71" s="16"/>
      <c r="FS71" s="16"/>
      <c r="FT71" s="16"/>
      <c r="FU71" s="16"/>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16"/>
      <c r="LS71" s="16"/>
      <c r="LT71" s="16"/>
      <c r="LU71" s="16"/>
      <c r="LV71" s="16"/>
      <c r="LW71" s="16"/>
      <c r="LX71" s="16"/>
      <c r="LY71" s="16"/>
      <c r="LZ71" s="16"/>
      <c r="MA71" s="16"/>
      <c r="MB71" s="16"/>
      <c r="MC71" s="16"/>
      <c r="MD71" s="16"/>
      <c r="ME71" s="16"/>
      <c r="MF71" s="16"/>
      <c r="MG71" s="16"/>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16"/>
      <c r="SE71" s="16"/>
      <c r="SF71" s="16"/>
      <c r="SG71" s="16"/>
      <c r="SH71" s="16"/>
      <c r="SI71" s="16"/>
      <c r="SJ71" s="16"/>
      <c r="SK71" s="41"/>
      <c r="SL71" s="16"/>
      <c r="SM71" s="110"/>
      <c r="SN71" s="111"/>
      <c r="SO71" s="111"/>
      <c r="SP71" s="111"/>
      <c r="SQ71" s="111"/>
      <c r="SR71" s="111"/>
      <c r="SS71" s="111"/>
      <c r="ST71" s="111"/>
      <c r="SU71" s="111"/>
      <c r="SV71" s="111"/>
      <c r="SW71" s="111"/>
      <c r="SX71" s="111"/>
      <c r="SY71" s="111"/>
      <c r="SZ71" s="111"/>
      <c r="TA71" s="112"/>
    </row>
    <row r="72" spans="1:521" ht="13.5" customHeight="1">
      <c r="A72" s="16"/>
      <c r="B72" s="40"/>
      <c r="C72" s="16"/>
      <c r="D72" s="16"/>
      <c r="E72" s="16"/>
      <c r="F72" s="16"/>
      <c r="G72" s="16"/>
      <c r="H72" s="16"/>
      <c r="I72" s="16"/>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16"/>
      <c r="FG72" s="16"/>
      <c r="FH72" s="16"/>
      <c r="FI72" s="16"/>
      <c r="FJ72" s="16"/>
      <c r="FK72" s="16"/>
      <c r="FL72" s="16"/>
      <c r="FM72" s="16"/>
      <c r="FN72" s="16"/>
      <c r="FO72" s="16"/>
      <c r="FP72" s="16"/>
      <c r="FQ72" s="16"/>
      <c r="FR72" s="16"/>
      <c r="FS72" s="16"/>
      <c r="FT72" s="16"/>
      <c r="FU72" s="16"/>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16"/>
      <c r="LS72" s="16"/>
      <c r="LT72" s="16"/>
      <c r="LU72" s="16"/>
      <c r="LV72" s="16"/>
      <c r="LW72" s="16"/>
      <c r="LX72" s="16"/>
      <c r="LY72" s="16"/>
      <c r="LZ72" s="16"/>
      <c r="MA72" s="16"/>
      <c r="MB72" s="16"/>
      <c r="MC72" s="16"/>
      <c r="MD72" s="16"/>
      <c r="ME72" s="16"/>
      <c r="MF72" s="16"/>
      <c r="MG72" s="16"/>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16"/>
      <c r="SE72" s="16"/>
      <c r="SF72" s="16"/>
      <c r="SG72" s="16"/>
      <c r="SH72" s="16"/>
      <c r="SI72" s="16"/>
      <c r="SJ72" s="16"/>
      <c r="SK72" s="41"/>
      <c r="SL72" s="16"/>
      <c r="SM72" s="110"/>
      <c r="SN72" s="111"/>
      <c r="SO72" s="111"/>
      <c r="SP72" s="111"/>
      <c r="SQ72" s="111"/>
      <c r="SR72" s="111"/>
      <c r="SS72" s="111"/>
      <c r="ST72" s="111"/>
      <c r="SU72" s="111"/>
      <c r="SV72" s="111"/>
      <c r="SW72" s="111"/>
      <c r="SX72" s="111"/>
      <c r="SY72" s="111"/>
      <c r="SZ72" s="111"/>
      <c r="TA72" s="112"/>
    </row>
    <row r="73" spans="1:521" ht="13.5" customHeight="1">
      <c r="A73" s="16"/>
      <c r="B73" s="40"/>
      <c r="C73" s="16"/>
      <c r="D73" s="16"/>
      <c r="E73" s="16"/>
      <c r="F73" s="16"/>
      <c r="G73" s="16"/>
      <c r="H73" s="16"/>
      <c r="I73" s="16"/>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16"/>
      <c r="FG73" s="16"/>
      <c r="FH73" s="16"/>
      <c r="FI73" s="16"/>
      <c r="FJ73" s="16"/>
      <c r="FK73" s="16"/>
      <c r="FL73" s="16"/>
      <c r="FM73" s="16"/>
      <c r="FN73" s="16"/>
      <c r="FO73" s="16"/>
      <c r="FP73" s="16"/>
      <c r="FQ73" s="16"/>
      <c r="FR73" s="16"/>
      <c r="FS73" s="16"/>
      <c r="FT73" s="16"/>
      <c r="FU73" s="16"/>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16"/>
      <c r="LS73" s="16"/>
      <c r="LT73" s="16"/>
      <c r="LU73" s="16"/>
      <c r="LV73" s="16"/>
      <c r="LW73" s="16"/>
      <c r="LX73" s="16"/>
      <c r="LY73" s="16"/>
      <c r="LZ73" s="16"/>
      <c r="MA73" s="16"/>
      <c r="MB73" s="16"/>
      <c r="MC73" s="16"/>
      <c r="MD73" s="16"/>
      <c r="ME73" s="16"/>
      <c r="MF73" s="16"/>
      <c r="MG73" s="16"/>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16"/>
      <c r="SE73" s="16"/>
      <c r="SF73" s="16"/>
      <c r="SG73" s="16"/>
      <c r="SH73" s="16"/>
      <c r="SI73" s="16"/>
      <c r="SJ73" s="16"/>
      <c r="SK73" s="41"/>
      <c r="SL73" s="16"/>
      <c r="SM73" s="110"/>
      <c r="SN73" s="111"/>
      <c r="SO73" s="111"/>
      <c r="SP73" s="111"/>
      <c r="SQ73" s="111"/>
      <c r="SR73" s="111"/>
      <c r="SS73" s="111"/>
      <c r="ST73" s="111"/>
      <c r="SU73" s="111"/>
      <c r="SV73" s="111"/>
      <c r="SW73" s="111"/>
      <c r="SX73" s="111"/>
      <c r="SY73" s="111"/>
      <c r="SZ73" s="111"/>
      <c r="TA73" s="112"/>
    </row>
    <row r="74" spans="1:521" ht="13.5" customHeight="1">
      <c r="A74" s="16"/>
      <c r="B74" s="40"/>
      <c r="C74" s="16"/>
      <c r="D74" s="16"/>
      <c r="E74" s="16"/>
      <c r="F74" s="16"/>
      <c r="G74" s="16"/>
      <c r="H74" s="16"/>
      <c r="I74" s="16"/>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16"/>
      <c r="FG74" s="16"/>
      <c r="FH74" s="16"/>
      <c r="FI74" s="16"/>
      <c r="FJ74" s="16"/>
      <c r="FK74" s="16"/>
      <c r="FL74" s="16"/>
      <c r="FM74" s="16"/>
      <c r="FN74" s="16"/>
      <c r="FO74" s="16"/>
      <c r="FP74" s="16"/>
      <c r="FQ74" s="16"/>
      <c r="FR74" s="16"/>
      <c r="FS74" s="16"/>
      <c r="FT74" s="16"/>
      <c r="FU74" s="16"/>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16"/>
      <c r="LS74" s="16"/>
      <c r="LT74" s="16"/>
      <c r="LU74" s="16"/>
      <c r="LV74" s="16"/>
      <c r="LW74" s="16"/>
      <c r="LX74" s="16"/>
      <c r="LY74" s="16"/>
      <c r="LZ74" s="16"/>
      <c r="MA74" s="16"/>
      <c r="MB74" s="16"/>
      <c r="MC74" s="16"/>
      <c r="MD74" s="16"/>
      <c r="ME74" s="16"/>
      <c r="MF74" s="16"/>
      <c r="MG74" s="16"/>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16"/>
      <c r="SE74" s="16"/>
      <c r="SF74" s="16"/>
      <c r="SG74" s="16"/>
      <c r="SH74" s="16"/>
      <c r="SI74" s="16"/>
      <c r="SJ74" s="16"/>
      <c r="SK74" s="41"/>
      <c r="SL74" s="16"/>
      <c r="SM74" s="110"/>
      <c r="SN74" s="111"/>
      <c r="SO74" s="111"/>
      <c r="SP74" s="111"/>
      <c r="SQ74" s="111"/>
      <c r="SR74" s="111"/>
      <c r="SS74" s="111"/>
      <c r="ST74" s="111"/>
      <c r="SU74" s="111"/>
      <c r="SV74" s="111"/>
      <c r="SW74" s="111"/>
      <c r="SX74" s="111"/>
      <c r="SY74" s="111"/>
      <c r="SZ74" s="111"/>
      <c r="TA74" s="112"/>
    </row>
    <row r="75" spans="1:521" ht="13.5" customHeight="1">
      <c r="A75" s="16"/>
      <c r="B75" s="40"/>
      <c r="C75" s="16"/>
      <c r="D75" s="16"/>
      <c r="E75" s="16"/>
      <c r="F75" s="16"/>
      <c r="G75" s="16"/>
      <c r="H75" s="16"/>
      <c r="I75" s="16"/>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16"/>
      <c r="FG75" s="16"/>
      <c r="FH75" s="16"/>
      <c r="FI75" s="16"/>
      <c r="FJ75" s="16"/>
      <c r="FK75" s="16"/>
      <c r="FL75" s="16"/>
      <c r="FM75" s="16"/>
      <c r="FN75" s="16"/>
      <c r="FO75" s="16"/>
      <c r="FP75" s="16"/>
      <c r="FQ75" s="16"/>
      <c r="FR75" s="16"/>
      <c r="FS75" s="16"/>
      <c r="FT75" s="16"/>
      <c r="FU75" s="16"/>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16"/>
      <c r="LS75" s="16"/>
      <c r="LT75" s="16"/>
      <c r="LU75" s="16"/>
      <c r="LV75" s="16"/>
      <c r="LW75" s="16"/>
      <c r="LX75" s="16"/>
      <c r="LY75" s="16"/>
      <c r="LZ75" s="16"/>
      <c r="MA75" s="16"/>
      <c r="MB75" s="16"/>
      <c r="MC75" s="16"/>
      <c r="MD75" s="16"/>
      <c r="ME75" s="16"/>
      <c r="MF75" s="16"/>
      <c r="MG75" s="16"/>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16"/>
      <c r="SE75" s="16"/>
      <c r="SF75" s="16"/>
      <c r="SG75" s="16"/>
      <c r="SH75" s="16"/>
      <c r="SI75" s="16"/>
      <c r="SJ75" s="16"/>
      <c r="SK75" s="41"/>
      <c r="SL75" s="16"/>
      <c r="SM75" s="110"/>
      <c r="SN75" s="111"/>
      <c r="SO75" s="111"/>
      <c r="SP75" s="111"/>
      <c r="SQ75" s="111"/>
      <c r="SR75" s="111"/>
      <c r="SS75" s="111"/>
      <c r="ST75" s="111"/>
      <c r="SU75" s="111"/>
      <c r="SV75" s="111"/>
      <c r="SW75" s="111"/>
      <c r="SX75" s="111"/>
      <c r="SY75" s="111"/>
      <c r="SZ75" s="111"/>
      <c r="TA75" s="112"/>
    </row>
    <row r="76" spans="1:521" ht="13.5" customHeight="1">
      <c r="A76" s="16"/>
      <c r="B76" s="40"/>
      <c r="C76" s="16"/>
      <c r="D76" s="16"/>
      <c r="E76" s="16"/>
      <c r="F76" s="16"/>
      <c r="G76" s="16"/>
      <c r="H76" s="16"/>
      <c r="I76" s="16"/>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16"/>
      <c r="FG76" s="16"/>
      <c r="FH76" s="16"/>
      <c r="FI76" s="16"/>
      <c r="FJ76" s="16"/>
      <c r="FK76" s="16"/>
      <c r="FL76" s="16"/>
      <c r="FM76" s="16"/>
      <c r="FN76" s="16"/>
      <c r="FO76" s="16"/>
      <c r="FP76" s="16"/>
      <c r="FQ76" s="16"/>
      <c r="FR76" s="16"/>
      <c r="FS76" s="16"/>
      <c r="FT76" s="16"/>
      <c r="FU76" s="16"/>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16"/>
      <c r="LS76" s="16"/>
      <c r="LT76" s="16"/>
      <c r="LU76" s="16"/>
      <c r="LV76" s="16"/>
      <c r="LW76" s="16"/>
      <c r="LX76" s="16"/>
      <c r="LY76" s="16"/>
      <c r="LZ76" s="16"/>
      <c r="MA76" s="16"/>
      <c r="MB76" s="16"/>
      <c r="MC76" s="16"/>
      <c r="MD76" s="16"/>
      <c r="ME76" s="16"/>
      <c r="MF76" s="16"/>
      <c r="MG76" s="16"/>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16"/>
      <c r="SE76" s="16"/>
      <c r="SF76" s="16"/>
      <c r="SG76" s="16"/>
      <c r="SH76" s="16"/>
      <c r="SI76" s="16"/>
      <c r="SJ76" s="16"/>
      <c r="SK76" s="41"/>
      <c r="SL76" s="16"/>
      <c r="SM76" s="110"/>
      <c r="SN76" s="111"/>
      <c r="SO76" s="111"/>
      <c r="SP76" s="111"/>
      <c r="SQ76" s="111"/>
      <c r="SR76" s="111"/>
      <c r="SS76" s="111"/>
      <c r="ST76" s="111"/>
      <c r="SU76" s="111"/>
      <c r="SV76" s="111"/>
      <c r="SW76" s="111"/>
      <c r="SX76" s="111"/>
      <c r="SY76" s="111"/>
      <c r="SZ76" s="111"/>
      <c r="TA76" s="112"/>
    </row>
    <row r="77" spans="1:521" ht="13.5" customHeight="1">
      <c r="A77" s="16"/>
      <c r="B77" s="40"/>
      <c r="C77" s="16"/>
      <c r="D77" s="16"/>
      <c r="E77" s="16"/>
      <c r="F77" s="16"/>
      <c r="G77" s="16"/>
      <c r="H77" s="16"/>
      <c r="I77" s="16"/>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16"/>
      <c r="FG77" s="16"/>
      <c r="FH77" s="16"/>
      <c r="FI77" s="16"/>
      <c r="FJ77" s="16"/>
      <c r="FK77" s="16"/>
      <c r="FL77" s="16"/>
      <c r="FM77" s="16"/>
      <c r="FN77" s="16"/>
      <c r="FO77" s="16"/>
      <c r="FP77" s="16"/>
      <c r="FQ77" s="16"/>
      <c r="FR77" s="16"/>
      <c r="FS77" s="16"/>
      <c r="FT77" s="16"/>
      <c r="FU77" s="16"/>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16"/>
      <c r="LS77" s="16"/>
      <c r="LT77" s="16"/>
      <c r="LU77" s="16"/>
      <c r="LV77" s="16"/>
      <c r="LW77" s="16"/>
      <c r="LX77" s="16"/>
      <c r="LY77" s="16"/>
      <c r="LZ77" s="16"/>
      <c r="MA77" s="16"/>
      <c r="MB77" s="16"/>
      <c r="MC77" s="16"/>
      <c r="MD77" s="16"/>
      <c r="ME77" s="16"/>
      <c r="MF77" s="16"/>
      <c r="MG77" s="16"/>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16"/>
      <c r="SE77" s="16"/>
      <c r="SF77" s="16"/>
      <c r="SG77" s="16"/>
      <c r="SH77" s="16"/>
      <c r="SI77" s="16"/>
      <c r="SJ77" s="16"/>
      <c r="SK77" s="41"/>
      <c r="SL77" s="16"/>
      <c r="SM77" s="110"/>
      <c r="SN77" s="111"/>
      <c r="SO77" s="111"/>
      <c r="SP77" s="111"/>
      <c r="SQ77" s="111"/>
      <c r="SR77" s="111"/>
      <c r="SS77" s="111"/>
      <c r="ST77" s="111"/>
      <c r="SU77" s="111"/>
      <c r="SV77" s="111"/>
      <c r="SW77" s="111"/>
      <c r="SX77" s="111"/>
      <c r="SY77" s="111"/>
      <c r="SZ77" s="111"/>
      <c r="TA77" s="112"/>
    </row>
    <row r="78" spans="1:521" ht="13.5" customHeight="1">
      <c r="A78" s="16"/>
      <c r="B78" s="40"/>
      <c r="C78" s="16"/>
      <c r="D78" s="16"/>
      <c r="E78" s="16"/>
      <c r="F78" s="16"/>
      <c r="G78" s="16"/>
      <c r="H78" s="16"/>
      <c r="I78" s="16"/>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16"/>
      <c r="FG78" s="16"/>
      <c r="FH78" s="16"/>
      <c r="FI78" s="16"/>
      <c r="FJ78" s="16"/>
      <c r="FK78" s="16"/>
      <c r="FL78" s="16"/>
      <c r="FM78" s="16"/>
      <c r="FN78" s="16"/>
      <c r="FO78" s="16"/>
      <c r="FP78" s="16"/>
      <c r="FQ78" s="16"/>
      <c r="FR78" s="16"/>
      <c r="FS78" s="16"/>
      <c r="FT78" s="16"/>
      <c r="FU78" s="16"/>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16"/>
      <c r="LS78" s="16"/>
      <c r="LT78" s="16"/>
      <c r="LU78" s="16"/>
      <c r="LV78" s="16"/>
      <c r="LW78" s="16"/>
      <c r="LX78" s="16"/>
      <c r="LY78" s="16"/>
      <c r="LZ78" s="16"/>
      <c r="MA78" s="16"/>
      <c r="MB78" s="16"/>
      <c r="MC78" s="16"/>
      <c r="MD78" s="16"/>
      <c r="ME78" s="16"/>
      <c r="MF78" s="16"/>
      <c r="MG78" s="16"/>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16"/>
      <c r="SE78" s="16"/>
      <c r="SF78" s="16"/>
      <c r="SG78" s="16"/>
      <c r="SH78" s="16"/>
      <c r="SI78" s="16"/>
      <c r="SJ78" s="16"/>
      <c r="SK78" s="41"/>
      <c r="SL78" s="16"/>
      <c r="SM78" s="110"/>
      <c r="SN78" s="111"/>
      <c r="SO78" s="111"/>
      <c r="SP78" s="111"/>
      <c r="SQ78" s="111"/>
      <c r="SR78" s="111"/>
      <c r="SS78" s="111"/>
      <c r="ST78" s="111"/>
      <c r="SU78" s="111"/>
      <c r="SV78" s="111"/>
      <c r="SW78" s="111"/>
      <c r="SX78" s="111"/>
      <c r="SY78" s="111"/>
      <c r="SZ78" s="111"/>
      <c r="TA78" s="112"/>
    </row>
    <row r="79" spans="1:521" ht="13.5" customHeight="1">
      <c r="A79" s="16"/>
      <c r="B79" s="40"/>
      <c r="C79" s="16"/>
      <c r="D79" s="16"/>
      <c r="E79" s="16"/>
      <c r="F79" s="16"/>
      <c r="G79" s="16"/>
      <c r="H79" s="16"/>
      <c r="I79" s="16"/>
      <c r="J79" s="42"/>
      <c r="K79" s="43"/>
      <c r="L79" s="146"/>
      <c r="M79" s="146"/>
      <c r="N79" s="146"/>
      <c r="O79" s="146"/>
      <c r="P79" s="146"/>
      <c r="Q79" s="146"/>
      <c r="R79" s="146"/>
      <c r="S79" s="146"/>
      <c r="T79" s="146"/>
      <c r="U79" s="146"/>
      <c r="V79" s="146"/>
      <c r="W79" s="146"/>
      <c r="X79" s="147"/>
      <c r="Y79" s="143" t="str">
        <f>データ!$B$10</f>
        <v>H28</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H29</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H30</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R01</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R02</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43"/>
      <c r="FE79" s="46"/>
      <c r="FF79" s="16"/>
      <c r="FG79" s="16"/>
      <c r="FH79" s="16"/>
      <c r="FI79" s="16"/>
      <c r="FJ79" s="16"/>
      <c r="FK79" s="16"/>
      <c r="FL79" s="16"/>
      <c r="FM79" s="16"/>
      <c r="FN79" s="16"/>
      <c r="FO79" s="16"/>
      <c r="FP79" s="16"/>
      <c r="FQ79" s="16"/>
      <c r="FR79" s="16"/>
      <c r="FS79" s="16"/>
      <c r="FT79" s="16"/>
      <c r="FU79" s="16"/>
      <c r="FV79" s="42"/>
      <c r="FW79" s="43"/>
      <c r="FX79" s="146"/>
      <c r="FY79" s="146"/>
      <c r="FZ79" s="146"/>
      <c r="GA79" s="146"/>
      <c r="GB79" s="146"/>
      <c r="GC79" s="146"/>
      <c r="GD79" s="146"/>
      <c r="GE79" s="146"/>
      <c r="GF79" s="146"/>
      <c r="GG79" s="146"/>
      <c r="GH79" s="146"/>
      <c r="GI79" s="146"/>
      <c r="GJ79" s="147"/>
      <c r="GK79" s="143" t="str">
        <f>データ!$B$10</f>
        <v>H28</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H29</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H30</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R01</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R02</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43"/>
      <c r="LQ79" s="46"/>
      <c r="LR79" s="16"/>
      <c r="LS79" s="16"/>
      <c r="LT79" s="16"/>
      <c r="LU79" s="16"/>
      <c r="LV79" s="16"/>
      <c r="LW79" s="16"/>
      <c r="LX79" s="16"/>
      <c r="LY79" s="16"/>
      <c r="LZ79" s="16"/>
      <c r="MA79" s="16"/>
      <c r="MB79" s="16"/>
      <c r="MC79" s="16"/>
      <c r="MD79" s="16"/>
      <c r="ME79" s="16"/>
      <c r="MF79" s="16"/>
      <c r="MG79" s="16"/>
      <c r="MH79" s="42"/>
      <c r="MI79" s="43"/>
      <c r="MJ79" s="146"/>
      <c r="MK79" s="146"/>
      <c r="ML79" s="146"/>
      <c r="MM79" s="146"/>
      <c r="MN79" s="146"/>
      <c r="MO79" s="146"/>
      <c r="MP79" s="146"/>
      <c r="MQ79" s="146"/>
      <c r="MR79" s="146"/>
      <c r="MS79" s="146"/>
      <c r="MT79" s="146"/>
      <c r="MU79" s="146"/>
      <c r="MV79" s="147"/>
      <c r="MW79" s="143" t="str">
        <f>データ!$B$10</f>
        <v>H28</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H29</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H30</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R01</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R02</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43"/>
      <c r="SC79" s="46"/>
      <c r="SD79" s="16"/>
      <c r="SE79" s="16"/>
      <c r="SF79" s="16"/>
      <c r="SG79" s="16"/>
      <c r="SH79" s="16"/>
      <c r="SI79" s="16"/>
      <c r="SJ79" s="16"/>
      <c r="SK79" s="41"/>
      <c r="SL79" s="16"/>
      <c r="SM79" s="110"/>
      <c r="SN79" s="111"/>
      <c r="SO79" s="111"/>
      <c r="SP79" s="111"/>
      <c r="SQ79" s="111"/>
      <c r="SR79" s="111"/>
      <c r="SS79" s="111"/>
      <c r="ST79" s="111"/>
      <c r="SU79" s="111"/>
      <c r="SV79" s="111"/>
      <c r="SW79" s="111"/>
      <c r="SX79" s="111"/>
      <c r="SY79" s="111"/>
      <c r="SZ79" s="111"/>
      <c r="TA79" s="112"/>
    </row>
    <row r="80" spans="1:521" ht="13.5" customHeight="1">
      <c r="A80" s="16"/>
      <c r="B80" s="40"/>
      <c r="C80" s="16"/>
      <c r="D80" s="16"/>
      <c r="E80" s="16"/>
      <c r="F80" s="16"/>
      <c r="G80" s="16"/>
      <c r="H80" s="16"/>
      <c r="I80" s="16"/>
      <c r="J80" s="42"/>
      <c r="K80" s="43"/>
      <c r="L80" s="149" t="s">
        <v>23</v>
      </c>
      <c r="M80" s="149"/>
      <c r="N80" s="149"/>
      <c r="O80" s="149"/>
      <c r="P80" s="149"/>
      <c r="Q80" s="149"/>
      <c r="R80" s="149"/>
      <c r="S80" s="149"/>
      <c r="T80" s="149"/>
      <c r="U80" s="149"/>
      <c r="V80" s="149"/>
      <c r="W80" s="149"/>
      <c r="X80" s="149"/>
      <c r="Y80" s="148">
        <f>データ!DD6</f>
        <v>71.39</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67.989999999999995</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69.13</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69.2</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67.77</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43"/>
      <c r="FE80" s="46"/>
      <c r="FF80" s="16"/>
      <c r="FG80" s="16"/>
      <c r="FH80" s="16"/>
      <c r="FI80" s="16"/>
      <c r="FJ80" s="16"/>
      <c r="FK80" s="16"/>
      <c r="FL80" s="16"/>
      <c r="FM80" s="16"/>
      <c r="FN80" s="16"/>
      <c r="FO80" s="16"/>
      <c r="FP80" s="16"/>
      <c r="FQ80" s="16"/>
      <c r="FR80" s="16"/>
      <c r="FS80" s="16"/>
      <c r="FT80" s="16"/>
      <c r="FU80" s="16"/>
      <c r="FV80" s="42"/>
      <c r="FW80" s="43"/>
      <c r="FX80" s="149" t="s">
        <v>23</v>
      </c>
      <c r="FY80" s="149"/>
      <c r="FZ80" s="149"/>
      <c r="GA80" s="149"/>
      <c r="GB80" s="149"/>
      <c r="GC80" s="149"/>
      <c r="GD80" s="149"/>
      <c r="GE80" s="149"/>
      <c r="GF80" s="149"/>
      <c r="GG80" s="149"/>
      <c r="GH80" s="149"/>
      <c r="GI80" s="149"/>
      <c r="GJ80" s="149"/>
      <c r="GK80" s="148">
        <f>データ!DO6</f>
        <v>65.16</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72.8</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84.87</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88.68</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89.44</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43"/>
      <c r="LQ80" s="46"/>
      <c r="LR80" s="16"/>
      <c r="LS80" s="16"/>
      <c r="LT80" s="16"/>
      <c r="LU80" s="16"/>
      <c r="LV80" s="16"/>
      <c r="LW80" s="16"/>
      <c r="LX80" s="16"/>
      <c r="LY80" s="16"/>
      <c r="LZ80" s="16"/>
      <c r="MA80" s="16"/>
      <c r="MB80" s="16"/>
      <c r="MC80" s="16"/>
      <c r="MD80" s="16"/>
      <c r="ME80" s="16"/>
      <c r="MF80" s="16"/>
      <c r="MG80" s="16"/>
      <c r="MH80" s="42"/>
      <c r="MI80" s="43"/>
      <c r="MJ80" s="149" t="s">
        <v>23</v>
      </c>
      <c r="MK80" s="149"/>
      <c r="ML80" s="149"/>
      <c r="MM80" s="149"/>
      <c r="MN80" s="149"/>
      <c r="MO80" s="149"/>
      <c r="MP80" s="149"/>
      <c r="MQ80" s="149"/>
      <c r="MR80" s="149"/>
      <c r="MS80" s="149"/>
      <c r="MT80" s="149"/>
      <c r="MU80" s="149"/>
      <c r="MV80" s="149"/>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0.01</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43"/>
      <c r="SC80" s="46"/>
      <c r="SD80" s="16"/>
      <c r="SE80" s="16"/>
      <c r="SF80" s="16"/>
      <c r="SG80" s="16"/>
      <c r="SH80" s="16"/>
      <c r="SI80" s="16"/>
      <c r="SJ80" s="16"/>
      <c r="SK80" s="41"/>
      <c r="SL80" s="16"/>
      <c r="SM80" s="110"/>
      <c r="SN80" s="111"/>
      <c r="SO80" s="111"/>
      <c r="SP80" s="111"/>
      <c r="SQ80" s="111"/>
      <c r="SR80" s="111"/>
      <c r="SS80" s="111"/>
      <c r="ST80" s="111"/>
      <c r="SU80" s="111"/>
      <c r="SV80" s="111"/>
      <c r="SW80" s="111"/>
      <c r="SX80" s="111"/>
      <c r="SY80" s="111"/>
      <c r="SZ80" s="111"/>
      <c r="TA80" s="112"/>
    </row>
    <row r="81" spans="1:521" ht="13.5" customHeight="1">
      <c r="A81" s="16"/>
      <c r="B81" s="40"/>
      <c r="C81" s="16"/>
      <c r="D81" s="16"/>
      <c r="E81" s="16"/>
      <c r="F81" s="16"/>
      <c r="G81" s="16"/>
      <c r="H81" s="16"/>
      <c r="I81" s="16"/>
      <c r="J81" s="42"/>
      <c r="K81" s="43"/>
      <c r="L81" s="149" t="s">
        <v>24</v>
      </c>
      <c r="M81" s="149"/>
      <c r="N81" s="149"/>
      <c r="O81" s="149"/>
      <c r="P81" s="149"/>
      <c r="Q81" s="149"/>
      <c r="R81" s="149"/>
      <c r="S81" s="149"/>
      <c r="T81" s="149"/>
      <c r="U81" s="149"/>
      <c r="V81" s="149"/>
      <c r="W81" s="149"/>
      <c r="X81" s="149"/>
      <c r="Y81" s="148">
        <f>データ!DI6</f>
        <v>57.93</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58.88</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59.48</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60.09</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60.35</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43"/>
      <c r="FE81" s="46"/>
      <c r="FF81" s="16"/>
      <c r="FG81" s="16"/>
      <c r="FH81" s="16"/>
      <c r="FI81" s="16"/>
      <c r="FJ81" s="16"/>
      <c r="FK81" s="16"/>
      <c r="FL81" s="16"/>
      <c r="FM81" s="16"/>
      <c r="FN81" s="16"/>
      <c r="FO81" s="16"/>
      <c r="FP81" s="16"/>
      <c r="FQ81" s="16"/>
      <c r="FR81" s="16"/>
      <c r="FS81" s="16"/>
      <c r="FT81" s="16"/>
      <c r="FU81" s="16"/>
      <c r="FV81" s="42"/>
      <c r="FW81" s="43"/>
      <c r="FX81" s="149" t="s">
        <v>24</v>
      </c>
      <c r="FY81" s="149"/>
      <c r="FZ81" s="149"/>
      <c r="GA81" s="149"/>
      <c r="GB81" s="149"/>
      <c r="GC81" s="149"/>
      <c r="GD81" s="149"/>
      <c r="GE81" s="149"/>
      <c r="GF81" s="149"/>
      <c r="GG81" s="149"/>
      <c r="GH81" s="149"/>
      <c r="GI81" s="149"/>
      <c r="GJ81" s="149"/>
      <c r="GK81" s="148">
        <f>データ!DT6</f>
        <v>41.79</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43.44</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48.09</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50.93</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52.07</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43"/>
      <c r="LQ81" s="46"/>
      <c r="LR81" s="16"/>
      <c r="LS81" s="16"/>
      <c r="LT81" s="16"/>
      <c r="LU81" s="16"/>
      <c r="LV81" s="16"/>
      <c r="LW81" s="16"/>
      <c r="LX81" s="16"/>
      <c r="LY81" s="16"/>
      <c r="LZ81" s="16"/>
      <c r="MA81" s="16"/>
      <c r="MB81" s="16"/>
      <c r="MC81" s="16"/>
      <c r="MD81" s="16"/>
      <c r="ME81" s="16"/>
      <c r="MF81" s="16"/>
      <c r="MG81" s="16"/>
      <c r="MH81" s="42"/>
      <c r="MI81" s="43"/>
      <c r="MJ81" s="149" t="s">
        <v>24</v>
      </c>
      <c r="MK81" s="149"/>
      <c r="ML81" s="149"/>
      <c r="MM81" s="149"/>
      <c r="MN81" s="149"/>
      <c r="MO81" s="149"/>
      <c r="MP81" s="149"/>
      <c r="MQ81" s="149"/>
      <c r="MR81" s="149"/>
      <c r="MS81" s="149"/>
      <c r="MT81" s="149"/>
      <c r="MU81" s="149"/>
      <c r="MV81" s="149"/>
      <c r="MW81" s="148">
        <f>データ!EE6</f>
        <v>0.32</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0.21</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0.13</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0.22</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0.5</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43"/>
      <c r="SC81" s="46"/>
      <c r="SD81" s="16"/>
      <c r="SE81" s="16"/>
      <c r="SF81" s="16"/>
      <c r="SG81" s="16"/>
      <c r="SH81" s="16"/>
      <c r="SI81" s="16"/>
      <c r="SJ81" s="16"/>
      <c r="SK81" s="41"/>
      <c r="SL81" s="16"/>
      <c r="SM81" s="110"/>
      <c r="SN81" s="111"/>
      <c r="SO81" s="111"/>
      <c r="SP81" s="111"/>
      <c r="SQ81" s="111"/>
      <c r="SR81" s="111"/>
      <c r="SS81" s="111"/>
      <c r="ST81" s="111"/>
      <c r="SU81" s="111"/>
      <c r="SV81" s="111"/>
      <c r="SW81" s="111"/>
      <c r="SX81" s="111"/>
      <c r="SY81" s="111"/>
      <c r="SZ81" s="111"/>
      <c r="TA81" s="112"/>
    </row>
    <row r="82" spans="1:521" ht="13.5" customHeight="1">
      <c r="A82" s="16"/>
      <c r="B82" s="40"/>
      <c r="C82" s="16"/>
      <c r="D82" s="16"/>
      <c r="E82" s="16"/>
      <c r="F82" s="16"/>
      <c r="G82" s="16"/>
      <c r="H82" s="16"/>
      <c r="I82" s="16"/>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16"/>
      <c r="FG82" s="16"/>
      <c r="FH82" s="16"/>
      <c r="FI82" s="16"/>
      <c r="FJ82" s="16"/>
      <c r="FK82" s="16"/>
      <c r="FL82" s="16"/>
      <c r="FM82" s="16"/>
      <c r="FN82" s="16"/>
      <c r="FO82" s="16"/>
      <c r="FP82" s="16"/>
      <c r="FQ82" s="16"/>
      <c r="FR82" s="16"/>
      <c r="FS82" s="16"/>
      <c r="FT82" s="16"/>
      <c r="FU82" s="16"/>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16"/>
      <c r="LS82" s="16"/>
      <c r="LT82" s="16"/>
      <c r="LU82" s="16"/>
      <c r="LV82" s="16"/>
      <c r="LW82" s="16"/>
      <c r="LX82" s="16"/>
      <c r="LY82" s="16"/>
      <c r="LZ82" s="16"/>
      <c r="MA82" s="16"/>
      <c r="MB82" s="16"/>
      <c r="MC82" s="16"/>
      <c r="MD82" s="16"/>
      <c r="ME82" s="16"/>
      <c r="MF82" s="16"/>
      <c r="MG82" s="16"/>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16"/>
      <c r="SE82" s="16"/>
      <c r="SF82" s="16"/>
      <c r="SG82" s="16"/>
      <c r="SH82" s="16"/>
      <c r="SI82" s="16"/>
      <c r="SJ82" s="16"/>
      <c r="SK82" s="41"/>
      <c r="SL82" s="16"/>
      <c r="SM82" s="110"/>
      <c r="SN82" s="111"/>
      <c r="SO82" s="111"/>
      <c r="SP82" s="111"/>
      <c r="SQ82" s="111"/>
      <c r="SR82" s="111"/>
      <c r="SS82" s="111"/>
      <c r="ST82" s="111"/>
      <c r="SU82" s="111"/>
      <c r="SV82" s="111"/>
      <c r="SW82" s="111"/>
      <c r="SX82" s="111"/>
      <c r="SY82" s="111"/>
      <c r="SZ82" s="111"/>
      <c r="TA82" s="112"/>
    </row>
    <row r="83" spans="1:521" ht="13.5" customHeight="1">
      <c r="A83" s="16"/>
      <c r="B83" s="40"/>
      <c r="C83" s="15"/>
      <c r="D83" s="15"/>
      <c r="E83" s="15"/>
      <c r="F83" s="15"/>
      <c r="G83" s="15"/>
      <c r="H83" s="15"/>
      <c r="I83" s="15"/>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8"/>
      <c r="FG83" s="48"/>
      <c r="FH83" s="48"/>
      <c r="FI83" s="55"/>
      <c r="FJ83" s="55"/>
      <c r="FK83" s="48"/>
      <c r="FL83" s="48"/>
      <c r="FM83" s="48"/>
      <c r="FN83" s="48"/>
      <c r="FO83" s="48"/>
      <c r="FP83" s="48"/>
      <c r="FQ83" s="48"/>
      <c r="FR83" s="48"/>
      <c r="FS83" s="48"/>
      <c r="FT83" s="48"/>
      <c r="FU83" s="48"/>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7"/>
      <c r="LQ83" s="47"/>
      <c r="LR83" s="48"/>
      <c r="LS83" s="48"/>
      <c r="LT83" s="48"/>
      <c r="LU83" s="48"/>
      <c r="LV83" s="48"/>
      <c r="LW83" s="48"/>
      <c r="LX83" s="48"/>
      <c r="LY83" s="48"/>
      <c r="LZ83" s="48"/>
      <c r="MA83" s="48"/>
      <c r="MB83" s="48"/>
      <c r="MC83" s="55"/>
      <c r="MD83" s="55"/>
      <c r="ME83" s="48"/>
      <c r="MF83" s="48"/>
      <c r="MG83" s="48"/>
      <c r="MH83" s="47"/>
      <c r="MI83" s="47"/>
      <c r="MJ83" s="47"/>
      <c r="MK83" s="47"/>
      <c r="ML83" s="47"/>
      <c r="MM83" s="47"/>
      <c r="MN83" s="47"/>
      <c r="MO83" s="47"/>
      <c r="MP83" s="47"/>
      <c r="MQ83" s="47"/>
      <c r="MR83" s="47"/>
      <c r="MS83" s="47"/>
      <c r="MT83" s="47"/>
      <c r="MU83" s="47"/>
      <c r="MV83" s="47"/>
      <c r="MW83" s="47"/>
      <c r="MX83" s="47"/>
      <c r="MY83" s="47"/>
      <c r="MZ83" s="47"/>
      <c r="NA83" s="47"/>
      <c r="NB83" s="47"/>
      <c r="NC83" s="47"/>
      <c r="ND83" s="47"/>
      <c r="NE83" s="47"/>
      <c r="NF83" s="47"/>
      <c r="NG83" s="47"/>
      <c r="NH83" s="47"/>
      <c r="NI83" s="47"/>
      <c r="NJ83" s="47"/>
      <c r="NK83" s="47"/>
      <c r="NL83" s="47"/>
      <c r="NM83" s="47"/>
      <c r="NN83" s="47"/>
      <c r="NO83" s="47"/>
      <c r="NP83" s="47"/>
      <c r="NQ83" s="47"/>
      <c r="NR83" s="47"/>
      <c r="NS83" s="47"/>
      <c r="NT83" s="47"/>
      <c r="NU83" s="47"/>
      <c r="NV83" s="47"/>
      <c r="NW83" s="47"/>
      <c r="NX83" s="47"/>
      <c r="NY83" s="47"/>
      <c r="NZ83" s="47"/>
      <c r="OA83" s="47"/>
      <c r="OB83" s="47"/>
      <c r="OC83" s="47"/>
      <c r="OD83" s="47"/>
      <c r="OE83" s="47"/>
      <c r="OF83" s="47"/>
      <c r="OG83" s="47"/>
      <c r="OH83" s="47"/>
      <c r="OI83" s="47"/>
      <c r="OJ83" s="47"/>
      <c r="OK83" s="47"/>
      <c r="OL83" s="47"/>
      <c r="OM83" s="47"/>
      <c r="ON83" s="47"/>
      <c r="OO83" s="47"/>
      <c r="OP83" s="47"/>
      <c r="OQ83" s="47"/>
      <c r="OR83" s="47"/>
      <c r="OS83" s="47"/>
      <c r="OT83" s="47"/>
      <c r="OU83" s="47"/>
      <c r="OV83" s="47"/>
      <c r="OW83" s="47"/>
      <c r="OX83" s="47"/>
      <c r="OY83" s="47"/>
      <c r="OZ83" s="47"/>
      <c r="PA83" s="47"/>
      <c r="PB83" s="47"/>
      <c r="PC83" s="47"/>
      <c r="PD83" s="47"/>
      <c r="PE83" s="47"/>
      <c r="PF83" s="47"/>
      <c r="PG83" s="47"/>
      <c r="PH83" s="47"/>
      <c r="PI83" s="47"/>
      <c r="PJ83" s="47"/>
      <c r="PK83" s="47"/>
      <c r="PL83" s="47"/>
      <c r="PM83" s="47"/>
      <c r="PN83" s="47"/>
      <c r="PO83" s="47"/>
      <c r="PP83" s="47"/>
      <c r="PQ83" s="47"/>
      <c r="PR83" s="47"/>
      <c r="PS83" s="47"/>
      <c r="PT83" s="47"/>
      <c r="PU83" s="47"/>
      <c r="PV83" s="47"/>
      <c r="PW83" s="47"/>
      <c r="PX83" s="47"/>
      <c r="PY83" s="47"/>
      <c r="PZ83" s="47"/>
      <c r="QA83" s="47"/>
      <c r="QB83" s="47"/>
      <c r="QC83" s="47"/>
      <c r="QD83" s="47"/>
      <c r="QE83" s="47"/>
      <c r="QF83" s="47"/>
      <c r="QG83" s="47"/>
      <c r="QH83" s="47"/>
      <c r="QI83" s="47"/>
      <c r="QJ83" s="47"/>
      <c r="QK83" s="47"/>
      <c r="QL83" s="47"/>
      <c r="QM83" s="47"/>
      <c r="QN83" s="47"/>
      <c r="QO83" s="47"/>
      <c r="QP83" s="47"/>
      <c r="QQ83" s="47"/>
      <c r="QR83" s="47"/>
      <c r="QS83" s="47"/>
      <c r="QT83" s="47"/>
      <c r="QU83" s="47"/>
      <c r="QV83" s="47"/>
      <c r="QW83" s="47"/>
      <c r="QX83" s="47"/>
      <c r="QY83" s="47"/>
      <c r="QZ83" s="47"/>
      <c r="RA83" s="47"/>
      <c r="RB83" s="47"/>
      <c r="RC83" s="47"/>
      <c r="RD83" s="47"/>
      <c r="RE83" s="47"/>
      <c r="RF83" s="47"/>
      <c r="RG83" s="47"/>
      <c r="RH83" s="47"/>
      <c r="RI83" s="47"/>
      <c r="RJ83" s="47"/>
      <c r="RK83" s="47"/>
      <c r="RL83" s="47"/>
      <c r="RM83" s="47"/>
      <c r="RN83" s="47"/>
      <c r="RO83" s="47"/>
      <c r="RP83" s="47"/>
      <c r="RQ83" s="47"/>
      <c r="RR83" s="47"/>
      <c r="RS83" s="47"/>
      <c r="RT83" s="47"/>
      <c r="RU83" s="47"/>
      <c r="RV83" s="47"/>
      <c r="RW83" s="47"/>
      <c r="RX83" s="47"/>
      <c r="RY83" s="47"/>
      <c r="RZ83" s="47"/>
      <c r="SA83" s="47"/>
      <c r="SB83" s="47"/>
      <c r="SC83" s="47"/>
      <c r="SD83" s="15"/>
      <c r="SE83" s="15"/>
      <c r="SF83" s="15"/>
      <c r="SG83" s="15"/>
      <c r="SH83" s="15"/>
      <c r="SI83" s="15"/>
      <c r="SJ83" s="16"/>
      <c r="SK83" s="41"/>
      <c r="SL83" s="16"/>
      <c r="SM83" s="110"/>
      <c r="SN83" s="111"/>
      <c r="SO83" s="111"/>
      <c r="SP83" s="111"/>
      <c r="SQ83" s="111"/>
      <c r="SR83" s="111"/>
      <c r="SS83" s="111"/>
      <c r="ST83" s="111"/>
      <c r="SU83" s="111"/>
      <c r="SV83" s="111"/>
      <c r="SW83" s="111"/>
      <c r="SX83" s="111"/>
      <c r="SY83" s="111"/>
      <c r="SZ83" s="111"/>
      <c r="TA83" s="112"/>
    </row>
    <row r="84" spans="1:521" ht="13.5" customHeight="1">
      <c r="A84" s="16"/>
      <c r="B84" s="40"/>
      <c r="C84" s="15"/>
      <c r="D84" s="15"/>
      <c r="E84" s="15"/>
      <c r="F84" s="15"/>
      <c r="G84" s="15"/>
      <c r="H84" s="15"/>
      <c r="I84" s="15"/>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8"/>
      <c r="FG84" s="48"/>
      <c r="FH84" s="48"/>
      <c r="FI84" s="55"/>
      <c r="FJ84" s="55"/>
      <c r="FK84" s="48"/>
      <c r="FL84" s="48"/>
      <c r="FM84" s="48"/>
      <c r="FN84" s="48"/>
      <c r="FO84" s="48"/>
      <c r="FP84" s="48"/>
      <c r="FQ84" s="48"/>
      <c r="FR84" s="48"/>
      <c r="FS84" s="48"/>
      <c r="FT84" s="48"/>
      <c r="FU84" s="48"/>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8"/>
      <c r="LS84" s="48"/>
      <c r="LT84" s="48"/>
      <c r="LU84" s="48"/>
      <c r="LV84" s="48"/>
      <c r="LW84" s="48"/>
      <c r="LX84" s="48"/>
      <c r="LY84" s="48"/>
      <c r="LZ84" s="48"/>
      <c r="MA84" s="48"/>
      <c r="MB84" s="48"/>
      <c r="MC84" s="55"/>
      <c r="MD84" s="55"/>
      <c r="ME84" s="48"/>
      <c r="MF84" s="48"/>
      <c r="MG84" s="48"/>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15"/>
      <c r="SE84" s="15"/>
      <c r="SF84" s="15"/>
      <c r="SG84" s="15"/>
      <c r="SH84" s="15"/>
      <c r="SI84" s="15"/>
      <c r="SJ84" s="16"/>
      <c r="SK84" s="41"/>
      <c r="SL84" s="16"/>
      <c r="SM84" s="110"/>
      <c r="SN84" s="111"/>
      <c r="SO84" s="111"/>
      <c r="SP84" s="111"/>
      <c r="SQ84" s="111"/>
      <c r="SR84" s="111"/>
      <c r="SS84" s="111"/>
      <c r="ST84" s="111"/>
      <c r="SU84" s="111"/>
      <c r="SV84" s="111"/>
      <c r="SW84" s="111"/>
      <c r="SX84" s="111"/>
      <c r="SY84" s="111"/>
      <c r="SZ84" s="111"/>
      <c r="TA84" s="112"/>
    </row>
    <row r="85" spans="1:521" ht="13.5" customHeight="1">
      <c r="A85" s="16"/>
      <c r="B85" s="52"/>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3"/>
      <c r="HB85" s="53"/>
      <c r="HC85" s="53"/>
      <c r="HD85" s="53"/>
      <c r="HE85" s="53"/>
      <c r="HF85" s="53"/>
      <c r="HG85" s="53"/>
      <c r="HH85" s="53"/>
      <c r="HI85" s="53"/>
      <c r="HJ85" s="53"/>
      <c r="HK85" s="53"/>
      <c r="HL85" s="53"/>
      <c r="HM85" s="53"/>
      <c r="HN85" s="53"/>
      <c r="HO85" s="53"/>
      <c r="HP85" s="53"/>
      <c r="HQ85" s="53"/>
      <c r="HR85" s="53"/>
      <c r="HS85" s="53"/>
      <c r="HT85" s="53"/>
      <c r="HU85" s="53"/>
      <c r="HV85" s="53"/>
      <c r="HW85" s="53"/>
      <c r="HX85" s="53"/>
      <c r="HY85" s="53"/>
      <c r="HZ85" s="53"/>
      <c r="IA85" s="53"/>
      <c r="IB85" s="53"/>
      <c r="IC85" s="53"/>
      <c r="ID85" s="53"/>
      <c r="IE85" s="53"/>
      <c r="IF85" s="53"/>
      <c r="IG85" s="53"/>
      <c r="IH85" s="53"/>
      <c r="II85" s="53"/>
      <c r="IJ85" s="53"/>
      <c r="IK85" s="53"/>
      <c r="IL85" s="53"/>
      <c r="IM85" s="53"/>
      <c r="IN85" s="53"/>
      <c r="IO85" s="53"/>
      <c r="IP85" s="53"/>
      <c r="IQ85" s="53"/>
      <c r="IR85" s="53"/>
      <c r="IS85" s="53"/>
      <c r="IT85" s="53"/>
      <c r="IU85" s="53"/>
      <c r="IV85" s="53"/>
      <c r="IW85" s="53"/>
      <c r="IX85" s="53"/>
      <c r="IY85" s="53"/>
      <c r="IZ85" s="53"/>
      <c r="JA85" s="53"/>
      <c r="JB85" s="53"/>
      <c r="JC85" s="53"/>
      <c r="JD85" s="53"/>
      <c r="JE85" s="53"/>
      <c r="JF85" s="53"/>
      <c r="JG85" s="53"/>
      <c r="JH85" s="53"/>
      <c r="JI85" s="53"/>
      <c r="JJ85" s="53"/>
      <c r="JK85" s="53"/>
      <c r="JL85" s="53"/>
      <c r="JM85" s="53"/>
      <c r="JN85" s="53"/>
      <c r="JO85" s="53"/>
      <c r="JP85" s="53"/>
      <c r="JQ85" s="53"/>
      <c r="JR85" s="53"/>
      <c r="JS85" s="53"/>
      <c r="JT85" s="53"/>
      <c r="JU85" s="53"/>
      <c r="JV85" s="53"/>
      <c r="JW85" s="53"/>
      <c r="JX85" s="53"/>
      <c r="JY85" s="53"/>
      <c r="JZ85" s="53"/>
      <c r="KA85" s="53"/>
      <c r="KB85" s="53"/>
      <c r="KC85" s="53"/>
      <c r="KD85" s="53"/>
      <c r="KE85" s="53"/>
      <c r="KF85" s="53"/>
      <c r="KG85" s="53"/>
      <c r="KH85" s="53"/>
      <c r="KI85" s="53"/>
      <c r="KJ85" s="53"/>
      <c r="KK85" s="53"/>
      <c r="KL85" s="53"/>
      <c r="KM85" s="53"/>
      <c r="KN85" s="53"/>
      <c r="KO85" s="53"/>
      <c r="KP85" s="53"/>
      <c r="KQ85" s="53"/>
      <c r="KR85" s="53"/>
      <c r="KS85" s="53"/>
      <c r="KT85" s="53"/>
      <c r="KU85" s="53"/>
      <c r="KV85" s="53"/>
      <c r="KW85" s="53"/>
      <c r="KX85" s="53"/>
      <c r="KY85" s="53"/>
      <c r="KZ85" s="53"/>
      <c r="LA85" s="53"/>
      <c r="LB85" s="53"/>
      <c r="LC85" s="53"/>
      <c r="LD85" s="53"/>
      <c r="LE85" s="53"/>
      <c r="LF85" s="53"/>
      <c r="LG85" s="53"/>
      <c r="LH85" s="53"/>
      <c r="LI85" s="53"/>
      <c r="LJ85" s="53"/>
      <c r="LK85" s="53"/>
      <c r="LL85" s="53"/>
      <c r="LM85" s="53"/>
      <c r="LN85" s="53"/>
      <c r="LO85" s="53"/>
      <c r="LP85" s="53"/>
      <c r="LQ85" s="53"/>
      <c r="LR85" s="53"/>
      <c r="LS85" s="53"/>
      <c r="LT85" s="53"/>
      <c r="LU85" s="53"/>
      <c r="LV85" s="53"/>
      <c r="LW85" s="53"/>
      <c r="LX85" s="53"/>
      <c r="LY85" s="53"/>
      <c r="LZ85" s="53"/>
      <c r="MA85" s="53"/>
      <c r="MB85" s="53"/>
      <c r="MC85" s="53"/>
      <c r="MD85" s="53"/>
      <c r="ME85" s="53"/>
      <c r="MF85" s="53"/>
      <c r="MG85" s="53"/>
      <c r="MH85" s="53"/>
      <c r="MI85" s="53"/>
      <c r="MJ85" s="53"/>
      <c r="MK85" s="53"/>
      <c r="ML85" s="53"/>
      <c r="MM85" s="53"/>
      <c r="MN85" s="53"/>
      <c r="MO85" s="53"/>
      <c r="MP85" s="53"/>
      <c r="MQ85" s="53"/>
      <c r="MR85" s="53"/>
      <c r="MS85" s="53"/>
      <c r="MT85" s="53"/>
      <c r="MU85" s="53"/>
      <c r="MV85" s="53"/>
      <c r="MW85" s="53"/>
      <c r="MX85" s="53"/>
      <c r="MY85" s="53"/>
      <c r="MZ85" s="53"/>
      <c r="NA85" s="53"/>
      <c r="NB85" s="53"/>
      <c r="NC85" s="53"/>
      <c r="ND85" s="53"/>
      <c r="NE85" s="53"/>
      <c r="NF85" s="53"/>
      <c r="NG85" s="53"/>
      <c r="NH85" s="53"/>
      <c r="NI85" s="53"/>
      <c r="NJ85" s="53"/>
      <c r="NK85" s="53"/>
      <c r="NL85" s="53"/>
      <c r="NM85" s="53"/>
      <c r="NN85" s="53"/>
      <c r="NO85" s="53"/>
      <c r="NP85" s="53"/>
      <c r="NQ85" s="53"/>
      <c r="NR85" s="53"/>
      <c r="NS85" s="53"/>
      <c r="NT85" s="53"/>
      <c r="NU85" s="53"/>
      <c r="NV85" s="53"/>
      <c r="NW85" s="53"/>
      <c r="NX85" s="53"/>
      <c r="NY85" s="53"/>
      <c r="NZ85" s="53"/>
      <c r="OA85" s="53"/>
      <c r="OB85" s="53"/>
      <c r="OC85" s="53"/>
      <c r="OD85" s="53"/>
      <c r="OE85" s="53"/>
      <c r="OF85" s="53"/>
      <c r="OG85" s="53"/>
      <c r="OH85" s="53"/>
      <c r="OI85" s="53"/>
      <c r="OJ85" s="53"/>
      <c r="OK85" s="53"/>
      <c r="OL85" s="53"/>
      <c r="OM85" s="53"/>
      <c r="ON85" s="53"/>
      <c r="OO85" s="53"/>
      <c r="OP85" s="53"/>
      <c r="OQ85" s="53"/>
      <c r="OR85" s="53"/>
      <c r="OS85" s="53"/>
      <c r="OT85" s="53"/>
      <c r="OU85" s="53"/>
      <c r="OV85" s="53"/>
      <c r="OW85" s="53"/>
      <c r="OX85" s="53"/>
      <c r="OY85" s="53"/>
      <c r="OZ85" s="53"/>
      <c r="PA85" s="53"/>
      <c r="PB85" s="53"/>
      <c r="PC85" s="53"/>
      <c r="PD85" s="53"/>
      <c r="PE85" s="53"/>
      <c r="PF85" s="53"/>
      <c r="PG85" s="53"/>
      <c r="PH85" s="53"/>
      <c r="PI85" s="53"/>
      <c r="PJ85" s="53"/>
      <c r="PK85" s="53"/>
      <c r="PL85" s="53"/>
      <c r="PM85" s="53"/>
      <c r="PN85" s="53"/>
      <c r="PO85" s="53"/>
      <c r="PP85" s="53"/>
      <c r="PQ85" s="53"/>
      <c r="PR85" s="53"/>
      <c r="PS85" s="53"/>
      <c r="PT85" s="53"/>
      <c r="PU85" s="53"/>
      <c r="PV85" s="53"/>
      <c r="PW85" s="53"/>
      <c r="PX85" s="53"/>
      <c r="PY85" s="53"/>
      <c r="PZ85" s="53"/>
      <c r="QA85" s="53"/>
      <c r="QB85" s="53"/>
      <c r="QC85" s="53"/>
      <c r="QD85" s="53"/>
      <c r="QE85" s="53"/>
      <c r="QF85" s="53"/>
      <c r="QG85" s="53"/>
      <c r="QH85" s="53"/>
      <c r="QI85" s="53"/>
      <c r="QJ85" s="53"/>
      <c r="QK85" s="53"/>
      <c r="QL85" s="53"/>
      <c r="QM85" s="53"/>
      <c r="QN85" s="53"/>
      <c r="QO85" s="53"/>
      <c r="QP85" s="53"/>
      <c r="QQ85" s="53"/>
      <c r="QR85" s="53"/>
      <c r="QS85" s="53"/>
      <c r="QT85" s="53"/>
      <c r="QU85" s="53"/>
      <c r="QV85" s="53"/>
      <c r="QW85" s="53"/>
      <c r="QX85" s="53"/>
      <c r="QY85" s="53"/>
      <c r="QZ85" s="53"/>
      <c r="RA85" s="53"/>
      <c r="RB85" s="53"/>
      <c r="RC85" s="53"/>
      <c r="RD85" s="53"/>
      <c r="RE85" s="53"/>
      <c r="RF85" s="53"/>
      <c r="RG85" s="53"/>
      <c r="RH85" s="53"/>
      <c r="RI85" s="53"/>
      <c r="RJ85" s="53"/>
      <c r="RK85" s="53"/>
      <c r="RL85" s="53"/>
      <c r="RM85" s="53"/>
      <c r="RN85" s="53"/>
      <c r="RO85" s="53"/>
      <c r="RP85" s="53"/>
      <c r="RQ85" s="53"/>
      <c r="RR85" s="53"/>
      <c r="RS85" s="53"/>
      <c r="RT85" s="53"/>
      <c r="RU85" s="53"/>
      <c r="RV85" s="53"/>
      <c r="RW85" s="53"/>
      <c r="RX85" s="53"/>
      <c r="RY85" s="53"/>
      <c r="RZ85" s="53"/>
      <c r="SA85" s="53"/>
      <c r="SB85" s="53"/>
      <c r="SC85" s="53"/>
      <c r="SD85" s="53"/>
      <c r="SE85" s="53"/>
      <c r="SF85" s="53"/>
      <c r="SG85" s="53"/>
      <c r="SH85" s="53"/>
      <c r="SI85" s="53"/>
      <c r="SJ85" s="53"/>
      <c r="SK85" s="54"/>
      <c r="SL85" s="16"/>
      <c r="SM85" s="113"/>
      <c r="SN85" s="114"/>
      <c r="SO85" s="114"/>
      <c r="SP85" s="114"/>
      <c r="SQ85" s="114"/>
      <c r="SR85" s="114"/>
      <c r="SS85" s="114"/>
      <c r="ST85" s="114"/>
      <c r="SU85" s="114"/>
      <c r="SV85" s="114"/>
      <c r="SW85" s="114"/>
      <c r="SX85" s="114"/>
      <c r="SY85" s="114"/>
      <c r="SZ85" s="114"/>
      <c r="TA85" s="115"/>
    </row>
    <row r="86" spans="1:521">
      <c r="C86" s="56"/>
      <c r="BM86" s="56"/>
      <c r="DV86" s="56"/>
      <c r="GF86" s="56"/>
      <c r="IO86" s="56"/>
      <c r="LK86" s="56"/>
      <c r="NT86" s="56"/>
      <c r="QD86" s="56"/>
    </row>
    <row r="87" spans="1:52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7"/>
      <c r="GY87" s="57"/>
      <c r="GZ87" s="57"/>
      <c r="HA87" s="57"/>
      <c r="HB87" s="57"/>
      <c r="HC87" s="57"/>
      <c r="HD87" s="57"/>
      <c r="HE87" s="57"/>
      <c r="HF87" s="57"/>
      <c r="HG87" s="57"/>
      <c r="HH87" s="57"/>
      <c r="HI87" s="57"/>
      <c r="HJ87" s="57"/>
      <c r="HK87" s="57"/>
      <c r="HL87" s="57"/>
      <c r="HM87" s="57"/>
      <c r="HN87" s="57"/>
      <c r="HO87" s="57"/>
      <c r="HP87" s="57"/>
      <c r="HQ87" s="57"/>
      <c r="HR87" s="57"/>
      <c r="HS87" s="57"/>
      <c r="HT87" s="57"/>
      <c r="HU87" s="57"/>
      <c r="HV87" s="57"/>
      <c r="HW87" s="57"/>
      <c r="HX87" s="57"/>
      <c r="HY87" s="57"/>
      <c r="HZ87" s="57"/>
      <c r="IA87" s="57"/>
      <c r="IB87" s="57"/>
      <c r="IC87" s="57"/>
      <c r="ID87" s="57"/>
      <c r="IE87" s="57"/>
      <c r="IF87" s="57"/>
      <c r="IG87" s="57"/>
      <c r="IH87" s="57"/>
      <c r="II87" s="57"/>
      <c r="IJ87" s="57"/>
      <c r="IK87" s="57"/>
      <c r="IL87" s="57"/>
      <c r="IM87" s="57"/>
      <c r="IN87" s="57"/>
      <c r="IO87" s="57"/>
      <c r="IP87" s="57"/>
      <c r="IQ87" s="57"/>
      <c r="IR87" s="57"/>
      <c r="IS87" s="57"/>
      <c r="IT87" s="57"/>
      <c r="IU87" s="57"/>
      <c r="IV87" s="57"/>
      <c r="IW87" s="57"/>
      <c r="IX87" s="57"/>
      <c r="IY87" s="57"/>
      <c r="IZ87" s="57"/>
      <c r="JA87" s="57"/>
      <c r="JB87" s="57"/>
      <c r="JC87" s="57"/>
      <c r="JD87" s="57"/>
      <c r="JE87" s="57"/>
      <c r="JF87" s="57"/>
      <c r="JG87" s="57"/>
      <c r="JH87" s="57"/>
      <c r="JI87" s="57"/>
      <c r="JJ87" s="57"/>
      <c r="JK87" s="57"/>
      <c r="JL87" s="57"/>
      <c r="JM87" s="57"/>
      <c r="JN87" s="57"/>
      <c r="JO87" s="57"/>
      <c r="JP87" s="57"/>
      <c r="JQ87" s="57"/>
      <c r="JR87" s="57"/>
      <c r="JS87" s="57"/>
      <c r="JT87" s="57"/>
      <c r="JU87" s="57"/>
      <c r="JV87" s="57"/>
      <c r="JW87" s="57"/>
      <c r="JX87" s="57"/>
      <c r="JY87" s="57"/>
      <c r="JZ87" s="57"/>
      <c r="KA87" s="57"/>
      <c r="KB87" s="57"/>
      <c r="KC87" s="57"/>
      <c r="KD87" s="57"/>
      <c r="KE87" s="57"/>
      <c r="KF87" s="57"/>
      <c r="KG87" s="57"/>
      <c r="KH87" s="57"/>
      <c r="KI87" s="57"/>
      <c r="KJ87" s="57"/>
      <c r="KK87" s="57"/>
      <c r="KL87" s="57"/>
      <c r="KM87" s="57"/>
      <c r="KN87" s="57"/>
      <c r="KO87" s="57"/>
      <c r="KP87" s="57"/>
      <c r="KQ87" s="57"/>
      <c r="KR87" s="57"/>
      <c r="KS87" s="57"/>
      <c r="KT87" s="57"/>
      <c r="KU87" s="57"/>
      <c r="KV87" s="57"/>
      <c r="KW87" s="57"/>
      <c r="KX87" s="57"/>
      <c r="KY87" s="57"/>
      <c r="KZ87" s="57"/>
      <c r="LA87" s="57"/>
      <c r="LB87" s="57"/>
      <c r="LC87" s="57"/>
      <c r="LD87" s="57"/>
      <c r="LE87" s="57"/>
      <c r="LF87" s="57"/>
      <c r="LG87" s="57"/>
      <c r="LH87" s="57"/>
      <c r="LI87" s="57"/>
      <c r="LJ87" s="57"/>
      <c r="LK87" s="57"/>
      <c r="LL87" s="57"/>
      <c r="LM87" s="57"/>
      <c r="LN87" s="57"/>
      <c r="LO87" s="57"/>
      <c r="LP87" s="57"/>
      <c r="LQ87" s="57"/>
      <c r="LR87" s="57"/>
      <c r="LS87" s="57"/>
      <c r="LT87" s="57"/>
      <c r="LU87" s="57"/>
      <c r="LV87" s="57"/>
      <c r="LW87" s="57"/>
      <c r="LX87" s="57"/>
      <c r="LY87" s="57"/>
      <c r="LZ87" s="57"/>
      <c r="MA87" s="57"/>
      <c r="MB87" s="57"/>
      <c r="MC87" s="57"/>
      <c r="MD87" s="57"/>
      <c r="ME87" s="57"/>
      <c r="MF87" s="57"/>
      <c r="MG87" s="57"/>
      <c r="MH87" s="57"/>
      <c r="MI87" s="57"/>
      <c r="MJ87" s="57"/>
      <c r="MK87" s="57"/>
      <c r="ML87" s="57"/>
      <c r="MM87" s="57"/>
      <c r="MN87" s="57"/>
      <c r="MO87" s="57"/>
      <c r="MP87" s="57"/>
      <c r="MQ87" s="57"/>
      <c r="MR87" s="57"/>
      <c r="MS87" s="57"/>
      <c r="MT87" s="57"/>
      <c r="MU87" s="57"/>
      <c r="MV87" s="57"/>
      <c r="MW87" s="57"/>
      <c r="MX87" s="57"/>
      <c r="MY87" s="57"/>
      <c r="MZ87" s="57"/>
      <c r="NA87" s="57"/>
      <c r="NB87" s="57"/>
      <c r="NC87" s="57"/>
      <c r="ND87" s="57"/>
      <c r="NE87" s="57"/>
      <c r="NF87" s="57"/>
      <c r="NG87" s="57"/>
      <c r="NH87" s="57"/>
      <c r="NI87" s="57"/>
      <c r="NJ87" s="57"/>
      <c r="NK87" s="57"/>
      <c r="NL87" s="57"/>
      <c r="NM87" s="57"/>
      <c r="NN87" s="57"/>
      <c r="NO87" s="57"/>
      <c r="NP87" s="57"/>
      <c r="NQ87" s="57"/>
      <c r="NR87" s="57"/>
      <c r="NS87" s="57"/>
      <c r="NT87" s="57"/>
      <c r="NU87" s="57"/>
      <c r="NV87" s="57"/>
      <c r="NW87" s="57"/>
      <c r="NX87" s="57"/>
      <c r="NY87" s="57"/>
      <c r="NZ87" s="57"/>
      <c r="OA87" s="57"/>
      <c r="OB87" s="57"/>
      <c r="OC87" s="57"/>
      <c r="OD87" s="57"/>
      <c r="OE87" s="57"/>
      <c r="OF87" s="57"/>
      <c r="OG87" s="57"/>
      <c r="OH87" s="57"/>
      <c r="OI87" s="57"/>
      <c r="OJ87" s="57"/>
      <c r="OK87" s="57"/>
      <c r="OL87" s="57"/>
      <c r="OM87" s="57"/>
      <c r="ON87" s="57"/>
      <c r="OO87" s="57"/>
      <c r="OP87" s="57"/>
      <c r="OQ87" s="57"/>
    </row>
    <row r="88" spans="1:521" ht="13.5" hidden="1" customHeight="1">
      <c r="A88" s="57"/>
      <c r="B88" s="57"/>
      <c r="C88" s="58" t="s">
        <v>28</v>
      </c>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c r="IT88" s="58"/>
      <c r="IU88" s="58"/>
      <c r="IV88" s="58"/>
      <c r="IW88" s="58"/>
      <c r="IX88" s="58"/>
      <c r="IY88" s="58"/>
      <c r="IZ88" s="58"/>
      <c r="JA88" s="58"/>
      <c r="JB88" s="58"/>
      <c r="JC88" s="58"/>
      <c r="JD88" s="58"/>
      <c r="JE88" s="58"/>
      <c r="JF88" s="58"/>
      <c r="JG88" s="58"/>
      <c r="JH88" s="58"/>
      <c r="JI88" s="58"/>
      <c r="JJ88" s="58"/>
      <c r="JK88" s="58"/>
      <c r="JL88" s="58"/>
      <c r="JM88" s="58"/>
      <c r="JN88" s="58"/>
      <c r="JO88" s="58"/>
      <c r="JP88" s="58"/>
      <c r="JQ88" s="58"/>
      <c r="JR88" s="58"/>
      <c r="JS88" s="58"/>
      <c r="JT88" s="58"/>
      <c r="JU88" s="58"/>
      <c r="JV88" s="58"/>
      <c r="JW88" s="58"/>
      <c r="JX88" s="58"/>
      <c r="JY88" s="58"/>
      <c r="JZ88" s="58"/>
      <c r="KA88" s="58"/>
      <c r="KB88" s="58"/>
      <c r="KC88" s="58"/>
      <c r="KD88" s="58"/>
      <c r="KE88" s="58"/>
      <c r="KF88" s="58"/>
      <c r="KG88" s="58"/>
      <c r="KH88" s="58"/>
      <c r="KI88" s="58"/>
      <c r="KJ88" s="58"/>
      <c r="KK88" s="58"/>
      <c r="KL88" s="58"/>
      <c r="KM88" s="58"/>
      <c r="KN88" s="57"/>
      <c r="KO88" s="57"/>
      <c r="KP88" s="57"/>
      <c r="KQ88" s="57"/>
      <c r="KR88" s="57"/>
      <c r="KS88" s="57"/>
      <c r="KT88" s="57"/>
      <c r="KU88" s="57"/>
      <c r="KV88" s="57"/>
      <c r="KW88" s="57"/>
      <c r="KX88" s="57"/>
      <c r="KY88" s="57"/>
      <c r="KZ88" s="57"/>
      <c r="LA88" s="57"/>
      <c r="LB88" s="57"/>
      <c r="LC88" s="57"/>
      <c r="LD88" s="57"/>
      <c r="LE88" s="57"/>
      <c r="LF88" s="57"/>
      <c r="LG88" s="57"/>
      <c r="LH88" s="57"/>
      <c r="LI88" s="57"/>
      <c r="LJ88" s="57"/>
      <c r="LK88" s="57"/>
      <c r="LL88" s="57"/>
      <c r="LM88" s="57"/>
      <c r="LN88" s="57"/>
      <c r="LO88" s="57"/>
      <c r="LP88" s="57"/>
      <c r="LQ88" s="57"/>
      <c r="LR88" s="57"/>
      <c r="LS88" s="57"/>
      <c r="LT88" s="57"/>
      <c r="LU88" s="57"/>
      <c r="LV88" s="57"/>
      <c r="LW88" s="57"/>
      <c r="LX88" s="57"/>
      <c r="LY88" s="57"/>
      <c r="LZ88" s="57"/>
      <c r="MA88" s="57"/>
      <c r="MB88" s="57"/>
      <c r="MC88" s="57"/>
      <c r="MD88" s="57"/>
      <c r="ME88" s="57"/>
      <c r="MF88" s="57"/>
      <c r="MG88" s="57"/>
      <c r="MH88" s="57"/>
      <c r="MI88" s="57"/>
      <c r="MJ88" s="57"/>
      <c r="MK88" s="57"/>
      <c r="ML88" s="57"/>
      <c r="MM88" s="57"/>
      <c r="MN88" s="57"/>
      <c r="MO88" s="57"/>
      <c r="MP88" s="57"/>
      <c r="MQ88" s="57"/>
      <c r="MR88" s="57"/>
      <c r="MS88" s="57"/>
      <c r="MT88" s="57"/>
      <c r="MU88" s="57"/>
      <c r="MV88" s="57"/>
      <c r="MW88" s="57"/>
      <c r="MX88" s="57"/>
      <c r="MY88" s="57"/>
      <c r="MZ88" s="57"/>
      <c r="NA88" s="57"/>
      <c r="NB88" s="57"/>
      <c r="NC88" s="57"/>
      <c r="ND88" s="57"/>
      <c r="NE88" s="57"/>
      <c r="NF88" s="57"/>
      <c r="NG88" s="57"/>
      <c r="NH88" s="57"/>
      <c r="NI88" s="57"/>
      <c r="NJ88" s="57"/>
      <c r="NK88" s="57"/>
      <c r="NL88" s="57"/>
      <c r="NM88" s="57"/>
      <c r="NN88" s="57"/>
      <c r="NO88" s="57"/>
      <c r="NP88" s="57"/>
      <c r="NQ88" s="57"/>
      <c r="NR88" s="57"/>
      <c r="NS88" s="57"/>
      <c r="NT88" s="57"/>
      <c r="NU88" s="57"/>
      <c r="NV88" s="57"/>
      <c r="NW88" s="57"/>
      <c r="NX88" s="57"/>
      <c r="NY88" s="57"/>
      <c r="NZ88" s="57"/>
      <c r="OA88" s="57"/>
      <c r="OB88" s="57"/>
      <c r="OC88" s="57"/>
      <c r="OD88" s="57"/>
      <c r="OE88" s="57"/>
      <c r="OF88" s="57"/>
      <c r="OG88" s="57"/>
      <c r="OH88" s="57"/>
      <c r="OI88" s="57"/>
      <c r="OJ88" s="57"/>
      <c r="OK88" s="57"/>
      <c r="OL88" s="57"/>
      <c r="OM88" s="57"/>
      <c r="ON88" s="57"/>
      <c r="OO88" s="57"/>
      <c r="OP88" s="57"/>
      <c r="OQ88" s="57"/>
    </row>
    <row r="89" spans="1:521" ht="13.5" hidden="1" customHeight="1">
      <c r="A89" s="57"/>
      <c r="B89" s="57"/>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37</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57"/>
      <c r="KO89" s="57"/>
      <c r="KP89" s="57"/>
      <c r="KQ89" s="57"/>
      <c r="KR89" s="57"/>
      <c r="KS89" s="57"/>
      <c r="KT89" s="57"/>
      <c r="KU89" s="57"/>
      <c r="KV89" s="57"/>
      <c r="KW89" s="57"/>
      <c r="KX89" s="57"/>
      <c r="KY89" s="57"/>
      <c r="KZ89" s="57"/>
      <c r="LA89" s="57"/>
      <c r="LB89" s="57"/>
      <c r="LC89" s="57"/>
      <c r="LD89" s="57"/>
      <c r="LE89" s="57"/>
      <c r="LF89" s="57"/>
      <c r="LG89" s="57"/>
      <c r="LH89" s="57"/>
      <c r="LI89" s="57"/>
      <c r="LJ89" s="57"/>
      <c r="LK89" s="57"/>
      <c r="LL89" s="57"/>
      <c r="LM89" s="57"/>
      <c r="LN89" s="57"/>
      <c r="LO89" s="57"/>
      <c r="LP89" s="57"/>
      <c r="LQ89" s="57"/>
      <c r="LR89" s="57"/>
      <c r="LS89" s="57"/>
      <c r="LT89" s="57"/>
      <c r="LU89" s="57"/>
      <c r="LV89" s="57"/>
      <c r="LW89" s="57"/>
      <c r="LX89" s="57"/>
      <c r="LY89" s="57"/>
      <c r="LZ89" s="57"/>
      <c r="MA89" s="57"/>
      <c r="MB89" s="57"/>
      <c r="MC89" s="57"/>
      <c r="MD89" s="57"/>
      <c r="ME89" s="57"/>
      <c r="MF89" s="57"/>
      <c r="MG89" s="57"/>
      <c r="MH89" s="57"/>
      <c r="MI89" s="57"/>
      <c r="MJ89" s="57"/>
      <c r="MK89" s="57"/>
      <c r="ML89" s="57"/>
      <c r="MM89" s="57"/>
      <c r="MN89" s="57"/>
      <c r="MO89" s="57"/>
      <c r="MP89" s="57"/>
      <c r="MQ89" s="57"/>
      <c r="MR89" s="57"/>
      <c r="MS89" s="57"/>
      <c r="MT89" s="57"/>
      <c r="MU89" s="57"/>
      <c r="MV89" s="57"/>
      <c r="MW89" s="57"/>
      <c r="MX89" s="57"/>
      <c r="MY89" s="57"/>
      <c r="MZ89" s="57"/>
      <c r="NA89" s="57"/>
      <c r="NB89" s="57"/>
      <c r="NC89" s="57"/>
      <c r="ND89" s="57"/>
      <c r="NE89" s="57"/>
      <c r="NF89" s="57"/>
      <c r="NG89" s="57"/>
      <c r="NH89" s="57"/>
      <c r="NI89" s="57"/>
      <c r="NJ89" s="57"/>
      <c r="NK89" s="57"/>
      <c r="NL89" s="57"/>
      <c r="NM89" s="57"/>
      <c r="NN89" s="57"/>
      <c r="NO89" s="57"/>
      <c r="NP89" s="57"/>
      <c r="NQ89" s="57"/>
      <c r="NR89" s="57"/>
      <c r="NS89" s="57"/>
      <c r="NT89" s="57"/>
      <c r="NU89" s="57"/>
      <c r="NV89" s="57"/>
      <c r="NW89" s="57"/>
      <c r="NX89" s="57"/>
      <c r="NY89" s="57"/>
      <c r="NZ89" s="57"/>
      <c r="OA89" s="57"/>
      <c r="OB89" s="57"/>
      <c r="OC89" s="57"/>
      <c r="OD89" s="57"/>
      <c r="OE89" s="57"/>
      <c r="OF89" s="57"/>
      <c r="OG89" s="57"/>
      <c r="OH89" s="57"/>
      <c r="OI89" s="57"/>
      <c r="OJ89" s="57"/>
      <c r="OK89" s="57"/>
      <c r="OL89" s="57"/>
      <c r="OM89" s="57"/>
      <c r="ON89" s="57"/>
      <c r="OO89" s="57"/>
      <c r="OP89" s="57"/>
      <c r="OQ89" s="57"/>
    </row>
    <row r="90" spans="1:521" ht="13.5" hidden="1" customHeight="1">
      <c r="A90" s="57"/>
      <c r="B90" s="57"/>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57"/>
      <c r="KO90" s="57"/>
      <c r="KP90" s="57"/>
      <c r="KQ90" s="57"/>
      <c r="KR90" s="57"/>
      <c r="KS90" s="57"/>
      <c r="KT90" s="57"/>
      <c r="KU90" s="57"/>
      <c r="KV90" s="57"/>
      <c r="KW90" s="57"/>
      <c r="KX90" s="57"/>
      <c r="KY90" s="57"/>
      <c r="KZ90" s="57"/>
      <c r="LA90" s="57"/>
      <c r="LB90" s="57"/>
      <c r="LC90" s="57"/>
      <c r="LD90" s="57"/>
      <c r="LE90" s="57"/>
      <c r="LF90" s="57"/>
      <c r="LG90" s="57"/>
      <c r="LH90" s="57"/>
      <c r="LI90" s="57"/>
      <c r="LJ90" s="57"/>
      <c r="LK90" s="57"/>
      <c r="LL90" s="57"/>
      <c r="LM90" s="57"/>
      <c r="LN90" s="57"/>
      <c r="LO90" s="57"/>
      <c r="LP90" s="57"/>
      <c r="LQ90" s="57"/>
      <c r="LR90" s="57"/>
      <c r="LS90" s="57"/>
      <c r="LT90" s="57"/>
      <c r="LU90" s="57"/>
      <c r="LV90" s="57"/>
      <c r="LW90" s="57"/>
      <c r="LX90" s="57"/>
      <c r="LY90" s="57"/>
      <c r="LZ90" s="57"/>
      <c r="MA90" s="57"/>
      <c r="MB90" s="57"/>
      <c r="MC90" s="57"/>
      <c r="MD90" s="57"/>
      <c r="ME90" s="57"/>
      <c r="MF90" s="57"/>
      <c r="MG90" s="57"/>
      <c r="MH90" s="57"/>
      <c r="MI90" s="57"/>
      <c r="MJ90" s="57"/>
      <c r="MK90" s="57"/>
      <c r="ML90" s="57"/>
      <c r="MM90" s="57"/>
      <c r="MN90" s="57"/>
      <c r="MO90" s="57"/>
      <c r="MP90" s="57"/>
      <c r="MQ90" s="57"/>
      <c r="MR90" s="57"/>
      <c r="MS90" s="57"/>
      <c r="MT90" s="57"/>
      <c r="MU90" s="57"/>
      <c r="MV90" s="57"/>
      <c r="MW90" s="57"/>
      <c r="MX90" s="57"/>
      <c r="MY90" s="57"/>
      <c r="MZ90" s="57"/>
      <c r="NA90" s="57"/>
      <c r="NB90" s="57"/>
      <c r="NC90" s="57"/>
      <c r="ND90" s="57"/>
      <c r="NE90" s="57"/>
      <c r="NF90" s="57"/>
      <c r="NG90" s="57"/>
      <c r="NH90" s="57"/>
      <c r="NI90" s="57"/>
      <c r="NJ90" s="57"/>
      <c r="NK90" s="57"/>
      <c r="NL90" s="57"/>
      <c r="NM90" s="57"/>
      <c r="NN90" s="57"/>
      <c r="NO90" s="57"/>
      <c r="NP90" s="57"/>
      <c r="NQ90" s="57"/>
      <c r="NR90" s="57"/>
      <c r="NS90" s="57"/>
      <c r="NT90" s="57"/>
      <c r="NU90" s="57"/>
      <c r="NV90" s="57"/>
      <c r="NW90" s="57"/>
      <c r="NX90" s="57"/>
      <c r="NY90" s="57"/>
      <c r="NZ90" s="57"/>
      <c r="OA90" s="57"/>
      <c r="OB90" s="57"/>
      <c r="OC90" s="57"/>
      <c r="OD90" s="57"/>
      <c r="OE90" s="57"/>
      <c r="OF90" s="57"/>
      <c r="OG90" s="57"/>
      <c r="OH90" s="57"/>
      <c r="OI90" s="57"/>
      <c r="OJ90" s="57"/>
      <c r="OK90" s="57"/>
      <c r="OL90" s="57"/>
      <c r="OM90" s="57"/>
      <c r="ON90" s="57"/>
      <c r="OO90" s="57"/>
      <c r="OP90" s="57"/>
      <c r="OQ90" s="57"/>
    </row>
    <row r="91" spans="1:52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57"/>
      <c r="FV91" s="57"/>
      <c r="FW91" s="57"/>
      <c r="FX91" s="57"/>
      <c r="FY91" s="57"/>
      <c r="FZ91" s="57"/>
      <c r="GA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7"/>
      <c r="GY91" s="57"/>
      <c r="GZ91" s="57"/>
      <c r="HA91" s="57"/>
      <c r="HB91" s="57"/>
      <c r="HC91" s="57"/>
      <c r="HD91" s="57"/>
      <c r="HE91" s="57"/>
      <c r="HF91" s="57"/>
      <c r="HG91" s="57"/>
      <c r="HH91" s="57"/>
      <c r="HI91" s="57"/>
      <c r="HJ91" s="57"/>
      <c r="HK91" s="57"/>
      <c r="HL91" s="57"/>
      <c r="HM91" s="57"/>
      <c r="HN91" s="57"/>
      <c r="HO91" s="57"/>
      <c r="HP91" s="57"/>
      <c r="HQ91" s="57"/>
      <c r="HR91" s="57"/>
      <c r="HS91" s="57"/>
      <c r="HT91" s="57"/>
      <c r="HU91" s="57"/>
      <c r="HV91" s="57"/>
      <c r="HW91" s="57"/>
      <c r="HX91" s="57"/>
      <c r="HY91" s="57"/>
      <c r="HZ91" s="57"/>
      <c r="IA91" s="57"/>
      <c r="IB91" s="57"/>
      <c r="IC91" s="57"/>
      <c r="ID91" s="57"/>
      <c r="IE91" s="57"/>
      <c r="IF91" s="57"/>
      <c r="IG91" s="57"/>
      <c r="IH91" s="57"/>
      <c r="II91" s="57"/>
      <c r="IJ91" s="57"/>
      <c r="IK91" s="57"/>
      <c r="IL91" s="57"/>
      <c r="IM91" s="57"/>
      <c r="IN91" s="57"/>
      <c r="IO91" s="57"/>
      <c r="IP91" s="57"/>
      <c r="IQ91" s="57"/>
      <c r="IR91" s="57"/>
      <c r="IS91" s="57"/>
      <c r="IT91" s="57"/>
      <c r="IU91" s="57"/>
      <c r="IV91" s="57"/>
      <c r="IW91" s="57"/>
      <c r="IX91" s="57"/>
      <c r="IY91" s="57"/>
      <c r="IZ91" s="57"/>
      <c r="JA91" s="57"/>
      <c r="JB91" s="57"/>
      <c r="JC91" s="57"/>
      <c r="JD91" s="57"/>
      <c r="JE91" s="57"/>
      <c r="JF91" s="57"/>
      <c r="JG91" s="57"/>
      <c r="JH91" s="57"/>
      <c r="JI91" s="57"/>
      <c r="JJ91" s="57"/>
      <c r="JK91" s="57"/>
      <c r="JL91" s="57"/>
      <c r="JM91" s="57"/>
      <c r="JN91" s="57"/>
      <c r="JO91" s="57"/>
      <c r="JP91" s="57"/>
      <c r="JQ91" s="57"/>
      <c r="JR91" s="57"/>
      <c r="JS91" s="57"/>
      <c r="JT91" s="57"/>
      <c r="JU91" s="57"/>
      <c r="JV91" s="57"/>
      <c r="JW91" s="57"/>
      <c r="JX91" s="57"/>
      <c r="JY91" s="57"/>
      <c r="JZ91" s="57"/>
      <c r="KA91" s="57"/>
      <c r="KB91" s="57"/>
      <c r="KC91" s="57"/>
      <c r="KD91" s="57"/>
      <c r="KE91" s="57"/>
      <c r="KF91" s="57"/>
      <c r="KG91" s="57"/>
      <c r="KH91" s="57"/>
      <c r="KI91" s="57"/>
      <c r="KJ91" s="57"/>
      <c r="KK91" s="57"/>
      <c r="KL91" s="57"/>
      <c r="KM91" s="57"/>
      <c r="KN91" s="57"/>
      <c r="KO91" s="57"/>
      <c r="KP91" s="57"/>
      <c r="KQ91" s="57"/>
      <c r="KR91" s="57"/>
      <c r="KS91" s="57"/>
      <c r="KT91" s="57"/>
      <c r="KU91" s="57"/>
      <c r="KV91" s="57"/>
      <c r="KW91" s="57"/>
      <c r="KX91" s="57"/>
      <c r="KY91" s="57"/>
      <c r="KZ91" s="57"/>
      <c r="LA91" s="57"/>
      <c r="LB91" s="57"/>
      <c r="LC91" s="57"/>
      <c r="LD91" s="57"/>
      <c r="LE91" s="57"/>
      <c r="LF91" s="57"/>
      <c r="LG91" s="57"/>
      <c r="LH91" s="57"/>
      <c r="LI91" s="57"/>
      <c r="LJ91" s="57"/>
      <c r="LK91" s="57"/>
      <c r="LL91" s="57"/>
      <c r="LM91" s="57"/>
      <c r="LN91" s="57"/>
      <c r="LO91" s="57"/>
      <c r="LP91" s="57"/>
      <c r="LQ91" s="57"/>
      <c r="LR91" s="57"/>
      <c r="LS91" s="57"/>
      <c r="LT91" s="57"/>
      <c r="LU91" s="57"/>
      <c r="LV91" s="57"/>
      <c r="LW91" s="57"/>
      <c r="LX91" s="57"/>
      <c r="LY91" s="57"/>
      <c r="LZ91" s="57"/>
      <c r="MA91" s="57"/>
      <c r="MB91" s="57"/>
      <c r="MC91" s="57"/>
      <c r="MD91" s="57"/>
      <c r="ME91" s="57"/>
      <c r="MF91" s="57"/>
      <c r="MG91" s="57"/>
      <c r="MH91" s="57"/>
      <c r="MI91" s="57"/>
      <c r="MJ91" s="57"/>
      <c r="MK91" s="57"/>
      <c r="ML91" s="57"/>
      <c r="MM91" s="57"/>
      <c r="MN91" s="57"/>
      <c r="MO91" s="57"/>
      <c r="MP91" s="57"/>
      <c r="MQ91" s="57"/>
      <c r="MR91" s="57"/>
      <c r="MS91" s="57"/>
      <c r="MT91" s="57"/>
      <c r="MU91" s="57"/>
      <c r="MV91" s="57"/>
      <c r="MW91" s="57"/>
      <c r="MX91" s="57"/>
      <c r="MY91" s="57"/>
      <c r="MZ91" s="57"/>
      <c r="NA91" s="57"/>
      <c r="NB91" s="57"/>
      <c r="NC91" s="57"/>
      <c r="ND91" s="57"/>
      <c r="NE91" s="57"/>
      <c r="NF91" s="57"/>
      <c r="NG91" s="57"/>
      <c r="NH91" s="57"/>
      <c r="NI91" s="57"/>
      <c r="NJ91" s="57"/>
      <c r="NK91" s="57"/>
      <c r="NL91" s="57"/>
      <c r="NM91" s="57"/>
      <c r="NN91" s="57"/>
      <c r="NO91" s="57"/>
      <c r="NP91" s="57"/>
      <c r="NQ91" s="57"/>
      <c r="NR91" s="57"/>
      <c r="NS91" s="57"/>
      <c r="NT91" s="57"/>
      <c r="NU91" s="57"/>
      <c r="NV91" s="57"/>
      <c r="NW91" s="57"/>
      <c r="NX91" s="57"/>
      <c r="NY91" s="57"/>
      <c r="NZ91" s="57"/>
      <c r="OA91" s="57"/>
      <c r="OB91" s="57"/>
      <c r="OC91" s="57"/>
      <c r="OD91" s="57"/>
      <c r="OE91" s="57"/>
      <c r="OF91" s="57"/>
      <c r="OG91" s="57"/>
      <c r="OH91" s="57"/>
      <c r="OI91" s="57"/>
      <c r="OJ91" s="57"/>
      <c r="OK91" s="57"/>
      <c r="OL91" s="57"/>
      <c r="OM91" s="57"/>
      <c r="ON91" s="57"/>
      <c r="OO91" s="57"/>
      <c r="OP91" s="57"/>
      <c r="OQ91" s="57"/>
    </row>
  </sheetData>
  <sheetProtection algorithmName="SHA-512" hashValue="y3Q9ea1r2nPoqxlcN1gsCUCC3CTGyJbF/O9f54qLSOrSBJiZSPGwKiJ3jFuiHCRgIQKIdvOdnKRBWHMJZ+fpHg==" saltValue="+CTyazmDvFhsHQ13qW0oS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 right="0.196850393700787" top="0.196850393700787" bottom="0.196850393700787" header="0.196850393700787" footer="0.196850393700787"/>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59" t="s">
        <v>39</v>
      </c>
      <c r="B2" s="59">
        <f>COLUMN()-1</f>
        <v>1</v>
      </c>
      <c r="C2" s="59">
        <f t="shared" ref="C2:BN2" si="0">COLUMN()-1</f>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ref="BO2:DZ2" si="1">COLUMN()-1</f>
        <v>66</v>
      </c>
      <c r="BP2" s="59">
        <f t="shared" si="1"/>
        <v>67</v>
      </c>
      <c r="BQ2" s="59">
        <f t="shared" si="1"/>
        <v>68</v>
      </c>
      <c r="BR2" s="59">
        <f t="shared" si="1"/>
        <v>69</v>
      </c>
      <c r="BS2" s="59">
        <f t="shared" si="1"/>
        <v>70</v>
      </c>
      <c r="BT2" s="59">
        <f t="shared" si="1"/>
        <v>71</v>
      </c>
      <c r="BU2" s="59">
        <f t="shared" si="1"/>
        <v>72</v>
      </c>
      <c r="BV2" s="59">
        <f t="shared" si="1"/>
        <v>73</v>
      </c>
      <c r="BW2" s="59">
        <f t="shared" si="1"/>
        <v>74</v>
      </c>
      <c r="BX2" s="59">
        <f t="shared" si="1"/>
        <v>75</v>
      </c>
      <c r="BY2" s="59">
        <f t="shared" si="1"/>
        <v>76</v>
      </c>
      <c r="BZ2" s="59">
        <f t="shared" si="1"/>
        <v>77</v>
      </c>
      <c r="CA2" s="59">
        <f t="shared" si="1"/>
        <v>78</v>
      </c>
      <c r="CB2" s="59">
        <f t="shared" si="1"/>
        <v>79</v>
      </c>
      <c r="CC2" s="59">
        <f t="shared" si="1"/>
        <v>80</v>
      </c>
      <c r="CD2" s="59">
        <f t="shared" si="1"/>
        <v>81</v>
      </c>
      <c r="CE2" s="59">
        <f t="shared" si="1"/>
        <v>82</v>
      </c>
      <c r="CF2" s="59">
        <f t="shared" si="1"/>
        <v>83</v>
      </c>
      <c r="CG2" s="59">
        <f t="shared" si="1"/>
        <v>84</v>
      </c>
      <c r="CH2" s="59">
        <f t="shared" si="1"/>
        <v>85</v>
      </c>
      <c r="CI2" s="59">
        <f t="shared" si="1"/>
        <v>86</v>
      </c>
      <c r="CJ2" s="59">
        <f t="shared" si="1"/>
        <v>87</v>
      </c>
      <c r="CK2" s="59">
        <f t="shared" si="1"/>
        <v>88</v>
      </c>
      <c r="CL2" s="59">
        <f t="shared" si="1"/>
        <v>89</v>
      </c>
      <c r="CM2" s="59">
        <f t="shared" si="1"/>
        <v>90</v>
      </c>
      <c r="CN2" s="59">
        <f t="shared" si="1"/>
        <v>91</v>
      </c>
      <c r="CO2" s="59">
        <f t="shared" si="1"/>
        <v>92</v>
      </c>
      <c r="CP2" s="59">
        <f t="shared" si="1"/>
        <v>93</v>
      </c>
      <c r="CQ2" s="59">
        <f t="shared" si="1"/>
        <v>94</v>
      </c>
      <c r="CR2" s="59">
        <f t="shared" si="1"/>
        <v>95</v>
      </c>
      <c r="CS2" s="59">
        <f t="shared" si="1"/>
        <v>96</v>
      </c>
      <c r="CT2" s="59">
        <f t="shared" si="1"/>
        <v>97</v>
      </c>
      <c r="CU2" s="59">
        <f t="shared" si="1"/>
        <v>98</v>
      </c>
      <c r="CV2" s="59">
        <f t="shared" si="1"/>
        <v>99</v>
      </c>
      <c r="CW2" s="59">
        <f t="shared" si="1"/>
        <v>100</v>
      </c>
      <c r="CX2" s="59">
        <f t="shared" si="1"/>
        <v>101</v>
      </c>
      <c r="CY2" s="59">
        <f t="shared" si="1"/>
        <v>102</v>
      </c>
      <c r="CZ2" s="59">
        <f t="shared" si="1"/>
        <v>103</v>
      </c>
      <c r="DA2" s="59">
        <f t="shared" si="1"/>
        <v>104</v>
      </c>
      <c r="DB2" s="59">
        <f t="shared" si="1"/>
        <v>105</v>
      </c>
      <c r="DC2" s="59">
        <f t="shared" si="1"/>
        <v>106</v>
      </c>
      <c r="DD2" s="59">
        <f t="shared" si="1"/>
        <v>107</v>
      </c>
      <c r="DE2" s="59">
        <f t="shared" si="1"/>
        <v>108</v>
      </c>
      <c r="DF2" s="59">
        <f t="shared" si="1"/>
        <v>109</v>
      </c>
      <c r="DG2" s="59">
        <f t="shared" si="1"/>
        <v>110</v>
      </c>
      <c r="DH2" s="59">
        <f t="shared" si="1"/>
        <v>111</v>
      </c>
      <c r="DI2" s="59">
        <f t="shared" si="1"/>
        <v>112</v>
      </c>
      <c r="DJ2" s="59">
        <f t="shared" si="1"/>
        <v>113</v>
      </c>
      <c r="DK2" s="59">
        <f t="shared" si="1"/>
        <v>114</v>
      </c>
      <c r="DL2" s="59">
        <f t="shared" si="1"/>
        <v>115</v>
      </c>
      <c r="DM2" s="59">
        <f t="shared" si="1"/>
        <v>116</v>
      </c>
      <c r="DN2" s="59">
        <f t="shared" si="1"/>
        <v>117</v>
      </c>
      <c r="DO2" s="59">
        <f t="shared" si="1"/>
        <v>118</v>
      </c>
      <c r="DP2" s="59">
        <f t="shared" si="1"/>
        <v>119</v>
      </c>
      <c r="DQ2" s="59">
        <f t="shared" si="1"/>
        <v>120</v>
      </c>
      <c r="DR2" s="59">
        <f t="shared" si="1"/>
        <v>121</v>
      </c>
      <c r="DS2" s="59">
        <f t="shared" si="1"/>
        <v>122</v>
      </c>
      <c r="DT2" s="59">
        <f t="shared" si="1"/>
        <v>123</v>
      </c>
      <c r="DU2" s="59">
        <f t="shared" si="1"/>
        <v>124</v>
      </c>
      <c r="DV2" s="59">
        <f t="shared" si="1"/>
        <v>125</v>
      </c>
      <c r="DW2" s="59">
        <f t="shared" si="1"/>
        <v>126</v>
      </c>
      <c r="DX2" s="59">
        <f t="shared" si="1"/>
        <v>127</v>
      </c>
      <c r="DY2" s="59">
        <f t="shared" si="1"/>
        <v>128</v>
      </c>
      <c r="DZ2" s="59">
        <f t="shared" si="1"/>
        <v>129</v>
      </c>
      <c r="EA2" s="59">
        <f t="shared" ref="EA2:EJ2" si="2">COLUMN()-1</f>
        <v>130</v>
      </c>
      <c r="EB2" s="59">
        <f t="shared" si="2"/>
        <v>131</v>
      </c>
      <c r="EC2" s="59">
        <f t="shared" si="2"/>
        <v>132</v>
      </c>
      <c r="ED2" s="59">
        <f t="shared" si="2"/>
        <v>133</v>
      </c>
      <c r="EE2" s="59">
        <f t="shared" si="2"/>
        <v>134</v>
      </c>
      <c r="EF2" s="59">
        <f t="shared" si="2"/>
        <v>135</v>
      </c>
      <c r="EG2" s="59">
        <f t="shared" si="2"/>
        <v>136</v>
      </c>
      <c r="EH2" s="59">
        <f t="shared" si="2"/>
        <v>137</v>
      </c>
      <c r="EI2" s="59">
        <f t="shared" si="2"/>
        <v>138</v>
      </c>
      <c r="EJ2" s="59">
        <f t="shared" si="2"/>
        <v>139</v>
      </c>
    </row>
    <row r="3" spans="1:140">
      <c r="A3" s="59" t="s">
        <v>40</v>
      </c>
      <c r="B3" s="60" t="s">
        <v>41</v>
      </c>
      <c r="C3" s="60" t="s">
        <v>42</v>
      </c>
      <c r="D3" s="60" t="s">
        <v>43</v>
      </c>
      <c r="E3" s="60" t="s">
        <v>44</v>
      </c>
      <c r="F3" s="60" t="s">
        <v>45</v>
      </c>
      <c r="G3" s="60"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59" t="s">
        <v>50</v>
      </c>
      <c r="B4" s="61"/>
      <c r="C4" s="61"/>
      <c r="D4" s="61"/>
      <c r="E4" s="61"/>
      <c r="F4" s="61"/>
      <c r="G4" s="61"/>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c r="A5" s="59" t="s">
        <v>62</v>
      </c>
      <c r="B5" s="62"/>
      <c r="C5" s="62"/>
      <c r="D5" s="62"/>
      <c r="E5" s="62"/>
      <c r="F5" s="62"/>
      <c r="G5" s="62"/>
      <c r="H5" s="63" t="s">
        <v>63</v>
      </c>
      <c r="I5" s="63" t="s">
        <v>64</v>
      </c>
      <c r="J5" s="63" t="s">
        <v>65</v>
      </c>
      <c r="K5" s="63" t="s">
        <v>66</v>
      </c>
      <c r="L5" s="63" t="s">
        <v>67</v>
      </c>
      <c r="M5" s="63" t="s">
        <v>68</v>
      </c>
      <c r="N5" s="63" t="s">
        <v>69</v>
      </c>
      <c r="O5" s="63" t="s">
        <v>70</v>
      </c>
      <c r="P5" s="63" t="s">
        <v>71</v>
      </c>
      <c r="Q5" s="63" t="s">
        <v>72</v>
      </c>
      <c r="R5" s="63" t="s">
        <v>73</v>
      </c>
      <c r="S5" s="63" t="s">
        <v>74</v>
      </c>
      <c r="T5" s="63" t="s">
        <v>75</v>
      </c>
      <c r="U5" s="63" t="s">
        <v>76</v>
      </c>
      <c r="V5" s="63" t="s">
        <v>77</v>
      </c>
      <c r="W5" s="63" t="s">
        <v>78</v>
      </c>
      <c r="X5" s="63" t="s">
        <v>79</v>
      </c>
      <c r="Y5" s="63" t="s">
        <v>80</v>
      </c>
      <c r="Z5" s="63" t="s">
        <v>81</v>
      </c>
      <c r="AA5" s="63" t="s">
        <v>82</v>
      </c>
      <c r="AB5" s="63" t="s">
        <v>83</v>
      </c>
      <c r="AC5" s="63" t="s">
        <v>84</v>
      </c>
      <c r="AD5" s="63" t="s">
        <v>85</v>
      </c>
      <c r="AE5" s="63" t="s">
        <v>75</v>
      </c>
      <c r="AF5" s="63" t="s">
        <v>76</v>
      </c>
      <c r="AG5" s="63" t="s">
        <v>77</v>
      </c>
      <c r="AH5" s="63" t="s">
        <v>78</v>
      </c>
      <c r="AI5" s="63" t="s">
        <v>79</v>
      </c>
      <c r="AJ5" s="63" t="s">
        <v>80</v>
      </c>
      <c r="AK5" s="63" t="s">
        <v>81</v>
      </c>
      <c r="AL5" s="63" t="s">
        <v>82</v>
      </c>
      <c r="AM5" s="63" t="s">
        <v>83</v>
      </c>
      <c r="AN5" s="63" t="s">
        <v>84</v>
      </c>
      <c r="AO5" s="63" t="s">
        <v>86</v>
      </c>
      <c r="AP5" s="63" t="s">
        <v>75</v>
      </c>
      <c r="AQ5" s="63" t="s">
        <v>76</v>
      </c>
      <c r="AR5" s="63" t="s">
        <v>77</v>
      </c>
      <c r="AS5" s="63" t="s">
        <v>78</v>
      </c>
      <c r="AT5" s="63" t="s">
        <v>79</v>
      </c>
      <c r="AU5" s="63" t="s">
        <v>80</v>
      </c>
      <c r="AV5" s="63" t="s">
        <v>81</v>
      </c>
      <c r="AW5" s="63" t="s">
        <v>82</v>
      </c>
      <c r="AX5" s="63" t="s">
        <v>83</v>
      </c>
      <c r="AY5" s="63" t="s">
        <v>84</v>
      </c>
      <c r="AZ5" s="63" t="s">
        <v>86</v>
      </c>
      <c r="BA5" s="63" t="s">
        <v>75</v>
      </c>
      <c r="BB5" s="63" t="s">
        <v>76</v>
      </c>
      <c r="BC5" s="63" t="s">
        <v>77</v>
      </c>
      <c r="BD5" s="63" t="s">
        <v>78</v>
      </c>
      <c r="BE5" s="63" t="s">
        <v>79</v>
      </c>
      <c r="BF5" s="63" t="s">
        <v>80</v>
      </c>
      <c r="BG5" s="63" t="s">
        <v>81</v>
      </c>
      <c r="BH5" s="63" t="s">
        <v>82</v>
      </c>
      <c r="BI5" s="63" t="s">
        <v>83</v>
      </c>
      <c r="BJ5" s="63" t="s">
        <v>84</v>
      </c>
      <c r="BK5" s="63" t="s">
        <v>86</v>
      </c>
      <c r="BL5" s="63" t="s">
        <v>75</v>
      </c>
      <c r="BM5" s="63" t="s">
        <v>76</v>
      </c>
      <c r="BN5" s="63" t="s">
        <v>77</v>
      </c>
      <c r="BO5" s="63" t="s">
        <v>78</v>
      </c>
      <c r="BP5" s="63" t="s">
        <v>79</v>
      </c>
      <c r="BQ5" s="63" t="s">
        <v>80</v>
      </c>
      <c r="BR5" s="63" t="s">
        <v>81</v>
      </c>
      <c r="BS5" s="63" t="s">
        <v>82</v>
      </c>
      <c r="BT5" s="63" t="s">
        <v>83</v>
      </c>
      <c r="BU5" s="63" t="s">
        <v>84</v>
      </c>
      <c r="BV5" s="63" t="s">
        <v>86</v>
      </c>
      <c r="BW5" s="63" t="s">
        <v>75</v>
      </c>
      <c r="BX5" s="63" t="s">
        <v>76</v>
      </c>
      <c r="BY5" s="63" t="s">
        <v>77</v>
      </c>
      <c r="BZ5" s="63" t="s">
        <v>78</v>
      </c>
      <c r="CA5" s="63" t="s">
        <v>79</v>
      </c>
      <c r="CB5" s="63" t="s">
        <v>80</v>
      </c>
      <c r="CC5" s="63" t="s">
        <v>81</v>
      </c>
      <c r="CD5" s="63" t="s">
        <v>82</v>
      </c>
      <c r="CE5" s="63" t="s">
        <v>83</v>
      </c>
      <c r="CF5" s="63" t="s">
        <v>84</v>
      </c>
      <c r="CG5" s="63" t="s">
        <v>86</v>
      </c>
      <c r="CH5" s="63" t="s">
        <v>75</v>
      </c>
      <c r="CI5" s="63" t="s">
        <v>76</v>
      </c>
      <c r="CJ5" s="63" t="s">
        <v>77</v>
      </c>
      <c r="CK5" s="63" t="s">
        <v>78</v>
      </c>
      <c r="CL5" s="63" t="s">
        <v>79</v>
      </c>
      <c r="CM5" s="63" t="s">
        <v>80</v>
      </c>
      <c r="CN5" s="63" t="s">
        <v>81</v>
      </c>
      <c r="CO5" s="63" t="s">
        <v>82</v>
      </c>
      <c r="CP5" s="63" t="s">
        <v>83</v>
      </c>
      <c r="CQ5" s="63" t="s">
        <v>84</v>
      </c>
      <c r="CR5" s="63" t="s">
        <v>86</v>
      </c>
      <c r="CS5" s="63" t="s">
        <v>75</v>
      </c>
      <c r="CT5" s="63" t="s">
        <v>76</v>
      </c>
      <c r="CU5" s="63" t="s">
        <v>77</v>
      </c>
      <c r="CV5" s="63" t="s">
        <v>78</v>
      </c>
      <c r="CW5" s="63" t="s">
        <v>79</v>
      </c>
      <c r="CX5" s="63" t="s">
        <v>80</v>
      </c>
      <c r="CY5" s="63" t="s">
        <v>81</v>
      </c>
      <c r="CZ5" s="63" t="s">
        <v>82</v>
      </c>
      <c r="DA5" s="63" t="s">
        <v>83</v>
      </c>
      <c r="DB5" s="63" t="s">
        <v>84</v>
      </c>
      <c r="DC5" s="63" t="s">
        <v>86</v>
      </c>
      <c r="DD5" s="63" t="s">
        <v>75</v>
      </c>
      <c r="DE5" s="63" t="s">
        <v>76</v>
      </c>
      <c r="DF5" s="63" t="s">
        <v>77</v>
      </c>
      <c r="DG5" s="63" t="s">
        <v>78</v>
      </c>
      <c r="DH5" s="63" t="s">
        <v>79</v>
      </c>
      <c r="DI5" s="63" t="s">
        <v>80</v>
      </c>
      <c r="DJ5" s="63" t="s">
        <v>81</v>
      </c>
      <c r="DK5" s="63" t="s">
        <v>82</v>
      </c>
      <c r="DL5" s="63" t="s">
        <v>83</v>
      </c>
      <c r="DM5" s="63" t="s">
        <v>84</v>
      </c>
      <c r="DN5" s="63" t="s">
        <v>86</v>
      </c>
      <c r="DO5" s="63" t="s">
        <v>75</v>
      </c>
      <c r="DP5" s="63" t="s">
        <v>76</v>
      </c>
      <c r="DQ5" s="63" t="s">
        <v>77</v>
      </c>
      <c r="DR5" s="63" t="s">
        <v>78</v>
      </c>
      <c r="DS5" s="63" t="s">
        <v>79</v>
      </c>
      <c r="DT5" s="63" t="s">
        <v>80</v>
      </c>
      <c r="DU5" s="63" t="s">
        <v>81</v>
      </c>
      <c r="DV5" s="63" t="s">
        <v>82</v>
      </c>
      <c r="DW5" s="63" t="s">
        <v>83</v>
      </c>
      <c r="DX5" s="63" t="s">
        <v>84</v>
      </c>
      <c r="DY5" s="63" t="s">
        <v>86</v>
      </c>
      <c r="DZ5" s="63" t="s">
        <v>75</v>
      </c>
      <c r="EA5" s="63" t="s">
        <v>76</v>
      </c>
      <c r="EB5" s="63" t="s">
        <v>77</v>
      </c>
      <c r="EC5" s="63" t="s">
        <v>78</v>
      </c>
      <c r="ED5" s="63" t="s">
        <v>79</v>
      </c>
      <c r="EE5" s="63" t="s">
        <v>80</v>
      </c>
      <c r="EF5" s="63" t="s">
        <v>81</v>
      </c>
      <c r="EG5" s="63" t="s">
        <v>82</v>
      </c>
      <c r="EH5" s="63" t="s">
        <v>83</v>
      </c>
      <c r="EI5" s="63" t="s">
        <v>84</v>
      </c>
      <c r="EJ5" s="63" t="s">
        <v>86</v>
      </c>
    </row>
    <row r="6" spans="1:140" s="67" customFormat="1">
      <c r="A6" s="59" t="s">
        <v>87</v>
      </c>
      <c r="B6" s="64"/>
      <c r="C6" s="64"/>
      <c r="D6" s="64"/>
      <c r="E6" s="64"/>
      <c r="F6" s="64"/>
      <c r="G6" s="64"/>
      <c r="H6" s="64"/>
      <c r="I6" s="64"/>
      <c r="J6" s="64"/>
      <c r="K6" s="64"/>
      <c r="L6" s="64"/>
      <c r="M6" s="64"/>
      <c r="N6" s="64"/>
      <c r="O6" s="64"/>
      <c r="P6" s="64"/>
      <c r="Q6" s="65"/>
      <c r="R6" s="64"/>
      <c r="S6" s="64"/>
      <c r="T6" s="66">
        <f t="shared" ref="T6:CE6" si="3">T7</f>
        <v>123.86</v>
      </c>
      <c r="U6" s="66">
        <f>U7</f>
        <v>125.86</v>
      </c>
      <c r="V6" s="66">
        <f>V7</f>
        <v>116.24</v>
      </c>
      <c r="W6" s="66">
        <f>W7</f>
        <v>114.87</v>
      </c>
      <c r="X6" s="66">
        <f t="shared" si="3"/>
        <v>101.24</v>
      </c>
      <c r="Y6" s="66">
        <f t="shared" si="3"/>
        <v>121.58</v>
      </c>
      <c r="Z6" s="66">
        <f t="shared" si="3"/>
        <v>121.19</v>
      </c>
      <c r="AA6" s="66">
        <f t="shared" si="3"/>
        <v>120.32</v>
      </c>
      <c r="AB6" s="66">
        <f t="shared" si="3"/>
        <v>119.89</v>
      </c>
      <c r="AC6" s="66">
        <f t="shared" si="3"/>
        <v>119.93</v>
      </c>
      <c r="AD6" s="64" t="str">
        <f>IF(AD7="-","【-】","【"&amp;SUBSTITUTE(TEXT(AD7,"#,##0.00"),"-","△")&amp;"】")</f>
        <v>【118.49】</v>
      </c>
      <c r="AE6" s="66">
        <f t="shared" si="3"/>
        <v>0</v>
      </c>
      <c r="AF6" s="66">
        <f>AF7</f>
        <v>0</v>
      </c>
      <c r="AG6" s="66">
        <f>AG7</f>
        <v>0</v>
      </c>
      <c r="AH6" s="66">
        <f>AH7</f>
        <v>0</v>
      </c>
      <c r="AI6" s="66">
        <f t="shared" si="3"/>
        <v>0</v>
      </c>
      <c r="AJ6" s="66">
        <f t="shared" si="3"/>
        <v>22.44</v>
      </c>
      <c r="AK6" s="66">
        <f t="shared" si="3"/>
        <v>18.82</v>
      </c>
      <c r="AL6" s="66">
        <f t="shared" si="3"/>
        <v>17.88</v>
      </c>
      <c r="AM6" s="66">
        <f t="shared" si="3"/>
        <v>16.670000000000002</v>
      </c>
      <c r="AN6" s="66">
        <f t="shared" si="3"/>
        <v>9.4700000000000006</v>
      </c>
      <c r="AO6" s="64" t="str">
        <f>IF(AO7="-","【-】","【"&amp;SUBSTITUTE(TEXT(AO7,"#,##0.00"),"-","△")&amp;"】")</f>
        <v>【19.58】</v>
      </c>
      <c r="AP6" s="66">
        <f t="shared" si="3"/>
        <v>2159.09</v>
      </c>
      <c r="AQ6" s="66">
        <f>AQ7</f>
        <v>4747.22</v>
      </c>
      <c r="AR6" s="66">
        <f>AR7</f>
        <v>3975.05</v>
      </c>
      <c r="AS6" s="66">
        <f>AS7</f>
        <v>3910.88</v>
      </c>
      <c r="AT6" s="66">
        <f t="shared" si="3"/>
        <v>6361.01</v>
      </c>
      <c r="AU6" s="66">
        <f t="shared" si="3"/>
        <v>345.05</v>
      </c>
      <c r="AV6" s="66">
        <f t="shared" si="3"/>
        <v>379.14</v>
      </c>
      <c r="AW6" s="66">
        <f t="shared" si="3"/>
        <v>394.58</v>
      </c>
      <c r="AX6" s="66">
        <f t="shared" si="3"/>
        <v>368.36</v>
      </c>
      <c r="AY6" s="66">
        <f t="shared" si="3"/>
        <v>380.84</v>
      </c>
      <c r="AZ6" s="64" t="str">
        <f>IF(AZ7="-","【-】","【"&amp;SUBSTITUTE(TEXT(AZ7,"#,##0.00"),"-","△")&amp;"】")</f>
        <v>【436.32】</v>
      </c>
      <c r="BA6" s="66">
        <f t="shared" si="3"/>
        <v>49.5</v>
      </c>
      <c r="BB6" s="66">
        <f>BB7</f>
        <v>42.73</v>
      </c>
      <c r="BC6" s="66">
        <f>BC7</f>
        <v>33.44</v>
      </c>
      <c r="BD6" s="66">
        <f>BD7</f>
        <v>23.93</v>
      </c>
      <c r="BE6" s="66">
        <f t="shared" si="3"/>
        <v>17.37</v>
      </c>
      <c r="BF6" s="66">
        <f t="shared" si="3"/>
        <v>255.89</v>
      </c>
      <c r="BG6" s="66">
        <f t="shared" si="3"/>
        <v>242.57</v>
      </c>
      <c r="BH6" s="66">
        <f t="shared" si="3"/>
        <v>235.79</v>
      </c>
      <c r="BI6" s="66">
        <f t="shared" si="3"/>
        <v>227.51</v>
      </c>
      <c r="BJ6" s="66">
        <f t="shared" si="3"/>
        <v>225.72</v>
      </c>
      <c r="BK6" s="64" t="str">
        <f>IF(BK7="-","【-】","【"&amp;SUBSTITUTE(TEXT(BK7,"#,##0.00"),"-","△")&amp;"】")</f>
        <v>【238.21】</v>
      </c>
      <c r="BL6" s="66">
        <f t="shared" si="3"/>
        <v>126.07</v>
      </c>
      <c r="BM6" s="66">
        <f>BM7</f>
        <v>128.77000000000001</v>
      </c>
      <c r="BN6" s="66">
        <f>BN7</f>
        <v>117.65</v>
      </c>
      <c r="BO6" s="66">
        <f>BO7</f>
        <v>115.94</v>
      </c>
      <c r="BP6" s="66">
        <f t="shared" si="3"/>
        <v>101</v>
      </c>
      <c r="BQ6" s="66">
        <f t="shared" si="3"/>
        <v>118.99</v>
      </c>
      <c r="BR6" s="66">
        <f t="shared" si="3"/>
        <v>119.17</v>
      </c>
      <c r="BS6" s="66">
        <f t="shared" si="3"/>
        <v>117.72</v>
      </c>
      <c r="BT6" s="66">
        <f t="shared" si="3"/>
        <v>117.69</v>
      </c>
      <c r="BU6" s="66">
        <f t="shared" si="3"/>
        <v>116.75</v>
      </c>
      <c r="BV6" s="64" t="str">
        <f>IF(BV7="-","【-】","【"&amp;SUBSTITUTE(TEXT(BV7,"#,##0.00"),"-","△")&amp;"】")</f>
        <v>【113.30】</v>
      </c>
      <c r="BW6" s="66">
        <f t="shared" si="3"/>
        <v>18.53</v>
      </c>
      <c r="BX6" s="66">
        <f>BX7</f>
        <v>18.21</v>
      </c>
      <c r="BY6" s="66">
        <f>BY7</f>
        <v>20.13</v>
      </c>
      <c r="BZ6" s="66">
        <f>BZ7</f>
        <v>20.29</v>
      </c>
      <c r="CA6" s="66">
        <f t="shared" si="3"/>
        <v>23.19</v>
      </c>
      <c r="CB6" s="66">
        <f t="shared" si="3"/>
        <v>16.850000000000001</v>
      </c>
      <c r="CC6" s="66">
        <f t="shared" si="3"/>
        <v>16.8</v>
      </c>
      <c r="CD6" s="66">
        <f t="shared" si="3"/>
        <v>17.03</v>
      </c>
      <c r="CE6" s="66">
        <f t="shared" si="3"/>
        <v>17.07</v>
      </c>
      <c r="CF6" s="66">
        <f t="shared" ref="CF6" si="4">CF7</f>
        <v>17.22</v>
      </c>
      <c r="CG6" s="64" t="str">
        <f>IF(CG7="-","【-】","【"&amp;SUBSTITUTE(TEXT(CG7,"#,##0.00"),"-","△")&amp;"】")</f>
        <v>【18.87】</v>
      </c>
      <c r="CH6" s="66">
        <f t="shared" ref="CH6:CQ6" si="5">CH7</f>
        <v>45.02</v>
      </c>
      <c r="CI6" s="66">
        <f>CI7</f>
        <v>45.28</v>
      </c>
      <c r="CJ6" s="66">
        <f>CJ7</f>
        <v>46.78</v>
      </c>
      <c r="CK6" s="66">
        <f>CK7</f>
        <v>45.17</v>
      </c>
      <c r="CL6" s="66">
        <f t="shared" si="5"/>
        <v>43.81</v>
      </c>
      <c r="CM6" s="66">
        <f t="shared" si="5"/>
        <v>57.55</v>
      </c>
      <c r="CN6" s="66">
        <f t="shared" si="5"/>
        <v>57.69</v>
      </c>
      <c r="CO6" s="66">
        <f t="shared" si="5"/>
        <v>58.56</v>
      </c>
      <c r="CP6" s="66">
        <f t="shared" si="5"/>
        <v>57.96</v>
      </c>
      <c r="CQ6" s="66">
        <f t="shared" si="5"/>
        <v>56</v>
      </c>
      <c r="CR6" s="64" t="str">
        <f>IF(CR7="-","【-】","【"&amp;SUBSTITUTE(TEXT(CR7,"#,##0.00"),"-","△")&amp;"】")</f>
        <v>【53.39】</v>
      </c>
      <c r="CS6" s="66">
        <f t="shared" ref="CS6:DB6" si="6">CS7</f>
        <v>76.41</v>
      </c>
      <c r="CT6" s="66">
        <f>CT7</f>
        <v>72.94</v>
      </c>
      <c r="CU6" s="66">
        <f>CU7</f>
        <v>72.37</v>
      </c>
      <c r="CV6" s="66">
        <f>CV7</f>
        <v>72.48</v>
      </c>
      <c r="CW6" s="66">
        <f t="shared" si="6"/>
        <v>72.05</v>
      </c>
      <c r="CX6" s="66">
        <f t="shared" si="6"/>
        <v>79.42</v>
      </c>
      <c r="CY6" s="66">
        <f t="shared" si="6"/>
        <v>79.2</v>
      </c>
      <c r="CZ6" s="66">
        <f t="shared" si="6"/>
        <v>80.5</v>
      </c>
      <c r="DA6" s="66">
        <f t="shared" si="6"/>
        <v>80.540000000000006</v>
      </c>
      <c r="DB6" s="66">
        <f t="shared" si="6"/>
        <v>80.08</v>
      </c>
      <c r="DC6" s="64" t="str">
        <f>IF(DC7="-","【-】","【"&amp;SUBSTITUTE(TEXT(DC7,"#,##0.00"),"-","△")&amp;"】")</f>
        <v>【76.89】</v>
      </c>
      <c r="DD6" s="66">
        <f t="shared" ref="DD6:DM6" si="7">DD7</f>
        <v>71.39</v>
      </c>
      <c r="DE6" s="66">
        <f>DE7</f>
        <v>67.989999999999995</v>
      </c>
      <c r="DF6" s="66">
        <f>DF7</f>
        <v>69.13</v>
      </c>
      <c r="DG6" s="66">
        <f>DG7</f>
        <v>69.2</v>
      </c>
      <c r="DH6" s="66">
        <f t="shared" si="7"/>
        <v>67.77</v>
      </c>
      <c r="DI6" s="66">
        <f t="shared" si="7"/>
        <v>57.93</v>
      </c>
      <c r="DJ6" s="66">
        <f t="shared" si="7"/>
        <v>58.88</v>
      </c>
      <c r="DK6" s="66">
        <f t="shared" si="7"/>
        <v>59.48</v>
      </c>
      <c r="DL6" s="66">
        <f t="shared" si="7"/>
        <v>60.09</v>
      </c>
      <c r="DM6" s="66">
        <f t="shared" si="7"/>
        <v>60.35</v>
      </c>
      <c r="DN6" s="64" t="str">
        <f>IF(DN7="-","【-】","【"&amp;SUBSTITUTE(TEXT(DN7,"#,##0.00"),"-","△")&amp;"】")</f>
        <v>【59.52】</v>
      </c>
      <c r="DO6" s="66">
        <f t="shared" ref="DO6:DX6" si="8">DO7</f>
        <v>65.16</v>
      </c>
      <c r="DP6" s="66">
        <f>DP7</f>
        <v>72.8</v>
      </c>
      <c r="DQ6" s="66">
        <f>DQ7</f>
        <v>84.87</v>
      </c>
      <c r="DR6" s="66">
        <f>DR7</f>
        <v>88.68</v>
      </c>
      <c r="DS6" s="66">
        <f t="shared" si="8"/>
        <v>89.44</v>
      </c>
      <c r="DT6" s="66">
        <f t="shared" si="8"/>
        <v>41.79</v>
      </c>
      <c r="DU6" s="66">
        <f t="shared" si="8"/>
        <v>43.44</v>
      </c>
      <c r="DV6" s="66">
        <f t="shared" si="8"/>
        <v>48.09</v>
      </c>
      <c r="DW6" s="66">
        <f t="shared" si="8"/>
        <v>50.93</v>
      </c>
      <c r="DX6" s="66">
        <f t="shared" si="8"/>
        <v>52.07</v>
      </c>
      <c r="DY6" s="64" t="str">
        <f>IF(DY7="-","【-】","【"&amp;SUBSTITUTE(TEXT(DY7,"#,##0.00"),"-","△")&amp;"】")</f>
        <v>【49.06】</v>
      </c>
      <c r="DZ6" s="66">
        <f t="shared" ref="DZ6:EI6" si="9">DZ7</f>
        <v>0</v>
      </c>
      <c r="EA6" s="66">
        <f>EA7</f>
        <v>0</v>
      </c>
      <c r="EB6" s="66">
        <f>EB7</f>
        <v>0</v>
      </c>
      <c r="EC6" s="66">
        <f>EC7</f>
        <v>0</v>
      </c>
      <c r="ED6" s="66">
        <f t="shared" si="9"/>
        <v>0.01</v>
      </c>
      <c r="EE6" s="66">
        <f t="shared" si="9"/>
        <v>0.32</v>
      </c>
      <c r="EF6" s="66">
        <f t="shared" si="9"/>
        <v>0.21</v>
      </c>
      <c r="EG6" s="66">
        <f t="shared" si="9"/>
        <v>0.13</v>
      </c>
      <c r="EH6" s="66">
        <f t="shared" si="9"/>
        <v>0.22</v>
      </c>
      <c r="EI6" s="66">
        <f t="shared" si="9"/>
        <v>0.5</v>
      </c>
      <c r="EJ6" s="64" t="str">
        <f>IF(EJ7="-","【-】","【"&amp;SUBSTITUTE(TEXT(EJ7,"#,##0.00"),"-","△")&amp;"】")</f>
        <v>【0.39】</v>
      </c>
    </row>
    <row r="7" spans="1:140" s="67" customFormat="1">
      <c r="A7"/>
      <c r="B7" s="68" t="s">
        <v>88</v>
      </c>
      <c r="C7" s="68" t="s">
        <v>89</v>
      </c>
      <c r="D7" s="68" t="s">
        <v>90</v>
      </c>
      <c r="E7" s="68" t="s">
        <v>91</v>
      </c>
      <c r="F7" s="68" t="s">
        <v>92</v>
      </c>
      <c r="G7" s="68" t="s">
        <v>93</v>
      </c>
      <c r="H7" s="68" t="s">
        <v>94</v>
      </c>
      <c r="I7" s="68" t="s">
        <v>95</v>
      </c>
      <c r="J7" s="68" t="s">
        <v>96</v>
      </c>
      <c r="K7" s="69">
        <v>253000</v>
      </c>
      <c r="L7" s="68" t="s">
        <v>97</v>
      </c>
      <c r="M7" s="69">
        <v>1</v>
      </c>
      <c r="N7" s="69">
        <v>110846</v>
      </c>
      <c r="O7" s="70" t="s">
        <v>98</v>
      </c>
      <c r="P7" s="70">
        <v>97.3</v>
      </c>
      <c r="Q7" s="69">
        <v>146</v>
      </c>
      <c r="R7" s="69">
        <v>182276</v>
      </c>
      <c r="S7" s="68" t="s">
        <v>99</v>
      </c>
      <c r="T7" s="71">
        <v>123.86</v>
      </c>
      <c r="U7" s="71">
        <v>125.86</v>
      </c>
      <c r="V7" s="71">
        <v>116.24</v>
      </c>
      <c r="W7" s="71">
        <v>114.87</v>
      </c>
      <c r="X7" s="71">
        <v>101.24</v>
      </c>
      <c r="Y7" s="71">
        <v>121.58</v>
      </c>
      <c r="Z7" s="71">
        <v>121.19</v>
      </c>
      <c r="AA7" s="71">
        <v>120.32</v>
      </c>
      <c r="AB7" s="71">
        <v>119.89</v>
      </c>
      <c r="AC7" s="72">
        <v>119.93</v>
      </c>
      <c r="AD7" s="71">
        <v>118.49</v>
      </c>
      <c r="AE7" s="71">
        <v>0</v>
      </c>
      <c r="AF7" s="71">
        <v>0</v>
      </c>
      <c r="AG7" s="71">
        <v>0</v>
      </c>
      <c r="AH7" s="71">
        <v>0</v>
      </c>
      <c r="AI7" s="71">
        <v>0</v>
      </c>
      <c r="AJ7" s="71">
        <v>22.44</v>
      </c>
      <c r="AK7" s="71">
        <v>18.82</v>
      </c>
      <c r="AL7" s="71">
        <v>17.88</v>
      </c>
      <c r="AM7" s="71">
        <v>16.670000000000002</v>
      </c>
      <c r="AN7" s="71">
        <v>9.4700000000000006</v>
      </c>
      <c r="AO7" s="71">
        <v>19.579999999999998</v>
      </c>
      <c r="AP7" s="71">
        <v>2159.09</v>
      </c>
      <c r="AQ7" s="71">
        <v>4747.22</v>
      </c>
      <c r="AR7" s="71">
        <v>3975.05</v>
      </c>
      <c r="AS7" s="71">
        <v>3910.88</v>
      </c>
      <c r="AT7" s="71">
        <v>6361.01</v>
      </c>
      <c r="AU7" s="71">
        <v>345.05</v>
      </c>
      <c r="AV7" s="71">
        <v>379.14</v>
      </c>
      <c r="AW7" s="71">
        <v>394.58</v>
      </c>
      <c r="AX7" s="71">
        <v>368.36</v>
      </c>
      <c r="AY7" s="71">
        <v>380.84</v>
      </c>
      <c r="AZ7" s="71">
        <v>436.32</v>
      </c>
      <c r="BA7" s="71">
        <v>49.5</v>
      </c>
      <c r="BB7" s="71">
        <v>42.73</v>
      </c>
      <c r="BC7" s="71">
        <v>33.44</v>
      </c>
      <c r="BD7" s="71">
        <v>23.93</v>
      </c>
      <c r="BE7" s="71">
        <v>17.37</v>
      </c>
      <c r="BF7" s="71">
        <v>255.89</v>
      </c>
      <c r="BG7" s="71">
        <v>242.57</v>
      </c>
      <c r="BH7" s="71">
        <v>235.79</v>
      </c>
      <c r="BI7" s="71">
        <v>227.51</v>
      </c>
      <c r="BJ7" s="71">
        <v>225.72</v>
      </c>
      <c r="BK7" s="71">
        <v>238.21</v>
      </c>
      <c r="BL7" s="71">
        <v>126.07</v>
      </c>
      <c r="BM7" s="71">
        <v>128.77000000000001</v>
      </c>
      <c r="BN7" s="71">
        <v>117.65</v>
      </c>
      <c r="BO7" s="71">
        <v>115.94</v>
      </c>
      <c r="BP7" s="71">
        <v>101</v>
      </c>
      <c r="BQ7" s="71">
        <v>118.99</v>
      </c>
      <c r="BR7" s="71">
        <v>119.17</v>
      </c>
      <c r="BS7" s="71">
        <v>117.72</v>
      </c>
      <c r="BT7" s="71">
        <v>117.69</v>
      </c>
      <c r="BU7" s="71">
        <v>116.75</v>
      </c>
      <c r="BV7" s="71">
        <v>113.3</v>
      </c>
      <c r="BW7" s="71">
        <v>18.53</v>
      </c>
      <c r="BX7" s="71">
        <v>18.21</v>
      </c>
      <c r="BY7" s="71">
        <v>20.13</v>
      </c>
      <c r="BZ7" s="71">
        <v>20.29</v>
      </c>
      <c r="CA7" s="71">
        <v>23.19</v>
      </c>
      <c r="CB7" s="71">
        <v>16.850000000000001</v>
      </c>
      <c r="CC7" s="71">
        <v>16.8</v>
      </c>
      <c r="CD7" s="71">
        <v>17.03</v>
      </c>
      <c r="CE7" s="71">
        <v>17.07</v>
      </c>
      <c r="CF7" s="71">
        <v>17.22</v>
      </c>
      <c r="CG7" s="71">
        <v>18.87</v>
      </c>
      <c r="CH7" s="71">
        <v>45.02</v>
      </c>
      <c r="CI7" s="71">
        <v>45.28</v>
      </c>
      <c r="CJ7" s="71">
        <v>46.78</v>
      </c>
      <c r="CK7" s="71">
        <v>45.17</v>
      </c>
      <c r="CL7" s="71">
        <v>43.81</v>
      </c>
      <c r="CM7" s="71">
        <v>57.55</v>
      </c>
      <c r="CN7" s="71">
        <v>57.69</v>
      </c>
      <c r="CO7" s="71">
        <v>58.56</v>
      </c>
      <c r="CP7" s="71">
        <v>57.96</v>
      </c>
      <c r="CQ7" s="71">
        <v>56</v>
      </c>
      <c r="CR7" s="71">
        <v>53.39</v>
      </c>
      <c r="CS7" s="71">
        <v>76.41</v>
      </c>
      <c r="CT7" s="71">
        <v>72.94</v>
      </c>
      <c r="CU7" s="71">
        <v>72.37</v>
      </c>
      <c r="CV7" s="71">
        <v>72.48</v>
      </c>
      <c r="CW7" s="71">
        <v>72.05</v>
      </c>
      <c r="CX7" s="71">
        <v>79.42</v>
      </c>
      <c r="CY7" s="71">
        <v>79.2</v>
      </c>
      <c r="CZ7" s="71">
        <v>80.5</v>
      </c>
      <c r="DA7" s="71">
        <v>80.540000000000006</v>
      </c>
      <c r="DB7" s="71">
        <v>80.08</v>
      </c>
      <c r="DC7" s="71">
        <v>76.89</v>
      </c>
      <c r="DD7" s="71">
        <v>71.39</v>
      </c>
      <c r="DE7" s="71">
        <v>67.989999999999995</v>
      </c>
      <c r="DF7" s="71">
        <v>69.13</v>
      </c>
      <c r="DG7" s="71">
        <v>69.2</v>
      </c>
      <c r="DH7" s="71">
        <v>67.77</v>
      </c>
      <c r="DI7" s="71">
        <v>57.93</v>
      </c>
      <c r="DJ7" s="71">
        <v>58.88</v>
      </c>
      <c r="DK7" s="71">
        <v>59.48</v>
      </c>
      <c r="DL7" s="71">
        <v>60.09</v>
      </c>
      <c r="DM7" s="71">
        <v>60.35</v>
      </c>
      <c r="DN7" s="71">
        <v>59.52</v>
      </c>
      <c r="DO7" s="71">
        <v>65.16</v>
      </c>
      <c r="DP7" s="71">
        <v>72.8</v>
      </c>
      <c r="DQ7" s="71">
        <v>84.87</v>
      </c>
      <c r="DR7" s="71">
        <v>88.68</v>
      </c>
      <c r="DS7" s="71">
        <v>89.44</v>
      </c>
      <c r="DT7" s="71">
        <v>41.79</v>
      </c>
      <c r="DU7" s="71">
        <v>43.44</v>
      </c>
      <c r="DV7" s="71">
        <v>48.09</v>
      </c>
      <c r="DW7" s="71">
        <v>50.93</v>
      </c>
      <c r="DX7" s="71">
        <v>52.07</v>
      </c>
      <c r="DY7" s="71">
        <v>49.06</v>
      </c>
      <c r="DZ7" s="71">
        <v>0</v>
      </c>
      <c r="EA7" s="71">
        <v>0</v>
      </c>
      <c r="EB7" s="71">
        <v>0</v>
      </c>
      <c r="EC7" s="71">
        <v>0</v>
      </c>
      <c r="ED7" s="71">
        <v>0.01</v>
      </c>
      <c r="EE7" s="71">
        <v>0.32</v>
      </c>
      <c r="EF7" s="71">
        <v>0.21</v>
      </c>
      <c r="EG7" s="71">
        <v>0.13</v>
      </c>
      <c r="EH7" s="71">
        <v>0.22</v>
      </c>
      <c r="EI7" s="71">
        <v>0.5</v>
      </c>
      <c r="EJ7" s="71">
        <v>0.39</v>
      </c>
    </row>
    <row r="8" spans="1:140">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row>
    <row r="9" spans="1:140">
      <c r="A9" s="74"/>
      <c r="B9" s="74" t="s">
        <v>100</v>
      </c>
      <c r="C9" s="74" t="s">
        <v>101</v>
      </c>
      <c r="D9" s="74" t="s">
        <v>102</v>
      </c>
      <c r="E9" s="74" t="s">
        <v>103</v>
      </c>
      <c r="F9" s="74" t="s">
        <v>104</v>
      </c>
      <c r="T9" s="73" t="str">
        <f>T4</f>
        <v>①経常収支比率(％)</v>
      </c>
      <c r="U9" s="73"/>
      <c r="V9" s="73"/>
      <c r="W9" s="73"/>
      <c r="X9" s="73"/>
      <c r="Y9" s="73"/>
      <c r="Z9" s="73"/>
      <c r="AA9" s="73"/>
      <c r="AB9" s="73"/>
      <c r="AC9" s="73"/>
      <c r="AE9" s="73" t="str">
        <f>AE4</f>
        <v>②累積欠損金比率(％)</v>
      </c>
      <c r="AF9" s="73"/>
      <c r="AG9" s="73"/>
      <c r="AH9" s="73"/>
      <c r="AI9" s="73"/>
      <c r="AJ9" s="73"/>
      <c r="AK9" s="73"/>
      <c r="AL9" s="73"/>
      <c r="AM9" s="73"/>
      <c r="AN9" s="73"/>
      <c r="AP9" s="73" t="str">
        <f>AP4</f>
        <v>③流動比率(％)</v>
      </c>
      <c r="AQ9" s="73"/>
      <c r="AR9" s="73"/>
      <c r="AS9" s="73"/>
      <c r="AT9" s="73"/>
      <c r="AU9" s="73"/>
      <c r="AV9" s="73"/>
      <c r="AW9" s="73"/>
      <c r="AX9" s="73"/>
      <c r="AY9" s="73"/>
      <c r="BA9" s="73" t="str">
        <f>BA4</f>
        <v>④企業債残高対給水収益比率(％)</v>
      </c>
      <c r="BB9" s="73"/>
      <c r="BC9" s="73"/>
      <c r="BD9" s="73"/>
      <c r="BE9" s="73"/>
      <c r="BF9" s="73"/>
      <c r="BG9" s="73"/>
      <c r="BH9" s="73"/>
      <c r="BI9" s="73"/>
      <c r="BJ9" s="73"/>
      <c r="BL9" s="73" t="str">
        <f>BL4</f>
        <v>⑤料金回収率(％)</v>
      </c>
      <c r="BM9" s="73"/>
      <c r="BN9" s="73"/>
      <c r="BO9" s="73"/>
      <c r="BP9" s="73"/>
      <c r="BQ9" s="73"/>
      <c r="BR9" s="73"/>
      <c r="BS9" s="73"/>
      <c r="BT9" s="73"/>
      <c r="BU9" s="73"/>
      <c r="BW9" s="73" t="str">
        <f>BW4</f>
        <v>⑥給水原価(円)</v>
      </c>
      <c r="BX9" s="73"/>
      <c r="BY9" s="73"/>
      <c r="BZ9" s="73"/>
      <c r="CA9" s="73"/>
      <c r="CB9" s="73"/>
      <c r="CC9" s="73"/>
      <c r="CD9" s="73"/>
      <c r="CE9" s="73"/>
      <c r="CF9" s="73"/>
      <c r="CH9" s="73" t="str">
        <f>CH4</f>
        <v>⑦施設利用率(％)</v>
      </c>
      <c r="CI9" s="73"/>
      <c r="CJ9" s="73"/>
      <c r="CK9" s="73"/>
      <c r="CL9" s="73"/>
      <c r="CM9" s="73"/>
      <c r="CN9" s="73"/>
      <c r="CO9" s="73"/>
      <c r="CP9" s="73"/>
      <c r="CQ9" s="73"/>
      <c r="CS9" s="73" t="str">
        <f>CS4</f>
        <v>⑧契約率(％)</v>
      </c>
      <c r="CT9" s="73"/>
      <c r="CU9" s="73"/>
      <c r="CV9" s="73"/>
      <c r="CW9" s="73"/>
      <c r="CX9" s="73"/>
      <c r="CY9" s="73"/>
      <c r="CZ9" s="73"/>
      <c r="DA9" s="73"/>
      <c r="DB9" s="73"/>
      <c r="DD9" s="73" t="str">
        <f>DD4</f>
        <v>①有形固定資産減価償却率(％)</v>
      </c>
      <c r="DE9" s="73"/>
      <c r="DF9" s="73"/>
      <c r="DG9" s="73"/>
      <c r="DH9" s="73"/>
      <c r="DI9" s="73"/>
      <c r="DJ9" s="73"/>
      <c r="DK9" s="73"/>
      <c r="DL9" s="73"/>
      <c r="DM9" s="73"/>
      <c r="DO9" s="73" t="str">
        <f>DO4</f>
        <v>②管路経年化率(％)</v>
      </c>
      <c r="DP9" s="73"/>
      <c r="DQ9" s="73"/>
      <c r="DR9" s="73"/>
      <c r="DS9" s="73"/>
      <c r="DT9" s="73"/>
      <c r="DU9" s="73"/>
      <c r="DV9" s="73"/>
      <c r="DW9" s="73"/>
      <c r="DX9" s="73"/>
      <c r="DZ9" s="73" t="str">
        <f>DZ4</f>
        <v>③管路更新率(％)</v>
      </c>
      <c r="EA9" s="73"/>
      <c r="EB9" s="73"/>
      <c r="EC9" s="73"/>
      <c r="ED9" s="73"/>
      <c r="EE9" s="73"/>
      <c r="EF9" s="73"/>
      <c r="EG9" s="73"/>
      <c r="EH9" s="73"/>
      <c r="EI9" s="73"/>
    </row>
    <row r="10" spans="1:140">
      <c r="A10" s="74" t="s">
        <v>41</v>
      </c>
      <c r="B10" s="75" t="str">
        <f>IF(VALUE($B$7)=0,"",IF(VALUE($B$7)&gt;2022,"R"&amp;TEXT(VALUE($B$7)-2022,"00"),"H"&amp;VALUE($B$7)-1992))</f>
        <v>H28</v>
      </c>
      <c r="C10" s="75" t="str">
        <f>IF(VALUE($B$7)=0,"",IF(VALUE($B$7)&gt;2021,"R"&amp;TEXT(VALUE($B$7)-2021,"00"),"H"&amp;VALUE($B$7)-1991))</f>
        <v>H29</v>
      </c>
      <c r="D10" s="75" t="str">
        <f>IF(VALUE($B$7)=0,"",IF(VALUE($B$7)&gt;2020,"R"&amp;TEXT(VALUE($B$7)-2020,"00"),"H"&amp;VALUE($B$7)-1990))</f>
        <v>H30</v>
      </c>
      <c r="E10" s="75" t="str">
        <f>IF(VALUE($B$7)=0,"",IF(VALUE($B$7)&gt;2019,"R"&amp;TEXT(VALUE($B$7)-2019,"00"),"H"&amp;VALUE($B$7)-1989))</f>
        <v>R01</v>
      </c>
      <c r="F10" s="75" t="str">
        <f>IF(VALUE($B$7)=0,"",IF(VALUE($B$7)&gt;2018,"R"&amp;TEXT(VALUE($B$7)-2018,"00"),"H"&amp;VALUE($B$7)-1988))</f>
        <v>R02</v>
      </c>
      <c r="T10" s="76"/>
      <c r="U10" s="77" t="str">
        <f>$B$10</f>
        <v>H28</v>
      </c>
      <c r="V10" s="77" t="str">
        <f>$C$10</f>
        <v>H29</v>
      </c>
      <c r="W10" s="77" t="str">
        <f>$D$10</f>
        <v>H30</v>
      </c>
      <c r="X10" s="77" t="str">
        <f>$E$10</f>
        <v>R01</v>
      </c>
      <c r="Y10" s="77" t="str">
        <f>$F$10</f>
        <v>R02</v>
      </c>
      <c r="AE10" s="76"/>
      <c r="AF10" s="77" t="str">
        <f>$B$10</f>
        <v>H28</v>
      </c>
      <c r="AG10" s="77" t="str">
        <f>$C$10</f>
        <v>H29</v>
      </c>
      <c r="AH10" s="77" t="str">
        <f>$D$10</f>
        <v>H30</v>
      </c>
      <c r="AI10" s="77" t="str">
        <f>$E$10</f>
        <v>R01</v>
      </c>
      <c r="AJ10" s="77" t="str">
        <f>$F$10</f>
        <v>R02</v>
      </c>
      <c r="AP10" s="76"/>
      <c r="AQ10" s="77" t="str">
        <f>$B$10</f>
        <v>H28</v>
      </c>
      <c r="AR10" s="77" t="str">
        <f>$C$10</f>
        <v>H29</v>
      </c>
      <c r="AS10" s="77" t="str">
        <f>$D$10</f>
        <v>H30</v>
      </c>
      <c r="AT10" s="77" t="str">
        <f>$E$10</f>
        <v>R01</v>
      </c>
      <c r="AU10" s="77" t="str">
        <f>$F$10</f>
        <v>R02</v>
      </c>
      <c r="BA10" s="76"/>
      <c r="BB10" s="77" t="str">
        <f>$B$10</f>
        <v>H28</v>
      </c>
      <c r="BC10" s="77" t="str">
        <f>$C$10</f>
        <v>H29</v>
      </c>
      <c r="BD10" s="77" t="str">
        <f>$D$10</f>
        <v>H30</v>
      </c>
      <c r="BE10" s="77" t="str">
        <f>$E$10</f>
        <v>R01</v>
      </c>
      <c r="BF10" s="77" t="str">
        <f>$F$10</f>
        <v>R02</v>
      </c>
      <c r="BL10" s="76"/>
      <c r="BM10" s="77" t="str">
        <f>$B$10</f>
        <v>H28</v>
      </c>
      <c r="BN10" s="77" t="str">
        <f>$C$10</f>
        <v>H29</v>
      </c>
      <c r="BO10" s="77" t="str">
        <f>$D$10</f>
        <v>H30</v>
      </c>
      <c r="BP10" s="77" t="str">
        <f>$E$10</f>
        <v>R01</v>
      </c>
      <c r="BQ10" s="77" t="str">
        <f>$F$10</f>
        <v>R02</v>
      </c>
      <c r="BW10" s="76"/>
      <c r="BX10" s="77" t="str">
        <f>$B$10</f>
        <v>H28</v>
      </c>
      <c r="BY10" s="77" t="str">
        <f>$C$10</f>
        <v>H29</v>
      </c>
      <c r="BZ10" s="77" t="str">
        <f>$D$10</f>
        <v>H30</v>
      </c>
      <c r="CA10" s="77" t="str">
        <f>$E$10</f>
        <v>R01</v>
      </c>
      <c r="CB10" s="77" t="str">
        <f>$F$10</f>
        <v>R02</v>
      </c>
      <c r="CH10" s="76"/>
      <c r="CI10" s="77" t="str">
        <f>$B$10</f>
        <v>H28</v>
      </c>
      <c r="CJ10" s="77" t="str">
        <f>$C$10</f>
        <v>H29</v>
      </c>
      <c r="CK10" s="77" t="str">
        <f>$D$10</f>
        <v>H30</v>
      </c>
      <c r="CL10" s="77" t="str">
        <f>$E$10</f>
        <v>R01</v>
      </c>
      <c r="CM10" s="77" t="str">
        <f>$F$10</f>
        <v>R02</v>
      </c>
      <c r="CS10" s="76"/>
      <c r="CT10" s="77" t="str">
        <f>$B$10</f>
        <v>H28</v>
      </c>
      <c r="CU10" s="77" t="str">
        <f>$C$10</f>
        <v>H29</v>
      </c>
      <c r="CV10" s="77" t="str">
        <f>$D$10</f>
        <v>H30</v>
      </c>
      <c r="CW10" s="77" t="str">
        <f>$E$10</f>
        <v>R01</v>
      </c>
      <c r="CX10" s="77" t="str">
        <f>$F$10</f>
        <v>R02</v>
      </c>
      <c r="DD10" s="76"/>
      <c r="DE10" s="77" t="str">
        <f>$B$10</f>
        <v>H28</v>
      </c>
      <c r="DF10" s="77" t="str">
        <f>$C$10</f>
        <v>H29</v>
      </c>
      <c r="DG10" s="77" t="str">
        <f>$D$10</f>
        <v>H30</v>
      </c>
      <c r="DH10" s="77" t="str">
        <f>$E$10</f>
        <v>R01</v>
      </c>
      <c r="DI10" s="77" t="str">
        <f>$F$10</f>
        <v>R02</v>
      </c>
      <c r="DO10" s="76"/>
      <c r="DP10" s="77" t="str">
        <f>$B$10</f>
        <v>H28</v>
      </c>
      <c r="DQ10" s="77" t="str">
        <f>$C$10</f>
        <v>H29</v>
      </c>
      <c r="DR10" s="77" t="str">
        <f>$D$10</f>
        <v>H30</v>
      </c>
      <c r="DS10" s="77" t="str">
        <f>$E$10</f>
        <v>R01</v>
      </c>
      <c r="DT10" s="77" t="str">
        <f>$F$10</f>
        <v>R02</v>
      </c>
      <c r="DZ10" s="76"/>
      <c r="EA10" s="77" t="str">
        <f>$B$10</f>
        <v>H28</v>
      </c>
      <c r="EB10" s="77" t="str">
        <f>$C$10</f>
        <v>H29</v>
      </c>
      <c r="EC10" s="77" t="str">
        <f>$D$10</f>
        <v>H30</v>
      </c>
      <c r="ED10" s="77" t="str">
        <f>$E$10</f>
        <v>R01</v>
      </c>
      <c r="EE10" s="77" t="str">
        <f>$F$10</f>
        <v>R02</v>
      </c>
    </row>
    <row r="11" spans="1:140">
      <c r="T11" s="78" t="s">
        <v>23</v>
      </c>
      <c r="U11" s="79">
        <f>IF(T6="-",NA(),T6)</f>
        <v>123.86</v>
      </c>
      <c r="V11" s="79">
        <f>IF(U6="-",NA(),U6)</f>
        <v>125.86</v>
      </c>
      <c r="W11" s="79">
        <f>IF(V6="-",NA(),V6)</f>
        <v>116.24</v>
      </c>
      <c r="X11" s="79">
        <f>IF(W6="-",NA(),W6)</f>
        <v>114.87</v>
      </c>
      <c r="Y11" s="79">
        <f>IF(X6="-",NA(),X6)</f>
        <v>101.24</v>
      </c>
      <c r="AE11" s="78" t="s">
        <v>23</v>
      </c>
      <c r="AF11" s="79">
        <f>IF(AE6="-",NA(),AE6)</f>
        <v>0</v>
      </c>
      <c r="AG11" s="79">
        <f>IF(AF6="-",NA(),AF6)</f>
        <v>0</v>
      </c>
      <c r="AH11" s="79">
        <f>IF(AG6="-",NA(),AG6)</f>
        <v>0</v>
      </c>
      <c r="AI11" s="79">
        <f>IF(AH6="-",NA(),AH6)</f>
        <v>0</v>
      </c>
      <c r="AJ11" s="79">
        <f>IF(AI6="-",NA(),AI6)</f>
        <v>0</v>
      </c>
      <c r="AP11" s="78" t="s">
        <v>23</v>
      </c>
      <c r="AQ11" s="79">
        <f>IF(AP6="-",NA(),AP6)</f>
        <v>2159.09</v>
      </c>
      <c r="AR11" s="79">
        <f>IF(AQ6="-",NA(),AQ6)</f>
        <v>4747.22</v>
      </c>
      <c r="AS11" s="79">
        <f>IF(AR6="-",NA(),AR6)</f>
        <v>3975.05</v>
      </c>
      <c r="AT11" s="79">
        <f>IF(AS6="-",NA(),AS6)</f>
        <v>3910.88</v>
      </c>
      <c r="AU11" s="79">
        <f>IF(AT6="-",NA(),AT6)</f>
        <v>6361.01</v>
      </c>
      <c r="BA11" s="78" t="s">
        <v>23</v>
      </c>
      <c r="BB11" s="79">
        <f>IF(BA6="-",NA(),BA6)</f>
        <v>49.5</v>
      </c>
      <c r="BC11" s="79">
        <f>IF(BB6="-",NA(),BB6)</f>
        <v>42.73</v>
      </c>
      <c r="BD11" s="79">
        <f>IF(BC6="-",NA(),BC6)</f>
        <v>33.44</v>
      </c>
      <c r="BE11" s="79">
        <f>IF(BD6="-",NA(),BD6)</f>
        <v>23.93</v>
      </c>
      <c r="BF11" s="79">
        <f>IF(BE6="-",NA(),BE6)</f>
        <v>17.37</v>
      </c>
      <c r="BL11" s="78" t="s">
        <v>23</v>
      </c>
      <c r="BM11" s="79">
        <f>IF(BL6="-",NA(),BL6)</f>
        <v>126.07</v>
      </c>
      <c r="BN11" s="79">
        <f>IF(BM6="-",NA(),BM6)</f>
        <v>128.77000000000001</v>
      </c>
      <c r="BO11" s="79">
        <f>IF(BN6="-",NA(),BN6)</f>
        <v>117.65</v>
      </c>
      <c r="BP11" s="79">
        <f>IF(BO6="-",NA(),BO6)</f>
        <v>115.94</v>
      </c>
      <c r="BQ11" s="79">
        <f>IF(BP6="-",NA(),BP6)</f>
        <v>101</v>
      </c>
      <c r="BW11" s="78" t="s">
        <v>23</v>
      </c>
      <c r="BX11" s="79">
        <f>IF(BW6="-",NA(),BW6)</f>
        <v>18.53</v>
      </c>
      <c r="BY11" s="79">
        <f>IF(BX6="-",NA(),BX6)</f>
        <v>18.21</v>
      </c>
      <c r="BZ11" s="79">
        <f>IF(BY6="-",NA(),BY6)</f>
        <v>20.13</v>
      </c>
      <c r="CA11" s="79">
        <f>IF(BZ6="-",NA(),BZ6)</f>
        <v>20.29</v>
      </c>
      <c r="CB11" s="79">
        <f>IF(CA6="-",NA(),CA6)</f>
        <v>23.19</v>
      </c>
      <c r="CH11" s="78" t="s">
        <v>23</v>
      </c>
      <c r="CI11" s="79">
        <f>IF(CH6="-",NA(),CH6)</f>
        <v>45.02</v>
      </c>
      <c r="CJ11" s="79">
        <f>IF(CI6="-",NA(),CI6)</f>
        <v>45.28</v>
      </c>
      <c r="CK11" s="79">
        <f>IF(CJ6="-",NA(),CJ6)</f>
        <v>46.78</v>
      </c>
      <c r="CL11" s="79">
        <f>IF(CK6="-",NA(),CK6)</f>
        <v>45.17</v>
      </c>
      <c r="CM11" s="79">
        <f>IF(CL6="-",NA(),CL6)</f>
        <v>43.81</v>
      </c>
      <c r="CS11" s="78" t="s">
        <v>23</v>
      </c>
      <c r="CT11" s="79">
        <f>IF(CS6="-",NA(),CS6)</f>
        <v>76.41</v>
      </c>
      <c r="CU11" s="79">
        <f>IF(CT6="-",NA(),CT6)</f>
        <v>72.94</v>
      </c>
      <c r="CV11" s="79">
        <f>IF(CU6="-",NA(),CU6)</f>
        <v>72.37</v>
      </c>
      <c r="CW11" s="79">
        <f>IF(CV6="-",NA(),CV6)</f>
        <v>72.48</v>
      </c>
      <c r="CX11" s="79">
        <f>IF(CW6="-",NA(),CW6)</f>
        <v>72.05</v>
      </c>
      <c r="DD11" s="78" t="s">
        <v>23</v>
      </c>
      <c r="DE11" s="79">
        <f>IF(DD6="-",NA(),DD6)</f>
        <v>71.39</v>
      </c>
      <c r="DF11" s="79">
        <f>IF(DE6="-",NA(),DE6)</f>
        <v>67.989999999999995</v>
      </c>
      <c r="DG11" s="79">
        <f>IF(DF6="-",NA(),DF6)</f>
        <v>69.13</v>
      </c>
      <c r="DH11" s="79">
        <f>IF(DG6="-",NA(),DG6)</f>
        <v>69.2</v>
      </c>
      <c r="DI11" s="79">
        <f>IF(DH6="-",NA(),DH6)</f>
        <v>67.77</v>
      </c>
      <c r="DO11" s="78" t="s">
        <v>23</v>
      </c>
      <c r="DP11" s="79">
        <f>IF(DO6="-",NA(),DO6)</f>
        <v>65.16</v>
      </c>
      <c r="DQ11" s="79">
        <f>IF(DP6="-",NA(),DP6)</f>
        <v>72.8</v>
      </c>
      <c r="DR11" s="79">
        <f>IF(DQ6="-",NA(),DQ6)</f>
        <v>84.87</v>
      </c>
      <c r="DS11" s="79">
        <f>IF(DR6="-",NA(),DR6)</f>
        <v>88.68</v>
      </c>
      <c r="DT11" s="79">
        <f>IF(DS6="-",NA(),DS6)</f>
        <v>89.44</v>
      </c>
      <c r="DZ11" s="78" t="s">
        <v>23</v>
      </c>
      <c r="EA11" s="79">
        <f>IF(DZ6="-",NA(),DZ6)</f>
        <v>0</v>
      </c>
      <c r="EB11" s="79">
        <f>IF(EA6="-",NA(),EA6)</f>
        <v>0</v>
      </c>
      <c r="EC11" s="79">
        <f>IF(EB6="-",NA(),EB6)</f>
        <v>0</v>
      </c>
      <c r="ED11" s="79">
        <f>IF(EC6="-",NA(),EC6)</f>
        <v>0</v>
      </c>
      <c r="EE11" s="79">
        <f>IF(ED6="-",NA(),ED6)</f>
        <v>0.01</v>
      </c>
    </row>
    <row r="12" spans="1:140">
      <c r="T12" s="78" t="s">
        <v>24</v>
      </c>
      <c r="U12" s="79">
        <f>IF(Y6="-",NA(),Y6)</f>
        <v>121.58</v>
      </c>
      <c r="V12" s="79">
        <f>IF(Z6="-",NA(),Z6)</f>
        <v>121.19</v>
      </c>
      <c r="W12" s="79">
        <f>IF(AA6="-",NA(),AA6)</f>
        <v>120.32</v>
      </c>
      <c r="X12" s="79">
        <f>IF(AB6="-",NA(),AB6)</f>
        <v>119.89</v>
      </c>
      <c r="Y12" s="79">
        <f>IF(AC6="-",NA(),AC6)</f>
        <v>119.93</v>
      </c>
      <c r="AE12" s="78" t="s">
        <v>24</v>
      </c>
      <c r="AF12" s="79">
        <f>IF(AJ6="-",NA(),AJ6)</f>
        <v>22.44</v>
      </c>
      <c r="AG12" s="79">
        <f t="shared" ref="AG12:AJ12" si="10">IF(AK6="-",NA(),AK6)</f>
        <v>18.82</v>
      </c>
      <c r="AH12" s="79">
        <f t="shared" si="10"/>
        <v>17.88</v>
      </c>
      <c r="AI12" s="79">
        <f t="shared" si="10"/>
        <v>16.670000000000002</v>
      </c>
      <c r="AJ12" s="79">
        <f t="shared" si="10"/>
        <v>9.4700000000000006</v>
      </c>
      <c r="AP12" s="78" t="s">
        <v>24</v>
      </c>
      <c r="AQ12" s="79">
        <f>IF(AU6="-",NA(),AU6)</f>
        <v>345.05</v>
      </c>
      <c r="AR12" s="79">
        <f t="shared" ref="AR12:AU12" si="11">IF(AV6="-",NA(),AV6)</f>
        <v>379.14</v>
      </c>
      <c r="AS12" s="79">
        <f t="shared" si="11"/>
        <v>394.58</v>
      </c>
      <c r="AT12" s="79">
        <f t="shared" si="11"/>
        <v>368.36</v>
      </c>
      <c r="AU12" s="79">
        <f t="shared" si="11"/>
        <v>380.84</v>
      </c>
      <c r="BA12" s="78" t="s">
        <v>24</v>
      </c>
      <c r="BB12" s="79">
        <f>IF(BF6="-",NA(),BF6)</f>
        <v>255.89</v>
      </c>
      <c r="BC12" s="79">
        <f t="shared" ref="BC12:BF12" si="12">IF(BG6="-",NA(),BG6)</f>
        <v>242.57</v>
      </c>
      <c r="BD12" s="79">
        <f t="shared" si="12"/>
        <v>235.79</v>
      </c>
      <c r="BE12" s="79">
        <f t="shared" si="12"/>
        <v>227.51</v>
      </c>
      <c r="BF12" s="79">
        <f t="shared" si="12"/>
        <v>225.72</v>
      </c>
      <c r="BL12" s="78" t="s">
        <v>24</v>
      </c>
      <c r="BM12" s="79">
        <f>IF(BQ6="-",NA(),BQ6)</f>
        <v>118.99</v>
      </c>
      <c r="BN12" s="79">
        <f t="shared" ref="BN12:BQ12" si="13">IF(BR6="-",NA(),BR6)</f>
        <v>119.17</v>
      </c>
      <c r="BO12" s="79">
        <f t="shared" si="13"/>
        <v>117.72</v>
      </c>
      <c r="BP12" s="79">
        <f t="shared" si="13"/>
        <v>117.69</v>
      </c>
      <c r="BQ12" s="79">
        <f t="shared" si="13"/>
        <v>116.75</v>
      </c>
      <c r="BW12" s="78" t="s">
        <v>24</v>
      </c>
      <c r="BX12" s="79">
        <f>IF(CB6="-",NA(),CB6)</f>
        <v>16.850000000000001</v>
      </c>
      <c r="BY12" s="79">
        <f t="shared" ref="BY12:CB12" si="14">IF(CC6="-",NA(),CC6)</f>
        <v>16.8</v>
      </c>
      <c r="BZ12" s="79">
        <f t="shared" si="14"/>
        <v>17.03</v>
      </c>
      <c r="CA12" s="79">
        <f t="shared" si="14"/>
        <v>17.07</v>
      </c>
      <c r="CB12" s="79">
        <f t="shared" si="14"/>
        <v>17.22</v>
      </c>
      <c r="CH12" s="78" t="s">
        <v>24</v>
      </c>
      <c r="CI12" s="79">
        <f>IF(CM6="-",NA(),CM6)</f>
        <v>57.55</v>
      </c>
      <c r="CJ12" s="79">
        <f t="shared" ref="CJ12:CM12" si="15">IF(CN6="-",NA(),CN6)</f>
        <v>57.69</v>
      </c>
      <c r="CK12" s="79">
        <f t="shared" si="15"/>
        <v>58.56</v>
      </c>
      <c r="CL12" s="79">
        <f t="shared" si="15"/>
        <v>57.96</v>
      </c>
      <c r="CM12" s="79">
        <f t="shared" si="15"/>
        <v>56</v>
      </c>
      <c r="CS12" s="78" t="s">
        <v>24</v>
      </c>
      <c r="CT12" s="79">
        <f>IF(CX6="-",NA(),CX6)</f>
        <v>79.42</v>
      </c>
      <c r="CU12" s="79">
        <f t="shared" ref="CU12:CX12" si="16">IF(CY6="-",NA(),CY6)</f>
        <v>79.2</v>
      </c>
      <c r="CV12" s="79">
        <f t="shared" si="16"/>
        <v>80.5</v>
      </c>
      <c r="CW12" s="79">
        <f t="shared" si="16"/>
        <v>80.540000000000006</v>
      </c>
      <c r="CX12" s="79">
        <f t="shared" si="16"/>
        <v>80.08</v>
      </c>
      <c r="DD12" s="78" t="s">
        <v>24</v>
      </c>
      <c r="DE12" s="79">
        <f>IF(DI6="-",NA(),DI6)</f>
        <v>57.93</v>
      </c>
      <c r="DF12" s="79">
        <f t="shared" ref="DF12:DI12" si="17">IF(DJ6="-",NA(),DJ6)</f>
        <v>58.88</v>
      </c>
      <c r="DG12" s="79">
        <f t="shared" si="17"/>
        <v>59.48</v>
      </c>
      <c r="DH12" s="79">
        <f t="shared" si="17"/>
        <v>60.09</v>
      </c>
      <c r="DI12" s="79">
        <f t="shared" si="17"/>
        <v>60.35</v>
      </c>
      <c r="DO12" s="78" t="s">
        <v>24</v>
      </c>
      <c r="DP12" s="79">
        <f>IF(DT6="-",NA(),DT6)</f>
        <v>41.79</v>
      </c>
      <c r="DQ12" s="79">
        <f t="shared" ref="DQ12:DT12" si="18">IF(DU6="-",NA(),DU6)</f>
        <v>43.44</v>
      </c>
      <c r="DR12" s="79">
        <f t="shared" si="18"/>
        <v>48.09</v>
      </c>
      <c r="DS12" s="79">
        <f t="shared" si="18"/>
        <v>50.93</v>
      </c>
      <c r="DT12" s="79">
        <f t="shared" si="18"/>
        <v>52.07</v>
      </c>
      <c r="DZ12" s="78" t="s">
        <v>24</v>
      </c>
      <c r="EA12" s="79">
        <f>IF(EE6="-",NA(),EE6)</f>
        <v>0.32</v>
      </c>
      <c r="EB12" s="79">
        <f t="shared" ref="EB12:EE12" si="19">IF(EF6="-",NA(),EF6)</f>
        <v>0.21</v>
      </c>
      <c r="EC12" s="79">
        <f t="shared" si="19"/>
        <v>0.13</v>
      </c>
      <c r="ED12" s="79">
        <f t="shared" si="19"/>
        <v>0.22</v>
      </c>
      <c r="EE12" s="79">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2021-12-03T08:59:01Z</dcterms:created>
  <dcterms:modified xsi:type="dcterms:W3CDTF">2022-03-08T02:17:33Z</dcterms:modified>
  <cp:category/>
  <cp:contentStatus/>
</cp:coreProperties>
</file>