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R03税財政資料集用\01_Excel\01 HP個別ダウンロード用\"/>
    </mc:Choice>
  </mc:AlternateContent>
  <xr:revisionPtr revIDLastSave="0" documentId="13_ncr:1_{59635040-3AEB-4137-9D93-3E92784992E4}" xr6:coauthVersionLast="36" xr6:coauthVersionMax="36" xr10:uidLastSave="{00000000-0000-0000-0000-000000000000}"/>
  <bookViews>
    <workbookView xWindow="-15" yWindow="4125" windowWidth="20550" windowHeight="4170" xr2:uid="{00000000-000D-0000-FFFF-FFFF00000000}"/>
  </bookViews>
  <sheets>
    <sheet name="1(4)市町村税の税目別決算推移" sheetId="1" r:id="rId1"/>
  </sheets>
  <calcPr calcId="191029"/>
</workbook>
</file>

<file path=xl/calcChain.xml><?xml version="1.0" encoding="utf-8"?>
<calcChain xmlns="http://schemas.openxmlformats.org/spreadsheetml/2006/main">
  <c r="J28" i="1" l="1"/>
  <c r="G28" i="1"/>
  <c r="E27" i="1"/>
  <c r="I25" i="1"/>
  <c r="F25" i="1"/>
  <c r="J25" i="1" s="1"/>
  <c r="E25" i="1"/>
  <c r="J24" i="1"/>
  <c r="G24" i="1"/>
  <c r="E24" i="1"/>
  <c r="J23" i="1"/>
  <c r="G23" i="1"/>
  <c r="E23" i="1"/>
  <c r="J22" i="1"/>
  <c r="G22" i="1"/>
  <c r="E22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I12" i="1"/>
  <c r="F12" i="1"/>
  <c r="G12" i="1" s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I7" i="1"/>
  <c r="J7" i="1" s="1"/>
  <c r="F7" i="1"/>
  <c r="F21" i="1" s="1"/>
  <c r="E7" i="1"/>
  <c r="C25" i="1"/>
  <c r="C12" i="1"/>
  <c r="C7" i="1"/>
  <c r="C21" i="1" s="1"/>
  <c r="G21" i="1" l="1"/>
  <c r="G7" i="1"/>
  <c r="J12" i="1"/>
  <c r="I21" i="1"/>
  <c r="G25" i="1"/>
  <c r="F27" i="1"/>
  <c r="H25" i="1"/>
  <c r="C27" i="1"/>
  <c r="L7" i="1"/>
  <c r="G27" i="1" l="1"/>
  <c r="H24" i="1"/>
  <c r="H22" i="1"/>
  <c r="H20" i="1"/>
  <c r="H18" i="1"/>
  <c r="H16" i="1"/>
  <c r="H14" i="1"/>
  <c r="H10" i="1"/>
  <c r="H8" i="1"/>
  <c r="H27" i="1"/>
  <c r="H23" i="1"/>
  <c r="H19" i="1"/>
  <c r="H17" i="1"/>
  <c r="H15" i="1"/>
  <c r="H13" i="1"/>
  <c r="H11" i="1"/>
  <c r="H9" i="1"/>
  <c r="H21" i="1"/>
  <c r="H7" i="1"/>
  <c r="J21" i="1"/>
  <c r="H12" i="1"/>
  <c r="I27" i="1"/>
  <c r="M16" i="1"/>
  <c r="M9" i="1"/>
  <c r="K27" i="1" l="1"/>
  <c r="K24" i="1"/>
  <c r="K22" i="1"/>
  <c r="K20" i="1"/>
  <c r="K18" i="1"/>
  <c r="K16" i="1"/>
  <c r="K14" i="1"/>
  <c r="K10" i="1"/>
  <c r="K8" i="1"/>
  <c r="J27" i="1"/>
  <c r="K23" i="1"/>
  <c r="K19" i="1"/>
  <c r="K17" i="1"/>
  <c r="K15" i="1"/>
  <c r="K13" i="1"/>
  <c r="K11" i="1"/>
  <c r="K9" i="1"/>
  <c r="K25" i="1"/>
  <c r="K12" i="1"/>
  <c r="K7" i="1"/>
  <c r="K21" i="1"/>
  <c r="M8" i="1"/>
  <c r="M7" i="1" l="1"/>
  <c r="L25" i="1"/>
  <c r="L12" i="1" l="1"/>
  <c r="L21" i="1" l="1"/>
  <c r="L27" i="1" l="1"/>
  <c r="N21" i="1"/>
  <c r="M12" i="1"/>
  <c r="M28" i="1"/>
  <c r="M25" i="1"/>
  <c r="M24" i="1"/>
  <c r="M23" i="1"/>
  <c r="M22" i="1"/>
  <c r="M20" i="1"/>
  <c r="M19" i="1"/>
  <c r="M18" i="1"/>
  <c r="M17" i="1"/>
  <c r="M15" i="1"/>
  <c r="M14" i="1"/>
  <c r="M13" i="1"/>
  <c r="M11" i="1"/>
  <c r="M10" i="1"/>
  <c r="N27" i="1" l="1"/>
  <c r="N24" i="1"/>
  <c r="N22" i="1"/>
  <c r="N20" i="1"/>
  <c r="N10" i="1"/>
  <c r="N12" i="1"/>
  <c r="N14" i="1"/>
  <c r="N16" i="1"/>
  <c r="N18" i="1"/>
  <c r="N8" i="1"/>
  <c r="N25" i="1"/>
  <c r="N23" i="1"/>
  <c r="N9" i="1"/>
  <c r="N11" i="1"/>
  <c r="N13" i="1"/>
  <c r="N15" i="1"/>
  <c r="N17" i="1"/>
  <c r="N19" i="1"/>
  <c r="N7" i="1"/>
  <c r="M21" i="1"/>
  <c r="M27" i="1"/>
</calcChain>
</file>

<file path=xl/sharedStrings.xml><?xml version="1.0" encoding="utf-8"?>
<sst xmlns="http://schemas.openxmlformats.org/spreadsheetml/2006/main" count="82" uniqueCount="35">
  <si>
    <t>税　　額</t>
  </si>
  <si>
    <t>伸長率％</t>
  </si>
  <si>
    <t>構成割合％</t>
  </si>
  <si>
    <t>個人均等割</t>
  </si>
  <si>
    <t>所得割</t>
  </si>
  <si>
    <t>法人均等割</t>
  </si>
  <si>
    <t>法人税割</t>
  </si>
  <si>
    <t>固定資産税</t>
  </si>
  <si>
    <t>土地</t>
  </si>
  <si>
    <t>家屋</t>
  </si>
  <si>
    <t>償却資産</t>
  </si>
  <si>
    <t>交付金</t>
  </si>
  <si>
    <t>軽自動車税</t>
  </si>
  <si>
    <t>市町村たばこ税</t>
  </si>
  <si>
    <t>鉱産税</t>
  </si>
  <si>
    <t>特別土地保有税</t>
  </si>
  <si>
    <t>小　計</t>
  </si>
  <si>
    <t>入湯税</t>
  </si>
  <si>
    <t>事業所税</t>
  </si>
  <si>
    <t>都市計画税</t>
  </si>
  <si>
    <t>旧法による税</t>
  </si>
  <si>
    <t>－</t>
  </si>
  <si>
    <t>合　計</t>
  </si>
  <si>
    <t>国民健康保険税</t>
  </si>
  <si>
    <t>市町村民税</t>
    <phoneticPr fontId="2"/>
  </si>
  <si>
    <t>（単位：千円）</t>
    <rPh sb="1" eb="3">
      <t>タンイ</t>
    </rPh>
    <rPh sb="4" eb="6">
      <t>センエン</t>
    </rPh>
    <phoneticPr fontId="2"/>
  </si>
  <si>
    <t>　　　　　年度
税目</t>
    <rPh sb="10" eb="12">
      <t>ゼイモク</t>
    </rPh>
    <phoneticPr fontId="2"/>
  </si>
  <si>
    <t>　　</t>
    <phoneticPr fontId="2"/>
  </si>
  <si>
    <t>資料　　「地方財政状況調」第6表</t>
    <phoneticPr fontId="2"/>
  </si>
  <si>
    <t>年度
　　　　　税目</t>
    <rPh sb="10" eb="12">
      <t>ゼイモク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</si>
  <si>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</si>
  <si>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</si>
  <si>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</si>
  <si>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</si>
  <si>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 xml:space="preserve">   (4)　市町村税の税目別決算推移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</si>
</sst>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_ "/>
    <numFmt numFmtId="178" formatCode="0.0_ 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/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/>
      <top/>
      <bottom style="medium">
        <color indexed="8"/>
      </bottom>
      <diagonal style="thin">
        <color indexed="8"/>
      </diagonal>
    </border>
    <border diagonalDown="1">
      <left/>
      <right style="thin">
        <color indexed="8"/>
      </right>
      <top style="medium">
        <color indexed="8"/>
      </top>
      <bottom/>
      <diagonal style="thin">
        <color indexed="8"/>
      </diagonal>
    </border>
    <border diagonalDown="1">
      <left/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 diagonalDown="1">
      <left style="medium">
        <color indexed="8"/>
      </left>
      <right/>
      <top style="medium">
        <color indexed="8"/>
      </top>
      <bottom/>
      <diagonal style="thin">
        <color indexed="8"/>
      </diagonal>
    </border>
    <border diagonalUp="1">
      <left/>
      <right style="medium">
        <color indexed="8"/>
      </right>
      <top style="medium">
        <color indexed="8"/>
      </top>
      <bottom/>
      <diagonal style="thin">
        <color indexed="8"/>
      </diagonal>
    </border>
    <border diagonalDown="1">
      <left style="medium">
        <color indexed="8"/>
      </left>
      <right/>
      <top/>
      <bottom style="medium">
        <color indexed="8"/>
      </bottom>
      <diagonal style="thin">
        <color indexed="8"/>
      </diagonal>
    </border>
    <border diagonalUp="1">
      <left/>
      <right style="medium">
        <color indexed="8"/>
      </right>
      <top/>
      <bottom style="medium">
        <color indexed="8"/>
      </bottom>
      <diagonal style="thin">
        <color indexed="8"/>
      </diagonal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178" fontId="3" fillId="0" borderId="0" xfId="0" applyNumberFormat="1" applyFont="1" applyFill="1" applyProtection="1"/>
    <xf numFmtId="0" fontId="3" fillId="0" borderId="0" xfId="0" applyFont="1" applyFill="1"/>
    <xf numFmtId="177" fontId="3" fillId="0" borderId="0" xfId="0" applyNumberFormat="1" applyFont="1" applyFill="1"/>
    <xf numFmtId="178" fontId="3" fillId="0" borderId="0" xfId="0" applyNumberFormat="1" applyFont="1" applyFill="1"/>
    <xf numFmtId="0" fontId="4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 applyProtection="1">
      <alignment horizontal="centerContinuous"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vertical="center"/>
    </xf>
    <xf numFmtId="37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vertical="center"/>
    </xf>
    <xf numFmtId="0" fontId="4" fillId="0" borderId="5" xfId="0" applyFont="1" applyFill="1" applyBorder="1" applyProtection="1"/>
    <xf numFmtId="0" fontId="4" fillId="0" borderId="6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</xf>
    <xf numFmtId="176" fontId="4" fillId="0" borderId="3" xfId="0" applyNumberFormat="1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4" fillId="0" borderId="11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 applyProtection="1">
      <alignment horizontal="distributed" vertical="center"/>
    </xf>
    <xf numFmtId="176" fontId="4" fillId="0" borderId="15" xfId="0" applyNumberFormat="1" applyFont="1" applyFill="1" applyBorder="1" applyAlignment="1" applyProtection="1">
      <alignment vertical="center"/>
    </xf>
    <xf numFmtId="0" fontId="4" fillId="0" borderId="17" xfId="0" applyFont="1" applyFill="1" applyBorder="1" applyAlignment="1" applyProtection="1">
      <alignment horizontal="centerContinuous" vertical="center"/>
    </xf>
    <xf numFmtId="0" fontId="4" fillId="0" borderId="18" xfId="0" applyFont="1" applyFill="1" applyBorder="1" applyAlignment="1" applyProtection="1">
      <alignment horizontal="centerContinuous"/>
    </xf>
    <xf numFmtId="37" fontId="4" fillId="0" borderId="19" xfId="0" applyNumberFormat="1" applyFont="1" applyFill="1" applyBorder="1" applyAlignment="1" applyProtection="1">
      <alignment vertical="center"/>
    </xf>
    <xf numFmtId="176" fontId="4" fillId="0" borderId="19" xfId="0" applyNumberFormat="1" applyFont="1" applyFill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Continuous" vertical="center"/>
    </xf>
    <xf numFmtId="0" fontId="4" fillId="0" borderId="21" xfId="0" applyFont="1" applyFill="1" applyBorder="1" applyAlignment="1" applyProtection="1">
      <alignment horizontal="centerContinuous"/>
    </xf>
    <xf numFmtId="37" fontId="4" fillId="0" borderId="15" xfId="0" applyNumberFormat="1" applyFont="1" applyFill="1" applyBorder="1" applyAlignment="1" applyProtection="1">
      <alignment horizontal="center" vertical="center"/>
    </xf>
    <xf numFmtId="176" fontId="4" fillId="0" borderId="15" xfId="0" applyNumberFormat="1" applyFont="1" applyFill="1" applyBorder="1" applyAlignment="1" applyProtection="1">
      <alignment horizontal="center" vertical="center"/>
    </xf>
    <xf numFmtId="176" fontId="4" fillId="0" borderId="22" xfId="0" applyNumberFormat="1" applyFont="1" applyFill="1" applyBorder="1" applyAlignment="1" applyProtection="1">
      <alignment vertical="center"/>
    </xf>
    <xf numFmtId="176" fontId="4" fillId="0" borderId="26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right"/>
    </xf>
    <xf numFmtId="176" fontId="4" fillId="0" borderId="40" xfId="0" applyNumberFormat="1" applyFont="1" applyFill="1" applyBorder="1" applyAlignment="1" applyProtection="1">
      <alignment vertical="center"/>
    </xf>
    <xf numFmtId="176" fontId="4" fillId="0" borderId="4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3" fontId="4" fillId="0" borderId="25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41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/>
    </xf>
    <xf numFmtId="0" fontId="3" fillId="0" borderId="0" xfId="0" applyFont="1" applyFill="1" applyAlignment="1">
      <alignment horizontal="center"/>
    </xf>
    <xf numFmtId="0" fontId="4" fillId="0" borderId="30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>
      <alignment horizontal="distributed"/>
    </xf>
    <xf numFmtId="0" fontId="4" fillId="0" borderId="28" xfId="0" applyFont="1" applyFill="1" applyBorder="1" applyAlignment="1" applyProtection="1">
      <alignment horizontal="distributed" vertical="center"/>
    </xf>
    <xf numFmtId="0" fontId="4" fillId="0" borderId="12" xfId="0" applyFont="1" applyFill="1" applyBorder="1" applyAlignment="1">
      <alignment horizontal="distributed"/>
    </xf>
    <xf numFmtId="0" fontId="4" fillId="0" borderId="29" xfId="0" applyFont="1" applyFill="1" applyBorder="1" applyAlignment="1" applyProtection="1">
      <alignment horizontal="distributed" vertical="center" wrapText="1"/>
    </xf>
    <xf numFmtId="0" fontId="4" fillId="0" borderId="11" xfId="0" applyFont="1" applyFill="1" applyBorder="1" applyAlignment="1">
      <alignment horizontal="distributed" wrapText="1"/>
    </xf>
    <xf numFmtId="0" fontId="4" fillId="0" borderId="26" xfId="0" applyFont="1" applyFill="1" applyBorder="1" applyAlignment="1" applyProtection="1">
      <alignment horizontal="distributed" vertical="center"/>
    </xf>
    <xf numFmtId="0" fontId="4" fillId="0" borderId="27" xfId="0" applyFont="1" applyFill="1" applyBorder="1" applyAlignment="1">
      <alignment horizontal="distributed"/>
    </xf>
    <xf numFmtId="0" fontId="4" fillId="0" borderId="32" xfId="0" applyFont="1" applyFill="1" applyBorder="1" applyAlignment="1" applyProtection="1">
      <alignment vertical="center" wrapText="1"/>
    </xf>
    <xf numFmtId="0" fontId="4" fillId="0" borderId="43" xfId="0" applyFont="1" applyFill="1" applyBorder="1" applyAlignment="1" applyProtection="1">
      <alignment vertical="center"/>
    </xf>
    <xf numFmtId="0" fontId="4" fillId="0" borderId="33" xfId="0" applyFont="1" applyFill="1" applyBorder="1" applyAlignment="1" applyProtection="1">
      <alignment vertical="center"/>
    </xf>
    <xf numFmtId="0" fontId="4" fillId="0" borderId="45" xfId="0" applyFont="1" applyFill="1" applyBorder="1" applyAlignment="1" applyProtection="1">
      <alignment vertical="center"/>
    </xf>
    <xf numFmtId="0" fontId="4" fillId="0" borderId="42" xfId="0" applyFont="1" applyFill="1" applyBorder="1" applyAlignment="1" applyProtection="1">
      <alignment vertical="center" wrapText="1"/>
    </xf>
    <xf numFmtId="0" fontId="4" fillId="0" borderId="34" xfId="0" applyFont="1" applyFill="1" applyBorder="1" applyAlignment="1" applyProtection="1">
      <alignment vertical="center"/>
    </xf>
    <xf numFmtId="0" fontId="4" fillId="0" borderId="44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24" xfId="0" applyFont="1" applyFill="1" applyBorder="1" applyAlignment="1">
      <alignment horizontal="distributed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16" xfId="0" applyFont="1" applyFill="1" applyBorder="1" applyAlignment="1">
      <alignment horizontal="distributed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>
      <alignment horizontal="distributed"/>
    </xf>
    <xf numFmtId="0" fontId="4" fillId="0" borderId="31" xfId="0" applyFont="1" applyFill="1" applyBorder="1" applyAlignment="1" applyProtection="1">
      <alignment horizontal="distributed" vertical="center" wrapText="1"/>
    </xf>
    <xf numFmtId="0" fontId="4" fillId="0" borderId="4" xfId="0" applyFont="1" applyFill="1" applyBorder="1" applyAlignment="1">
      <alignment horizontal="distributed" wrapText="1"/>
    </xf>
    <xf numFmtId="0" fontId="4" fillId="0" borderId="13" xfId="0" applyFont="1" applyFill="1" applyBorder="1" applyAlignment="1" applyProtection="1">
      <alignment horizontal="distributed" vertical="center"/>
    </xf>
    <xf numFmtId="0" fontId="4" fillId="0" borderId="38" xfId="0" applyFont="1" applyFill="1" applyBorder="1" applyAlignment="1">
      <alignment horizontal="distributed"/>
    </xf>
    <xf numFmtId="0" fontId="4" fillId="0" borderId="25" xfId="0" applyFont="1" applyFill="1" applyBorder="1" applyAlignment="1" applyProtection="1">
      <alignment horizontal="distributed" vertical="center"/>
    </xf>
    <xf numFmtId="0" fontId="4" fillId="0" borderId="39" xfId="0" applyFont="1" applyFill="1" applyBorder="1" applyAlignment="1">
      <alignment horizontal="distributed"/>
    </xf>
    <xf numFmtId="0" fontId="4" fillId="0" borderId="9" xfId="0" applyFont="1" applyFill="1" applyBorder="1" applyAlignment="1">
      <alignment horizontal="distributed" vertical="center"/>
    </xf>
    <xf numFmtId="0" fontId="4" fillId="0" borderId="31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/>
    </xf>
    <xf numFmtId="0" fontId="4" fillId="0" borderId="46" xfId="0" applyFont="1" applyFill="1" applyBorder="1" applyAlignment="1">
      <alignment horizontal="distributed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2:IS33"/>
  <sheetViews>
    <sheetView tabSelected="1" defaultGridColor="0" view="pageBreakPreview" colorId="22" zoomScale="75" zoomScaleNormal="77" zoomScaleSheetLayoutView="75" zoomScalePageLayoutView="70" workbookViewId="0">
      <pane xSplit="2" ySplit="6" topLeftCell="C25" activePane="bottomRight" state="frozen"/>
      <selection pane="topRight" activeCell="C1" sqref="C1"/>
      <selection pane="bottomLeft" activeCell="A5" sqref="A5"/>
      <selection pane="bottomRight"/>
    </sheetView>
  </sheetViews>
  <sheetFormatPr defaultColWidth="10.625" defaultRowHeight="14.25" x14ac:dyDescent="0.15"/>
  <cols>
    <col min="1" max="1" width="4.625" style="4" customWidth="1"/>
    <col min="2" max="2" width="10.75" style="4" customWidth="1"/>
    <col min="3" max="3" width="14.125" style="4" customWidth="1"/>
    <col min="4" max="4" width="8.5" style="4" customWidth="1"/>
    <col min="5" max="5" width="10" style="4" customWidth="1"/>
    <col min="6" max="6" width="14.125" style="4" customWidth="1"/>
    <col min="7" max="7" width="8.875" style="4" customWidth="1"/>
    <col min="8" max="8" width="10" style="4" customWidth="1"/>
    <col min="9" max="9" width="14.125" style="4" customWidth="1"/>
    <col min="10" max="10" width="8.75" style="4" customWidth="1"/>
    <col min="11" max="11" width="10" style="4" customWidth="1"/>
    <col min="12" max="12" width="14.125" style="4" customWidth="1"/>
    <col min="13" max="13" width="9.375" style="4" customWidth="1"/>
    <col min="14" max="14" width="10" style="4" customWidth="1"/>
    <col min="15" max="15" width="4.625" style="4" customWidth="1"/>
    <col min="16" max="16" width="10.75" style="4" customWidth="1"/>
    <col min="17" max="18" width="10.625" style="6"/>
    <col min="19" max="16384" width="10.625" style="4"/>
  </cols>
  <sheetData>
    <row r="2" spans="1:253" ht="21" customHeight="1" x14ac:dyDescent="0.15"/>
    <row r="3" spans="1:253" ht="24.75" customHeight="1" x14ac:dyDescent="0.15">
      <c r="A3" s="1" t="s">
        <v>34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24.75" customHeight="1" thickBot="1" x14ac:dyDescent="0.2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4"/>
      <c r="M4" s="35"/>
      <c r="N4" s="35"/>
      <c r="O4" s="34"/>
      <c r="P4" s="36" t="s">
        <v>25</v>
      </c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29.25" customHeight="1" x14ac:dyDescent="0.15">
      <c r="A5" s="61" t="s">
        <v>26</v>
      </c>
      <c r="B5" s="62"/>
      <c r="C5" s="9" t="s">
        <v>30</v>
      </c>
      <c r="D5" s="8"/>
      <c r="E5" s="10"/>
      <c r="F5" s="9" t="s">
        <v>31</v>
      </c>
      <c r="G5" s="8"/>
      <c r="H5" s="10"/>
      <c r="I5" s="9" t="s">
        <v>32</v>
      </c>
      <c r="J5" s="8"/>
      <c r="K5" s="10"/>
      <c r="L5" s="9" t="s">
        <v>33</v>
      </c>
      <c r="M5" s="8"/>
      <c r="N5" s="10"/>
      <c r="O5" s="57" t="s">
        <v>29</v>
      </c>
      <c r="P5" s="58"/>
      <c r="Q5" s="3"/>
      <c r="R5" s="3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29.25" customHeight="1" thickBot="1" x14ac:dyDescent="0.2">
      <c r="A6" s="63"/>
      <c r="B6" s="64"/>
      <c r="C6" s="11" t="s">
        <v>0</v>
      </c>
      <c r="D6" s="12" t="s">
        <v>1</v>
      </c>
      <c r="E6" s="12" t="s">
        <v>2</v>
      </c>
      <c r="F6" s="11" t="s">
        <v>0</v>
      </c>
      <c r="G6" s="12" t="s">
        <v>1</v>
      </c>
      <c r="H6" s="12" t="s">
        <v>2</v>
      </c>
      <c r="I6" s="11" t="s">
        <v>0</v>
      </c>
      <c r="J6" s="12" t="s">
        <v>1</v>
      </c>
      <c r="K6" s="12" t="s">
        <v>2</v>
      </c>
      <c r="L6" s="11" t="s">
        <v>0</v>
      </c>
      <c r="M6" s="12" t="s">
        <v>1</v>
      </c>
      <c r="N6" s="12" t="s">
        <v>2</v>
      </c>
      <c r="O6" s="59"/>
      <c r="P6" s="60"/>
      <c r="Q6" s="3"/>
      <c r="R6" s="3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29.25" customHeight="1" x14ac:dyDescent="0.15">
      <c r="A7" s="49" t="s">
        <v>24</v>
      </c>
      <c r="B7" s="77"/>
      <c r="C7" s="13">
        <f>SUM(C8:C11)</f>
        <v>533743800</v>
      </c>
      <c r="D7" s="14">
        <v>102.00038289143059</v>
      </c>
      <c r="E7" s="14">
        <f>ROUND(C7/C$27,3)*100</f>
        <v>47.4</v>
      </c>
      <c r="F7" s="13">
        <f>SUM(F8:F11)</f>
        <v>570092087</v>
      </c>
      <c r="G7" s="14">
        <f>(F7/C7)*100</f>
        <v>106.81006261805759</v>
      </c>
      <c r="H7" s="14">
        <f>ROUND(F7/F$27,3)*100</f>
        <v>49</v>
      </c>
      <c r="I7" s="13">
        <f>SUM(I8:I11)</f>
        <v>581524992</v>
      </c>
      <c r="J7" s="14">
        <f>(I7/F7)*100</f>
        <v>102.00544881444742</v>
      </c>
      <c r="K7" s="14">
        <f>ROUND(I7/I$27,3)*100</f>
        <v>49.2</v>
      </c>
      <c r="L7" s="13">
        <f>SUM(L8:L11)</f>
        <v>574164770</v>
      </c>
      <c r="M7" s="14">
        <f>(L7/I7)*100</f>
        <v>98.73432404432242</v>
      </c>
      <c r="N7" s="14">
        <f>ROUND(L7/L$27,3)*100</f>
        <v>48.6</v>
      </c>
      <c r="O7" s="51" t="s">
        <v>24</v>
      </c>
      <c r="P7" s="81"/>
      <c r="Q7" s="3"/>
      <c r="R7" s="3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29.25" customHeight="1" x14ac:dyDescent="0.15">
      <c r="A8" s="15"/>
      <c r="B8" s="16" t="s">
        <v>3</v>
      </c>
      <c r="C8" s="40">
        <v>13007368</v>
      </c>
      <c r="D8" s="18">
        <v>100.43171211265451</v>
      </c>
      <c r="E8" s="18">
        <f>ROUND(C8/C$27,3)*100</f>
        <v>1.2</v>
      </c>
      <c r="F8" s="40">
        <v>13186031</v>
      </c>
      <c r="G8" s="18">
        <f t="shared" ref="G8" si="0">(F8/C8)*100</f>
        <v>101.37355228206044</v>
      </c>
      <c r="H8" s="18">
        <f>ROUND(F8/F$27,3)*100</f>
        <v>1.0999999999999999</v>
      </c>
      <c r="I8" s="40">
        <v>13360670</v>
      </c>
      <c r="J8" s="18">
        <f t="shared" ref="J8" si="1">(I8/F8)*100</f>
        <v>101.32442430933159</v>
      </c>
      <c r="K8" s="18">
        <f>ROUND(I8/I$27,3)*100</f>
        <v>1.0999999999999999</v>
      </c>
      <c r="L8" s="40">
        <v>13556886</v>
      </c>
      <c r="M8" s="18">
        <f t="shared" ref="M8:M25" si="2">(L8/I8)*100</f>
        <v>101.46860898442966</v>
      </c>
      <c r="N8" s="18">
        <f>ROUND(L8/L$27,3)*100</f>
        <v>1.0999999999999999</v>
      </c>
      <c r="O8" s="19"/>
      <c r="P8" s="20" t="s">
        <v>3</v>
      </c>
      <c r="Q8" s="3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29.25" customHeight="1" x14ac:dyDescent="0.15">
      <c r="A9" s="15"/>
      <c r="B9" s="16" t="s">
        <v>4</v>
      </c>
      <c r="C9" s="41">
        <v>440878450</v>
      </c>
      <c r="D9" s="18">
        <v>101.62958897888055</v>
      </c>
      <c r="E9" s="18">
        <f t="shared" ref="E9:E25" si="3">ROUND(C9/C$27,3)*100</f>
        <v>39.200000000000003</v>
      </c>
      <c r="F9" s="41">
        <v>474606610</v>
      </c>
      <c r="G9" s="18">
        <f>(F9/C9)*100</f>
        <v>107.65021742387273</v>
      </c>
      <c r="H9" s="18">
        <f t="shared" ref="H9:H25" si="4">ROUND(F9/F$27,3)*100</f>
        <v>40.799999999999997</v>
      </c>
      <c r="I9" s="41">
        <v>487183791</v>
      </c>
      <c r="J9" s="18">
        <f>(I9/F9)*100</f>
        <v>102.65002229952087</v>
      </c>
      <c r="K9" s="18">
        <f t="shared" ref="K9:K25" si="5">ROUND(I9/I$27,3)*100</f>
        <v>41.199999999999996</v>
      </c>
      <c r="L9" s="41">
        <v>493958930</v>
      </c>
      <c r="M9" s="18">
        <f>(L9/I9)*100</f>
        <v>101.39067414088086</v>
      </c>
      <c r="N9" s="18">
        <f t="shared" ref="N9:N19" si="6">ROUND(L9/L$27,3)*100</f>
        <v>41.8</v>
      </c>
      <c r="O9" s="19"/>
      <c r="P9" s="20" t="s">
        <v>4</v>
      </c>
      <c r="Q9" s="3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29.25" customHeight="1" x14ac:dyDescent="0.15">
      <c r="A10" s="15"/>
      <c r="B10" s="21" t="s">
        <v>5</v>
      </c>
      <c r="C10" s="13">
        <v>20617154</v>
      </c>
      <c r="D10" s="14">
        <v>101.63400948176064</v>
      </c>
      <c r="E10" s="18">
        <f t="shared" si="3"/>
        <v>1.7999999999999998</v>
      </c>
      <c r="F10" s="13">
        <v>20550298</v>
      </c>
      <c r="G10" s="14">
        <f t="shared" ref="G10:G15" si="7">(F10/C10)*100</f>
        <v>99.675726339338581</v>
      </c>
      <c r="H10" s="18">
        <f t="shared" si="4"/>
        <v>1.7999999999999998</v>
      </c>
      <c r="I10" s="13">
        <v>20834115</v>
      </c>
      <c r="J10" s="14">
        <f t="shared" ref="J10:J15" si="8">(I10/F10)*100</f>
        <v>101.38108459546427</v>
      </c>
      <c r="K10" s="18">
        <f t="shared" si="5"/>
        <v>1.7999999999999998</v>
      </c>
      <c r="L10" s="13">
        <v>20508588</v>
      </c>
      <c r="M10" s="14">
        <f t="shared" si="2"/>
        <v>98.437529023911026</v>
      </c>
      <c r="N10" s="18">
        <f t="shared" si="6"/>
        <v>1.7000000000000002</v>
      </c>
      <c r="O10" s="19"/>
      <c r="P10" s="22" t="s">
        <v>5</v>
      </c>
      <c r="Q10" s="3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29.25" customHeight="1" x14ac:dyDescent="0.15">
      <c r="A11" s="15"/>
      <c r="B11" s="21" t="s">
        <v>6</v>
      </c>
      <c r="C11" s="13">
        <v>59240828</v>
      </c>
      <c r="D11" s="14">
        <v>105.35450941230862</v>
      </c>
      <c r="E11" s="18">
        <f t="shared" si="3"/>
        <v>5.3</v>
      </c>
      <c r="F11" s="13">
        <v>61749148</v>
      </c>
      <c r="G11" s="14">
        <f t="shared" si="7"/>
        <v>104.23410692369121</v>
      </c>
      <c r="H11" s="18">
        <f t="shared" si="4"/>
        <v>5.3</v>
      </c>
      <c r="I11" s="13">
        <v>60146416</v>
      </c>
      <c r="J11" s="14">
        <f t="shared" si="8"/>
        <v>97.404446778763656</v>
      </c>
      <c r="K11" s="18">
        <f t="shared" si="5"/>
        <v>5.0999999999999996</v>
      </c>
      <c r="L11" s="13">
        <v>46140366</v>
      </c>
      <c r="M11" s="14">
        <f t="shared" si="2"/>
        <v>76.713408825556613</v>
      </c>
      <c r="N11" s="18">
        <f t="shared" si="6"/>
        <v>3.9</v>
      </c>
      <c r="O11" s="19"/>
      <c r="P11" s="22" t="s">
        <v>6</v>
      </c>
      <c r="Q11" s="3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29.25" customHeight="1" x14ac:dyDescent="0.15">
      <c r="A12" s="78" t="s">
        <v>7</v>
      </c>
      <c r="B12" s="79"/>
      <c r="C12" s="17">
        <f>SUM(C13:C16)</f>
        <v>455926407</v>
      </c>
      <c r="D12" s="18">
        <v>101.52424921003555</v>
      </c>
      <c r="E12" s="18">
        <f t="shared" si="3"/>
        <v>40.5</v>
      </c>
      <c r="F12" s="17">
        <f>SUM(F13:F16)</f>
        <v>455711212</v>
      </c>
      <c r="G12" s="18">
        <f t="shared" si="7"/>
        <v>99.952800496594179</v>
      </c>
      <c r="H12" s="18">
        <f t="shared" si="4"/>
        <v>39.200000000000003</v>
      </c>
      <c r="I12" s="17">
        <f>SUM(I13:I16)</f>
        <v>462710512</v>
      </c>
      <c r="J12" s="18">
        <f t="shared" si="8"/>
        <v>101.53590691115144</v>
      </c>
      <c r="K12" s="18">
        <f t="shared" si="5"/>
        <v>39.1</v>
      </c>
      <c r="L12" s="17">
        <f>SUM(L13:L16)</f>
        <v>469017091</v>
      </c>
      <c r="M12" s="18">
        <f t="shared" si="2"/>
        <v>101.36296428035332</v>
      </c>
      <c r="N12" s="18">
        <f t="shared" si="6"/>
        <v>39.700000000000003</v>
      </c>
      <c r="O12" s="45" t="s">
        <v>7</v>
      </c>
      <c r="P12" s="46"/>
      <c r="Q12" s="3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29.25" customHeight="1" x14ac:dyDescent="0.15">
      <c r="A13" s="15"/>
      <c r="B13" s="16" t="s">
        <v>8</v>
      </c>
      <c r="C13" s="17">
        <v>197446425</v>
      </c>
      <c r="D13" s="18">
        <v>99.944554950404935</v>
      </c>
      <c r="E13" s="18">
        <f t="shared" si="3"/>
        <v>17.5</v>
      </c>
      <c r="F13" s="17">
        <v>198272229</v>
      </c>
      <c r="G13" s="18">
        <f t="shared" si="7"/>
        <v>100.41824206237212</v>
      </c>
      <c r="H13" s="18">
        <f t="shared" si="4"/>
        <v>17.100000000000001</v>
      </c>
      <c r="I13" s="17">
        <v>198147839</v>
      </c>
      <c r="J13" s="18">
        <f t="shared" si="8"/>
        <v>99.937263024364341</v>
      </c>
      <c r="K13" s="18">
        <f t="shared" si="5"/>
        <v>16.8</v>
      </c>
      <c r="L13" s="17">
        <v>197564311</v>
      </c>
      <c r="M13" s="18">
        <f t="shared" si="2"/>
        <v>99.7055087741835</v>
      </c>
      <c r="N13" s="18">
        <f t="shared" si="6"/>
        <v>16.7</v>
      </c>
      <c r="O13" s="19"/>
      <c r="P13" s="20" t="s">
        <v>8</v>
      </c>
      <c r="Q13" s="3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29.25" customHeight="1" x14ac:dyDescent="0.15">
      <c r="A14" s="15"/>
      <c r="B14" s="21" t="s">
        <v>9</v>
      </c>
      <c r="C14" s="13">
        <v>191780573</v>
      </c>
      <c r="D14" s="14">
        <v>103.22198180941102</v>
      </c>
      <c r="E14" s="18">
        <f t="shared" si="3"/>
        <v>17</v>
      </c>
      <c r="F14" s="13">
        <v>189552392</v>
      </c>
      <c r="G14" s="14">
        <f t="shared" si="7"/>
        <v>98.838161256302016</v>
      </c>
      <c r="H14" s="18">
        <f t="shared" si="4"/>
        <v>16.3</v>
      </c>
      <c r="I14" s="13">
        <v>195885321</v>
      </c>
      <c r="J14" s="14">
        <f t="shared" si="8"/>
        <v>103.34099133921771</v>
      </c>
      <c r="K14" s="18">
        <f t="shared" si="5"/>
        <v>16.600000000000001</v>
      </c>
      <c r="L14" s="13">
        <v>202518363</v>
      </c>
      <c r="M14" s="14">
        <f t="shared" si="2"/>
        <v>103.38618634930792</v>
      </c>
      <c r="N14" s="18">
        <f t="shared" si="6"/>
        <v>17.100000000000001</v>
      </c>
      <c r="O14" s="19"/>
      <c r="P14" s="22" t="s">
        <v>9</v>
      </c>
      <c r="Q14" s="3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29.25" customHeight="1" x14ac:dyDescent="0.15">
      <c r="A15" s="15"/>
      <c r="B15" s="21" t="s">
        <v>10</v>
      </c>
      <c r="C15" s="13">
        <v>63504112</v>
      </c>
      <c r="D15" s="14">
        <v>101.61154434650295</v>
      </c>
      <c r="E15" s="18">
        <f t="shared" si="3"/>
        <v>5.6000000000000005</v>
      </c>
      <c r="F15" s="13">
        <v>64700490</v>
      </c>
      <c r="G15" s="14">
        <f t="shared" si="7"/>
        <v>101.88393784641852</v>
      </c>
      <c r="H15" s="18">
        <f t="shared" si="4"/>
        <v>5.6000000000000005</v>
      </c>
      <c r="I15" s="13">
        <v>65663184</v>
      </c>
      <c r="J15" s="14">
        <f t="shared" si="8"/>
        <v>101.48792381634205</v>
      </c>
      <c r="K15" s="18">
        <f t="shared" si="5"/>
        <v>5.6000000000000005</v>
      </c>
      <c r="L15" s="13">
        <v>65816008</v>
      </c>
      <c r="M15" s="14">
        <f t="shared" si="2"/>
        <v>100.23273924700331</v>
      </c>
      <c r="N15" s="18">
        <f t="shared" si="6"/>
        <v>5.6000000000000005</v>
      </c>
      <c r="O15" s="19"/>
      <c r="P15" s="22" t="s">
        <v>10</v>
      </c>
      <c r="Q15" s="3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29.25" customHeight="1" x14ac:dyDescent="0.15">
      <c r="A16" s="15"/>
      <c r="B16" s="21" t="s">
        <v>11</v>
      </c>
      <c r="C16" s="13">
        <v>3195297</v>
      </c>
      <c r="D16" s="14">
        <v>98.801138751214026</v>
      </c>
      <c r="E16" s="18">
        <f t="shared" si="3"/>
        <v>0.3</v>
      </c>
      <c r="F16" s="13">
        <v>3186101</v>
      </c>
      <c r="G16" s="14">
        <f>(F16/C16)*100</f>
        <v>99.71220202691643</v>
      </c>
      <c r="H16" s="18">
        <f t="shared" si="4"/>
        <v>0.3</v>
      </c>
      <c r="I16" s="13">
        <v>3014168</v>
      </c>
      <c r="J16" s="14">
        <f>(I16/F16)*100</f>
        <v>94.603655063037863</v>
      </c>
      <c r="K16" s="18">
        <f t="shared" si="5"/>
        <v>0.3</v>
      </c>
      <c r="L16" s="13">
        <v>3118409</v>
      </c>
      <c r="M16" s="14">
        <f>(L16/I16)*100</f>
        <v>103.45836728410627</v>
      </c>
      <c r="N16" s="18">
        <f t="shared" si="6"/>
        <v>0.3</v>
      </c>
      <c r="O16" s="19"/>
      <c r="P16" s="22" t="s">
        <v>11</v>
      </c>
      <c r="Q16" s="3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29.25" customHeight="1" x14ac:dyDescent="0.15">
      <c r="A17" s="78" t="s">
        <v>12</v>
      </c>
      <c r="B17" s="80"/>
      <c r="C17" s="17">
        <v>10884389</v>
      </c>
      <c r="D17" s="18">
        <v>105.38564937712471</v>
      </c>
      <c r="E17" s="18">
        <f t="shared" si="3"/>
        <v>1</v>
      </c>
      <c r="F17" s="17">
        <v>11424405</v>
      </c>
      <c r="G17" s="18">
        <f t="shared" ref="G17:G25" si="9">(F17/C17)*100</f>
        <v>104.96138092822666</v>
      </c>
      <c r="H17" s="18">
        <f t="shared" si="4"/>
        <v>1</v>
      </c>
      <c r="I17" s="17">
        <v>12039715</v>
      </c>
      <c r="J17" s="18">
        <f t="shared" ref="J17:J25" si="10">(I17/F17)*100</f>
        <v>105.3859260066498</v>
      </c>
      <c r="K17" s="18">
        <f t="shared" si="5"/>
        <v>1</v>
      </c>
      <c r="L17" s="17">
        <v>12873898</v>
      </c>
      <c r="M17" s="18">
        <f t="shared" si="2"/>
        <v>106.92859423997993</v>
      </c>
      <c r="N17" s="18">
        <f t="shared" si="6"/>
        <v>1.0999999999999999</v>
      </c>
      <c r="O17" s="45" t="s">
        <v>12</v>
      </c>
      <c r="P17" s="47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29.25" customHeight="1" x14ac:dyDescent="0.15">
      <c r="A18" s="78" t="s">
        <v>13</v>
      </c>
      <c r="B18" s="80"/>
      <c r="C18" s="17">
        <v>45510458</v>
      </c>
      <c r="D18" s="18">
        <v>94.642134158439745</v>
      </c>
      <c r="E18" s="18">
        <f t="shared" si="3"/>
        <v>4</v>
      </c>
      <c r="F18" s="17">
        <v>45469508</v>
      </c>
      <c r="G18" s="18">
        <f t="shared" si="9"/>
        <v>99.910020681400297</v>
      </c>
      <c r="H18" s="18">
        <f t="shared" si="4"/>
        <v>3.9</v>
      </c>
      <c r="I18" s="17">
        <v>45424877</v>
      </c>
      <c r="J18" s="18">
        <f t="shared" si="10"/>
        <v>99.901844110563061</v>
      </c>
      <c r="K18" s="18">
        <f t="shared" si="5"/>
        <v>3.8</v>
      </c>
      <c r="L18" s="17">
        <v>45297914</v>
      </c>
      <c r="M18" s="18">
        <f t="shared" si="2"/>
        <v>99.720498967999404</v>
      </c>
      <c r="N18" s="18">
        <f t="shared" si="6"/>
        <v>3.8</v>
      </c>
      <c r="O18" s="45" t="s">
        <v>13</v>
      </c>
      <c r="P18" s="47"/>
      <c r="Q18" s="3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29.25" customHeight="1" x14ac:dyDescent="0.15">
      <c r="A19" s="78" t="s">
        <v>14</v>
      </c>
      <c r="B19" s="80"/>
      <c r="C19" s="13">
        <v>30201</v>
      </c>
      <c r="D19" s="14">
        <v>106.33406098162101</v>
      </c>
      <c r="E19" s="18">
        <f t="shared" si="3"/>
        <v>0</v>
      </c>
      <c r="F19" s="13">
        <v>30661</v>
      </c>
      <c r="G19" s="14">
        <f t="shared" si="9"/>
        <v>101.52312837323268</v>
      </c>
      <c r="H19" s="18">
        <f t="shared" si="4"/>
        <v>0</v>
      </c>
      <c r="I19" s="13">
        <v>30081</v>
      </c>
      <c r="J19" s="14">
        <f t="shared" si="10"/>
        <v>98.108346107432894</v>
      </c>
      <c r="K19" s="18">
        <f t="shared" si="5"/>
        <v>0</v>
      </c>
      <c r="L19" s="13">
        <v>29026</v>
      </c>
      <c r="M19" s="14">
        <f t="shared" si="2"/>
        <v>96.492802765865491</v>
      </c>
      <c r="N19" s="18">
        <f t="shared" si="6"/>
        <v>0</v>
      </c>
      <c r="O19" s="45" t="s">
        <v>14</v>
      </c>
      <c r="P19" s="47"/>
      <c r="Q19" s="3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29.25" customHeight="1" thickBot="1" x14ac:dyDescent="0.2">
      <c r="A20" s="65" t="s">
        <v>15</v>
      </c>
      <c r="B20" s="66"/>
      <c r="C20" s="42">
        <v>4760</v>
      </c>
      <c r="D20" s="23">
        <v>2.3461451258342123</v>
      </c>
      <c r="E20" s="37">
        <f t="shared" si="3"/>
        <v>0</v>
      </c>
      <c r="F20" s="42">
        <v>3605</v>
      </c>
      <c r="G20" s="23">
        <f t="shared" si="9"/>
        <v>75.735294117647058</v>
      </c>
      <c r="H20" s="37">
        <f t="shared" si="4"/>
        <v>0</v>
      </c>
      <c r="I20" s="42">
        <v>567</v>
      </c>
      <c r="J20" s="23">
        <f t="shared" si="10"/>
        <v>15.728155339805824</v>
      </c>
      <c r="K20" s="37">
        <f t="shared" si="5"/>
        <v>0</v>
      </c>
      <c r="L20" s="42">
        <v>0</v>
      </c>
      <c r="M20" s="23">
        <f t="shared" si="2"/>
        <v>0</v>
      </c>
      <c r="N20" s="37">
        <f t="shared" ref="N20:N25" si="11">ROUND(L20/L$27,3)*100</f>
        <v>0</v>
      </c>
      <c r="O20" s="73" t="s">
        <v>15</v>
      </c>
      <c r="P20" s="74"/>
      <c r="Q20" s="3"/>
      <c r="R20" s="3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29.25" customHeight="1" thickTop="1" thickBot="1" x14ac:dyDescent="0.2">
      <c r="A21" s="24" t="s">
        <v>16</v>
      </c>
      <c r="B21" s="25"/>
      <c r="C21" s="26">
        <f>SUM(C17:C20)+C7+C12</f>
        <v>1046100015</v>
      </c>
      <c r="D21" s="27">
        <v>101.4642163017721</v>
      </c>
      <c r="E21" s="27">
        <f t="shared" si="3"/>
        <v>93</v>
      </c>
      <c r="F21" s="26">
        <f>SUM(F17:F20)+F7+F12</f>
        <v>1082731478</v>
      </c>
      <c r="G21" s="27">
        <f t="shared" si="9"/>
        <v>103.50171708964176</v>
      </c>
      <c r="H21" s="27">
        <f t="shared" si="4"/>
        <v>93.2</v>
      </c>
      <c r="I21" s="26">
        <f>SUM(I17:I20)+I7+I12</f>
        <v>1101730744</v>
      </c>
      <c r="J21" s="27">
        <f t="shared" si="10"/>
        <v>101.75475326856618</v>
      </c>
      <c r="K21" s="27">
        <f t="shared" si="5"/>
        <v>93.2</v>
      </c>
      <c r="L21" s="26">
        <f>SUM(L17:L20)+L7+L12</f>
        <v>1101382699</v>
      </c>
      <c r="M21" s="27">
        <f t="shared" si="2"/>
        <v>99.968409250454755</v>
      </c>
      <c r="N21" s="27">
        <f t="shared" si="11"/>
        <v>93.100000000000009</v>
      </c>
      <c r="O21" s="28" t="s">
        <v>16</v>
      </c>
      <c r="P21" s="29"/>
      <c r="Q21" s="3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29.25" customHeight="1" thickTop="1" x14ac:dyDescent="0.15">
      <c r="A22" s="49" t="s">
        <v>17</v>
      </c>
      <c r="B22" s="50"/>
      <c r="C22" s="13">
        <v>48013</v>
      </c>
      <c r="D22" s="14">
        <v>111.86886926536033</v>
      </c>
      <c r="E22" s="14">
        <f t="shared" si="3"/>
        <v>0</v>
      </c>
      <c r="F22" s="13">
        <v>51288</v>
      </c>
      <c r="G22" s="14">
        <f t="shared" si="9"/>
        <v>106.82106929373293</v>
      </c>
      <c r="H22" s="14">
        <f t="shared" si="4"/>
        <v>0</v>
      </c>
      <c r="I22" s="13">
        <v>50350</v>
      </c>
      <c r="J22" s="14">
        <f t="shared" si="10"/>
        <v>98.171112150990481</v>
      </c>
      <c r="K22" s="14">
        <f t="shared" si="5"/>
        <v>0</v>
      </c>
      <c r="L22" s="13">
        <v>36570</v>
      </c>
      <c r="M22" s="14">
        <f t="shared" si="2"/>
        <v>72.631578947368425</v>
      </c>
      <c r="N22" s="14">
        <f t="shared" si="11"/>
        <v>0</v>
      </c>
      <c r="O22" s="51" t="s">
        <v>17</v>
      </c>
      <c r="P22" s="52"/>
      <c r="Q22" s="3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29.25" customHeight="1" x14ac:dyDescent="0.15">
      <c r="A23" s="71" t="s">
        <v>18</v>
      </c>
      <c r="B23" s="72"/>
      <c r="C23" s="13">
        <v>9152900</v>
      </c>
      <c r="D23" s="14">
        <v>102.71231708411885</v>
      </c>
      <c r="E23" s="14">
        <f t="shared" si="3"/>
        <v>0.8</v>
      </c>
      <c r="F23" s="13">
        <v>9370011</v>
      </c>
      <c r="G23" s="14">
        <f t="shared" si="9"/>
        <v>102.37204601820189</v>
      </c>
      <c r="H23" s="14">
        <f t="shared" si="4"/>
        <v>0.8</v>
      </c>
      <c r="I23" s="13">
        <v>9438297</v>
      </c>
      <c r="J23" s="14">
        <f t="shared" si="10"/>
        <v>100.72877182321345</v>
      </c>
      <c r="K23" s="14">
        <f t="shared" si="5"/>
        <v>0.8</v>
      </c>
      <c r="L23" s="13">
        <v>9213039</v>
      </c>
      <c r="M23" s="14">
        <f t="shared" si="2"/>
        <v>97.613361817285465</v>
      </c>
      <c r="N23" s="14">
        <f t="shared" si="11"/>
        <v>0.8</v>
      </c>
      <c r="O23" s="53" t="s">
        <v>18</v>
      </c>
      <c r="P23" s="54"/>
      <c r="Q23" s="3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29.25" customHeight="1" thickBot="1" x14ac:dyDescent="0.2">
      <c r="A24" s="65" t="s">
        <v>19</v>
      </c>
      <c r="B24" s="66"/>
      <c r="C24" s="42">
        <v>69878476</v>
      </c>
      <c r="D24" s="23">
        <v>101.52616418129661</v>
      </c>
      <c r="E24" s="23">
        <f t="shared" si="3"/>
        <v>6.2</v>
      </c>
      <c r="F24" s="42">
        <v>70158420</v>
      </c>
      <c r="G24" s="23">
        <f t="shared" si="9"/>
        <v>100.40061549138535</v>
      </c>
      <c r="H24" s="23">
        <f t="shared" si="4"/>
        <v>6</v>
      </c>
      <c r="I24" s="42">
        <v>71076668</v>
      </c>
      <c r="J24" s="23">
        <f t="shared" si="10"/>
        <v>101.30882080867842</v>
      </c>
      <c r="K24" s="23">
        <f t="shared" si="5"/>
        <v>6</v>
      </c>
      <c r="L24" s="42">
        <v>71882608</v>
      </c>
      <c r="M24" s="23">
        <f t="shared" si="2"/>
        <v>101.13390233768416</v>
      </c>
      <c r="N24" s="23">
        <f t="shared" si="11"/>
        <v>6.1</v>
      </c>
      <c r="O24" s="73" t="s">
        <v>19</v>
      </c>
      <c r="P24" s="74"/>
      <c r="Q24" s="3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29.25" customHeight="1" thickTop="1" thickBot="1" x14ac:dyDescent="0.2">
      <c r="A25" s="24" t="s">
        <v>16</v>
      </c>
      <c r="B25" s="25"/>
      <c r="C25" s="26">
        <f>SUM(C22:C24)</f>
        <v>79079389</v>
      </c>
      <c r="D25" s="27">
        <v>101.66776404760958</v>
      </c>
      <c r="E25" s="27">
        <f t="shared" si="3"/>
        <v>7.0000000000000009</v>
      </c>
      <c r="F25" s="26">
        <f>SUM(F22:F24)</f>
        <v>79579719</v>
      </c>
      <c r="G25" s="27">
        <f t="shared" si="9"/>
        <v>100.63269330520497</v>
      </c>
      <c r="H25" s="27">
        <f t="shared" si="4"/>
        <v>6.8000000000000007</v>
      </c>
      <c r="I25" s="26">
        <f>SUM(I22:I24)</f>
        <v>80565315</v>
      </c>
      <c r="J25" s="27">
        <f t="shared" si="10"/>
        <v>101.23850148302233</v>
      </c>
      <c r="K25" s="27">
        <f t="shared" si="5"/>
        <v>6.8000000000000007</v>
      </c>
      <c r="L25" s="26">
        <f>SUM(L22:L24)</f>
        <v>81132217</v>
      </c>
      <c r="M25" s="27">
        <f t="shared" si="2"/>
        <v>100.7036551647567</v>
      </c>
      <c r="N25" s="27">
        <f t="shared" si="11"/>
        <v>6.9</v>
      </c>
      <c r="O25" s="28" t="s">
        <v>16</v>
      </c>
      <c r="P25" s="29"/>
      <c r="Q25" s="3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29.25" customHeight="1" thickTop="1" thickBot="1" x14ac:dyDescent="0.2">
      <c r="A26" s="67" t="s">
        <v>20</v>
      </c>
      <c r="B26" s="68"/>
      <c r="C26" s="30" t="s">
        <v>21</v>
      </c>
      <c r="D26" s="31" t="s">
        <v>21</v>
      </c>
      <c r="E26" s="31" t="s">
        <v>21</v>
      </c>
      <c r="F26" s="30" t="s">
        <v>21</v>
      </c>
      <c r="G26" s="31" t="s">
        <v>21</v>
      </c>
      <c r="H26" s="31" t="s">
        <v>21</v>
      </c>
      <c r="I26" s="30" t="s">
        <v>21</v>
      </c>
      <c r="J26" s="31" t="s">
        <v>21</v>
      </c>
      <c r="K26" s="31" t="s">
        <v>21</v>
      </c>
      <c r="L26" s="30" t="s">
        <v>21</v>
      </c>
      <c r="M26" s="31" t="s">
        <v>21</v>
      </c>
      <c r="N26" s="31" t="s">
        <v>21</v>
      </c>
      <c r="O26" s="75" t="s">
        <v>20</v>
      </c>
      <c r="P26" s="76"/>
      <c r="Q26" s="3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9.25" customHeight="1" thickTop="1" thickBot="1" x14ac:dyDescent="0.2">
      <c r="A27" s="24" t="s">
        <v>22</v>
      </c>
      <c r="B27" s="25"/>
      <c r="C27" s="26">
        <f>C25+C21</f>
        <v>1125179404</v>
      </c>
      <c r="D27" s="27">
        <v>101.47849532746737</v>
      </c>
      <c r="E27" s="27">
        <f>ROUND(C27/C$27,3)*100</f>
        <v>100</v>
      </c>
      <c r="F27" s="26">
        <f>F25+F21</f>
        <v>1162311197</v>
      </c>
      <c r="G27" s="27">
        <f>(F27/C27)*100</f>
        <v>103.30007755812068</v>
      </c>
      <c r="H27" s="27">
        <f>ROUND(F27/F$27,3)*100</f>
        <v>100</v>
      </c>
      <c r="I27" s="26">
        <f>I25+I21</f>
        <v>1182296059</v>
      </c>
      <c r="J27" s="27">
        <f>(I27/F27)*100</f>
        <v>101.71940716492986</v>
      </c>
      <c r="K27" s="27">
        <f>ROUND(I27/I$27,3)*100</f>
        <v>100</v>
      </c>
      <c r="L27" s="26">
        <f>L25+L21</f>
        <v>1182514916</v>
      </c>
      <c r="M27" s="27">
        <f>(L27/I27)*100</f>
        <v>100.0185111840925</v>
      </c>
      <c r="N27" s="27">
        <f>ROUND(L27/L$27,3)*100</f>
        <v>100</v>
      </c>
      <c r="O27" s="28" t="s">
        <v>22</v>
      </c>
      <c r="P27" s="29"/>
      <c r="Q27" s="3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29.25" customHeight="1" thickTop="1" thickBot="1" x14ac:dyDescent="0.2">
      <c r="A28" s="69" t="s">
        <v>23</v>
      </c>
      <c r="B28" s="70"/>
      <c r="C28" s="43">
        <v>161831224</v>
      </c>
      <c r="D28" s="32">
        <v>94.924810065297194</v>
      </c>
      <c r="E28" s="38" t="s">
        <v>21</v>
      </c>
      <c r="F28" s="44">
        <v>156717752</v>
      </c>
      <c r="G28" s="32">
        <f>(F28/C28)*100</f>
        <v>96.840243882725616</v>
      </c>
      <c r="H28" s="38" t="s">
        <v>21</v>
      </c>
      <c r="I28" s="43">
        <v>150881123</v>
      </c>
      <c r="J28" s="32">
        <f>(I28/F28)*100</f>
        <v>96.275706532594981</v>
      </c>
      <c r="K28" s="33" t="s">
        <v>21</v>
      </c>
      <c r="L28" s="44">
        <v>148078078</v>
      </c>
      <c r="M28" s="32">
        <f>(L28/I28)*100</f>
        <v>98.14221623999974</v>
      </c>
      <c r="N28" s="33" t="s">
        <v>21</v>
      </c>
      <c r="O28" s="55" t="s">
        <v>23</v>
      </c>
      <c r="P28" s="56"/>
      <c r="Q28" s="3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29.25" customHeight="1" x14ac:dyDescent="0.15">
      <c r="A29" s="7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"/>
      <c r="R29" s="3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x14ac:dyDescent="0.15">
      <c r="A30" s="1" t="s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  <c r="R30" s="3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3" spans="1:16" x14ac:dyDescent="0.15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39"/>
      <c r="M33" s="39"/>
      <c r="N33" s="39"/>
      <c r="P33" s="5"/>
    </row>
  </sheetData>
  <mergeCells count="26">
    <mergeCell ref="O5:P6"/>
    <mergeCell ref="A5:B6"/>
    <mergeCell ref="A24:B24"/>
    <mergeCell ref="A26:B26"/>
    <mergeCell ref="A28:B28"/>
    <mergeCell ref="A23:B23"/>
    <mergeCell ref="O20:P20"/>
    <mergeCell ref="A20:B20"/>
    <mergeCell ref="O24:P24"/>
    <mergeCell ref="O26:P26"/>
    <mergeCell ref="A7:B7"/>
    <mergeCell ref="A12:B12"/>
    <mergeCell ref="A17:B17"/>
    <mergeCell ref="A18:B18"/>
    <mergeCell ref="A19:B19"/>
    <mergeCell ref="O7:P7"/>
    <mergeCell ref="O12:P12"/>
    <mergeCell ref="O17:P17"/>
    <mergeCell ref="O18:P18"/>
    <mergeCell ref="O19:P19"/>
    <mergeCell ref="A33:E33"/>
    <mergeCell ref="F33:K33"/>
    <mergeCell ref="A22:B22"/>
    <mergeCell ref="O22:P22"/>
    <mergeCell ref="O23:P23"/>
    <mergeCell ref="O28:P28"/>
  </mergeCells>
  <phoneticPr fontId="2"/>
  <pageMargins left="0.82677165354330717" right="0.82677165354330717" top="0.59055118110236227" bottom="0.39370078740157483" header="0.51181102362204722" footer="0.51181102362204722"/>
  <pageSetup paperSize="9" scale="83" firstPageNumber="274" orientation="portrait" useFirstPageNumber="1" r:id="rId1"/>
  <headerFooter differentOddEven="1" scaleWithDoc="0" alignWithMargins="0">
    <oddHeader>&amp;L&amp;"ＭＳ Ｐゴシック,標準"&amp;14Ⅰ　市町村税の概要
　１　市町村税収の状況</oddHeader>
    <oddFooter>&amp;C&amp;"ＭＳ ゴシック,標準"&amp;11&amp;P</oddFooter>
    <evenFooter>&amp;C&amp;"ＭＳ ゴシック,標準"&amp;11&amp;P</even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1(4)市町村税の税目別決算推移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2022-02-03T10:16:59Z</cp:lastPrinted>
  <dcterms:created xsi:type="dcterms:W3CDTF">2001-01-15T06:17:40Z</dcterms:created>
  <dcterms:modified xsi:type="dcterms:W3CDTF">2022-02-25T00:33:46Z</dcterms:modified>
</cp:coreProperties>
</file>