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semmu\Documents\ドキュメント\３燃油高騰\2023年\2023要領他農水指示により訂正済20221223\"/>
    </mc:Choice>
  </mc:AlternateContent>
  <xr:revisionPtr revIDLastSave="0" documentId="8_{9AEAD84B-960A-4EE7-877E-E44849ED50E2}" xr6:coauthVersionLast="47" xr6:coauthVersionMax="47" xr10:uidLastSave="{00000000-0000-0000-0000-000000000000}"/>
  <bookViews>
    <workbookView xWindow="-110" yWindow="-110" windowWidth="19420" windowHeight="10420" xr2:uid="{00000000-000D-0000-FFFF-FFFF00000000}"/>
  </bookViews>
  <sheets>
    <sheet name="15％削減の考え方"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1" l="1"/>
  <c r="K15" i="1"/>
  <c r="K10" i="1"/>
  <c r="K8" i="1" l="1"/>
  <c r="K11" i="1" l="1"/>
  <c r="K12" i="1"/>
  <c r="K13" i="1"/>
  <c r="K14" i="1"/>
  <c r="K16" i="1"/>
  <c r="K17" i="1"/>
  <c r="K18" i="1"/>
  <c r="J8" i="1" l="1"/>
  <c r="J18" i="1"/>
  <c r="J17" i="1"/>
  <c r="J16" i="1"/>
  <c r="J13" i="1"/>
  <c r="J12" i="1"/>
  <c r="J11" i="1"/>
  <c r="J9" i="1"/>
  <c r="K22" i="1"/>
  <c r="K21" i="1"/>
  <c r="K20" i="1"/>
  <c r="K19" i="1"/>
  <c r="H18" i="1"/>
  <c r="I18" i="1" s="1"/>
  <c r="F18" i="1"/>
  <c r="H17" i="1"/>
  <c r="I17" i="1" s="1"/>
  <c r="F17" i="1"/>
  <c r="H16" i="1"/>
  <c r="I16" i="1" s="1"/>
  <c r="F16" i="1"/>
  <c r="I15" i="1"/>
  <c r="H15" i="1"/>
  <c r="F15" i="1"/>
  <c r="H14" i="1"/>
  <c r="I14" i="1" s="1"/>
  <c r="F14" i="1"/>
  <c r="J14" i="1" s="1"/>
  <c r="H13" i="1"/>
  <c r="I13" i="1" s="1"/>
  <c r="F13" i="1"/>
  <c r="H12" i="1"/>
  <c r="I12" i="1" s="1"/>
  <c r="F12" i="1"/>
  <c r="H11" i="1"/>
  <c r="I11" i="1" s="1"/>
  <c r="F11" i="1"/>
  <c r="H10" i="1"/>
  <c r="I10" i="1" s="1"/>
  <c r="F10" i="1"/>
  <c r="J10" i="1" s="1"/>
  <c r="H9" i="1"/>
  <c r="I9" i="1" s="1"/>
  <c r="F9" i="1"/>
  <c r="G8" i="1"/>
  <c r="E8" i="1"/>
  <c r="F8" i="1" s="1"/>
  <c r="H8" i="1" l="1"/>
  <c r="I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J7" authorId="0" shapeId="0" xr:uid="{00000000-0006-0000-0000-000001000000}">
      <text>
        <r>
          <rPr>
            <sz val="9"/>
            <color indexed="81"/>
            <rFont val="ＭＳ Ｐゴシック"/>
            <family val="3"/>
            <charset val="128"/>
          </rPr>
          <t>継続の場合であって、
（１）目標未達の場合：前期終了時（R2）の実績値をR3現状値とし</t>
        </r>
        <r>
          <rPr>
            <sz val="9"/>
            <color indexed="10"/>
            <rFont val="ＭＳ Ｐゴシック"/>
            <family val="3"/>
            <charset val="128"/>
          </rPr>
          <t>、前期目標からさらに15％削減する目標を立てる（前期間の未達成分と併せて削減する目標とする）。</t>
        </r>
        <r>
          <rPr>
            <sz val="9"/>
            <color indexed="81"/>
            <rFont val="ＭＳ Ｐゴシック"/>
            <family val="3"/>
            <charset val="128"/>
          </rPr>
          <t xml:space="preserve">
（２）目標達成の場合：余剰達成分を次期間に持ち越せるため、R2の目標値をR3現状値として良い。（R2実績をR3現状値としても良いが、R5目標値はあくまでR3現状値として記載した数値からの15％削減となるので注意が必要）</t>
        </r>
      </text>
    </comment>
    <comment ref="K7" authorId="0" shapeId="0" xr:uid="{00000000-0006-0000-0000-000002000000}">
      <text>
        <r>
          <rPr>
            <sz val="9"/>
            <color indexed="81"/>
            <rFont val="ＭＳ Ｐゴシック"/>
            <family val="3"/>
            <charset val="128"/>
          </rPr>
          <t>目標値は現状値から15％以上削減する。</t>
        </r>
      </text>
    </comment>
    <comment ref="J9" authorId="0" shapeId="0" xr:uid="{00000000-0006-0000-0000-000003000000}">
      <text>
        <r>
          <rPr>
            <sz val="9"/>
            <color indexed="81"/>
            <rFont val="ＭＳ Ｐゴシック"/>
            <family val="3"/>
            <charset val="128"/>
          </rPr>
          <t>※規模拡大や燃油使用量の異なる茶種への転換をしている場合は、その分を考慮したR2目標値を再計算して、R3の現状値とする。</t>
        </r>
      </text>
    </comment>
    <comment ref="J14" authorId="0" shapeId="0" xr:uid="{00000000-0006-0000-0000-000004000000}">
      <text>
        <r>
          <rPr>
            <sz val="9"/>
            <color indexed="81"/>
            <rFont val="ＭＳ Ｐゴシック"/>
            <family val="3"/>
            <charset val="128"/>
          </rPr>
          <t>達成している場合、前３ヶ年計画の目標値を現状値としていただいても構いません。
（余剰達成分の持ち越しが可能）
※茶工場Fについては、R2実績の段階でR5目標値もクリア。前期で達成した実績をそのまま現状値とし、更に15％削減の目標を立てていただくことも可能です（茶工場G)</t>
        </r>
      </text>
    </comment>
    <comment ref="J19" authorId="0" shapeId="0" xr:uid="{00000000-0006-0000-0000-000005000000}">
      <text>
        <r>
          <rPr>
            <sz val="9"/>
            <color indexed="81"/>
            <rFont val="ＭＳ Ｐゴシック"/>
            <family val="3"/>
            <charset val="128"/>
          </rPr>
          <t>新規加入者については、現状値を記入する。</t>
        </r>
      </text>
    </comment>
  </commentList>
</comments>
</file>

<file path=xl/sharedStrings.xml><?xml version="1.0" encoding="utf-8"?>
<sst xmlns="http://schemas.openxmlformats.org/spreadsheetml/2006/main" count="33" uniqueCount="33">
  <si>
    <t>茶セーフティネット構築事業における、継続加入者、新規加入者の目標設定の考え方（計算例）</t>
    <rPh sb="0" eb="1">
      <t>チャ</t>
    </rPh>
    <rPh sb="9" eb="11">
      <t>コウチク</t>
    </rPh>
    <rPh sb="11" eb="13">
      <t>ジギョウ</t>
    </rPh>
    <rPh sb="18" eb="20">
      <t>ケイゾク</t>
    </rPh>
    <rPh sb="20" eb="23">
      <t>カニュウシャ</t>
    </rPh>
    <rPh sb="24" eb="26">
      <t>シンキ</t>
    </rPh>
    <rPh sb="26" eb="29">
      <t>カニュウシャ</t>
    </rPh>
    <rPh sb="30" eb="32">
      <t>モクヒョウ</t>
    </rPh>
    <rPh sb="32" eb="34">
      <t>セッテイ</t>
    </rPh>
    <rPh sb="35" eb="36">
      <t>カンガ</t>
    </rPh>
    <rPh sb="37" eb="38">
      <t>カタ</t>
    </rPh>
    <rPh sb="39" eb="42">
      <t>ケイサンレイ</t>
    </rPh>
    <phoneticPr fontId="2"/>
  </si>
  <si>
    <t>削減率</t>
    <rPh sb="0" eb="3">
      <t>サクゲンリツ</t>
    </rPh>
    <phoneticPr fontId="2"/>
  </si>
  <si>
    <t>達成
可否</t>
    <rPh sb="0" eb="2">
      <t>タッセイ</t>
    </rPh>
    <rPh sb="3" eb="5">
      <t>カヒ</t>
    </rPh>
    <phoneticPr fontId="2"/>
  </si>
  <si>
    <t>支援対象者
（管内合計）</t>
    <rPh sb="0" eb="2">
      <t>シエン</t>
    </rPh>
    <rPh sb="2" eb="5">
      <t>タイショウシャ</t>
    </rPh>
    <rPh sb="7" eb="9">
      <t>カンナイ</t>
    </rPh>
    <rPh sb="9" eb="11">
      <t>ゴウケイ</t>
    </rPh>
    <phoneticPr fontId="2"/>
  </si>
  <si>
    <t>加
入
者
内
訳</t>
    <rPh sb="0" eb="1">
      <t>カ</t>
    </rPh>
    <rPh sb="2" eb="3">
      <t>イリ</t>
    </rPh>
    <rPh sb="4" eb="5">
      <t>モノ</t>
    </rPh>
    <rPh sb="6" eb="7">
      <t>ウチ</t>
    </rPh>
    <rPh sb="8" eb="9">
      <t>ヤク</t>
    </rPh>
    <phoneticPr fontId="2"/>
  </si>
  <si>
    <t>継
続
加
入
者</t>
    <rPh sb="0" eb="1">
      <t>ツギ</t>
    </rPh>
    <rPh sb="2" eb="3">
      <t>ゾク</t>
    </rPh>
    <rPh sb="4" eb="5">
      <t>カ</t>
    </rPh>
    <rPh sb="6" eb="7">
      <t>イリ</t>
    </rPh>
    <rPh sb="8" eb="9">
      <t>モノ</t>
    </rPh>
    <phoneticPr fontId="2"/>
  </si>
  <si>
    <t>　　茶工場A</t>
    <phoneticPr fontId="2"/>
  </si>
  <si>
    <t>　　茶工場B</t>
    <phoneticPr fontId="2"/>
  </si>
  <si>
    <t>　　茶工場C</t>
    <phoneticPr fontId="2"/>
  </si>
  <si>
    <t>　　茶工場D</t>
    <phoneticPr fontId="2"/>
  </si>
  <si>
    <t>　　茶工場E</t>
    <phoneticPr fontId="2"/>
  </si>
  <si>
    <t>　　茶工場F</t>
    <phoneticPr fontId="2"/>
  </si>
  <si>
    <t>　　茶工場G</t>
    <phoneticPr fontId="2"/>
  </si>
  <si>
    <t>　　茶工場H</t>
    <phoneticPr fontId="2"/>
  </si>
  <si>
    <t>　　茶工場I</t>
    <phoneticPr fontId="2"/>
  </si>
  <si>
    <t>　　茶工場J</t>
    <phoneticPr fontId="2"/>
  </si>
  <si>
    <t>　　茶工場K</t>
    <rPh sb="2" eb="3">
      <t>チャ</t>
    </rPh>
    <rPh sb="3" eb="5">
      <t>コウバ</t>
    </rPh>
    <phoneticPr fontId="2"/>
  </si>
  <si>
    <t>　　茶工場L</t>
    <rPh sb="2" eb="3">
      <t>チャ</t>
    </rPh>
    <rPh sb="3" eb="5">
      <t>コウバ</t>
    </rPh>
    <phoneticPr fontId="2"/>
  </si>
  <si>
    <t>　　茶工場M</t>
    <rPh sb="2" eb="3">
      <t>チャ</t>
    </rPh>
    <rPh sb="3" eb="5">
      <t>コウバ</t>
    </rPh>
    <phoneticPr fontId="2"/>
  </si>
  <si>
    <t>　　茶工場N</t>
    <rPh sb="2" eb="3">
      <t>チャ</t>
    </rPh>
    <rPh sb="3" eb="5">
      <t>コウバ</t>
    </rPh>
    <phoneticPr fontId="2"/>
  </si>
  <si>
    <t>【前提】</t>
    <rPh sb="1" eb="3">
      <t>ゼンテイ</t>
    </rPh>
    <phoneticPr fontId="2"/>
  </si>
  <si>
    <t>　・目標達成の可否は、支援対象者（府県域の団体）単位で考える。
　・支援対象者内の加入者ごとに、目標設定にバラツキがあっても問題無い（10％削減や20％削減が混在しても問題無い）が、
　　その積算値である支援対象者の目標値が15％削減を達成している必要がある。</t>
    <rPh sb="2" eb="4">
      <t>モクヒョウ</t>
    </rPh>
    <rPh sb="4" eb="6">
      <t>タッセイ</t>
    </rPh>
    <rPh sb="7" eb="9">
      <t>カヒ</t>
    </rPh>
    <rPh sb="11" eb="13">
      <t>シエン</t>
    </rPh>
    <rPh sb="13" eb="16">
      <t>タイショウシャ</t>
    </rPh>
    <rPh sb="17" eb="19">
      <t>フケン</t>
    </rPh>
    <rPh sb="19" eb="20">
      <t>イキ</t>
    </rPh>
    <rPh sb="21" eb="23">
      <t>ダンタイ</t>
    </rPh>
    <rPh sb="24" eb="26">
      <t>タンイ</t>
    </rPh>
    <rPh sb="27" eb="28">
      <t>カンガ</t>
    </rPh>
    <rPh sb="34" eb="36">
      <t>シエン</t>
    </rPh>
    <rPh sb="36" eb="39">
      <t>タイショウシャ</t>
    </rPh>
    <rPh sb="39" eb="40">
      <t>ナイ</t>
    </rPh>
    <rPh sb="41" eb="44">
      <t>カニュウシャ</t>
    </rPh>
    <rPh sb="48" eb="50">
      <t>モクヒョウ</t>
    </rPh>
    <rPh sb="50" eb="52">
      <t>セッテイ</t>
    </rPh>
    <rPh sb="62" eb="65">
      <t>モンダイナ</t>
    </rPh>
    <rPh sb="70" eb="72">
      <t>サクゲン</t>
    </rPh>
    <rPh sb="76" eb="78">
      <t>サクゲン</t>
    </rPh>
    <rPh sb="79" eb="81">
      <t>コンザイ</t>
    </rPh>
    <rPh sb="84" eb="87">
      <t>モンダイナ</t>
    </rPh>
    <rPh sb="96" eb="98">
      <t>セキサン</t>
    </rPh>
    <rPh sb="98" eb="99">
      <t>チ</t>
    </rPh>
    <rPh sb="102" eb="104">
      <t>シエン</t>
    </rPh>
    <rPh sb="104" eb="107">
      <t>タイショウシャ</t>
    </rPh>
    <rPh sb="108" eb="111">
      <t>モクヒョウチ</t>
    </rPh>
    <rPh sb="115" eb="117">
      <t>サクゲン</t>
    </rPh>
    <rPh sb="118" eb="120">
      <t>タッセイ</t>
    </rPh>
    <rPh sb="124" eb="126">
      <t>ヒツヨウ</t>
    </rPh>
    <phoneticPr fontId="2"/>
  </si>
  <si>
    <t>【計画数値設定の考え方】</t>
    <rPh sb="1" eb="3">
      <t>ケイカク</t>
    </rPh>
    <rPh sb="3" eb="5">
      <t>スウチ</t>
    </rPh>
    <rPh sb="5" eb="7">
      <t>セッテイ</t>
    </rPh>
    <rPh sb="8" eb="9">
      <t>カンガ</t>
    </rPh>
    <rPh sb="10" eb="11">
      <t>カタ</t>
    </rPh>
    <phoneticPr fontId="2"/>
  </si>
  <si>
    <t>H30現状値</t>
    <rPh sb="3" eb="5">
      <t>ゲンジョウ</t>
    </rPh>
    <rPh sb="5" eb="6">
      <t>アタイ</t>
    </rPh>
    <phoneticPr fontId="2"/>
  </si>
  <si>
    <t>R2目標値</t>
    <rPh sb="2" eb="5">
      <t>モクヒョウチ</t>
    </rPh>
    <phoneticPr fontId="2"/>
  </si>
  <si>
    <t>R2実績</t>
    <rPh sb="2" eb="4">
      <t>ジッセキ</t>
    </rPh>
    <phoneticPr fontId="2"/>
  </si>
  <si>
    <t>R3
新
規</t>
    <rPh sb="3" eb="4">
      <t>シン</t>
    </rPh>
    <rPh sb="5" eb="6">
      <t>キ</t>
    </rPh>
    <phoneticPr fontId="2"/>
  </si>
  <si>
    <t>R3現状値</t>
    <rPh sb="2" eb="4">
      <t>ゲンジョウ</t>
    </rPh>
    <rPh sb="4" eb="5">
      <t>チ</t>
    </rPh>
    <phoneticPr fontId="2"/>
  </si>
  <si>
    <t>R5目標値</t>
    <rPh sb="2" eb="5">
      <t>モクヒョウチ</t>
    </rPh>
    <phoneticPr fontId="2"/>
  </si>
  <si>
    <t>R5実績</t>
    <rPh sb="2" eb="4">
      <t>ジッセキ</t>
    </rPh>
    <phoneticPr fontId="2"/>
  </si>
  <si>
    <r>
      <t>　・前期間の目標値を現状値として設定し、そこから更に15％削減する。
　・支援対象者内の加入者の目標を一律に15％削減とする場合には、前事業期間におけるR2目標値をR3現状値とする。
　・継続加入者がH30～R2期間中に規模拡大等の合理的な理由により燃油使用量が増えている場合には、増加分を考慮した
　　R2目標値をR3現状値として設定する。
　・新規加入者分の現状値は、事業実施年度前年度までの７中５平均又は地域の平均をR3現状値として設定し積算する。
　　（不可能な場合は、入手可能な直近３年分の平均値とする）
　</t>
    </r>
    <r>
      <rPr>
        <u/>
        <sz val="11"/>
        <color theme="1"/>
        <rFont val="ＭＳ Ｐゴシック"/>
        <family val="3"/>
        <charset val="128"/>
        <scheme val="minor"/>
      </rPr>
      <t>（１）前期間（過去３年間）に目標を達成していない場合</t>
    </r>
    <r>
      <rPr>
        <sz val="11"/>
        <color theme="1"/>
        <rFont val="ＭＳ Ｐゴシック"/>
        <family val="2"/>
        <charset val="128"/>
        <scheme val="minor"/>
      </rPr>
      <t xml:space="preserve">
　　・前期間の未達成分と、今期の目標分を併せて削減する。
　</t>
    </r>
    <r>
      <rPr>
        <u/>
        <sz val="11"/>
        <color theme="1"/>
        <rFont val="ＭＳ Ｐゴシック"/>
        <family val="3"/>
        <charset val="128"/>
        <scheme val="minor"/>
      </rPr>
      <t>（２）前期間（過去３年間）に目標を達成済みの場合</t>
    </r>
    <r>
      <rPr>
        <sz val="11"/>
        <color theme="1"/>
        <rFont val="ＭＳ Ｐゴシック"/>
        <family val="2"/>
        <charset val="128"/>
        <scheme val="minor"/>
      </rPr>
      <t xml:space="preserve">
　　・前期間の目標値を現状値として設定し、前期間の余剰達成分を今期に持ち越すことが可能。</t>
    </r>
    <rPh sb="2" eb="3">
      <t>ゼン</t>
    </rPh>
    <rPh sb="3" eb="5">
      <t>キカン</t>
    </rPh>
    <rPh sb="6" eb="9">
      <t>モクヒョウチ</t>
    </rPh>
    <rPh sb="10" eb="12">
      <t>ゲンジョウ</t>
    </rPh>
    <rPh sb="12" eb="13">
      <t>チ</t>
    </rPh>
    <rPh sb="16" eb="18">
      <t>セッテイ</t>
    </rPh>
    <rPh sb="24" eb="25">
      <t>サラ</t>
    </rPh>
    <rPh sb="29" eb="31">
      <t>サクゲン</t>
    </rPh>
    <rPh sb="37" eb="39">
      <t>シエン</t>
    </rPh>
    <rPh sb="39" eb="42">
      <t>タイショウシャ</t>
    </rPh>
    <rPh sb="42" eb="43">
      <t>ナイ</t>
    </rPh>
    <rPh sb="44" eb="47">
      <t>カニュウシャ</t>
    </rPh>
    <rPh sb="48" eb="50">
      <t>モクヒョウ</t>
    </rPh>
    <rPh sb="51" eb="53">
      <t>イチリツ</t>
    </rPh>
    <rPh sb="57" eb="59">
      <t>サクゲン</t>
    </rPh>
    <rPh sb="62" eb="64">
      <t>バアイ</t>
    </rPh>
    <rPh sb="67" eb="68">
      <t>ゼン</t>
    </rPh>
    <rPh sb="68" eb="70">
      <t>ジギョウ</t>
    </rPh>
    <rPh sb="70" eb="72">
      <t>キカン</t>
    </rPh>
    <rPh sb="78" eb="81">
      <t>モクヒョウチ</t>
    </rPh>
    <rPh sb="84" eb="86">
      <t>ゲンジョウ</t>
    </rPh>
    <rPh sb="86" eb="87">
      <t>チ</t>
    </rPh>
    <rPh sb="94" eb="96">
      <t>ケイゾク</t>
    </rPh>
    <rPh sb="96" eb="99">
      <t>カニュウシャ</t>
    </rPh>
    <rPh sb="106" eb="108">
      <t>キカン</t>
    </rPh>
    <rPh sb="108" eb="109">
      <t>チュウ</t>
    </rPh>
    <rPh sb="110" eb="112">
      <t>キボ</t>
    </rPh>
    <rPh sb="112" eb="114">
      <t>カクダイ</t>
    </rPh>
    <rPh sb="114" eb="115">
      <t>トウ</t>
    </rPh>
    <rPh sb="116" eb="119">
      <t>ゴウリテキ</t>
    </rPh>
    <rPh sb="120" eb="122">
      <t>リユウ</t>
    </rPh>
    <rPh sb="125" eb="127">
      <t>ネンユ</t>
    </rPh>
    <rPh sb="127" eb="130">
      <t>シヨウリョウ</t>
    </rPh>
    <rPh sb="131" eb="132">
      <t>フ</t>
    </rPh>
    <rPh sb="136" eb="138">
      <t>バアイ</t>
    </rPh>
    <rPh sb="141" eb="144">
      <t>ゾウカブン</t>
    </rPh>
    <rPh sb="145" eb="147">
      <t>コウリョ</t>
    </rPh>
    <rPh sb="154" eb="157">
      <t>モクヒョウチ</t>
    </rPh>
    <rPh sb="160" eb="162">
      <t>ゲンジョウ</t>
    </rPh>
    <rPh sb="162" eb="163">
      <t>チ</t>
    </rPh>
    <rPh sb="166" eb="168">
      <t>セッテイ</t>
    </rPh>
    <rPh sb="174" eb="176">
      <t>シンキ</t>
    </rPh>
    <rPh sb="176" eb="179">
      <t>カニュウシャ</t>
    </rPh>
    <rPh sb="179" eb="180">
      <t>ブン</t>
    </rPh>
    <rPh sb="181" eb="183">
      <t>ゲンジョウ</t>
    </rPh>
    <rPh sb="183" eb="184">
      <t>チ</t>
    </rPh>
    <rPh sb="186" eb="188">
      <t>ジギョウ</t>
    </rPh>
    <rPh sb="188" eb="190">
      <t>ジッシ</t>
    </rPh>
    <rPh sb="190" eb="192">
      <t>ネンド</t>
    </rPh>
    <rPh sb="199" eb="200">
      <t>チュウ</t>
    </rPh>
    <rPh sb="201" eb="203">
      <t>ヘイキン</t>
    </rPh>
    <rPh sb="203" eb="204">
      <t>マタ</t>
    </rPh>
    <rPh sb="205" eb="207">
      <t>チイキ</t>
    </rPh>
    <rPh sb="208" eb="210">
      <t>ヘイキン</t>
    </rPh>
    <rPh sb="213" eb="215">
      <t>ゲンジョウ</t>
    </rPh>
    <rPh sb="215" eb="216">
      <t>チ</t>
    </rPh>
    <rPh sb="219" eb="221">
      <t>セッテイ</t>
    </rPh>
    <rPh sb="222" eb="224">
      <t>セキサン</t>
    </rPh>
    <rPh sb="231" eb="234">
      <t>フカノウ</t>
    </rPh>
    <rPh sb="235" eb="237">
      <t>バアイ</t>
    </rPh>
    <rPh sb="239" eb="241">
      <t>ニュウシュ</t>
    </rPh>
    <rPh sb="241" eb="243">
      <t>カノウ</t>
    </rPh>
    <rPh sb="244" eb="246">
      <t>チョッキン</t>
    </rPh>
    <rPh sb="247" eb="248">
      <t>ネン</t>
    </rPh>
    <rPh sb="248" eb="249">
      <t>ブン</t>
    </rPh>
    <rPh sb="250" eb="253">
      <t>ヘイキンチ</t>
    </rPh>
    <rPh sb="263" eb="264">
      <t>ゼン</t>
    </rPh>
    <rPh sb="264" eb="266">
      <t>キカン</t>
    </rPh>
    <rPh sb="267" eb="269">
      <t>カコ</t>
    </rPh>
    <rPh sb="270" eb="272">
      <t>ネンカン</t>
    </rPh>
    <rPh sb="274" eb="276">
      <t>モクヒョウ</t>
    </rPh>
    <rPh sb="277" eb="279">
      <t>タッセイ</t>
    </rPh>
    <rPh sb="284" eb="286">
      <t>バアイ</t>
    </rPh>
    <rPh sb="290" eb="293">
      <t>ゼンキカン</t>
    </rPh>
    <rPh sb="294" eb="297">
      <t>ミタッセイ</t>
    </rPh>
    <rPh sb="297" eb="298">
      <t>ブン</t>
    </rPh>
    <rPh sb="300" eb="302">
      <t>コンキ</t>
    </rPh>
    <rPh sb="303" eb="305">
      <t>モクヒョウ</t>
    </rPh>
    <rPh sb="305" eb="306">
      <t>ブン</t>
    </rPh>
    <rPh sb="307" eb="308">
      <t>アワ</t>
    </rPh>
    <rPh sb="310" eb="312">
      <t>サクゲン</t>
    </rPh>
    <rPh sb="321" eb="324">
      <t>ゼンキカン</t>
    </rPh>
    <rPh sb="325" eb="327">
      <t>カコ</t>
    </rPh>
    <rPh sb="328" eb="330">
      <t>ネンカン</t>
    </rPh>
    <rPh sb="332" eb="334">
      <t>モクヒョウ</t>
    </rPh>
    <rPh sb="335" eb="337">
      <t>タッセイ</t>
    </rPh>
    <rPh sb="337" eb="338">
      <t>ズ</t>
    </rPh>
    <rPh sb="340" eb="342">
      <t>バアイ</t>
    </rPh>
    <rPh sb="346" eb="349">
      <t>ゼンキカン</t>
    </rPh>
    <rPh sb="350" eb="353">
      <t>モクヒョウチ</t>
    </rPh>
    <rPh sb="354" eb="356">
      <t>ゲンジョウ</t>
    </rPh>
    <rPh sb="356" eb="357">
      <t>チ</t>
    </rPh>
    <rPh sb="360" eb="362">
      <t>セッテイ</t>
    </rPh>
    <rPh sb="364" eb="367">
      <t>ゼンキカン</t>
    </rPh>
    <rPh sb="368" eb="370">
      <t>ヨジョウ</t>
    </rPh>
    <rPh sb="370" eb="372">
      <t>タッセイ</t>
    </rPh>
    <rPh sb="372" eb="373">
      <t>ブン</t>
    </rPh>
    <rPh sb="374" eb="376">
      <t>コンキ</t>
    </rPh>
    <rPh sb="377" eb="378">
      <t>モ</t>
    </rPh>
    <rPh sb="379" eb="380">
      <t>コ</t>
    </rPh>
    <rPh sb="384" eb="386">
      <t>カノウ</t>
    </rPh>
    <phoneticPr fontId="2"/>
  </si>
  <si>
    <t>燃油使用量 [ L ]</t>
    <rPh sb="0" eb="2">
      <t>ネンユ</t>
    </rPh>
    <rPh sb="2" eb="5">
      <t>シヨウリョウ</t>
    </rPh>
    <phoneticPr fontId="2"/>
  </si>
  <si>
    <r>
      <rPr>
        <sz val="11"/>
        <rFont val="ＭＳ Ｐゴシック"/>
        <family val="3"/>
        <charset val="128"/>
        <scheme val="minor"/>
      </rPr>
      <t>燃料</t>
    </r>
    <r>
      <rPr>
        <sz val="11"/>
        <color theme="1"/>
        <rFont val="ＭＳ Ｐゴシック"/>
        <family val="2"/>
        <charset val="128"/>
        <scheme val="minor"/>
      </rPr>
      <t>使用量 （A重油L換算）</t>
    </r>
    <rPh sb="0" eb="2">
      <t>ネンリョウ</t>
    </rPh>
    <rPh sb="2" eb="5">
      <t>シヨウリョウ</t>
    </rPh>
    <rPh sb="8" eb="10">
      <t>ジュウユ</t>
    </rPh>
    <rPh sb="11" eb="13">
      <t>カンサン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</si>
</sst>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1"/>
      <color theme="1"/>
      <name val="ＭＳ Ｐゴシック"/>
      <family val="3"/>
      <charset val="128"/>
      <scheme val="minor"/>
    </font>
    <font>
      <sz val="9"/>
      <color indexed="81"/>
      <name val="ＭＳ Ｐゴシック"/>
      <family val="3"/>
      <charset val="128"/>
    </font>
    <font>
      <sz val="11"/>
      <name val="ＭＳ Ｐゴシック"/>
      <family val="3"/>
      <charset val="128"/>
      <scheme val="minor"/>
    </font>
    <font>
      <sz val="11"/>
      <color rgb="FFFF0000"/>
      <name val="ＭＳ Ｐゴシック"/>
      <family val="2"/>
      <charset val="128"/>
      <scheme val="minor"/>
    </font>
    <font>
      <sz val="9"/>
      <color indexed="10"/>
      <name val="ＭＳ Ｐゴシック"/>
      <family val="3"/>
      <charset val="128"/>
    </font>
    <font>
      <sz val="1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9">
    <border>
      <left/>
      <right/>
      <top/>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top style="thin">
        <color indexed="64"/>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xf>
    <xf numFmtId="38" fontId="0" fillId="0" borderId="3" xfId="1" applyFont="1" applyBorder="1" applyAlignment="1">
      <alignment horizontal="center" vertical="center"/>
    </xf>
    <xf numFmtId="176"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left" vertical="center"/>
    </xf>
    <xf numFmtId="38" fontId="0" fillId="0" borderId="5" xfId="1" applyFont="1" applyBorder="1" applyAlignment="1">
      <alignment horizontal="center" vertical="center"/>
    </xf>
    <xf numFmtId="176"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left" vertical="center"/>
    </xf>
    <xf numFmtId="38" fontId="0" fillId="0" borderId="6" xfId="1" applyFont="1" applyBorder="1" applyAlignment="1">
      <alignment horizontal="center" vertical="center"/>
    </xf>
    <xf numFmtId="176" fontId="0" fillId="0" borderId="6"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38" fontId="0" fillId="0" borderId="7" xfId="1" applyFont="1" applyBorder="1" applyAlignment="1">
      <alignment horizontal="center" vertical="center"/>
    </xf>
    <xf numFmtId="176" fontId="0" fillId="0" borderId="7" xfId="0" applyNumberFormat="1"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left" vertical="center"/>
    </xf>
    <xf numFmtId="38" fontId="0" fillId="0" borderId="2" xfId="1" applyFont="1" applyBorder="1" applyAlignment="1">
      <alignment horizontal="center" vertical="center"/>
    </xf>
    <xf numFmtId="176" fontId="0" fillId="0" borderId="2" xfId="0" applyNumberFormat="1" applyBorder="1" applyAlignment="1">
      <alignment horizontal="center" vertical="center"/>
    </xf>
    <xf numFmtId="0" fontId="0" fillId="0" borderId="8" xfId="0" applyBorder="1" applyAlignment="1">
      <alignment horizontal="left" vertical="center"/>
    </xf>
    <xf numFmtId="38" fontId="0" fillId="0" borderId="8" xfId="1" applyFont="1" applyBorder="1" applyAlignment="1">
      <alignment horizontal="center" vertical="center"/>
    </xf>
    <xf numFmtId="38" fontId="0" fillId="0" borderId="7" xfId="0" applyNumberFormat="1" applyBorder="1" applyAlignment="1">
      <alignment horizontal="center" vertical="center"/>
    </xf>
    <xf numFmtId="38" fontId="0" fillId="0" borderId="2" xfId="0" applyNumberFormat="1" applyBorder="1" applyAlignment="1">
      <alignment horizontal="center" vertical="center"/>
    </xf>
    <xf numFmtId="38" fontId="0" fillId="0" borderId="0" xfId="1" applyFont="1">
      <alignment vertical="center"/>
    </xf>
    <xf numFmtId="38" fontId="0" fillId="0" borderId="0" xfId="0" applyNumberFormat="1">
      <alignment vertical="center"/>
    </xf>
    <xf numFmtId="0" fontId="5" fillId="0" borderId="2" xfId="0" applyFont="1" applyBorder="1" applyAlignment="1">
      <alignment horizontal="center" vertical="center"/>
    </xf>
    <xf numFmtId="38" fontId="6" fillId="0" borderId="5" xfId="1" applyFont="1" applyBorder="1" applyAlignment="1">
      <alignment horizontal="center" vertical="center"/>
    </xf>
    <xf numFmtId="38" fontId="6" fillId="0" borderId="7" xfId="1" applyFont="1" applyBorder="1" applyAlignment="1">
      <alignment horizontal="center" vertical="center"/>
    </xf>
    <xf numFmtId="38" fontId="6" fillId="0" borderId="2" xfId="1" applyFont="1" applyBorder="1" applyAlignment="1">
      <alignment horizontal="center" vertical="center"/>
    </xf>
    <xf numFmtId="38" fontId="8" fillId="0" borderId="5" xfId="1" applyFont="1" applyBorder="1" applyAlignment="1">
      <alignment horizontal="center" vertical="center"/>
    </xf>
    <xf numFmtId="38" fontId="8" fillId="0" borderId="6" xfId="1" applyFont="1" applyBorder="1" applyAlignment="1">
      <alignment horizontal="center" vertical="center"/>
    </xf>
    <xf numFmtId="38" fontId="8" fillId="0" borderId="7" xfId="1" applyFont="1" applyBorder="1" applyAlignment="1">
      <alignment horizontal="center" vertical="center"/>
    </xf>
    <xf numFmtId="38" fontId="8" fillId="0" borderId="2" xfId="1"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vertical="center" wrapText="1"/>
    </xf>
    <xf numFmtId="0" fontId="9"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142874</xdr:colOff>
      <xdr:row>19</xdr:row>
      <xdr:rowOff>36731</xdr:rowOff>
    </xdr:from>
    <xdr:ext cx="4140000"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85999" y="3475256"/>
          <a:ext cx="4140000"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pPr algn="ctr"/>
          <a:r>
            <a:rPr kumimoji="1" lang="en-US" altLang="ja-JP" sz="1100"/>
            <a:t>H30</a:t>
          </a:r>
          <a:r>
            <a:rPr kumimoji="1" lang="ja-JP" altLang="en-US" sz="1100"/>
            <a:t>時点未加入、</a:t>
          </a:r>
          <a:r>
            <a:rPr kumimoji="1" lang="en-US" altLang="ja-JP" sz="1100"/>
            <a:t>R3</a:t>
          </a:r>
          <a:r>
            <a:rPr kumimoji="1" lang="ja-JP" altLang="en-US" sz="1100"/>
            <a:t>から加入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L43"/>
  <sheetViews>
    <sheetView tabSelected="1" view="pageBreakPreview" topLeftCell="A3" zoomScaleNormal="100" zoomScaleSheetLayoutView="100" workbookViewId="0">
      <selection activeCell="G10" sqref="G10"/>
    </sheetView>
  </sheetViews>
  <sheetFormatPr defaultRowHeight="13" x14ac:dyDescent="0.2"/>
  <cols>
    <col min="1" max="1" width="2.453125" customWidth="1"/>
    <col min="2" max="3" width="5.453125" customWidth="1"/>
    <col min="4" max="7" width="14.6328125" customWidth="1"/>
    <col min="9" max="9" width="6.26953125" customWidth="1"/>
    <col min="10" max="11" width="14.6328125" customWidth="1"/>
    <col min="13" max="13" width="3.6328125" customWidth="1"/>
  </cols>
  <sheetData>
    <row r="4" spans="2:12" ht="23.25" customHeight="1" x14ac:dyDescent="0.2"/>
    <row r="5" spans="2:12" x14ac:dyDescent="0.2">
      <c r="B5" t="s">
        <v>0</v>
      </c>
    </row>
    <row r="6" spans="2:12" x14ac:dyDescent="0.2">
      <c r="B6" s="1"/>
      <c r="C6" s="1"/>
      <c r="D6" s="1"/>
      <c r="E6" s="40" t="s">
        <v>32</v>
      </c>
      <c r="F6" s="41"/>
      <c r="G6" s="41"/>
      <c r="H6" s="41" t="s">
        <v>1</v>
      </c>
      <c r="I6" s="43" t="s">
        <v>2</v>
      </c>
      <c r="J6" s="41" t="s">
        <v>31</v>
      </c>
      <c r="K6" s="41"/>
      <c r="L6" s="41"/>
    </row>
    <row r="7" spans="2:12" x14ac:dyDescent="0.2">
      <c r="B7" s="2"/>
      <c r="C7" s="2"/>
      <c r="D7" s="2"/>
      <c r="E7" s="3" t="s">
        <v>23</v>
      </c>
      <c r="F7" s="3" t="s">
        <v>24</v>
      </c>
      <c r="G7" s="3" t="s">
        <v>25</v>
      </c>
      <c r="H7" s="42"/>
      <c r="I7" s="42"/>
      <c r="J7" s="3" t="s">
        <v>27</v>
      </c>
      <c r="K7" s="28" t="s">
        <v>28</v>
      </c>
      <c r="L7" s="28" t="s">
        <v>29</v>
      </c>
    </row>
    <row r="8" spans="2:12" ht="27" customHeight="1" thickBot="1" x14ac:dyDescent="0.25">
      <c r="B8" s="44" t="s">
        <v>3</v>
      </c>
      <c r="C8" s="44"/>
      <c r="D8" s="44"/>
      <c r="E8" s="4">
        <f>SUM(E9:E18)</f>
        <v>1000000</v>
      </c>
      <c r="F8" s="4">
        <f>E8*0.85</f>
        <v>850000</v>
      </c>
      <c r="G8" s="4">
        <f>SUM(G9:G18)</f>
        <v>902250</v>
      </c>
      <c r="H8" s="5">
        <f>(1-G8/E8)*100</f>
        <v>9.7750000000000004</v>
      </c>
      <c r="I8" s="6" t="str">
        <f>IF(H8&gt;=15,"達成","未達")</f>
        <v>未達</v>
      </c>
      <c r="J8" s="4">
        <f>SUM(J9:J22)</f>
        <v>1275400</v>
      </c>
      <c r="K8" s="4">
        <f>F8*0.85+SUM(J19:J22)*0.85</f>
        <v>1031050</v>
      </c>
      <c r="L8" s="4"/>
    </row>
    <row r="9" spans="2:12" ht="13.5" thickTop="1" x14ac:dyDescent="0.2">
      <c r="B9" s="45" t="s">
        <v>4</v>
      </c>
      <c r="C9" s="47" t="s">
        <v>5</v>
      </c>
      <c r="D9" s="7" t="s">
        <v>6</v>
      </c>
      <c r="E9" s="8">
        <v>15000</v>
      </c>
      <c r="F9" s="8">
        <f t="shared" ref="F9:F18" si="0">E9*0.85</f>
        <v>12750</v>
      </c>
      <c r="G9" s="8">
        <v>14000</v>
      </c>
      <c r="H9" s="9">
        <f t="shared" ref="H9:H18" si="1">(1-G9/E9)*100</f>
        <v>6.6666666666666652</v>
      </c>
      <c r="I9" s="10" t="str">
        <f t="shared" ref="I9:I18" si="2">IF(H9&gt;=15,"達成","未達")</f>
        <v>未達</v>
      </c>
      <c r="J9" s="32">
        <f>G9</f>
        <v>14000</v>
      </c>
      <c r="K9" s="29">
        <f>F9*0.85</f>
        <v>10837.5</v>
      </c>
      <c r="L9" s="8"/>
    </row>
    <row r="10" spans="2:12" x14ac:dyDescent="0.2">
      <c r="B10" s="46"/>
      <c r="C10" s="45"/>
      <c r="D10" s="11" t="s">
        <v>7</v>
      </c>
      <c r="E10" s="12">
        <v>270000</v>
      </c>
      <c r="F10" s="12">
        <f t="shared" si="0"/>
        <v>229500</v>
      </c>
      <c r="G10" s="12">
        <v>220000</v>
      </c>
      <c r="H10" s="13">
        <f t="shared" si="1"/>
        <v>18.518518518518523</v>
      </c>
      <c r="I10" s="14" t="str">
        <f t="shared" si="2"/>
        <v>達成</v>
      </c>
      <c r="J10" s="33">
        <f t="shared" ref="J10:J14" si="3">F10</f>
        <v>229500</v>
      </c>
      <c r="K10" s="33">
        <f>F10*0.85</f>
        <v>195075</v>
      </c>
      <c r="L10" s="12"/>
    </row>
    <row r="11" spans="2:12" x14ac:dyDescent="0.2">
      <c r="B11" s="46"/>
      <c r="C11" s="45"/>
      <c r="D11" s="15" t="s">
        <v>8</v>
      </c>
      <c r="E11" s="16">
        <v>120000</v>
      </c>
      <c r="F11" s="16">
        <f t="shared" si="0"/>
        <v>102000</v>
      </c>
      <c r="G11" s="16">
        <v>110000</v>
      </c>
      <c r="H11" s="17">
        <f t="shared" si="1"/>
        <v>8.3333333333333375</v>
      </c>
      <c r="I11" s="18" t="str">
        <f t="shared" si="2"/>
        <v>未達</v>
      </c>
      <c r="J11" s="34">
        <f>G11</f>
        <v>110000</v>
      </c>
      <c r="K11" s="30">
        <f t="shared" ref="K11:K18" si="4">F11*0.85</f>
        <v>86700</v>
      </c>
      <c r="L11" s="16"/>
    </row>
    <row r="12" spans="2:12" x14ac:dyDescent="0.2">
      <c r="B12" s="46"/>
      <c r="C12" s="45"/>
      <c r="D12" s="15" t="s">
        <v>9</v>
      </c>
      <c r="E12" s="16">
        <v>55000</v>
      </c>
      <c r="F12" s="16">
        <f t="shared" si="0"/>
        <v>46750</v>
      </c>
      <c r="G12" s="16">
        <v>54000</v>
      </c>
      <c r="H12" s="17">
        <f t="shared" si="1"/>
        <v>1.8181818181818188</v>
      </c>
      <c r="I12" s="18" t="str">
        <f t="shared" si="2"/>
        <v>未達</v>
      </c>
      <c r="J12" s="34">
        <f>G12</f>
        <v>54000</v>
      </c>
      <c r="K12" s="30">
        <f t="shared" si="4"/>
        <v>39737.5</v>
      </c>
      <c r="L12" s="16"/>
    </row>
    <row r="13" spans="2:12" x14ac:dyDescent="0.2">
      <c r="B13" s="46"/>
      <c r="C13" s="45"/>
      <c r="D13" s="15" t="s">
        <v>10</v>
      </c>
      <c r="E13" s="16">
        <v>100000</v>
      </c>
      <c r="F13" s="16">
        <f t="shared" si="0"/>
        <v>85000</v>
      </c>
      <c r="G13" s="16">
        <v>89000</v>
      </c>
      <c r="H13" s="17">
        <f t="shared" si="1"/>
        <v>10.999999999999998</v>
      </c>
      <c r="I13" s="18" t="str">
        <f t="shared" si="2"/>
        <v>未達</v>
      </c>
      <c r="J13" s="34">
        <f>G13</f>
        <v>89000</v>
      </c>
      <c r="K13" s="30">
        <f t="shared" si="4"/>
        <v>72250</v>
      </c>
      <c r="L13" s="16"/>
    </row>
    <row r="14" spans="2:12" x14ac:dyDescent="0.2">
      <c r="B14" s="46"/>
      <c r="C14" s="45"/>
      <c r="D14" s="15" t="s">
        <v>11</v>
      </c>
      <c r="E14" s="16">
        <v>4000</v>
      </c>
      <c r="F14" s="16">
        <f t="shared" si="0"/>
        <v>3400</v>
      </c>
      <c r="G14" s="16">
        <v>2750</v>
      </c>
      <c r="H14" s="17">
        <f t="shared" si="1"/>
        <v>31.25</v>
      </c>
      <c r="I14" s="18" t="str">
        <f t="shared" si="2"/>
        <v>達成</v>
      </c>
      <c r="J14" s="34">
        <f t="shared" si="3"/>
        <v>3400</v>
      </c>
      <c r="K14" s="34">
        <f t="shared" si="4"/>
        <v>2890</v>
      </c>
      <c r="L14" s="16"/>
    </row>
    <row r="15" spans="2:12" x14ac:dyDescent="0.2">
      <c r="B15" s="46"/>
      <c r="C15" s="45"/>
      <c r="D15" s="15" t="s">
        <v>12</v>
      </c>
      <c r="E15" s="16">
        <v>16000</v>
      </c>
      <c r="F15" s="16">
        <f t="shared" si="0"/>
        <v>13600</v>
      </c>
      <c r="G15" s="16">
        <v>13000</v>
      </c>
      <c r="H15" s="17">
        <f t="shared" si="1"/>
        <v>18.75</v>
      </c>
      <c r="I15" s="18" t="str">
        <f t="shared" si="2"/>
        <v>達成</v>
      </c>
      <c r="J15" s="34">
        <v>13000</v>
      </c>
      <c r="K15" s="34">
        <f>F15*0.85</f>
        <v>11560</v>
      </c>
      <c r="L15" s="16"/>
    </row>
    <row r="16" spans="2:12" x14ac:dyDescent="0.2">
      <c r="B16" s="46"/>
      <c r="C16" s="45"/>
      <c r="D16" s="15" t="s">
        <v>13</v>
      </c>
      <c r="E16" s="16">
        <v>300000</v>
      </c>
      <c r="F16" s="16">
        <f t="shared" si="0"/>
        <v>255000</v>
      </c>
      <c r="G16" s="16">
        <v>288000</v>
      </c>
      <c r="H16" s="17">
        <f t="shared" si="1"/>
        <v>4.0000000000000036</v>
      </c>
      <c r="I16" s="18" t="str">
        <f t="shared" si="2"/>
        <v>未達</v>
      </c>
      <c r="J16" s="34">
        <f>G16</f>
        <v>288000</v>
      </c>
      <c r="K16" s="30">
        <f t="shared" si="4"/>
        <v>216750</v>
      </c>
      <c r="L16" s="16"/>
    </row>
    <row r="17" spans="2:12" x14ac:dyDescent="0.2">
      <c r="B17" s="46"/>
      <c r="C17" s="45"/>
      <c r="D17" s="15" t="s">
        <v>14</v>
      </c>
      <c r="E17" s="16">
        <v>30000</v>
      </c>
      <c r="F17" s="16">
        <f t="shared" si="0"/>
        <v>25500</v>
      </c>
      <c r="G17" s="16">
        <v>29500</v>
      </c>
      <c r="H17" s="17">
        <f t="shared" si="1"/>
        <v>1.6666666666666718</v>
      </c>
      <c r="I17" s="18" t="str">
        <f t="shared" si="2"/>
        <v>未達</v>
      </c>
      <c r="J17" s="34">
        <f>G17</f>
        <v>29500</v>
      </c>
      <c r="K17" s="30">
        <f t="shared" si="4"/>
        <v>21675</v>
      </c>
      <c r="L17" s="16"/>
    </row>
    <row r="18" spans="2:12" x14ac:dyDescent="0.2">
      <c r="B18" s="46"/>
      <c r="C18" s="48"/>
      <c r="D18" s="19" t="s">
        <v>15</v>
      </c>
      <c r="E18" s="20">
        <v>90000</v>
      </c>
      <c r="F18" s="20">
        <f t="shared" si="0"/>
        <v>76500</v>
      </c>
      <c r="G18" s="20">
        <v>82000</v>
      </c>
      <c r="H18" s="21">
        <f t="shared" si="1"/>
        <v>8.8888888888888911</v>
      </c>
      <c r="I18" s="3" t="str">
        <f t="shared" si="2"/>
        <v>未達</v>
      </c>
      <c r="J18" s="35">
        <f>G18</f>
        <v>82000</v>
      </c>
      <c r="K18" s="31">
        <f t="shared" si="4"/>
        <v>65025</v>
      </c>
      <c r="L18" s="20"/>
    </row>
    <row r="19" spans="2:12" x14ac:dyDescent="0.2">
      <c r="B19" s="46"/>
      <c r="C19" s="45" t="s">
        <v>26</v>
      </c>
      <c r="D19" s="22" t="s">
        <v>16</v>
      </c>
      <c r="E19" s="16"/>
      <c r="F19" s="16"/>
      <c r="G19" s="16"/>
      <c r="H19" s="17"/>
      <c r="I19" s="18"/>
      <c r="J19" s="23">
        <v>192000</v>
      </c>
      <c r="K19" s="23">
        <f t="shared" ref="K19:K22" si="5">J19*0.85</f>
        <v>163200</v>
      </c>
      <c r="L19" s="23"/>
    </row>
    <row r="20" spans="2:12" x14ac:dyDescent="0.2">
      <c r="B20" s="46"/>
      <c r="C20" s="46"/>
      <c r="D20" s="11" t="s">
        <v>17</v>
      </c>
      <c r="E20" s="16"/>
      <c r="F20" s="16"/>
      <c r="G20" s="16"/>
      <c r="H20" s="17"/>
      <c r="I20" s="18"/>
      <c r="J20" s="12">
        <v>84000</v>
      </c>
      <c r="K20" s="12">
        <f t="shared" si="5"/>
        <v>71400</v>
      </c>
      <c r="L20" s="12"/>
    </row>
    <row r="21" spans="2:12" x14ac:dyDescent="0.2">
      <c r="B21" s="46"/>
      <c r="C21" s="46"/>
      <c r="D21" s="11" t="s">
        <v>18</v>
      </c>
      <c r="E21" s="16"/>
      <c r="F21" s="16"/>
      <c r="G21" s="16"/>
      <c r="H21" s="17"/>
      <c r="I21" s="18"/>
      <c r="J21" s="24">
        <v>72000</v>
      </c>
      <c r="K21" s="16">
        <f t="shared" si="5"/>
        <v>61200</v>
      </c>
      <c r="L21" s="18"/>
    </row>
    <row r="22" spans="2:12" x14ac:dyDescent="0.2">
      <c r="B22" s="42"/>
      <c r="C22" s="42"/>
      <c r="D22" s="19" t="s">
        <v>19</v>
      </c>
      <c r="E22" s="2"/>
      <c r="F22" s="2"/>
      <c r="G22" s="2"/>
      <c r="H22" s="2"/>
      <c r="I22" s="2"/>
      <c r="J22" s="25">
        <v>15000</v>
      </c>
      <c r="K22" s="20">
        <f t="shared" si="5"/>
        <v>12750</v>
      </c>
      <c r="L22" s="3"/>
    </row>
    <row r="23" spans="2:12" x14ac:dyDescent="0.2">
      <c r="E23" s="26"/>
      <c r="F23" s="26"/>
      <c r="G23" s="26"/>
      <c r="K23" s="27"/>
    </row>
    <row r="25" spans="2:12" x14ac:dyDescent="0.2">
      <c r="B25" s="36" t="s">
        <v>20</v>
      </c>
      <c r="C25" s="36"/>
      <c r="D25" s="36"/>
      <c r="E25" s="36"/>
      <c r="F25" s="36"/>
      <c r="G25" s="36"/>
      <c r="H25" s="36"/>
      <c r="I25" s="36"/>
      <c r="J25" s="36"/>
      <c r="K25" s="36"/>
      <c r="L25" s="36"/>
    </row>
    <row r="26" spans="2:12" x14ac:dyDescent="0.2">
      <c r="B26" s="37" t="s">
        <v>21</v>
      </c>
      <c r="C26" s="38"/>
      <c r="D26" s="38"/>
      <c r="E26" s="38"/>
      <c r="F26" s="38"/>
      <c r="G26" s="38"/>
      <c r="H26" s="38"/>
      <c r="I26" s="38"/>
      <c r="J26" s="38"/>
      <c r="K26" s="38"/>
      <c r="L26" s="38"/>
    </row>
    <row r="27" spans="2:12" x14ac:dyDescent="0.2">
      <c r="B27" s="38"/>
      <c r="C27" s="38"/>
      <c r="D27" s="38"/>
      <c r="E27" s="38"/>
      <c r="F27" s="38"/>
      <c r="G27" s="38"/>
      <c r="H27" s="38"/>
      <c r="I27" s="38"/>
      <c r="J27" s="38"/>
      <c r="K27" s="38"/>
      <c r="L27" s="38"/>
    </row>
    <row r="28" spans="2:12" x14ac:dyDescent="0.2">
      <c r="B28" s="38"/>
      <c r="C28" s="38"/>
      <c r="D28" s="38"/>
      <c r="E28" s="38"/>
      <c r="F28" s="38"/>
      <c r="G28" s="38"/>
      <c r="H28" s="38"/>
      <c r="I28" s="38"/>
      <c r="J28" s="38"/>
      <c r="K28" s="38"/>
      <c r="L28" s="38"/>
    </row>
    <row r="29" spans="2:12" x14ac:dyDescent="0.2">
      <c r="B29" s="38"/>
      <c r="C29" s="38"/>
      <c r="D29" s="38"/>
      <c r="E29" s="38"/>
      <c r="F29" s="38"/>
      <c r="G29" s="38"/>
      <c r="H29" s="38"/>
      <c r="I29" s="38"/>
      <c r="J29" s="38"/>
      <c r="K29" s="38"/>
      <c r="L29" s="38"/>
    </row>
    <row r="31" spans="2:12" x14ac:dyDescent="0.2">
      <c r="B31" s="36" t="s">
        <v>22</v>
      </c>
      <c r="C31" s="36"/>
      <c r="D31" s="36"/>
      <c r="E31" s="36"/>
      <c r="F31" s="36"/>
      <c r="G31" s="36"/>
      <c r="H31" s="36"/>
      <c r="I31" s="36"/>
    </row>
    <row r="32" spans="2:12" ht="13.5" customHeight="1" x14ac:dyDescent="0.2">
      <c r="B32" s="39" t="s">
        <v>30</v>
      </c>
      <c r="C32" s="39"/>
      <c r="D32" s="39"/>
      <c r="E32" s="39"/>
      <c r="F32" s="39"/>
      <c r="G32" s="39"/>
      <c r="H32" s="39"/>
      <c r="I32" s="39"/>
      <c r="J32" s="39"/>
      <c r="K32" s="39"/>
      <c r="L32" s="39"/>
    </row>
    <row r="33" spans="2:12" x14ac:dyDescent="0.2">
      <c r="B33" s="39"/>
      <c r="C33" s="39"/>
      <c r="D33" s="39"/>
      <c r="E33" s="39"/>
      <c r="F33" s="39"/>
      <c r="G33" s="39"/>
      <c r="H33" s="39"/>
      <c r="I33" s="39"/>
      <c r="J33" s="39"/>
      <c r="K33" s="39"/>
      <c r="L33" s="39"/>
    </row>
    <row r="34" spans="2:12" x14ac:dyDescent="0.2">
      <c r="B34" s="39"/>
      <c r="C34" s="39"/>
      <c r="D34" s="39"/>
      <c r="E34" s="39"/>
      <c r="F34" s="39"/>
      <c r="G34" s="39"/>
      <c r="H34" s="39"/>
      <c r="I34" s="39"/>
      <c r="J34" s="39"/>
      <c r="K34" s="39"/>
      <c r="L34" s="39"/>
    </row>
    <row r="35" spans="2:12" x14ac:dyDescent="0.2">
      <c r="B35" s="39"/>
      <c r="C35" s="39"/>
      <c r="D35" s="39"/>
      <c r="E35" s="39"/>
      <c r="F35" s="39"/>
      <c r="G35" s="39"/>
      <c r="H35" s="39"/>
      <c r="I35" s="39"/>
      <c r="J35" s="39"/>
      <c r="K35" s="39"/>
      <c r="L35" s="39"/>
    </row>
    <row r="36" spans="2:12" x14ac:dyDescent="0.2">
      <c r="B36" s="39"/>
      <c r="C36" s="39"/>
      <c r="D36" s="39"/>
      <c r="E36" s="39"/>
      <c r="F36" s="39"/>
      <c r="G36" s="39"/>
      <c r="H36" s="39"/>
      <c r="I36" s="39"/>
      <c r="J36" s="39"/>
      <c r="K36" s="39"/>
      <c r="L36" s="39"/>
    </row>
    <row r="37" spans="2:12" x14ac:dyDescent="0.2">
      <c r="B37" s="39"/>
      <c r="C37" s="39"/>
      <c r="D37" s="39"/>
      <c r="E37" s="39"/>
      <c r="F37" s="39"/>
      <c r="G37" s="39"/>
      <c r="H37" s="39"/>
      <c r="I37" s="39"/>
      <c r="J37" s="39"/>
      <c r="K37" s="39"/>
      <c r="L37" s="39"/>
    </row>
    <row r="38" spans="2:12" x14ac:dyDescent="0.2">
      <c r="B38" s="39"/>
      <c r="C38" s="39"/>
      <c r="D38" s="39"/>
      <c r="E38" s="39"/>
      <c r="F38" s="39"/>
      <c r="G38" s="39"/>
      <c r="H38" s="39"/>
      <c r="I38" s="39"/>
      <c r="J38" s="39"/>
      <c r="K38" s="39"/>
      <c r="L38" s="39"/>
    </row>
    <row r="39" spans="2:12" x14ac:dyDescent="0.2">
      <c r="B39" s="39"/>
      <c r="C39" s="39"/>
      <c r="D39" s="39"/>
      <c r="E39" s="39"/>
      <c r="F39" s="39"/>
      <c r="G39" s="39"/>
      <c r="H39" s="39"/>
      <c r="I39" s="39"/>
      <c r="J39" s="39"/>
      <c r="K39" s="39"/>
      <c r="L39" s="39"/>
    </row>
    <row r="40" spans="2:12" x14ac:dyDescent="0.2">
      <c r="B40" s="39"/>
      <c r="C40" s="39"/>
      <c r="D40" s="39"/>
      <c r="E40" s="39"/>
      <c r="F40" s="39"/>
      <c r="G40" s="39"/>
      <c r="H40" s="39"/>
      <c r="I40" s="39"/>
      <c r="J40" s="39"/>
      <c r="K40" s="39"/>
      <c r="L40" s="39"/>
    </row>
    <row r="41" spans="2:12" x14ac:dyDescent="0.2">
      <c r="B41" s="39"/>
      <c r="C41" s="39"/>
      <c r="D41" s="39"/>
      <c r="E41" s="39"/>
      <c r="F41" s="39"/>
      <c r="G41" s="39"/>
      <c r="H41" s="39"/>
      <c r="I41" s="39"/>
      <c r="J41" s="39"/>
      <c r="K41" s="39"/>
      <c r="L41" s="39"/>
    </row>
    <row r="42" spans="2:12" x14ac:dyDescent="0.2">
      <c r="B42" s="39"/>
      <c r="C42" s="39"/>
      <c r="D42" s="39"/>
      <c r="E42" s="39"/>
      <c r="F42" s="39"/>
      <c r="G42" s="39"/>
      <c r="H42" s="39"/>
      <c r="I42" s="39"/>
      <c r="J42" s="39"/>
      <c r="K42" s="39"/>
      <c r="L42" s="39"/>
    </row>
    <row r="43" spans="2:12" x14ac:dyDescent="0.2">
      <c r="B43" s="39"/>
      <c r="C43" s="39"/>
      <c r="D43" s="39"/>
      <c r="E43" s="39"/>
      <c r="F43" s="39"/>
      <c r="G43" s="39"/>
      <c r="H43" s="39"/>
      <c r="I43" s="39"/>
      <c r="J43" s="39"/>
      <c r="K43" s="39"/>
      <c r="L43" s="39"/>
    </row>
  </sheetData>
  <mergeCells count="12">
    <mergeCell ref="B25:L25"/>
    <mergeCell ref="B26:L29"/>
    <mergeCell ref="B31:I31"/>
    <mergeCell ref="B32:L43"/>
    <mergeCell ref="E6:G6"/>
    <mergeCell ref="H6:H7"/>
    <mergeCell ref="I6:I7"/>
    <mergeCell ref="J6:L6"/>
    <mergeCell ref="B8:D8"/>
    <mergeCell ref="B9:B22"/>
    <mergeCell ref="C9:C18"/>
    <mergeCell ref="C19:C22"/>
  </mergeCells>
  <phoneticPr fontId="2"/>
  <pageMargins left="0.39370078740157483" right="0.39370078740157483" top="0.59055118110236227" bottom="0.39370078740157483" header="0.31496062992125984" footer="0.31496062992125984"/>
  <pageSetup paperSize="9" scale="95"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15％削減の考え方</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semmu</cp:lastModifiedBy>
  <cp:lastPrinted>2022-04-21T08:37:47Z</cp:lastPrinted>
  <dcterms:created xsi:type="dcterms:W3CDTF">2018-01-31T05:55:34Z</dcterms:created>
  <dcterms:modified xsi:type="dcterms:W3CDTF">2022-12-23T05:15:35Z</dcterms:modified>
</cp:coreProperties>
</file>