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DBF0286B-9487-4EEC-B4BA-AF736D5D730F}" xr6:coauthVersionLast="47" xr6:coauthVersionMax="47" xr10:uidLastSave="{00000000-0000-0000-0000-000000000000}"/>
  <bookViews>
    <workbookView xWindow="504" yWindow="1092" windowWidth="22536" windowHeight="11868" xr2:uid="{00000000-000D-0000-FFFF-FFFF00000000}"/>
  </bookViews>
  <sheets>
    <sheet name="支部様式第15号_1" sheetId="1" r:id="rId1"/>
    <sheet name="支部様式第15号_2" sheetId="2" r:id="rId2"/>
  </sheets>
  <definedNames>
    <definedName name="_xlnm.Print_Area" localSheetId="0">支部様式第15号_1!$A$1:$AT$67</definedName>
    <definedName name="_xlnm.Print_Area" localSheetId="1">支部様式第15号_2!$A$1:$AT$67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1" i="2" l="1"/>
  <c r="AW30" i="2"/>
  <c r="AV24" i="2"/>
  <c r="AV25" i="2"/>
  <c r="AV23" i="2"/>
  <c r="AU30" i="2"/>
  <c r="AU29" i="2"/>
  <c r="AU28" i="2"/>
  <c r="AU27" i="2"/>
  <c r="AU26" i="2"/>
  <c r="AU25" i="2"/>
  <c r="AU24" i="2"/>
  <c r="AU23" i="2"/>
  <c r="AT29" i="2"/>
  <c r="AT28" i="2"/>
  <c r="AT27" i="2"/>
  <c r="AT26" i="2"/>
  <c r="AT25" i="2"/>
  <c r="AT24" i="2"/>
  <c r="AT23" i="2"/>
  <c r="AT63" i="1"/>
  <c r="AT62" i="1"/>
  <c r="AT61" i="1"/>
  <c r="AT35" i="1"/>
  <c r="AV58" i="1"/>
  <c r="AV57" i="1"/>
  <c r="AV56" i="1"/>
  <c r="AV55" i="1"/>
  <c r="AU57" i="1"/>
  <c r="AU56" i="1"/>
  <c r="AU55" i="1"/>
  <c r="AT58" i="1"/>
  <c r="AT57" i="1"/>
  <c r="AT56" i="1"/>
  <c r="AT55" i="1"/>
  <c r="AT54" i="1"/>
  <c r="AT53" i="1"/>
  <c r="AT52" i="1"/>
  <c r="AU46" i="1"/>
  <c r="AU43" i="1"/>
  <c r="AU45" i="1"/>
  <c r="AU42" i="1"/>
  <c r="AT46" i="1"/>
  <c r="AT45" i="1"/>
  <c r="AT43" i="1"/>
  <c r="AT42" i="1"/>
  <c r="AU35" i="1"/>
  <c r="AU34" i="1"/>
  <c r="AU33" i="1"/>
  <c r="AT34" i="1"/>
  <c r="AT33" i="1"/>
</calcChain>
</file>

<file path=xl/sharedStrings.xml><?xml version="1.0" encoding="utf-8"?>
<sst xmlns="http://schemas.openxmlformats.org/spreadsheetml/2006/main" count="185" uniqueCount="148">
  <si>
    <t>支部様式第15号</t>
    <rPh sb="0" eb="2">
      <t>シブ</t>
    </rPh>
    <rPh sb="2" eb="4">
      <t>ヨウシキ</t>
    </rPh>
    <rPh sb="4" eb="5">
      <t>ダイ</t>
    </rPh>
    <rPh sb="7" eb="8">
      <t>ゴウ</t>
    </rPh>
    <phoneticPr fontId="1"/>
  </si>
  <si>
    <t>障　害　程　度　診　断　書　　</t>
    <rPh sb="0" eb="1">
      <t>ショウ</t>
    </rPh>
    <rPh sb="2" eb="3">
      <t>ガイ</t>
    </rPh>
    <rPh sb="4" eb="5">
      <t>ホド</t>
    </rPh>
    <rPh sb="6" eb="7">
      <t>ド</t>
    </rPh>
    <rPh sb="8" eb="9">
      <t>ミ</t>
    </rPh>
    <rPh sb="10" eb="11">
      <t>ダン</t>
    </rPh>
    <rPh sb="12" eb="13">
      <t>ショ</t>
    </rPh>
    <phoneticPr fontId="1"/>
  </si>
  <si>
    <t>認定
番号</t>
    <rPh sb="0" eb="2">
      <t>ニンテイ</t>
    </rPh>
    <rPh sb="3" eb="5">
      <t>バンゴウ</t>
    </rPh>
    <phoneticPr fontId="1"/>
  </si>
  <si>
    <t>１　被災職員に関する事項</t>
    <rPh sb="2" eb="4">
      <t>ヒサイ</t>
    </rPh>
    <rPh sb="4" eb="6">
      <t>ショクイン</t>
    </rPh>
    <rPh sb="7" eb="8">
      <t>カン</t>
    </rPh>
    <rPh sb="10" eb="12">
      <t>ジコウ</t>
    </rPh>
    <phoneticPr fontId="1"/>
  </si>
  <si>
    <t>２　　残　存　障　害　の　程　度　及　び</t>
    <rPh sb="3" eb="4">
      <t>ザン</t>
    </rPh>
    <rPh sb="5" eb="6">
      <t>ゾン</t>
    </rPh>
    <rPh sb="7" eb="8">
      <t>ショウ</t>
    </rPh>
    <rPh sb="9" eb="10">
      <t>ガイ</t>
    </rPh>
    <rPh sb="13" eb="14">
      <t>ホド</t>
    </rPh>
    <rPh sb="15" eb="16">
      <t>ド</t>
    </rPh>
    <rPh sb="17" eb="18">
      <t>オヨ</t>
    </rPh>
    <phoneticPr fontId="1"/>
  </si>
  <si>
    <t>所属団体</t>
    <rPh sb="0" eb="2">
      <t>ショゾク</t>
    </rPh>
    <rPh sb="2" eb="4">
      <t>ダンタイ</t>
    </rPh>
    <phoneticPr fontId="1"/>
  </si>
  <si>
    <t>職名</t>
    <rPh sb="0" eb="2">
      <t>ショクメイ</t>
    </rPh>
    <phoneticPr fontId="1"/>
  </si>
  <si>
    <t>負傷又は発病の年月日</t>
    <rPh sb="0" eb="2">
      <t>フショウ</t>
    </rPh>
    <rPh sb="2" eb="3">
      <t>マタ</t>
    </rPh>
    <rPh sb="4" eb="6">
      <t>ハツビョウ</t>
    </rPh>
    <rPh sb="7" eb="10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</si>
  <si>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</si>
  <si>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（初診時の症状及び経過）</t>
    <rPh sb="1" eb="3">
      <t>ショシン</t>
    </rPh>
    <rPh sb="3" eb="4">
      <t>ジ</t>
    </rPh>
    <rPh sb="5" eb="7">
      <t>ショウジョウ</t>
    </rPh>
    <rPh sb="7" eb="8">
      <t>オヨ</t>
    </rPh>
    <rPh sb="9" eb="11">
      <t>ケイカ</t>
    </rPh>
    <phoneticPr fontId="1"/>
  </si>
  <si>
    <t>所属部局</t>
    <rPh sb="0" eb="2">
      <t>ショゾク</t>
    </rPh>
    <rPh sb="2" eb="4">
      <t>ブキョク</t>
    </rPh>
    <phoneticPr fontId="1"/>
  </si>
  <si>
    <t>氏名</t>
    <rPh sb="0" eb="2">
      <t>シメイ</t>
    </rPh>
    <phoneticPr fontId="1"/>
  </si>
  <si>
    <t>既存障害</t>
    <rPh sb="0" eb="2">
      <t>キゾン</t>
    </rPh>
    <rPh sb="2" eb="4">
      <t>ショウガイ</t>
    </rPh>
    <phoneticPr fontId="1"/>
  </si>
  <si>
    <t>治ゆ
年月日</t>
    <rPh sb="0" eb="1">
      <t>チ</t>
    </rPh>
    <rPh sb="3" eb="6">
      <t>ネンガッピ</t>
    </rPh>
    <phoneticPr fontId="1"/>
  </si>
  <si>
    <t>（部位・程度・状況等）</t>
    <rPh sb="1" eb="3">
      <t>ブイ</t>
    </rPh>
    <rPh sb="4" eb="6">
      <t>テイド</t>
    </rPh>
    <rPh sb="7" eb="9">
      <t>ジョウキョウ</t>
    </rPh>
    <rPh sb="9" eb="10">
      <t>トウ</t>
    </rPh>
    <phoneticPr fontId="1"/>
  </si>
  <si>
    <t>歳）</t>
    <rPh sb="0" eb="1">
      <t>サイ</t>
    </rPh>
    <phoneticPr fontId="1"/>
  </si>
  <si>
    <t>（</t>
    <phoneticPr fontId="1"/>
  </si>
  <si>
    <t>日</t>
    <rPh sb="0" eb="1">
      <t>ヒ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</si>
  <si>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</si>
  <si>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</si>
  <si>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眼球の障害</t>
    <rPh sb="0" eb="2">
      <t>ガンキュウ</t>
    </rPh>
    <rPh sb="3" eb="5">
      <t>ショウガイ</t>
    </rPh>
    <phoneticPr fontId="1"/>
  </si>
  <si>
    <t>視力</t>
    <rPh sb="0" eb="2">
      <t>シリョク</t>
    </rPh>
    <phoneticPr fontId="1"/>
  </si>
  <si>
    <t>調節機能</t>
    <rPh sb="0" eb="2">
      <t>チョウセツ</t>
    </rPh>
    <rPh sb="2" eb="4">
      <t>キノウ</t>
    </rPh>
    <phoneticPr fontId="1"/>
  </si>
  <si>
    <t>視野狭窄（８方向）</t>
    <rPh sb="0" eb="2">
      <t>シヤ</t>
    </rPh>
    <rPh sb="2" eb="4">
      <t>キョウサク</t>
    </rPh>
    <rPh sb="6" eb="8">
      <t>ホウコウ</t>
    </rPh>
    <phoneticPr fontId="1"/>
  </si>
  <si>
    <t>裸眼</t>
    <rPh sb="0" eb="2">
      <t>ラガン</t>
    </rPh>
    <phoneticPr fontId="1"/>
  </si>
  <si>
    <t>矯正</t>
    <rPh sb="0" eb="2">
      <t>キョウセイ</t>
    </rPh>
    <phoneticPr fontId="1"/>
  </si>
  <si>
    <t>近点・遠点・屈折力等</t>
    <rPh sb="0" eb="2">
      <t>キンテン</t>
    </rPh>
    <rPh sb="3" eb="5">
      <t>エンテン</t>
    </rPh>
    <rPh sb="6" eb="9">
      <t>クッセツリョク</t>
    </rPh>
    <rPh sb="9" eb="10">
      <t>トウ</t>
    </rPh>
    <phoneticPr fontId="1"/>
  </si>
  <si>
    <t>調節力</t>
    <rPh sb="0" eb="3">
      <t>チョウセツリョク</t>
    </rPh>
    <phoneticPr fontId="1"/>
  </si>
  <si>
    <t>上</t>
    <rPh sb="0" eb="1">
      <t>ウエ</t>
    </rPh>
    <phoneticPr fontId="1"/>
  </si>
  <si>
    <t>上外</t>
    <rPh sb="0" eb="1">
      <t>ウエ</t>
    </rPh>
    <rPh sb="1" eb="2">
      <t>ソト</t>
    </rPh>
    <phoneticPr fontId="1"/>
  </si>
  <si>
    <t>外</t>
    <rPh sb="0" eb="1">
      <t>ソト</t>
    </rPh>
    <phoneticPr fontId="1"/>
  </si>
  <si>
    <t>外下</t>
    <rPh sb="0" eb="1">
      <t>ソト</t>
    </rPh>
    <rPh sb="1" eb="2">
      <t>シタ</t>
    </rPh>
    <phoneticPr fontId="1"/>
  </si>
  <si>
    <t>下</t>
    <rPh sb="0" eb="1">
      <t>シタ</t>
    </rPh>
    <phoneticPr fontId="1"/>
  </si>
  <si>
    <t>下内</t>
    <rPh sb="0" eb="1">
      <t>シタ</t>
    </rPh>
    <rPh sb="1" eb="2">
      <t>ウチ</t>
    </rPh>
    <phoneticPr fontId="1"/>
  </si>
  <si>
    <t>内</t>
    <rPh sb="0" eb="1">
      <t>ウチ</t>
    </rPh>
    <phoneticPr fontId="1"/>
  </si>
  <si>
    <t>内上</t>
    <rPh sb="0" eb="1">
      <t>ウチ</t>
    </rPh>
    <rPh sb="1" eb="2">
      <t>ウエ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</si>
  <si>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</si>
  <si>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</si>
  <si>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眼動</t>
    <rPh sb="0" eb="1">
      <t>メ</t>
    </rPh>
    <rPh sb="1" eb="2">
      <t>ウゴ</t>
    </rPh>
    <phoneticPr fontId="1"/>
  </si>
  <si>
    <t>球障</t>
    <rPh sb="0" eb="1">
      <t>キュウ</t>
    </rPh>
    <rPh sb="1" eb="2">
      <t>ショウ</t>
    </rPh>
    <phoneticPr fontId="1"/>
  </si>
  <si>
    <t>運害</t>
    <rPh sb="0" eb="1">
      <t>ウン</t>
    </rPh>
    <rPh sb="1" eb="2">
      <t>ガイ</t>
    </rPh>
    <phoneticPr fontId="1"/>
  </si>
  <si>
    <t>２注の</t>
    <rPh sb="1" eb="2">
      <t>チュウ</t>
    </rPh>
    <phoneticPr fontId="1"/>
  </si>
  <si>
    <t>　視広</t>
    <rPh sb="1" eb="2">
      <t>シ</t>
    </rPh>
    <rPh sb="2" eb="3">
      <t>ヒロ</t>
    </rPh>
    <phoneticPr fontId="1"/>
  </si>
  <si>
    <t>　野さ</t>
    <rPh sb="1" eb="2">
      <t>ノ</t>
    </rPh>
    <phoneticPr fontId="1"/>
  </si>
  <si>
    <t>１　複視の有無</t>
    <rPh sb="2" eb="4">
      <t>フクシ</t>
    </rPh>
    <rPh sb="5" eb="7">
      <t>ウム</t>
    </rPh>
    <phoneticPr fontId="1"/>
  </si>
  <si>
    <t>)D</t>
    <phoneticPr fontId="1"/>
  </si>
  <si>
    <t>(</t>
    <phoneticPr fontId="1"/>
  </si>
  <si>
    <t>*眼瞼、まつ毛の欠損、運動障害</t>
    <rPh sb="1" eb="3">
      <t>ガンケン</t>
    </rPh>
    <rPh sb="6" eb="7">
      <t>ゲ</t>
    </rPh>
    <rPh sb="8" eb="10">
      <t>ケッソン</t>
    </rPh>
    <rPh sb="11" eb="13">
      <t>ウンドウ</t>
    </rPh>
    <rPh sb="13" eb="15">
      <t>ショウガイ</t>
    </rPh>
    <phoneticPr fontId="1"/>
  </si>
  <si>
    <t>オーディオメーター検査成績</t>
    <rPh sb="9" eb="11">
      <t>ケンサ</t>
    </rPh>
    <rPh sb="11" eb="13">
      <t>セイセキ</t>
    </rPh>
    <phoneticPr fontId="1"/>
  </si>
  <si>
    <t>語音明瞭度検査</t>
    <rPh sb="0" eb="1">
      <t>ゴ</t>
    </rPh>
    <rPh sb="1" eb="2">
      <t>オン</t>
    </rPh>
    <rPh sb="2" eb="5">
      <t>メイリョウド</t>
    </rPh>
    <rPh sb="5" eb="7">
      <t>ケンサ</t>
    </rPh>
    <phoneticPr fontId="1"/>
  </si>
  <si>
    <t>人声聴力検査成績</t>
    <rPh sb="0" eb="1">
      <t>ヒト</t>
    </rPh>
    <rPh sb="1" eb="2">
      <t>コエ</t>
    </rPh>
    <rPh sb="2" eb="4">
      <t>チョウリョク</t>
    </rPh>
    <rPh sb="4" eb="6">
      <t>ケンサ</t>
    </rPh>
    <rPh sb="6" eb="8">
      <t>セイセキ</t>
    </rPh>
    <phoneticPr fontId="1"/>
  </si>
  <si>
    <t>最良明瞭度</t>
    <rPh sb="0" eb="2">
      <t>サイリョウ</t>
    </rPh>
    <rPh sb="2" eb="5">
      <t>メイリョウド</t>
    </rPh>
    <phoneticPr fontId="1"/>
  </si>
  <si>
    <t>％</t>
    <phoneticPr fontId="1"/>
  </si>
  <si>
    <t>a(</t>
    <phoneticPr fontId="1"/>
  </si>
  <si>
    <t>)+2b(</t>
    <phoneticPr fontId="1"/>
  </si>
  <si>
    <t>)</t>
    <phoneticPr fontId="1"/>
  </si>
  <si>
    <t>)+2c(</t>
    <phoneticPr fontId="1"/>
  </si>
  <si>
    <t>)+d(</t>
    <phoneticPr fontId="1"/>
  </si>
  <si>
    <t>=(</t>
    <phoneticPr fontId="1"/>
  </si>
  <si>
    <t>db</t>
    <phoneticPr fontId="1"/>
  </si>
  <si>
    <t>*耳鳴の有無及びその程度</t>
    <rPh sb="1" eb="3">
      <t>ミミナリ</t>
    </rPh>
    <rPh sb="4" eb="6">
      <t>ウム</t>
    </rPh>
    <rPh sb="6" eb="7">
      <t>オヨ</t>
    </rPh>
    <rPh sb="10" eb="12">
      <t>テイド</t>
    </rPh>
    <phoneticPr fontId="1"/>
  </si>
  <si>
    <t>*耳介の欠損程度</t>
    <rPh sb="1" eb="3">
      <t>ジカイ</t>
    </rPh>
    <rPh sb="4" eb="6">
      <t>ケッソン</t>
    </rPh>
    <rPh sb="6" eb="8">
      <t>テイド</t>
    </rPh>
    <phoneticPr fontId="1"/>
  </si>
  <si>
    <t>*鼻軟骨の欠損程度</t>
    <rPh sb="1" eb="2">
      <t>ハナ</t>
    </rPh>
    <rPh sb="2" eb="4">
      <t>ナンコツ</t>
    </rPh>
    <rPh sb="5" eb="7">
      <t>ケッソン</t>
    </rPh>
    <rPh sb="7" eb="9">
      <t>テイド</t>
    </rPh>
    <phoneticPr fontId="1"/>
  </si>
  <si>
    <t>*鼻の機能障害（鼻呼吸・嗅覚等について）</t>
    <rPh sb="1" eb="2">
      <t>ハナ</t>
    </rPh>
    <rPh sb="3" eb="5">
      <t>キノウ</t>
    </rPh>
    <rPh sb="5" eb="7">
      <t>ショウガイ</t>
    </rPh>
    <rPh sb="8" eb="9">
      <t>ハナ</t>
    </rPh>
    <rPh sb="9" eb="11">
      <t>コキュウ</t>
    </rPh>
    <rPh sb="12" eb="14">
      <t>キュウカク</t>
    </rPh>
    <rPh sb="14" eb="15">
      <t>トウ</t>
    </rPh>
    <phoneticPr fontId="1"/>
  </si>
  <si>
    <t>)〕</t>
    <phoneticPr fontId="1"/>
  </si>
  <si>
    <t>４種の語音中(</t>
    <rPh sb="1" eb="2">
      <t>シュ</t>
    </rPh>
    <rPh sb="3" eb="4">
      <t>ゴ</t>
    </rPh>
    <rPh sb="4" eb="5">
      <t>オン</t>
    </rPh>
    <rPh sb="5" eb="6">
      <t>チュウ</t>
    </rPh>
    <phoneticPr fontId="1"/>
  </si>
  <si>
    <t>)種の発音不能</t>
    <rPh sb="1" eb="2">
      <t>シュ</t>
    </rPh>
    <rPh sb="3" eb="5">
      <t>ハツオン</t>
    </rPh>
    <rPh sb="5" eb="7">
      <t>フノウ</t>
    </rPh>
    <phoneticPr fontId="1"/>
  </si>
  <si>
    <t>〔</t>
    <phoneticPr fontId="1"/>
  </si>
  <si>
    <t>･(</t>
    <phoneticPr fontId="1"/>
  </si>
  <si>
    <t>cmにて
可　能</t>
    <rPh sb="5" eb="6">
      <t>カ</t>
    </rPh>
    <rPh sb="7" eb="8">
      <t>ノウ</t>
    </rPh>
    <phoneticPr fontId="1"/>
  </si>
  <si>
    <t>〕</t>
    <phoneticPr fontId="1"/>
  </si>
  <si>
    <t>〔注意事項〕</t>
    <rPh sb="1" eb="3">
      <t>チュウイ</t>
    </rPh>
    <rPh sb="3" eb="5">
      <t>ジコウ</t>
    </rPh>
    <phoneticPr fontId="1"/>
  </si>
  <si>
    <t>１　該当事項に○印をつけて必要事項を記入してください。</t>
    <rPh sb="2" eb="4">
      <t>ガイトウ</t>
    </rPh>
    <rPh sb="4" eb="6">
      <t>ジコウ</t>
    </rPh>
    <rPh sb="8" eb="9">
      <t>シルシ</t>
    </rPh>
    <rPh sb="13" eb="15">
      <t>ヒツヨウ</t>
    </rPh>
    <rPh sb="15" eb="17">
      <t>ジコウ</t>
    </rPh>
    <rPh sb="18" eb="20">
      <t>キニュウ</t>
    </rPh>
    <phoneticPr fontId="1"/>
  </si>
  <si>
    <t>２　＊印欄は、自・他覚症状欄、人体図又は空欄等を利用し図示又は説明してください。</t>
    <rPh sb="3" eb="4">
      <t>シルシ</t>
    </rPh>
    <rPh sb="4" eb="5">
      <t>ラン</t>
    </rPh>
    <rPh sb="7" eb="8">
      <t>ジ</t>
    </rPh>
    <rPh sb="9" eb="10">
      <t>タ</t>
    </rPh>
    <rPh sb="10" eb="11">
      <t>カク</t>
    </rPh>
    <rPh sb="11" eb="13">
      <t>ショウジョウ</t>
    </rPh>
    <rPh sb="13" eb="14">
      <t>ラン</t>
    </rPh>
    <rPh sb="15" eb="17">
      <t>ジンタイ</t>
    </rPh>
    <rPh sb="17" eb="18">
      <t>ズ</t>
    </rPh>
    <rPh sb="18" eb="19">
      <t>マタ</t>
    </rPh>
    <rPh sb="20" eb="22">
      <t>クウラン</t>
    </rPh>
    <rPh sb="22" eb="23">
      <t>トウ</t>
    </rPh>
    <rPh sb="24" eb="26">
      <t>リヨウ</t>
    </rPh>
    <rPh sb="27" eb="29">
      <t>ズシ</t>
    </rPh>
    <rPh sb="29" eb="30">
      <t>マタ</t>
    </rPh>
    <rPh sb="31" eb="33">
      <t>セツメイ</t>
    </rPh>
    <phoneticPr fontId="1"/>
  </si>
  <si>
    <t>３　視野の測定は、ゴールドマン型視野計によってください。</t>
    <rPh sb="2" eb="4">
      <t>シヤ</t>
    </rPh>
    <rPh sb="5" eb="7">
      <t>ソクテイ</t>
    </rPh>
    <rPh sb="15" eb="16">
      <t>ガタ</t>
    </rPh>
    <rPh sb="16" eb="18">
      <t>シヤ</t>
    </rPh>
    <rPh sb="18" eb="19">
      <t>ケイ</t>
    </rPh>
    <phoneticPr fontId="1"/>
  </si>
  <si>
    <t>４　聴力障害・視野障害についてはオーディオグラム、視野表を添付してください。</t>
    <rPh sb="2" eb="4">
      <t>チョウリョク</t>
    </rPh>
    <rPh sb="4" eb="6">
      <t>ショウガイ</t>
    </rPh>
    <rPh sb="7" eb="9">
      <t>シヤ</t>
    </rPh>
    <rPh sb="9" eb="11">
      <t>ショウガイ</t>
    </rPh>
    <rPh sb="25" eb="27">
      <t>シヤ</t>
    </rPh>
    <rPh sb="27" eb="28">
      <t>ヒョウ</t>
    </rPh>
    <rPh sb="29" eb="31">
      <t>テンプ</t>
    </rPh>
    <phoneticPr fontId="1"/>
  </si>
  <si>
    <t>５　この文書料は、診療費に含めて請求してください。</t>
    <rPh sb="4" eb="6">
      <t>ブンショ</t>
    </rPh>
    <rPh sb="6" eb="7">
      <t>リョウ</t>
    </rPh>
    <rPh sb="9" eb="11">
      <t>シンリョウ</t>
    </rPh>
    <rPh sb="11" eb="12">
      <t>ヒ</t>
    </rPh>
    <rPh sb="13" eb="14">
      <t>フク</t>
    </rPh>
    <rPh sb="16" eb="18">
      <t>セイキュウ</t>
    </rPh>
    <phoneticPr fontId="1"/>
  </si>
  <si>
    <t>６　歯牙の障害については、障害（歯牙）程度診断書を利用してください。</t>
    <rPh sb="2" eb="4">
      <t>シガ</t>
    </rPh>
    <rPh sb="5" eb="7">
      <t>ショウガイ</t>
    </rPh>
    <rPh sb="13" eb="15">
      <t>ショウガイ</t>
    </rPh>
    <rPh sb="16" eb="18">
      <t>シガ</t>
    </rPh>
    <rPh sb="19" eb="21">
      <t>テイド</t>
    </rPh>
    <rPh sb="21" eb="24">
      <t>シンダンショ</t>
    </rPh>
    <rPh sb="25" eb="27">
      <t>リヨウ</t>
    </rPh>
    <phoneticPr fontId="1"/>
  </si>
  <si>
    <t>（障害の内容、就労能力等に及ぼす支障の程度）</t>
    <rPh sb="1" eb="3">
      <t>ショウガイ</t>
    </rPh>
    <rPh sb="4" eb="6">
      <t>ナイヨウ</t>
    </rPh>
    <rPh sb="7" eb="9">
      <t>シュウロウ</t>
    </rPh>
    <rPh sb="9" eb="11">
      <t>ノウリョク</t>
    </rPh>
    <rPh sb="11" eb="12">
      <t>トウ</t>
    </rPh>
    <rPh sb="13" eb="14">
      <t>オヨ</t>
    </rPh>
    <rPh sb="16" eb="18">
      <t>シショウ</t>
    </rPh>
    <rPh sb="19" eb="21">
      <t>テイド</t>
    </rPh>
    <phoneticPr fontId="1"/>
  </si>
  <si>
    <t>（醜状の部位・長さ・大きさ・程度等）</t>
    <rPh sb="1" eb="3">
      <t>シュウジョウ</t>
    </rPh>
    <rPh sb="4" eb="6">
      <t>ブイ</t>
    </rPh>
    <rPh sb="7" eb="8">
      <t>ナガ</t>
    </rPh>
    <rPh sb="10" eb="11">
      <t>オオ</t>
    </rPh>
    <rPh sb="14" eb="16">
      <t>テイド</t>
    </rPh>
    <rPh sb="16" eb="17">
      <t>トウ</t>
    </rPh>
    <phoneticPr fontId="1"/>
  </si>
  <si>
    <t>醜状障害</t>
    <rPh sb="0" eb="2">
      <t>シュウジョウ</t>
    </rPh>
    <rPh sb="2" eb="4">
      <t>ショウガイ</t>
    </rPh>
    <phoneticPr fontId="1"/>
  </si>
  <si>
    <t>切断部位は
障害部位は</t>
    <rPh sb="0" eb="2">
      <t>セツダン</t>
    </rPh>
    <rPh sb="2" eb="4">
      <t>ブイ</t>
    </rPh>
    <rPh sb="6" eb="8">
      <t>ショウガイ</t>
    </rPh>
    <rPh sb="8" eb="10">
      <t>ブイ</t>
    </rPh>
    <phoneticPr fontId="1"/>
  </si>
  <si>
    <t>で図示してください。</t>
    <rPh sb="1" eb="3">
      <t>ズシ</t>
    </rPh>
    <phoneticPr fontId="1"/>
  </si>
  <si>
    <t>切断・知覚等の障害</t>
    <rPh sb="0" eb="2">
      <t>セツダン</t>
    </rPh>
    <rPh sb="3" eb="5">
      <t>チカク</t>
    </rPh>
    <rPh sb="5" eb="6">
      <t>トウ</t>
    </rPh>
    <rPh sb="7" eb="9">
      <t>ショウガイ</t>
    </rPh>
    <phoneticPr fontId="1"/>
  </si>
  <si>
    <t>内　容　に　関　す　る　事　項</t>
    <rPh sb="0" eb="1">
      <t>ウチ</t>
    </rPh>
    <rPh sb="2" eb="3">
      <t>カタチ</t>
    </rPh>
    <rPh sb="6" eb="7">
      <t>カン</t>
    </rPh>
    <rPh sb="12" eb="13">
      <t>コト</t>
    </rPh>
    <rPh sb="14" eb="15">
      <t>コウ</t>
    </rPh>
    <phoneticPr fontId="1"/>
  </si>
  <si>
    <t>障害と災害との</t>
    <rPh sb="0" eb="2">
      <t>ショウガイ</t>
    </rPh>
    <rPh sb="3" eb="5">
      <t>サイガイ</t>
    </rPh>
    <phoneticPr fontId="1"/>
  </si>
  <si>
    <t>因果関係及び予</t>
    <rPh sb="0" eb="2">
      <t>インガ</t>
    </rPh>
    <rPh sb="2" eb="4">
      <t>カンケイ</t>
    </rPh>
    <rPh sb="4" eb="5">
      <t>オヨ</t>
    </rPh>
    <rPh sb="6" eb="7">
      <t>ヨ</t>
    </rPh>
    <phoneticPr fontId="1"/>
  </si>
  <si>
    <r>
      <t>後の所見</t>
    </r>
    <r>
      <rPr>
        <sz val="10"/>
        <color theme="0"/>
        <rFont val="ＭＳ 明朝"/>
        <family val="1"/>
        <charset val="128"/>
      </rPr>
      <t>　　␣</t>
    </r>
  </si>
  <si>
    <t>泌尿器）の障害</t>
    <phoneticPr fontId="1"/>
  </si>
  <si>
    <t>精神・神経・胸腹</t>
    <rPh sb="0" eb="2">
      <t>セイシン</t>
    </rPh>
    <rPh sb="3" eb="5">
      <t>シンケイ</t>
    </rPh>
    <rPh sb="6" eb="8">
      <t>キョウフク</t>
    </rPh>
    <phoneticPr fontId="1"/>
  </si>
  <si>
    <t>部臓器（生殖器・</t>
    <phoneticPr fontId="1"/>
  </si>
  <si>
    <t>運動障害</t>
    <phoneticPr fontId="1"/>
  </si>
  <si>
    <t>脊柱の変形</t>
    <rPh sb="0" eb="2">
      <t>セキチュウ</t>
    </rPh>
    <rPh sb="3" eb="5">
      <t>ヘンケイ</t>
    </rPh>
    <phoneticPr fontId="1"/>
  </si>
  <si>
    <t>（奇形）及び</t>
    <phoneticPr fontId="1"/>
  </si>
  <si>
    <t>下肢の</t>
    <rPh sb="0" eb="2">
      <t>カシ</t>
    </rPh>
    <phoneticPr fontId="1"/>
  </si>
  <si>
    <t>短縮</t>
    <phoneticPr fontId="1"/>
  </si>
  <si>
    <t>上・下肢の機能障害</t>
    <rPh sb="0" eb="1">
      <t>ジョウ</t>
    </rPh>
    <rPh sb="2" eb="4">
      <t>カシ</t>
    </rPh>
    <rPh sb="5" eb="7">
      <t>キノウ</t>
    </rPh>
    <rPh sb="7" eb="9">
      <t>ショウガイ</t>
    </rPh>
    <phoneticPr fontId="1"/>
  </si>
  <si>
    <t>（手指・足指を含む）</t>
    <phoneticPr fontId="1"/>
  </si>
  <si>
    <t>自覚症状</t>
    <phoneticPr fontId="1"/>
  </si>
  <si>
    <t>主訴又は</t>
    <rPh sb="0" eb="2">
      <t>シュソ</t>
    </rPh>
    <rPh sb="2" eb="3">
      <t>マタ</t>
    </rPh>
    <phoneticPr fontId="1"/>
  </si>
  <si>
    <t>他覚症状及び</t>
    <phoneticPr fontId="1"/>
  </si>
  <si>
    <t>検査結果</t>
    <phoneticPr fontId="1"/>
  </si>
  <si>
    <t>眼瞼の</t>
    <rPh sb="0" eb="2">
      <t>ガンケン</t>
    </rPh>
    <phoneticPr fontId="1"/>
  </si>
  <si>
    <t>障害</t>
    <phoneticPr fontId="1"/>
  </si>
  <si>
    <t>聴力障害と</t>
    <phoneticPr fontId="1"/>
  </si>
  <si>
    <t>耳介の欠損</t>
    <phoneticPr fontId="1"/>
  </si>
  <si>
    <t>鼻の</t>
    <rPh sb="0" eb="1">
      <t>ハナ</t>
    </rPh>
    <phoneticPr fontId="1"/>
  </si>
  <si>
    <t>の障害</t>
    <phoneticPr fontId="1"/>
  </si>
  <si>
    <t>そしゃく</t>
    <phoneticPr fontId="1"/>
  </si>
  <si>
    <t>機能障害</t>
    <phoneticPr fontId="1"/>
  </si>
  <si>
    <t>言語機能</t>
    <phoneticPr fontId="1"/>
  </si>
  <si>
    <t>　上記のとおり診断いたします。</t>
    <rPh sb="1" eb="3">
      <t>ジョウキ</t>
    </rPh>
    <rPh sb="7" eb="9">
      <t>シンダン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</si>
  <si>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</si>
  <si>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</si>
  <si>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</si>
  <si>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医療機関</t>
    <rPh sb="0" eb="2">
      <t>イリョウ</t>
    </rPh>
    <rPh sb="2" eb="4">
      <t>キカン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</si>
  <si>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</si>
  <si>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</si>
  <si>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医師の氏名</t>
    <rPh sb="0" eb="2">
      <t>イシ</t>
    </rPh>
    <rPh sb="3" eb="5">
      <t>シメイ</t>
    </rPh>
    <phoneticPr fontId="1"/>
  </si>
  <si>
    <t>（障害と災害との因果関係の有無、程度及び機能回復の見込等の予後の所見）</t>
    <rPh sb="1" eb="3">
      <t>ショウガイ</t>
    </rPh>
    <rPh sb="4" eb="6">
      <t>サイガイ</t>
    </rPh>
    <rPh sb="8" eb="12">
      <t>インガカンケイ</t>
    </rPh>
    <rPh sb="13" eb="15">
      <t>ウム</t>
    </rPh>
    <rPh sb="16" eb="18">
      <t>テイド</t>
    </rPh>
    <rPh sb="18" eb="19">
      <t>オヨ</t>
    </rPh>
    <rPh sb="20" eb="22">
      <t>キノウ</t>
    </rPh>
    <rPh sb="22" eb="24">
      <t>カイフク</t>
    </rPh>
    <rPh sb="25" eb="27">
      <t>ミコミ</t>
    </rPh>
    <rPh sb="27" eb="28">
      <t>トウ</t>
    </rPh>
    <rPh sb="29" eb="31">
      <t>ヨゴ</t>
    </rPh>
    <rPh sb="32" eb="34">
      <t>ショケン</t>
    </rPh>
    <phoneticPr fontId="1"/>
  </si>
  <si>
    <t>*</t>
    <phoneticPr fontId="1"/>
  </si>
  <si>
    <t>程度</t>
    <rPh sb="0" eb="2">
      <t>テイド</t>
    </rPh>
    <phoneticPr fontId="1"/>
  </si>
  <si>
    <t>(</t>
    <phoneticPr fontId="1"/>
  </si>
  <si>
    <t>)</t>
    <phoneticPr fontId="1"/>
  </si>
  <si>
    <t>前屈</t>
    <rPh sb="0" eb="2">
      <t>ゼンクツ</t>
    </rPh>
    <phoneticPr fontId="1"/>
  </si>
  <si>
    <t>左屈</t>
    <rPh sb="0" eb="1">
      <t>サ</t>
    </rPh>
    <rPh sb="1" eb="2">
      <t>クツ</t>
    </rPh>
    <phoneticPr fontId="1"/>
  </si>
  <si>
    <t>左回旋</t>
    <rPh sb="0" eb="1">
      <t>ヒダリ</t>
    </rPh>
    <rPh sb="1" eb="3">
      <t>カイセン</t>
    </rPh>
    <phoneticPr fontId="1"/>
  </si>
  <si>
    <t>後屈</t>
    <rPh sb="0" eb="2">
      <t>コウクツ</t>
    </rPh>
    <phoneticPr fontId="1"/>
  </si>
  <si>
    <t>右屈</t>
    <rPh sb="0" eb="1">
      <t>ミギ</t>
    </rPh>
    <rPh sb="1" eb="2">
      <t>クツ</t>
    </rPh>
    <phoneticPr fontId="1"/>
  </si>
  <si>
    <t>右回旋</t>
    <rPh sb="0" eb="1">
      <t>ミギ</t>
    </rPh>
    <rPh sb="1" eb="3">
      <t>カイセン</t>
    </rPh>
    <phoneticPr fontId="1"/>
  </si>
  <si>
    <t>コルセット
装用</t>
    <rPh sb="6" eb="8">
      <t>ソウヨウ</t>
    </rPh>
    <phoneticPr fontId="1"/>
  </si>
  <si>
    <t>コルセット
の種類</t>
    <rPh sb="7" eb="9">
      <t>シュルイ</t>
    </rPh>
    <phoneticPr fontId="1"/>
  </si>
  <si>
    <t>その他</t>
    <rPh sb="2" eb="3">
      <t>タ</t>
    </rPh>
    <phoneticPr fontId="1"/>
  </si>
  <si>
    <t>度</t>
    <rPh sb="0" eb="1">
      <t>ド</t>
    </rPh>
    <phoneticPr fontId="1"/>
  </si>
  <si>
    <t>左下肢長</t>
    <rPh sb="0" eb="1">
      <t>ヒダリ</t>
    </rPh>
    <rPh sb="1" eb="3">
      <t>カシ</t>
    </rPh>
    <rPh sb="3" eb="4">
      <t>チョウ</t>
    </rPh>
    <phoneticPr fontId="1"/>
  </si>
  <si>
    <t>右下肢長</t>
    <rPh sb="0" eb="1">
      <t>ミギ</t>
    </rPh>
    <rPh sb="1" eb="3">
      <t>カシ</t>
    </rPh>
    <rPh sb="3" eb="4">
      <t>チョウ</t>
    </rPh>
    <phoneticPr fontId="1"/>
  </si>
  <si>
    <t>cm</t>
    <phoneticPr fontId="1"/>
  </si>
  <si>
    <t>短縮の原因</t>
    <rPh sb="0" eb="2">
      <t>タンシュク</t>
    </rPh>
    <rPh sb="3" eb="5">
      <t>ゲンイン</t>
    </rPh>
    <phoneticPr fontId="1"/>
  </si>
  <si>
    <t>*部位</t>
    <rPh sb="1" eb="3">
      <t>ブイ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</si>
  <si>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</si>
  <si>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</si>
  <si>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関　節
部　位</t>
    <rPh sb="0" eb="1">
      <t>カン</t>
    </rPh>
    <rPh sb="2" eb="3">
      <t>セツ</t>
    </rPh>
    <rPh sb="4" eb="5">
      <t>ブ</t>
    </rPh>
    <rPh sb="6" eb="7">
      <t>クライ</t>
    </rPh>
    <phoneticPr fontId="1"/>
  </si>
  <si>
    <t>運　動
種　類</t>
    <rPh sb="0" eb="1">
      <t>ウン</t>
    </rPh>
    <rPh sb="2" eb="3">
      <t>ドウ</t>
    </rPh>
    <rPh sb="4" eb="5">
      <t>シュ</t>
    </rPh>
    <rPh sb="6" eb="7">
      <t>タグイ</t>
    </rPh>
    <phoneticPr fontId="1"/>
  </si>
  <si>
    <t>自　動</t>
    <rPh sb="0" eb="1">
      <t>ジ</t>
    </rPh>
    <rPh sb="2" eb="3">
      <t>ドウ</t>
    </rPh>
    <phoneticPr fontId="1"/>
  </si>
  <si>
    <t>他　動</t>
    <rPh sb="0" eb="1">
      <t>ホカ</t>
    </rPh>
    <rPh sb="2" eb="3">
      <t>ドウ</t>
    </rPh>
    <phoneticPr fontId="1"/>
  </si>
  <si>
    <t>部位…</t>
    <rPh sb="0" eb="2">
      <t>ブイ</t>
    </rPh>
    <phoneticPr fontId="1"/>
  </si>
  <si>
    <t>原因…</t>
    <rPh sb="0" eb="2">
      <t>ゲンイン</t>
    </rPh>
    <phoneticPr fontId="1"/>
  </si>
  <si>
    <t>体幹骨
長管骨
の変形</t>
    <rPh sb="0" eb="1">
      <t>カラダ</t>
    </rPh>
    <rPh sb="1" eb="2">
      <t>ミキ</t>
    </rPh>
    <rPh sb="2" eb="3">
      <t>ホネ</t>
    </rPh>
    <rPh sb="4" eb="5">
      <t>ナガ</t>
    </rPh>
    <rPh sb="5" eb="6">
      <t>カン</t>
    </rPh>
    <rPh sb="6" eb="7">
      <t>ホネ</t>
    </rPh>
    <rPh sb="9" eb="11">
      <t>ヘンケイ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</si>
</sst>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78">
    <xf numFmtId="0" fontId="0" fillId="0" borderId="0" xfId="0"/>
    <xf numFmtId="49" fontId="3" fillId="0" borderId="0" xfId="0" applyNumberFormat="1" applyFont="1" applyAlignment="1">
      <alignment vertical="center"/>
    </xf>
    <xf numFmtId="49" fontId="5" fillId="0" borderId="24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vertical="center"/>
      <protection locked="0"/>
    </xf>
    <xf numFmtId="49" fontId="3" fillId="0" borderId="8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vertical="center"/>
      <protection locked="0"/>
    </xf>
    <xf numFmtId="49" fontId="3" fillId="0" borderId="7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9" fontId="3" fillId="0" borderId="22" xfId="0" applyNumberFormat="1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vertical="center"/>
      <protection locked="0"/>
    </xf>
    <xf numFmtId="49" fontId="3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right" vertical="center" textRotation="255" wrapText="1"/>
    </xf>
    <xf numFmtId="49" fontId="3" fillId="0" borderId="2" xfId="0" applyNumberFormat="1" applyFont="1" applyBorder="1" applyAlignment="1">
      <alignment horizontal="right" vertical="center" textRotation="255" wrapText="1"/>
    </xf>
    <xf numFmtId="49" fontId="3" fillId="0" borderId="8" xfId="0" applyNumberFormat="1" applyFont="1" applyBorder="1" applyAlignment="1">
      <alignment horizontal="right" vertical="center" textRotation="255" wrapText="1"/>
    </xf>
    <xf numFmtId="49" fontId="3" fillId="0" borderId="0" xfId="0" applyNumberFormat="1" applyFont="1" applyBorder="1" applyAlignment="1">
      <alignment horizontal="right" vertical="center" textRotation="255" wrapText="1"/>
    </xf>
    <xf numFmtId="49" fontId="3" fillId="0" borderId="18" xfId="0" applyNumberFormat="1" applyFont="1" applyBorder="1" applyAlignment="1">
      <alignment horizontal="right" vertical="center" textRotation="255" wrapText="1"/>
    </xf>
    <xf numFmtId="49" fontId="3" fillId="0" borderId="15" xfId="0" applyNumberFormat="1" applyFont="1" applyBorder="1" applyAlignment="1">
      <alignment horizontal="right" vertical="center" textRotation="255" wrapText="1"/>
    </xf>
    <xf numFmtId="49" fontId="3" fillId="0" borderId="2" xfId="0" applyNumberFormat="1" applyFont="1" applyBorder="1" applyAlignment="1">
      <alignment horizontal="left" vertical="center" textRotation="255"/>
    </xf>
    <xf numFmtId="49" fontId="3" fillId="0" borderId="3" xfId="0" applyNumberFormat="1" applyFont="1" applyBorder="1" applyAlignment="1">
      <alignment horizontal="left" vertical="center" textRotation="255"/>
    </xf>
    <xf numFmtId="49" fontId="3" fillId="0" borderId="0" xfId="0" applyNumberFormat="1" applyFont="1" applyBorder="1" applyAlignment="1">
      <alignment horizontal="left" vertical="center" textRotation="255"/>
    </xf>
    <xf numFmtId="49" fontId="3" fillId="0" borderId="7" xfId="0" applyNumberFormat="1" applyFont="1" applyBorder="1" applyAlignment="1">
      <alignment horizontal="left" vertical="center" textRotation="255"/>
    </xf>
    <xf numFmtId="49" fontId="3" fillId="0" borderId="15" xfId="0" applyNumberFormat="1" applyFont="1" applyBorder="1" applyAlignment="1">
      <alignment horizontal="left" vertical="center" textRotation="255"/>
    </xf>
    <xf numFmtId="49" fontId="3" fillId="0" borderId="20" xfId="0" applyNumberFormat="1" applyFont="1" applyBorder="1" applyAlignment="1">
      <alignment horizontal="left" vertical="center" textRotation="255"/>
    </xf>
    <xf numFmtId="49" fontId="3" fillId="0" borderId="4" xfId="0" applyNumberFormat="1" applyFont="1" applyBorder="1" applyAlignment="1">
      <alignment horizontal="right" vertical="center" textRotation="255" wrapText="1"/>
    </xf>
    <xf numFmtId="49" fontId="3" fillId="0" borderId="5" xfId="0" applyNumberFormat="1" applyFont="1" applyBorder="1" applyAlignment="1">
      <alignment horizontal="right" vertical="center" textRotation="255" wrapText="1"/>
    </xf>
    <xf numFmtId="49" fontId="3" fillId="0" borderId="5" xfId="0" applyNumberFormat="1" applyFont="1" applyBorder="1" applyAlignment="1">
      <alignment horizontal="left" vertical="center" textRotation="255"/>
    </xf>
    <xf numFmtId="49" fontId="3" fillId="0" borderId="6" xfId="0" applyNumberFormat="1" applyFont="1" applyBorder="1" applyAlignment="1">
      <alignment horizontal="left" vertical="center" textRotation="255"/>
    </xf>
    <xf numFmtId="49" fontId="3" fillId="0" borderId="1" xfId="0" applyNumberFormat="1" applyFont="1" applyBorder="1" applyAlignment="1">
      <alignment horizontal="right" vertical="distributed" textRotation="255" wrapText="1" indent="1"/>
    </xf>
    <xf numFmtId="49" fontId="3" fillId="0" borderId="2" xfId="0" applyNumberFormat="1" applyFont="1" applyBorder="1" applyAlignment="1">
      <alignment horizontal="right" vertical="distributed" textRotation="255" wrapText="1" indent="1"/>
    </xf>
    <xf numFmtId="49" fontId="3" fillId="0" borderId="8" xfId="0" applyNumberFormat="1" applyFont="1" applyBorder="1" applyAlignment="1">
      <alignment horizontal="right" vertical="distributed" textRotation="255" wrapText="1" indent="1"/>
    </xf>
    <xf numFmtId="49" fontId="3" fillId="0" borderId="0" xfId="0" applyNumberFormat="1" applyFont="1" applyBorder="1" applyAlignment="1">
      <alignment horizontal="right" vertical="distributed" textRotation="255" wrapText="1" indent="1"/>
    </xf>
    <xf numFmtId="49" fontId="3" fillId="0" borderId="4" xfId="0" applyNumberFormat="1" applyFont="1" applyBorder="1" applyAlignment="1">
      <alignment horizontal="right" vertical="distributed" textRotation="255" wrapText="1" indent="1"/>
    </xf>
    <xf numFmtId="49" fontId="3" fillId="0" borderId="5" xfId="0" applyNumberFormat="1" applyFont="1" applyBorder="1" applyAlignment="1">
      <alignment horizontal="right" vertical="distributed" textRotation="255" wrapText="1" indent="1"/>
    </xf>
    <xf numFmtId="49" fontId="3" fillId="0" borderId="2" xfId="0" applyNumberFormat="1" applyFont="1" applyBorder="1" applyAlignment="1">
      <alignment horizontal="left" vertical="distributed" textRotation="255" indent="1"/>
    </xf>
    <xf numFmtId="49" fontId="3" fillId="0" borderId="3" xfId="0" applyNumberFormat="1" applyFont="1" applyBorder="1" applyAlignment="1">
      <alignment horizontal="left" vertical="distributed" textRotation="255" indent="1"/>
    </xf>
    <xf numFmtId="49" fontId="3" fillId="0" borderId="0" xfId="0" applyNumberFormat="1" applyFont="1" applyBorder="1" applyAlignment="1">
      <alignment horizontal="left" vertical="distributed" textRotation="255" indent="1"/>
    </xf>
    <xf numFmtId="49" fontId="3" fillId="0" borderId="7" xfId="0" applyNumberFormat="1" applyFont="1" applyBorder="1" applyAlignment="1">
      <alignment horizontal="left" vertical="distributed" textRotation="255" indent="1"/>
    </xf>
    <xf numFmtId="49" fontId="3" fillId="0" borderId="5" xfId="0" applyNumberFormat="1" applyFont="1" applyBorder="1" applyAlignment="1">
      <alignment horizontal="left" vertical="distributed" textRotation="255" indent="1"/>
    </xf>
    <xf numFmtId="49" fontId="3" fillId="0" borderId="6" xfId="0" applyNumberFormat="1" applyFont="1" applyBorder="1" applyAlignment="1">
      <alignment horizontal="left" vertical="distributed" textRotation="255" indent="1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horizontal="right" vertical="distributed" textRotation="255" wrapText="1"/>
    </xf>
    <xf numFmtId="49" fontId="3" fillId="0" borderId="2" xfId="0" applyNumberFormat="1" applyFont="1" applyBorder="1" applyAlignment="1">
      <alignment horizontal="right" vertical="distributed" textRotation="255" wrapText="1"/>
    </xf>
    <xf numFmtId="49" fontId="3" fillId="0" borderId="8" xfId="0" applyNumberFormat="1" applyFont="1" applyBorder="1" applyAlignment="1">
      <alignment horizontal="right" vertical="distributed" textRotation="255" wrapText="1"/>
    </xf>
    <xf numFmtId="49" fontId="3" fillId="0" borderId="0" xfId="0" applyNumberFormat="1" applyFont="1" applyBorder="1" applyAlignment="1">
      <alignment horizontal="right" vertical="distributed" textRotation="255" wrapText="1"/>
    </xf>
    <xf numFmtId="49" fontId="3" fillId="0" borderId="4" xfId="0" applyNumberFormat="1" applyFont="1" applyBorder="1" applyAlignment="1">
      <alignment horizontal="right" vertical="distributed" textRotation="255" wrapText="1"/>
    </xf>
    <xf numFmtId="49" fontId="3" fillId="0" borderId="5" xfId="0" applyNumberFormat="1" applyFont="1" applyBorder="1" applyAlignment="1">
      <alignment horizontal="right" vertical="distributed" textRotation="255" wrapText="1"/>
    </xf>
    <xf numFmtId="49" fontId="3" fillId="0" borderId="2" xfId="0" applyNumberFormat="1" applyFont="1" applyBorder="1" applyAlignment="1">
      <alignment horizontal="left" vertical="distributed" textRotation="255" wrapText="1"/>
    </xf>
    <xf numFmtId="49" fontId="3" fillId="0" borderId="3" xfId="0" applyNumberFormat="1" applyFont="1" applyBorder="1" applyAlignment="1">
      <alignment horizontal="left" vertical="distributed" textRotation="255" wrapText="1"/>
    </xf>
    <xf numFmtId="49" fontId="3" fillId="0" borderId="0" xfId="0" applyNumberFormat="1" applyFont="1" applyBorder="1" applyAlignment="1">
      <alignment horizontal="left" vertical="distributed" textRotation="255" wrapText="1"/>
    </xf>
    <xf numFmtId="49" fontId="3" fillId="0" borderId="7" xfId="0" applyNumberFormat="1" applyFont="1" applyBorder="1" applyAlignment="1">
      <alignment horizontal="left" vertical="distributed" textRotation="255" wrapText="1"/>
    </xf>
    <xf numFmtId="49" fontId="3" fillId="0" borderId="5" xfId="0" applyNumberFormat="1" applyFont="1" applyBorder="1" applyAlignment="1">
      <alignment horizontal="left" vertical="distributed" textRotation="255" wrapText="1"/>
    </xf>
    <xf numFmtId="49" fontId="3" fillId="0" borderId="6" xfId="0" applyNumberFormat="1" applyFont="1" applyBorder="1" applyAlignment="1">
      <alignment horizontal="left" vertical="distributed" textRotation="255" wrapText="1"/>
    </xf>
    <xf numFmtId="49" fontId="4" fillId="0" borderId="1" xfId="0" applyNumberFormat="1" applyFont="1" applyBorder="1" applyAlignment="1">
      <alignment horizontal="right" vertical="distributed" textRotation="255" wrapText="1"/>
    </xf>
    <xf numFmtId="49" fontId="4" fillId="0" borderId="2" xfId="0" applyNumberFormat="1" applyFont="1" applyBorder="1" applyAlignment="1">
      <alignment horizontal="right" vertical="distributed" textRotation="255" wrapText="1"/>
    </xf>
    <xf numFmtId="49" fontId="4" fillId="0" borderId="8" xfId="0" applyNumberFormat="1" applyFont="1" applyBorder="1" applyAlignment="1">
      <alignment horizontal="right" vertical="distributed" textRotation="255" wrapText="1"/>
    </xf>
    <xf numFmtId="49" fontId="4" fillId="0" borderId="0" xfId="0" applyNumberFormat="1" applyFont="1" applyBorder="1" applyAlignment="1">
      <alignment horizontal="right" vertical="distributed" textRotation="255" wrapText="1"/>
    </xf>
    <xf numFmtId="49" fontId="4" fillId="0" borderId="4" xfId="0" applyNumberFormat="1" applyFont="1" applyBorder="1" applyAlignment="1">
      <alignment horizontal="right" vertical="distributed" textRotation="255" wrapText="1"/>
    </xf>
    <xf numFmtId="49" fontId="4" fillId="0" borderId="5" xfId="0" applyNumberFormat="1" applyFont="1" applyBorder="1" applyAlignment="1">
      <alignment horizontal="right" vertical="distributed" textRotation="255" wrapText="1"/>
    </xf>
    <xf numFmtId="49" fontId="4" fillId="0" borderId="2" xfId="0" applyNumberFormat="1" applyFont="1" applyBorder="1" applyAlignment="1">
      <alignment horizontal="left" vertical="distributed" textRotation="255"/>
    </xf>
    <xf numFmtId="49" fontId="4" fillId="0" borderId="3" xfId="0" applyNumberFormat="1" applyFont="1" applyBorder="1" applyAlignment="1">
      <alignment horizontal="left" vertical="distributed" textRotation="255"/>
    </xf>
    <xf numFmtId="49" fontId="4" fillId="0" borderId="0" xfId="0" applyNumberFormat="1" applyFont="1" applyBorder="1" applyAlignment="1">
      <alignment horizontal="left" vertical="distributed" textRotation="255"/>
    </xf>
    <xf numFmtId="49" fontId="4" fillId="0" borderId="7" xfId="0" applyNumberFormat="1" applyFont="1" applyBorder="1" applyAlignment="1">
      <alignment horizontal="left" vertical="distributed" textRotation="255"/>
    </xf>
    <xf numFmtId="49" fontId="4" fillId="0" borderId="5" xfId="0" applyNumberFormat="1" applyFont="1" applyBorder="1" applyAlignment="1">
      <alignment horizontal="left" vertical="distributed" textRotation="255"/>
    </xf>
    <xf numFmtId="49" fontId="4" fillId="0" borderId="6" xfId="0" applyNumberFormat="1" applyFont="1" applyBorder="1" applyAlignment="1">
      <alignment horizontal="left" vertical="distributed" textRotation="255"/>
    </xf>
    <xf numFmtId="49" fontId="3" fillId="0" borderId="2" xfId="0" applyNumberFormat="1" applyFont="1" applyBorder="1" applyAlignment="1">
      <alignment horizontal="left" vertical="distributed" textRotation="255"/>
    </xf>
    <xf numFmtId="49" fontId="3" fillId="0" borderId="3" xfId="0" applyNumberFormat="1" applyFont="1" applyBorder="1" applyAlignment="1">
      <alignment horizontal="left" vertical="distributed" textRotation="255"/>
    </xf>
    <xf numFmtId="49" fontId="3" fillId="0" borderId="0" xfId="0" applyNumberFormat="1" applyFont="1" applyBorder="1" applyAlignment="1">
      <alignment horizontal="left" vertical="distributed" textRotation="255"/>
    </xf>
    <xf numFmtId="49" fontId="3" fillId="0" borderId="7" xfId="0" applyNumberFormat="1" applyFont="1" applyBorder="1" applyAlignment="1">
      <alignment horizontal="left" vertical="distributed" textRotation="255"/>
    </xf>
    <xf numFmtId="49" fontId="3" fillId="0" borderId="5" xfId="0" applyNumberFormat="1" applyFont="1" applyBorder="1" applyAlignment="1">
      <alignment horizontal="left" vertical="distributed" textRotation="255"/>
    </xf>
    <xf numFmtId="49" fontId="3" fillId="0" borderId="6" xfId="0" applyNumberFormat="1" applyFont="1" applyBorder="1" applyAlignment="1">
      <alignment horizontal="left" vertical="distributed" textRotation="255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3" fillId="0" borderId="6" xfId="0" applyNumberFormat="1" applyFont="1" applyBorder="1" applyAlignment="1" applyProtection="1">
      <alignment horizontal="center" vertical="center"/>
      <protection locked="0"/>
    </xf>
    <xf numFmtId="176" fontId="3" fillId="0" borderId="22" xfId="0" applyNumberFormat="1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6" fontId="3" fillId="0" borderId="18" xfId="0" applyNumberFormat="1" applyFont="1" applyBorder="1" applyAlignment="1" applyProtection="1">
      <alignment horizontal="center" vertical="center"/>
      <protection locked="0"/>
    </xf>
    <xf numFmtId="176" fontId="3" fillId="0" borderId="15" xfId="0" applyNumberFormat="1" applyFont="1" applyBorder="1" applyAlignment="1" applyProtection="1">
      <alignment horizontal="center" vertical="center"/>
      <protection locked="0"/>
    </xf>
    <xf numFmtId="176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49" fontId="3" fillId="0" borderId="13" xfId="0" applyNumberFormat="1" applyFont="1" applyBorder="1" applyAlignment="1" applyProtection="1">
      <alignment vertical="center" wrapText="1"/>
      <protection locked="0"/>
    </xf>
    <xf numFmtId="49" fontId="3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21" xfId="0" applyNumberFormat="1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shrinkToFit="1"/>
      <protection locked="0"/>
    </xf>
    <xf numFmtId="49" fontId="3" fillId="0" borderId="0" xfId="0" applyNumberFormat="1" applyFont="1" applyBorder="1" applyAlignment="1" applyProtection="1">
      <alignment vertical="center" shrinkToFit="1"/>
      <protection locked="0"/>
    </xf>
    <xf numFmtId="49" fontId="3" fillId="0" borderId="7" xfId="0" applyNumberFormat="1" applyFont="1" applyBorder="1" applyAlignment="1" applyProtection="1">
      <alignment vertical="center" shrinkToFit="1"/>
      <protection locked="0"/>
    </xf>
    <xf numFmtId="49" fontId="3" fillId="0" borderId="4" xfId="0" applyNumberFormat="1" applyFont="1" applyBorder="1" applyAlignment="1" applyProtection="1">
      <alignment vertical="center" shrinkToFit="1"/>
      <protection locked="0"/>
    </xf>
    <xf numFmtId="49" fontId="3" fillId="0" borderId="5" xfId="0" applyNumberFormat="1" applyFont="1" applyBorder="1" applyAlignment="1" applyProtection="1">
      <alignment vertical="center" shrinkToFit="1"/>
      <protection locked="0"/>
    </xf>
    <xf numFmtId="49" fontId="3" fillId="0" borderId="6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vertical="center" shrinkToFit="1"/>
      <protection locked="0"/>
    </xf>
    <xf numFmtId="49" fontId="3" fillId="0" borderId="21" xfId="0" applyNumberFormat="1" applyFont="1" applyBorder="1" applyAlignment="1" applyProtection="1">
      <alignment vertical="center" shrinkToFit="1"/>
      <protection locked="0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vertical="center"/>
    </xf>
    <xf numFmtId="49" fontId="3" fillId="0" borderId="24" xfId="0" applyNumberFormat="1" applyFont="1" applyBorder="1" applyAlignment="1">
      <alignment vertical="center"/>
    </xf>
    <xf numFmtId="49" fontId="3" fillId="0" borderId="25" xfId="0" applyNumberFormat="1" applyFont="1" applyBorder="1" applyAlignment="1">
      <alignment vertical="center"/>
    </xf>
    <xf numFmtId="49" fontId="3" fillId="0" borderId="23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/>
    </xf>
    <xf numFmtId="49" fontId="3" fillId="0" borderId="1" xfId="0" applyNumberFormat="1" applyFont="1" applyBorder="1" applyAlignment="1" applyProtection="1">
      <alignment horizontal="right" vertical="center" shrinkToFit="1"/>
      <protection locked="0"/>
    </xf>
    <xf numFmtId="49" fontId="3" fillId="0" borderId="2" xfId="0" applyNumberFormat="1" applyFont="1" applyBorder="1" applyAlignment="1" applyProtection="1">
      <alignment horizontal="right" vertical="center" shrinkToFit="1"/>
      <protection locked="0"/>
    </xf>
    <xf numFmtId="49" fontId="3" fillId="0" borderId="8" xfId="0" applyNumberFormat="1" applyFont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Border="1" applyAlignment="1" applyProtection="1">
      <alignment horizontal="right" vertical="center" shrinkToFit="1"/>
      <protection locked="0"/>
    </xf>
    <xf numFmtId="49" fontId="3" fillId="0" borderId="4" xfId="0" applyNumberFormat="1" applyFont="1" applyBorder="1" applyAlignment="1" applyProtection="1">
      <alignment horizontal="right" vertical="center" shrinkToFit="1"/>
      <protection locked="0"/>
    </xf>
    <xf numFmtId="49" fontId="3" fillId="0" borderId="5" xfId="0" applyNumberFormat="1" applyFont="1" applyBorder="1" applyAlignment="1" applyProtection="1">
      <alignment horizontal="right" vertical="center" shrinkToFit="1"/>
      <protection locked="0"/>
    </xf>
    <xf numFmtId="49" fontId="3" fillId="0" borderId="7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1" xfId="0" applyNumberFormat="1" applyFont="1" applyBorder="1" applyAlignment="1" applyProtection="1">
      <alignment vertical="top" wrapText="1"/>
      <protection locked="0"/>
    </xf>
    <xf numFmtId="49" fontId="3" fillId="0" borderId="2" xfId="0" applyNumberFormat="1" applyFont="1" applyBorder="1" applyAlignment="1" applyProtection="1">
      <alignment vertical="top" wrapText="1"/>
      <protection locked="0"/>
    </xf>
    <xf numFmtId="49" fontId="3" fillId="0" borderId="22" xfId="0" applyNumberFormat="1" applyFont="1" applyBorder="1" applyAlignment="1" applyProtection="1">
      <alignment vertical="top" wrapText="1"/>
      <protection locked="0"/>
    </xf>
    <xf numFmtId="49" fontId="3" fillId="0" borderId="8" xfId="0" applyNumberFormat="1" applyFont="1" applyBorder="1" applyAlignment="1" applyProtection="1">
      <alignment vertical="top" wrapText="1"/>
      <protection locked="0"/>
    </xf>
    <xf numFmtId="49" fontId="3" fillId="0" borderId="0" xfId="0" applyNumberFormat="1" applyFont="1" applyBorder="1" applyAlignment="1" applyProtection="1">
      <alignment vertical="top" wrapText="1"/>
      <protection locked="0"/>
    </xf>
    <xf numFmtId="49" fontId="3" fillId="0" borderId="13" xfId="0" applyNumberFormat="1" applyFont="1" applyBorder="1" applyAlignment="1" applyProtection="1">
      <alignment vertical="top" wrapText="1"/>
      <protection locked="0"/>
    </xf>
    <xf numFmtId="49" fontId="3" fillId="0" borderId="4" xfId="0" applyNumberFormat="1" applyFont="1" applyBorder="1" applyAlignment="1" applyProtection="1">
      <alignment vertical="top" wrapText="1"/>
      <protection locked="0"/>
    </xf>
    <xf numFmtId="49" fontId="3" fillId="0" borderId="5" xfId="0" applyNumberFormat="1" applyFont="1" applyBorder="1" applyAlignment="1" applyProtection="1">
      <alignment vertical="top" wrapText="1"/>
      <protection locked="0"/>
    </xf>
    <xf numFmtId="49" fontId="3" fillId="0" borderId="21" xfId="0" applyNumberFormat="1" applyFont="1" applyBorder="1" applyAlignment="1" applyProtection="1">
      <alignment vertical="top" wrapText="1"/>
      <protection locked="0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17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8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horizontal="distributed" vertical="center"/>
    </xf>
    <xf numFmtId="49" fontId="3" fillId="0" borderId="3" xfId="0" applyNumberFormat="1" applyFont="1" applyBorder="1" applyAlignment="1">
      <alignment horizontal="distributed" vertical="center"/>
    </xf>
    <xf numFmtId="49" fontId="3" fillId="0" borderId="4" xfId="0" applyNumberFormat="1" applyFont="1" applyBorder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49" fontId="3" fillId="0" borderId="6" xfId="0" applyNumberFormat="1" applyFont="1" applyBorder="1" applyAlignment="1">
      <alignment horizontal="distributed" vertical="center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right" vertical="center"/>
    </xf>
    <xf numFmtId="49" fontId="3" fillId="0" borderId="9" xfId="0" applyNumberFormat="1" applyFont="1" applyBorder="1" applyAlignment="1">
      <alignment horizontal="distributed" vertical="center" wrapText="1"/>
    </xf>
    <xf numFmtId="49" fontId="3" fillId="0" borderId="10" xfId="0" applyNumberFormat="1" applyFont="1" applyBorder="1" applyAlignment="1">
      <alignment horizontal="distributed" vertical="center"/>
    </xf>
    <xf numFmtId="49" fontId="3" fillId="0" borderId="14" xfId="0" applyNumberFormat="1" applyFont="1" applyBorder="1" applyAlignment="1">
      <alignment horizontal="distributed" vertical="center"/>
    </xf>
    <xf numFmtId="49" fontId="3" fillId="0" borderId="15" xfId="0" applyNumberFormat="1" applyFont="1" applyBorder="1" applyAlignment="1">
      <alignment horizontal="distributed" vertical="center"/>
    </xf>
    <xf numFmtId="49" fontId="3" fillId="0" borderId="9" xfId="0" applyNumberFormat="1" applyFont="1" applyBorder="1" applyAlignment="1">
      <alignment horizontal="center" vertical="center" textRotation="255" shrinkToFit="1"/>
    </xf>
    <xf numFmtId="49" fontId="3" fillId="0" borderId="19" xfId="0" applyNumberFormat="1" applyFont="1" applyBorder="1" applyAlignment="1">
      <alignment horizontal="center" vertical="center" textRotation="255" shrinkToFit="1"/>
    </xf>
    <xf numFmtId="49" fontId="3" fillId="0" borderId="12" xfId="0" applyNumberFormat="1" applyFont="1" applyBorder="1" applyAlignment="1">
      <alignment horizontal="center" vertical="center" textRotation="255" shrinkToFit="1"/>
    </xf>
    <xf numFmtId="49" fontId="3" fillId="0" borderId="7" xfId="0" applyNumberFormat="1" applyFont="1" applyBorder="1" applyAlignment="1">
      <alignment horizontal="center" vertical="center" textRotation="255" shrinkToFit="1"/>
    </xf>
    <xf numFmtId="49" fontId="3" fillId="0" borderId="30" xfId="0" applyNumberFormat="1" applyFont="1" applyBorder="1" applyAlignment="1">
      <alignment horizontal="center" vertical="center" textRotation="255" shrinkToFit="1"/>
    </xf>
    <xf numFmtId="49" fontId="3" fillId="0" borderId="6" xfId="0" applyNumberFormat="1" applyFont="1" applyBorder="1" applyAlignment="1">
      <alignment horizontal="center" vertical="center" textRotation="255" shrinkToFit="1"/>
    </xf>
    <xf numFmtId="49" fontId="3" fillId="0" borderId="17" xfId="0" applyNumberFormat="1" applyFont="1" applyBorder="1" applyAlignment="1">
      <alignment horizontal="distributed" vertical="center"/>
    </xf>
    <xf numFmtId="49" fontId="3" fillId="0" borderId="19" xfId="0" applyNumberFormat="1" applyFont="1" applyBorder="1" applyAlignment="1">
      <alignment horizontal="distributed" vertical="center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horizontal="distributed" vertical="center" wrapText="1"/>
    </xf>
    <xf numFmtId="49" fontId="3" fillId="0" borderId="2" xfId="0" applyNumberFormat="1" applyFont="1" applyBorder="1" applyAlignment="1">
      <alignment horizontal="distributed" vertical="center" wrapText="1"/>
    </xf>
    <xf numFmtId="49" fontId="3" fillId="0" borderId="3" xfId="0" applyNumberFormat="1" applyFont="1" applyBorder="1" applyAlignment="1">
      <alignment horizontal="distributed" vertical="center" wrapText="1"/>
    </xf>
    <xf numFmtId="49" fontId="3" fillId="0" borderId="8" xfId="0" applyNumberFormat="1" applyFont="1" applyBorder="1" applyAlignment="1">
      <alignment horizontal="distributed" vertical="center" wrapText="1"/>
    </xf>
    <xf numFmtId="49" fontId="3" fillId="0" borderId="0" xfId="0" applyNumberFormat="1" applyFont="1" applyBorder="1" applyAlignment="1">
      <alignment horizontal="distributed" vertical="center" wrapText="1"/>
    </xf>
    <xf numFmtId="49" fontId="3" fillId="0" borderId="7" xfId="0" applyNumberFormat="1" applyFont="1" applyBorder="1" applyAlignment="1">
      <alignment horizontal="distributed" vertical="center" wrapText="1"/>
    </xf>
    <xf numFmtId="49" fontId="3" fillId="0" borderId="4" xfId="0" applyNumberFormat="1" applyFont="1" applyBorder="1" applyAlignment="1">
      <alignment horizontal="distributed" vertical="center" wrapText="1"/>
    </xf>
    <xf numFmtId="49" fontId="3" fillId="0" borderId="5" xfId="0" applyNumberFormat="1" applyFont="1" applyBorder="1" applyAlignment="1">
      <alignment horizontal="distributed" vertical="center" wrapText="1"/>
    </xf>
    <xf numFmtId="49" fontId="3" fillId="0" borderId="6" xfId="0" applyNumberFormat="1" applyFont="1" applyBorder="1" applyAlignment="1">
      <alignment horizontal="distributed" vertical="center" wrapText="1"/>
    </xf>
    <xf numFmtId="49" fontId="3" fillId="0" borderId="8" xfId="0" applyNumberFormat="1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distributed" vertical="center"/>
    </xf>
    <xf numFmtId="49" fontId="3" fillId="0" borderId="7" xfId="0" applyNumberFormat="1" applyFont="1" applyBorder="1" applyAlignment="1">
      <alignment horizontal="distributed" vertical="center"/>
    </xf>
    <xf numFmtId="49" fontId="3" fillId="0" borderId="21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 textRotation="255"/>
    </xf>
    <xf numFmtId="49" fontId="3" fillId="0" borderId="3" xfId="0" applyNumberFormat="1" applyFont="1" applyBorder="1" applyAlignment="1">
      <alignment horizontal="center" vertical="center" textRotation="255"/>
    </xf>
    <xf numFmtId="49" fontId="3" fillId="0" borderId="12" xfId="0" applyNumberFormat="1" applyFont="1" applyBorder="1" applyAlignment="1">
      <alignment horizontal="center" vertical="center" textRotation="255"/>
    </xf>
    <xf numFmtId="49" fontId="3" fillId="0" borderId="7" xfId="0" applyNumberFormat="1" applyFont="1" applyBorder="1" applyAlignment="1">
      <alignment horizontal="center" vertical="center" textRotation="255"/>
    </xf>
    <xf numFmtId="49" fontId="3" fillId="0" borderId="14" xfId="0" applyNumberFormat="1" applyFont="1" applyBorder="1" applyAlignment="1">
      <alignment horizontal="center" vertical="center" textRotation="255"/>
    </xf>
    <xf numFmtId="49" fontId="3" fillId="0" borderId="20" xfId="0" applyNumberFormat="1" applyFont="1" applyBorder="1" applyAlignment="1">
      <alignment horizontal="center" vertical="center" textRotation="255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distributed" vertical="center" indent="1"/>
    </xf>
    <xf numFmtId="49" fontId="3" fillId="0" borderId="25" xfId="0" applyNumberFormat="1" applyFont="1" applyBorder="1" applyAlignment="1">
      <alignment horizontal="distributed" vertical="center" indent="1"/>
    </xf>
    <xf numFmtId="49" fontId="3" fillId="0" borderId="23" xfId="0" applyNumberFormat="1" applyFont="1" applyBorder="1" applyAlignment="1">
      <alignment horizontal="distributed" vertical="center" indent="1"/>
    </xf>
    <xf numFmtId="49" fontId="3" fillId="0" borderId="26" xfId="0" applyNumberFormat="1" applyFont="1" applyBorder="1" applyAlignment="1">
      <alignment horizontal="distributed" vertical="center" indent="1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horizontal="center" vertical="center" textRotation="255"/>
    </xf>
    <xf numFmtId="49" fontId="3" fillId="0" borderId="2" xfId="0" applyNumberFormat="1" applyFont="1" applyBorder="1" applyAlignment="1">
      <alignment horizontal="center" vertical="center" textRotation="255"/>
    </xf>
    <xf numFmtId="49" fontId="3" fillId="0" borderId="8" xfId="0" applyNumberFormat="1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center" textRotation="255"/>
    </xf>
    <xf numFmtId="49" fontId="3" fillId="0" borderId="5" xfId="0" applyNumberFormat="1" applyFont="1" applyBorder="1" applyAlignment="1">
      <alignment horizontal="center" vertical="center" textRotation="255"/>
    </xf>
    <xf numFmtId="49" fontId="3" fillId="0" borderId="6" xfId="0" applyNumberFormat="1" applyFont="1" applyBorder="1" applyAlignment="1">
      <alignment horizontal="center" vertical="center" textRotation="255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 applyProtection="1">
      <alignment horizontal="center" vertical="center"/>
      <protection locked="0"/>
    </xf>
    <xf numFmtId="176" fontId="3" fillId="0" borderId="28" xfId="0" applyNumberFormat="1" applyFont="1" applyBorder="1" applyAlignment="1" applyProtection="1">
      <alignment horizontal="center" vertical="center"/>
      <protection locked="0"/>
    </xf>
    <xf numFmtId="176" fontId="3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49" fontId="3" fillId="0" borderId="0" xfId="0" quotePrefix="1" applyNumberFormat="1" applyFont="1" applyBorder="1" applyAlignment="1">
      <alignment horizontal="center" vertical="center" shrinkToFit="1"/>
    </xf>
    <xf numFmtId="49" fontId="3" fillId="0" borderId="5" xfId="0" quotePrefix="1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right" vertical="center"/>
      <protection locked="0"/>
    </xf>
    <xf numFmtId="49" fontId="3" fillId="0" borderId="41" xfId="0" applyNumberFormat="1" applyFont="1" applyBorder="1" applyAlignment="1" applyProtection="1">
      <alignment horizontal="center" vertical="center" shrinkToFit="1"/>
      <protection locked="0"/>
    </xf>
    <xf numFmtId="49" fontId="3" fillId="0" borderId="42" xfId="0" applyNumberFormat="1" applyFont="1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40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top"/>
      <protection locked="0"/>
    </xf>
    <xf numFmtId="49" fontId="3" fillId="0" borderId="6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distributed" vertical="center" wrapText="1"/>
      <protection locked="0"/>
    </xf>
    <xf numFmtId="49" fontId="3" fillId="0" borderId="2" xfId="0" applyNumberFormat="1" applyFont="1" applyBorder="1" applyAlignment="1" applyProtection="1">
      <alignment horizontal="distributed" vertical="center"/>
      <protection locked="0"/>
    </xf>
    <xf numFmtId="49" fontId="3" fillId="0" borderId="3" xfId="0" applyNumberFormat="1" applyFont="1" applyBorder="1" applyAlignment="1" applyProtection="1">
      <alignment horizontal="distributed" vertical="center"/>
      <protection locked="0"/>
    </xf>
    <xf numFmtId="49" fontId="3" fillId="0" borderId="4" xfId="0" applyNumberFormat="1" applyFont="1" applyBorder="1" applyAlignment="1" applyProtection="1">
      <alignment horizontal="distributed" vertical="center"/>
      <protection locked="0"/>
    </xf>
    <xf numFmtId="49" fontId="3" fillId="0" borderId="5" xfId="0" applyNumberFormat="1" applyFont="1" applyBorder="1" applyAlignment="1" applyProtection="1">
      <alignment horizontal="distributed" vertical="center"/>
      <protection locked="0"/>
    </xf>
    <xf numFmtId="49" fontId="3" fillId="0" borderId="6" xfId="0" applyNumberFormat="1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distributed" vertical="center"/>
      <protection locked="0"/>
    </xf>
    <xf numFmtId="49" fontId="3" fillId="0" borderId="1" xfId="0" applyNumberFormat="1" applyFont="1" applyBorder="1" applyAlignment="1" applyProtection="1">
      <alignment horizontal="distributed" vertical="center" justifyLastLine="1"/>
      <protection locked="0"/>
    </xf>
    <xf numFmtId="49" fontId="3" fillId="0" borderId="2" xfId="0" applyNumberFormat="1" applyFont="1" applyBorder="1" applyAlignment="1" applyProtection="1">
      <alignment horizontal="distributed" vertical="center" justifyLastLine="1"/>
      <protection locked="0"/>
    </xf>
    <xf numFmtId="49" fontId="3" fillId="0" borderId="3" xfId="0" applyNumberFormat="1" applyFont="1" applyBorder="1" applyAlignment="1" applyProtection="1">
      <alignment horizontal="distributed" vertical="center" justifyLastLine="1"/>
      <protection locked="0"/>
    </xf>
    <xf numFmtId="49" fontId="3" fillId="0" borderId="4" xfId="0" applyNumberFormat="1" applyFont="1" applyBorder="1" applyAlignment="1" applyProtection="1">
      <alignment horizontal="distributed" vertical="center" justifyLastLine="1"/>
      <protection locked="0"/>
    </xf>
    <xf numFmtId="49" fontId="3" fillId="0" borderId="5" xfId="0" applyNumberFormat="1" applyFont="1" applyBorder="1" applyAlignment="1" applyProtection="1">
      <alignment horizontal="distributed" vertical="center" justifyLastLine="1"/>
      <protection locked="0"/>
    </xf>
    <xf numFmtId="49" fontId="3" fillId="0" borderId="6" xfId="0" applyNumberFormat="1" applyFont="1" applyBorder="1" applyAlignment="1" applyProtection="1">
      <alignment horizontal="distributed" vertical="center" justifyLastLine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distributed" vertical="center"/>
      <protection locked="0"/>
    </xf>
    <xf numFmtId="49" fontId="3" fillId="0" borderId="15" xfId="0" applyNumberFormat="1" applyFont="1" applyBorder="1" applyAlignment="1" applyProtection="1">
      <alignment horizontal="distributed" vertical="center"/>
      <protection locked="0"/>
    </xf>
    <xf numFmtId="49" fontId="3" fillId="0" borderId="15" xfId="0" applyNumberFormat="1" applyFont="1" applyBorder="1" applyAlignment="1" applyProtection="1">
      <alignment horizontal="right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shrinkToFit="1"/>
      <protection locked="0"/>
    </xf>
    <xf numFmtId="49" fontId="3" fillId="0" borderId="43" xfId="0" applyNumberFormat="1" applyFont="1" applyBorder="1" applyAlignment="1" applyProtection="1">
      <alignment horizontal="left" vertical="center" shrinkToFit="1"/>
      <protection locked="0"/>
    </xf>
    <xf numFmtId="49" fontId="3" fillId="0" borderId="44" xfId="0" applyNumberFormat="1" applyFont="1" applyBorder="1" applyAlignment="1" applyProtection="1">
      <alignment horizontal="left" vertical="center" shrinkToFit="1"/>
      <protection locked="0"/>
    </xf>
    <xf numFmtId="49" fontId="3" fillId="0" borderId="15" xfId="0" applyNumberFormat="1" applyFont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 applyProtection="1">
      <alignment horizontal="center" vertical="center" wrapText="1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>
      <alignment horizontal="right" vertical="distributed" textRotation="255" wrapText="1"/>
    </xf>
    <xf numFmtId="49" fontId="6" fillId="0" borderId="10" xfId="0" applyNumberFormat="1" applyFont="1" applyBorder="1" applyAlignment="1">
      <alignment horizontal="right" vertical="distributed" textRotation="255" wrapText="1"/>
    </xf>
    <xf numFmtId="49" fontId="6" fillId="0" borderId="8" xfId="0" applyNumberFormat="1" applyFont="1" applyBorder="1" applyAlignment="1">
      <alignment horizontal="right" vertical="distributed" textRotation="255" wrapText="1"/>
    </xf>
    <xf numFmtId="49" fontId="6" fillId="0" borderId="0" xfId="0" applyNumberFormat="1" applyFont="1" applyBorder="1" applyAlignment="1">
      <alignment horizontal="right" vertical="distributed" textRotation="255" wrapText="1"/>
    </xf>
    <xf numFmtId="49" fontId="6" fillId="0" borderId="4" xfId="0" applyNumberFormat="1" applyFont="1" applyBorder="1" applyAlignment="1">
      <alignment horizontal="right" vertical="distributed" textRotation="255" wrapText="1"/>
    </xf>
    <xf numFmtId="49" fontId="6" fillId="0" borderId="5" xfId="0" applyNumberFormat="1" applyFont="1" applyBorder="1" applyAlignment="1">
      <alignment horizontal="right" vertical="distributed" textRotation="255" wrapText="1"/>
    </xf>
    <xf numFmtId="49" fontId="6" fillId="0" borderId="10" xfId="0" applyNumberFormat="1" applyFont="1" applyBorder="1" applyAlignment="1">
      <alignment horizontal="center" vertical="distributed" textRotation="255"/>
    </xf>
    <xf numFmtId="49" fontId="6" fillId="0" borderId="0" xfId="0" applyNumberFormat="1" applyFont="1" applyBorder="1" applyAlignment="1">
      <alignment horizontal="center" vertical="distributed" textRotation="255"/>
    </xf>
    <xf numFmtId="49" fontId="6" fillId="0" borderId="5" xfId="0" applyNumberFormat="1" applyFont="1" applyBorder="1" applyAlignment="1">
      <alignment horizontal="center" vertical="distributed" textRotation="255"/>
    </xf>
    <xf numFmtId="49" fontId="6" fillId="0" borderId="10" xfId="0" applyNumberFormat="1" applyFont="1" applyBorder="1" applyAlignment="1">
      <alignment horizontal="left" vertical="distributed" textRotation="255"/>
    </xf>
    <xf numFmtId="49" fontId="6" fillId="0" borderId="19" xfId="0" applyNumberFormat="1" applyFont="1" applyBorder="1" applyAlignment="1">
      <alignment horizontal="left" vertical="distributed" textRotation="255"/>
    </xf>
    <xf numFmtId="49" fontId="6" fillId="0" borderId="0" xfId="0" applyNumberFormat="1" applyFont="1" applyBorder="1" applyAlignment="1">
      <alignment horizontal="left" vertical="distributed" textRotation="255"/>
    </xf>
    <xf numFmtId="49" fontId="6" fillId="0" borderId="7" xfId="0" applyNumberFormat="1" applyFont="1" applyBorder="1" applyAlignment="1">
      <alignment horizontal="left" vertical="distributed" textRotation="255"/>
    </xf>
    <xf numFmtId="49" fontId="6" fillId="0" borderId="5" xfId="0" applyNumberFormat="1" applyFont="1" applyBorder="1" applyAlignment="1">
      <alignment horizontal="left" vertical="distributed" textRotation="255"/>
    </xf>
    <xf numFmtId="49" fontId="6" fillId="0" borderId="6" xfId="0" applyNumberFormat="1" applyFont="1" applyBorder="1" applyAlignment="1">
      <alignment horizontal="left" vertical="distributed" textRotation="255"/>
    </xf>
    <xf numFmtId="49" fontId="4" fillId="0" borderId="1" xfId="0" applyNumberFormat="1" applyFont="1" applyBorder="1" applyAlignment="1">
      <alignment horizontal="right" vertical="distributed" textRotation="255" wrapText="1" justifyLastLine="1"/>
    </xf>
    <xf numFmtId="49" fontId="4" fillId="0" borderId="2" xfId="0" applyNumberFormat="1" applyFont="1" applyBorder="1" applyAlignment="1">
      <alignment horizontal="right" vertical="distributed" textRotation="255" wrapText="1" justifyLastLine="1"/>
    </xf>
    <xf numFmtId="49" fontId="4" fillId="0" borderId="8" xfId="0" applyNumberFormat="1" applyFont="1" applyBorder="1" applyAlignment="1">
      <alignment horizontal="right" vertical="distributed" textRotation="255" wrapText="1" justifyLastLine="1"/>
    </xf>
    <xf numFmtId="49" fontId="4" fillId="0" borderId="0" xfId="0" applyNumberFormat="1" applyFont="1" applyBorder="1" applyAlignment="1">
      <alignment horizontal="right" vertical="distributed" textRotation="255" wrapText="1" justifyLastLine="1"/>
    </xf>
    <xf numFmtId="49" fontId="4" fillId="0" borderId="4" xfId="0" applyNumberFormat="1" applyFont="1" applyBorder="1" applyAlignment="1">
      <alignment horizontal="right" vertical="distributed" textRotation="255" wrapText="1" justifyLastLine="1"/>
    </xf>
    <xf numFmtId="49" fontId="4" fillId="0" borderId="5" xfId="0" applyNumberFormat="1" applyFont="1" applyBorder="1" applyAlignment="1">
      <alignment horizontal="right" vertical="distributed" textRotation="255" wrapText="1" justifyLastLine="1"/>
    </xf>
    <xf numFmtId="49" fontId="4" fillId="0" borderId="2" xfId="0" applyNumberFormat="1" applyFont="1" applyBorder="1" applyAlignment="1">
      <alignment horizontal="center" vertical="distributed" textRotation="255" justifyLastLine="1"/>
    </xf>
    <xf numFmtId="49" fontId="4" fillId="0" borderId="0" xfId="0" applyNumberFormat="1" applyFont="1" applyBorder="1" applyAlignment="1">
      <alignment horizontal="center" vertical="distributed" textRotation="255" justifyLastLine="1"/>
    </xf>
    <xf numFmtId="49" fontId="4" fillId="0" borderId="5" xfId="0" applyNumberFormat="1" applyFont="1" applyBorder="1" applyAlignment="1">
      <alignment horizontal="center" vertical="distributed" textRotation="255" justifyLastLine="1"/>
    </xf>
    <xf numFmtId="49" fontId="4" fillId="0" borderId="2" xfId="0" applyNumberFormat="1" applyFont="1" applyBorder="1" applyAlignment="1">
      <alignment horizontal="left" vertical="distributed" textRotation="255" justifyLastLine="1"/>
    </xf>
    <xf numFmtId="49" fontId="4" fillId="0" borderId="3" xfId="0" applyNumberFormat="1" applyFont="1" applyBorder="1" applyAlignment="1">
      <alignment horizontal="left" vertical="distributed" textRotation="255" justifyLastLine="1"/>
    </xf>
    <xf numFmtId="49" fontId="4" fillId="0" borderId="0" xfId="0" applyNumberFormat="1" applyFont="1" applyBorder="1" applyAlignment="1">
      <alignment horizontal="left" vertical="distributed" textRotation="255" justifyLastLine="1"/>
    </xf>
    <xf numFmtId="49" fontId="4" fillId="0" borderId="7" xfId="0" applyNumberFormat="1" applyFont="1" applyBorder="1" applyAlignment="1">
      <alignment horizontal="left" vertical="distributed" textRotation="255" justifyLastLine="1"/>
    </xf>
    <xf numFmtId="49" fontId="4" fillId="0" borderId="5" xfId="0" applyNumberFormat="1" applyFont="1" applyBorder="1" applyAlignment="1">
      <alignment horizontal="left" vertical="distributed" textRotation="255" justifyLastLine="1"/>
    </xf>
    <xf numFmtId="49" fontId="4" fillId="0" borderId="6" xfId="0" applyNumberFormat="1" applyFont="1" applyBorder="1" applyAlignment="1">
      <alignment horizontal="left" vertical="distributed" textRotation="255" justifyLastLine="1"/>
    </xf>
    <xf numFmtId="49" fontId="3" fillId="0" borderId="9" xfId="0" applyNumberFormat="1" applyFont="1" applyBorder="1" applyAlignment="1">
      <alignment horizontal="center" vertical="center" textRotation="255"/>
    </xf>
    <xf numFmtId="49" fontId="3" fillId="0" borderId="19" xfId="0" applyNumberFormat="1" applyFont="1" applyBorder="1" applyAlignment="1">
      <alignment horizontal="center" vertical="center" textRotation="255"/>
    </xf>
    <xf numFmtId="49" fontId="3" fillId="0" borderId="30" xfId="0" applyNumberFormat="1" applyFont="1" applyBorder="1" applyAlignment="1">
      <alignment horizontal="center" vertical="center" textRotation="255"/>
    </xf>
    <xf numFmtId="49" fontId="3" fillId="0" borderId="17" xfId="0" applyNumberFormat="1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49" fontId="3" fillId="0" borderId="19" xfId="0" applyNumberFormat="1" applyFont="1" applyBorder="1" applyAlignment="1">
      <alignment vertical="center" shrinkToFit="1"/>
    </xf>
    <xf numFmtId="49" fontId="3" fillId="0" borderId="17" xfId="0" applyNumberFormat="1" applyFont="1" applyBorder="1" applyAlignment="1">
      <alignment horizontal="center" vertical="distributed" textRotation="255" indent="1"/>
    </xf>
    <xf numFmtId="49" fontId="3" fillId="0" borderId="10" xfId="0" applyNumberFormat="1" applyFont="1" applyBorder="1" applyAlignment="1">
      <alignment horizontal="center" vertical="distributed" textRotation="255" indent="1"/>
    </xf>
    <xf numFmtId="49" fontId="3" fillId="0" borderId="19" xfId="0" applyNumberFormat="1" applyFont="1" applyBorder="1" applyAlignment="1">
      <alignment horizontal="center" vertical="distributed" textRotation="255" indent="1"/>
    </xf>
    <xf numFmtId="49" fontId="3" fillId="0" borderId="8" xfId="0" applyNumberFormat="1" applyFont="1" applyBorder="1" applyAlignment="1">
      <alignment horizontal="center" vertical="distributed" textRotation="255" indent="1"/>
    </xf>
    <xf numFmtId="49" fontId="3" fillId="0" borderId="0" xfId="0" applyNumberFormat="1" applyFont="1" applyBorder="1" applyAlignment="1">
      <alignment horizontal="center" vertical="distributed" textRotation="255" indent="1"/>
    </xf>
    <xf numFmtId="49" fontId="3" fillId="0" borderId="7" xfId="0" applyNumberFormat="1" applyFont="1" applyBorder="1" applyAlignment="1">
      <alignment horizontal="center" vertical="distributed" textRotation="255" indent="1"/>
    </xf>
    <xf numFmtId="49" fontId="3" fillId="0" borderId="4" xfId="0" applyNumberFormat="1" applyFont="1" applyBorder="1" applyAlignment="1">
      <alignment horizontal="center" vertical="distributed" textRotation="255" indent="1"/>
    </xf>
    <xf numFmtId="49" fontId="3" fillId="0" borderId="5" xfId="0" applyNumberFormat="1" applyFont="1" applyBorder="1" applyAlignment="1">
      <alignment horizontal="center" vertical="distributed" textRotation="255" indent="1"/>
    </xf>
    <xf numFmtId="49" fontId="3" fillId="0" borderId="6" xfId="0" applyNumberFormat="1" applyFont="1" applyBorder="1" applyAlignment="1">
      <alignment horizontal="center" vertical="distributed" textRotation="255" indent="1"/>
    </xf>
    <xf numFmtId="49" fontId="3" fillId="0" borderId="7" xfId="0" applyNumberFormat="1" applyFont="1" applyBorder="1" applyAlignment="1" applyProtection="1">
      <alignment vertical="top" wrapText="1"/>
      <protection locked="0"/>
    </xf>
    <xf numFmtId="49" fontId="3" fillId="0" borderId="6" xfId="0" applyNumberFormat="1" applyFont="1" applyBorder="1" applyAlignment="1" applyProtection="1">
      <alignment vertical="top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6" fontId="3" fillId="0" borderId="13" xfId="0" applyNumberFormat="1" applyFont="1" applyBorder="1" applyAlignment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176" fontId="3" fillId="0" borderId="21" xfId="0" applyNumberFormat="1" applyFont="1" applyBorder="1" applyAlignment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</xdr:colOff>
      <xdr:row>43</xdr:row>
      <xdr:rowOff>0</xdr:rowOff>
    </xdr:from>
    <xdr:to>
      <xdr:col>22</xdr:col>
      <xdr:colOff>91440</xdr:colOff>
      <xdr:row>43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1737360" y="6400800"/>
          <a:ext cx="1706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46</xdr:row>
      <xdr:rowOff>0</xdr:rowOff>
    </xdr:from>
    <xdr:to>
      <xdr:col>22</xdr:col>
      <xdr:colOff>91440</xdr:colOff>
      <xdr:row>46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737360" y="6400800"/>
          <a:ext cx="1706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99060</xdr:colOff>
      <xdr:row>32</xdr:row>
      <xdr:rowOff>148046</xdr:rowOff>
    </xdr:from>
    <xdr:ext cx="21083" cy="425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27860" y="5024846"/>
          <a:ext cx="21083" cy="4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イ　正面視にて複視を生ずる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ロ　左右上下視にて複視を生ずる</a:t>
          </a:r>
        </a:p>
      </xdr:txBody>
    </xdr:sp>
    <xdr:clientData/>
  </xdr:oneCellAnchor>
  <xdr:oneCellAnchor>
    <xdr:from>
      <xdr:col>30</xdr:col>
      <xdr:colOff>106681</xdr:colOff>
      <xdr:row>31</xdr:row>
      <xdr:rowOff>137160</xdr:rowOff>
    </xdr:from>
    <xdr:ext cx="5867" cy="759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678681" y="4709160"/>
          <a:ext cx="5867" cy="75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左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右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両　眼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30480</xdr:colOff>
      <xdr:row>42</xdr:row>
      <xdr:rowOff>22860</xdr:rowOff>
    </xdr:from>
    <xdr:ext cx="5867" cy="759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516880" y="627126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不能･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36</xdr:col>
      <xdr:colOff>30480</xdr:colOff>
      <xdr:row>45</xdr:row>
      <xdr:rowOff>22860</xdr:rowOff>
    </xdr:from>
    <xdr:ext cx="5867" cy="7592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16880" y="627126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不能･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38</xdr:col>
      <xdr:colOff>22860</xdr:colOff>
      <xdr:row>41</xdr:row>
      <xdr:rowOff>106680</xdr:rowOff>
    </xdr:from>
    <xdr:ext cx="5867" cy="759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814060" y="62026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接耳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可能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38</xdr:col>
      <xdr:colOff>22860</xdr:colOff>
      <xdr:row>44</xdr:row>
      <xdr:rowOff>106680</xdr:rowOff>
    </xdr:from>
    <xdr:ext cx="5867" cy="759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814060" y="66598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接耳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可能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33</xdr:col>
      <xdr:colOff>38100</xdr:colOff>
      <xdr:row>41</xdr:row>
      <xdr:rowOff>76200</xdr:rowOff>
    </xdr:from>
    <xdr:ext cx="5867" cy="759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67300" y="61722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　声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話声語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33</xdr:col>
      <xdr:colOff>38100</xdr:colOff>
      <xdr:row>44</xdr:row>
      <xdr:rowOff>76200</xdr:rowOff>
    </xdr:from>
    <xdr:ext cx="5867" cy="759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067300" y="66294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　声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話声語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9</xdr:col>
      <xdr:colOff>129540</xdr:colOff>
      <xdr:row>52</xdr:row>
      <xdr:rowOff>0</xdr:rowOff>
    </xdr:from>
    <xdr:ext cx="5867" cy="759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01140" y="77724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全部・大部分・一部分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9</xdr:col>
      <xdr:colOff>50483</xdr:colOff>
      <xdr:row>53</xdr:row>
      <xdr:rowOff>140017</xdr:rowOff>
    </xdr:from>
    <xdr:ext cx="5867" cy="7592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422083" y="8064817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*１　発声機能の完全喪失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２　中枢性失語症･･･････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３　発音機能の障害･････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４　そ　の　他･････････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21</xdr:col>
      <xdr:colOff>114300</xdr:colOff>
      <xdr:row>55</xdr:row>
      <xdr:rowOff>0</xdr:rowOff>
    </xdr:from>
    <xdr:ext cx="5867" cy="759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162300" y="82296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運動性・感覚性・その他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21</xdr:col>
      <xdr:colOff>114300</xdr:colOff>
      <xdr:row>57</xdr:row>
      <xdr:rowOff>0</xdr:rowOff>
    </xdr:from>
    <xdr:ext cx="5867" cy="759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162300" y="85344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口唇音・歯舌音・口蓋音・喉頭音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9</xdr:col>
      <xdr:colOff>45720</xdr:colOff>
      <xdr:row>60</xdr:row>
      <xdr:rowOff>38100</xdr:rowOff>
    </xdr:from>
    <xdr:ext cx="5867" cy="759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417320" y="90297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*１　流動食以外は摂取できない。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２　粥食程度なら摂取できる。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３　ある程度固形食は摂取できるが、これに制限があってそしゃくが充分でないもの。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12</xdr:col>
      <xdr:colOff>56804</xdr:colOff>
      <xdr:row>32</xdr:row>
      <xdr:rowOff>84512</xdr:rowOff>
    </xdr:from>
    <xdr:ext cx="2488" cy="2590"/>
    <xdr:sp macro="" textlink="$AT$33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85604" y="4961312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8E9E3111-089F-4FF7-B122-032DB6A628FD}" type="TxLink">
            <a:rPr kumimoji="1" lang="en-US" altLang="en-US" sz="1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1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56804</xdr:colOff>
      <xdr:row>33</xdr:row>
      <xdr:rowOff>83820</xdr:rowOff>
    </xdr:from>
    <xdr:ext cx="2488" cy="2590"/>
    <xdr:sp macro="" textlink="$AT$34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885604" y="511302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03C1C0BA-BFB6-481B-BF7B-A5B34AA8FDC2}" type="TxLink">
            <a:rPr kumimoji="1" lang="en-US" altLang="en-US" sz="1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31</xdr:col>
      <xdr:colOff>30480</xdr:colOff>
      <xdr:row>31</xdr:row>
      <xdr:rowOff>68580</xdr:rowOff>
    </xdr:from>
    <xdr:ext cx="2488" cy="2590"/>
    <xdr:sp macro="" textlink="$AU$33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754880" y="464058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BD2DCBF4-434E-4043-B248-0F13B4C7ED20}" type="TxLink">
            <a:rPr kumimoji="1" lang="en-US" altLang="en-US" sz="1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7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31</xdr:col>
      <xdr:colOff>30480</xdr:colOff>
      <xdr:row>32</xdr:row>
      <xdr:rowOff>83820</xdr:rowOff>
    </xdr:from>
    <xdr:ext cx="2488" cy="2590"/>
    <xdr:sp macro="" textlink="$AU$34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754880" y="480822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67A7BCC0-D55F-4020-81BC-F74EA6F8D65A}" type="TxLink">
            <a:rPr kumimoji="1" lang="en-US" altLang="en-US" sz="1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7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30</xdr:col>
      <xdr:colOff>45720</xdr:colOff>
      <xdr:row>32</xdr:row>
      <xdr:rowOff>83820</xdr:rowOff>
    </xdr:from>
    <xdr:ext cx="2488" cy="2590"/>
    <xdr:sp macro="" textlink="$AU$3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617720" y="480822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0CABC4D3-6F7F-47A5-8ED4-816CB945F303}" type="TxLink">
            <a:rPr kumimoji="1" lang="en-US" altLang="en-US" sz="40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49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33</xdr:col>
      <xdr:colOff>53340</xdr:colOff>
      <xdr:row>40</xdr:row>
      <xdr:rowOff>60960</xdr:rowOff>
    </xdr:from>
    <xdr:ext cx="2488" cy="2590"/>
    <xdr:sp macro="" textlink="$AT$42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082540" y="600456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8A3F59DD-EE9B-4EFA-94CB-2ACA61C35288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33</xdr:col>
      <xdr:colOff>53340</xdr:colOff>
      <xdr:row>41</xdr:row>
      <xdr:rowOff>91440</xdr:rowOff>
    </xdr:from>
    <xdr:ext cx="2488" cy="2590"/>
    <xdr:sp macro="" textlink="$AT$43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082540" y="61874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F989FBAB-CABD-4D16-94D5-BA81ADFB65E9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33</xdr:col>
      <xdr:colOff>53340</xdr:colOff>
      <xdr:row>43</xdr:row>
      <xdr:rowOff>60960</xdr:rowOff>
    </xdr:from>
    <xdr:ext cx="2488" cy="2590"/>
    <xdr:sp macro="" textlink="$AT$4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082540" y="646176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D2DE4B00-4499-4F59-82F4-A53C565BF263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33</xdr:col>
      <xdr:colOff>53340</xdr:colOff>
      <xdr:row>44</xdr:row>
      <xdr:rowOff>91440</xdr:rowOff>
    </xdr:from>
    <xdr:ext cx="2488" cy="2590"/>
    <xdr:sp macro="" textlink="$AT$4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082540" y="66446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6E278527-8E97-465D-9893-0922D9399257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35</xdr:col>
      <xdr:colOff>129540</xdr:colOff>
      <xdr:row>41</xdr:row>
      <xdr:rowOff>45720</xdr:rowOff>
    </xdr:from>
    <xdr:ext cx="2488" cy="2590"/>
    <xdr:sp macro="" textlink="$AU$42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63540" y="614172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F99843C7-79EF-49C0-AC0C-3C15F4271F6F}" type="TxLink">
            <a:rPr kumimoji="1" lang="en-US" altLang="en-US" sz="24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115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37</xdr:col>
      <xdr:colOff>76200</xdr:colOff>
      <xdr:row>40</xdr:row>
      <xdr:rowOff>121920</xdr:rowOff>
    </xdr:from>
    <xdr:ext cx="2488" cy="2590"/>
    <xdr:sp macro="" textlink="$AU$43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715000" y="606552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5F30FE63-4BA8-47A6-A812-E4A6AC3E67C2}" type="TxLink">
            <a:rPr kumimoji="1" lang="en-US" altLang="en-US" sz="32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3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37</xdr:col>
      <xdr:colOff>76200</xdr:colOff>
      <xdr:row>43</xdr:row>
      <xdr:rowOff>121920</xdr:rowOff>
    </xdr:from>
    <xdr:ext cx="2488" cy="2590"/>
    <xdr:sp macro="" textlink="$AU$4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715000" y="652272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797B4DAA-E2FD-4D17-8029-A0ABEA236F5E}" type="TxLink">
            <a:rPr kumimoji="1" lang="en-US" altLang="en-US" sz="32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3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35</xdr:col>
      <xdr:colOff>129540</xdr:colOff>
      <xdr:row>44</xdr:row>
      <xdr:rowOff>38100</xdr:rowOff>
    </xdr:from>
    <xdr:ext cx="2488" cy="2590"/>
    <xdr:sp macro="" textlink="$AU$4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463540" y="659130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C8924167-9C96-42C7-B956-EC36E14C9D43}" type="TxLink">
            <a:rPr kumimoji="1" lang="en-US" altLang="en-US" sz="24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0</xdr:colOff>
      <xdr:row>50</xdr:row>
      <xdr:rowOff>60960</xdr:rowOff>
    </xdr:from>
    <xdr:ext cx="2488" cy="2590"/>
    <xdr:sp macro="" textlink="$AT$52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71600" y="752856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CDEF3207-5793-43ED-AE6A-48AED6F54900}" type="TxLink">
            <a:rPr kumimoji="1" lang="en-US" altLang="en-US" sz="40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144780</xdr:colOff>
      <xdr:row>50</xdr:row>
      <xdr:rowOff>60960</xdr:rowOff>
    </xdr:from>
    <xdr:ext cx="2488" cy="2590"/>
    <xdr:sp macro="" textlink="$AT$53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821180" y="752856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5F52BAA3-D8E5-4D27-9E04-1E88BB593418}" type="TxLink">
            <a:rPr kumimoji="1" lang="en-US" altLang="en-US" sz="40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15</xdr:col>
      <xdr:colOff>38100</xdr:colOff>
      <xdr:row>50</xdr:row>
      <xdr:rowOff>60960</xdr:rowOff>
    </xdr:from>
    <xdr:ext cx="2488" cy="2590"/>
    <xdr:sp macro="" textlink="$AT$54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324100" y="752856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BA29F2E7-D82C-425D-B9E4-721C51ED8FF2}" type="TxLink">
            <a:rPr kumimoji="1" lang="en-US" altLang="en-US" sz="40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76200</xdr:colOff>
      <xdr:row>53</xdr:row>
      <xdr:rowOff>99060</xdr:rowOff>
    </xdr:from>
    <xdr:ext cx="2488" cy="2590"/>
    <xdr:sp macro="" textlink="$AT$55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447800" y="802386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E437D1CF-F2FB-4D02-9B15-0C71134E5451}" type="TxLink">
            <a:rPr kumimoji="1" lang="en-US" altLang="en-US" sz="16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3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76200</xdr:colOff>
      <xdr:row>54</xdr:row>
      <xdr:rowOff>106680</xdr:rowOff>
    </xdr:from>
    <xdr:ext cx="2488" cy="2590"/>
    <xdr:sp macro="" textlink="$AT$56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447800" y="818388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A49E1CEE-302E-425E-89E7-E4B202A6FEAC}" type="TxLink">
            <a:rPr kumimoji="1" lang="en-US" altLang="en-US" sz="16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5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76200</xdr:colOff>
      <xdr:row>55</xdr:row>
      <xdr:rowOff>114300</xdr:rowOff>
    </xdr:from>
    <xdr:ext cx="2488" cy="2590"/>
    <xdr:sp macro="" textlink="$AT$57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47800" y="834390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D41E19AF-4683-4F5E-B414-D29287A9DC69}" type="TxLink">
            <a:rPr kumimoji="1" lang="en-US" altLang="en-US" sz="16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5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83820</xdr:colOff>
      <xdr:row>57</xdr:row>
      <xdr:rowOff>144780</xdr:rowOff>
    </xdr:from>
    <xdr:ext cx="2488" cy="2590"/>
    <xdr:sp macro="" textlink="$AT$58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55420" y="867918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B6F43923-49EE-419A-BADF-7DBD1C0AC866}" type="TxLink">
            <a:rPr kumimoji="1" lang="en-US" altLang="en-US" sz="16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54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134303</xdr:colOff>
      <xdr:row>53</xdr:row>
      <xdr:rowOff>129540</xdr:rowOff>
    </xdr:from>
    <xdr:ext cx="2488" cy="2590"/>
    <xdr:sp macro="" textlink="$AU$55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334703" y="80543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0360D443-B4DD-4683-BB33-729115D4FF83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25</xdr:col>
      <xdr:colOff>25712</xdr:colOff>
      <xdr:row>53</xdr:row>
      <xdr:rowOff>129540</xdr:rowOff>
    </xdr:from>
    <xdr:ext cx="2488" cy="2590"/>
    <xdr:sp macro="" textlink="$AU$56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835712" y="80543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A807BE9B-419F-46F3-AA44-DBD3C463169A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28</xdr:col>
      <xdr:colOff>76208</xdr:colOff>
      <xdr:row>53</xdr:row>
      <xdr:rowOff>129540</xdr:rowOff>
    </xdr:from>
    <xdr:ext cx="2488" cy="2590"/>
    <xdr:sp macro="" textlink="$AU$57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343408" y="80543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9F7B7B3D-8EF7-4193-9DE7-9FAD315EC6DD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21</xdr:col>
      <xdr:colOff>129540</xdr:colOff>
      <xdr:row>56</xdr:row>
      <xdr:rowOff>15240</xdr:rowOff>
    </xdr:from>
    <xdr:to>
      <xdr:col>21</xdr:col>
      <xdr:colOff>132028</xdr:colOff>
      <xdr:row>56</xdr:row>
      <xdr:rowOff>17830</xdr:rowOff>
    </xdr:to>
    <xdr:sp macro="" textlink="$AV$55">
      <xdr:nvSpPr>
        <xdr:cNvPr id="43" name="テキスト ボックス 4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177540" y="83972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fld id="{B9370386-156B-43A3-8568-457F6C9A8E1E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7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25</xdr:col>
      <xdr:colOff>30480</xdr:colOff>
      <xdr:row>56</xdr:row>
      <xdr:rowOff>15240</xdr:rowOff>
    </xdr:from>
    <xdr:to>
      <xdr:col>25</xdr:col>
      <xdr:colOff>32968</xdr:colOff>
      <xdr:row>56</xdr:row>
      <xdr:rowOff>17830</xdr:rowOff>
    </xdr:to>
    <xdr:sp macro="" textlink="$AV$56">
      <xdr:nvSpPr>
        <xdr:cNvPr id="44" name="テキスト ボックス 4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688080" y="83972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fld id="{293F1AFC-1D28-4133-8EF7-84FCAD9032D9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28</xdr:col>
      <xdr:colOff>76200</xdr:colOff>
      <xdr:row>56</xdr:row>
      <xdr:rowOff>15240</xdr:rowOff>
    </xdr:from>
    <xdr:to>
      <xdr:col>28</xdr:col>
      <xdr:colOff>78688</xdr:colOff>
      <xdr:row>56</xdr:row>
      <xdr:rowOff>17830</xdr:rowOff>
    </xdr:to>
    <xdr:sp macro="" textlink="$AV$57">
      <xdr:nvSpPr>
        <xdr:cNvPr id="45" name="テキスト ボックス 4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191000" y="83972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fld id="{F36643F6-28B5-4EB2-955F-70CB7A08E193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31</xdr:col>
      <xdr:colOff>129540</xdr:colOff>
      <xdr:row>56</xdr:row>
      <xdr:rowOff>15240</xdr:rowOff>
    </xdr:from>
    <xdr:to>
      <xdr:col>31</xdr:col>
      <xdr:colOff>132028</xdr:colOff>
      <xdr:row>56</xdr:row>
      <xdr:rowOff>17830</xdr:rowOff>
    </xdr:to>
    <xdr:sp macro="" textlink="$AV$58">
      <xdr:nvSpPr>
        <xdr:cNvPr id="46" name="テキスト ボックス 4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701540" y="83972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fld id="{680A3652-0658-4F1B-9D5B-15E65D769AEE}" type="TxLink">
            <a:rPr kumimoji="1" lang="en-US" altLang="en-US" sz="2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oneCellAnchor>
    <xdr:from>
      <xdr:col>12</xdr:col>
      <xdr:colOff>53340</xdr:colOff>
      <xdr:row>32</xdr:row>
      <xdr:rowOff>68580</xdr:rowOff>
    </xdr:from>
    <xdr:ext cx="2488" cy="2590"/>
    <xdr:sp macro="" textlink="$AT$35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882140" y="479298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3C31C594-2215-431B-B969-07B8D993132A}" type="TxLink">
            <a:rPr kumimoji="1" lang="en-US" altLang="en-US" sz="1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53340</xdr:colOff>
      <xdr:row>33</xdr:row>
      <xdr:rowOff>91440</xdr:rowOff>
    </xdr:from>
    <xdr:ext cx="2488" cy="2590"/>
    <xdr:sp macro="" textlink="$AT$35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882140" y="496824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3A6A6BFA-7684-4C66-A0EB-3ABE131149AF}" type="TxLink">
            <a:rPr kumimoji="1" lang="en-US" altLang="en-US" sz="1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1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68580</xdr:colOff>
      <xdr:row>59</xdr:row>
      <xdr:rowOff>144780</xdr:rowOff>
    </xdr:from>
    <xdr:ext cx="2488" cy="2590"/>
    <xdr:sp macro="" textlink="$AT$61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440180" y="898398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EF55E966-B18B-404E-84BA-F3AC34931DA3}" type="TxLink">
            <a:rPr kumimoji="1" lang="en-US" altLang="en-US" sz="16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68580</xdr:colOff>
      <xdr:row>61</xdr:row>
      <xdr:rowOff>0</xdr:rowOff>
    </xdr:from>
    <xdr:ext cx="2488" cy="2590"/>
    <xdr:sp macro="" textlink="$AT$62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440180" y="914400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8BBC3376-B1A3-496F-B381-DF2D0FE4F463}" type="TxLink">
            <a:rPr kumimoji="1" lang="en-US" altLang="en-US" sz="16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76200</xdr:colOff>
      <xdr:row>62</xdr:row>
      <xdr:rowOff>7620</xdr:rowOff>
    </xdr:from>
    <xdr:ext cx="2488" cy="2590"/>
    <xdr:sp macro="" textlink="$AT$63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447800" y="9304020"/>
          <a:ext cx="2488" cy="2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0F4CB815-5D96-47AB-8749-F846A73350CF}" type="TxLink">
            <a:rPr kumimoji="1" lang="en-US" altLang="en-US" sz="1600" b="0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</xdr:colOff>
      <xdr:row>11</xdr:row>
      <xdr:rowOff>0</xdr:rowOff>
    </xdr:from>
    <xdr:to>
      <xdr:col>44</xdr:col>
      <xdr:colOff>121840</xdr:colOff>
      <xdr:row>21</xdr:row>
      <xdr:rowOff>99060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" y="1676400"/>
          <a:ext cx="543298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31</xdr:col>
      <xdr:colOff>18974</xdr:colOff>
      <xdr:row>8</xdr:row>
      <xdr:rowOff>83820</xdr:rowOff>
    </xdr:from>
    <xdr:to>
      <xdr:col>34</xdr:col>
      <xdr:colOff>133426</xdr:colOff>
      <xdr:row>9</xdr:row>
      <xdr:rowOff>60960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4743374" y="1303020"/>
          <a:ext cx="571652" cy="12954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solidFill>
            <a:srgbClr val="000000">
              <a:alpha val="98000"/>
            </a:srgbClr>
          </a:solidFill>
          <a:miter lim="800000"/>
          <a:headEnd/>
          <a:tailEnd/>
        </a:ln>
      </xdr:spPr>
    </xdr:sp>
    <xdr:clientData fLocksWithSheet="0"/>
  </xdr:twoCellAnchor>
  <xdr:twoCellAnchor>
    <xdr:from>
      <xdr:col>19</xdr:col>
      <xdr:colOff>152399</xdr:colOff>
      <xdr:row>54</xdr:row>
      <xdr:rowOff>45720</xdr:rowOff>
    </xdr:from>
    <xdr:to>
      <xdr:col>20</xdr:col>
      <xdr:colOff>149628</xdr:colOff>
      <xdr:row>59</xdr:row>
      <xdr:rowOff>106680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>
          <a:spLocks/>
        </xdr:cNvSpPr>
      </xdr:nvSpPr>
      <xdr:spPr bwMode="auto">
        <a:xfrm>
          <a:off x="3047999" y="8275320"/>
          <a:ext cx="149629" cy="822960"/>
        </a:xfrm>
        <a:prstGeom prst="leftBrace">
          <a:avLst>
            <a:gd name="adj1" fmla="val 505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35</xdr:col>
      <xdr:colOff>114300</xdr:colOff>
      <xdr:row>22</xdr:row>
      <xdr:rowOff>76200</xdr:rowOff>
    </xdr:from>
    <xdr:ext cx="5867" cy="7592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5448300" y="34290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有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一時的･恒久的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･無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31</xdr:col>
      <xdr:colOff>83820</xdr:colOff>
      <xdr:row>29</xdr:row>
      <xdr:rowOff>76200</xdr:rowOff>
    </xdr:from>
    <xdr:ext cx="5867" cy="7592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808220" y="44958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イ　裸体になってわかる程度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ロ　レントゲン写真でわかる程度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30480</xdr:colOff>
      <xdr:row>22</xdr:row>
      <xdr:rowOff>22860</xdr:rowOff>
    </xdr:from>
    <xdr:ext cx="5867" cy="7592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2011680" y="337566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頸椎･胸椎･腰椎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30480</xdr:colOff>
      <xdr:row>23</xdr:row>
      <xdr:rowOff>38100</xdr:rowOff>
    </xdr:from>
    <xdr:ext cx="5867" cy="7592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2011680" y="354330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骨折･固定術･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筋肉拘縮･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その他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0</xdr:colOff>
      <xdr:row>21</xdr:row>
      <xdr:rowOff>83820</xdr:rowOff>
    </xdr:from>
    <xdr:ext cx="5867" cy="7592"/>
    <xdr:sp macro="" textlink="$AT$23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98120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8D483C14-B117-4EC3-BBD4-416DC5D0F356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14</xdr:col>
      <xdr:colOff>76200</xdr:colOff>
      <xdr:row>21</xdr:row>
      <xdr:rowOff>83820</xdr:rowOff>
    </xdr:from>
    <xdr:ext cx="5867" cy="7592"/>
    <xdr:sp macro="" textlink="$AT$24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220980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E8AD57E-CB70-41E4-9A94-B4A66834038E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24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15</xdr:col>
      <xdr:colOff>144780</xdr:colOff>
      <xdr:row>21</xdr:row>
      <xdr:rowOff>83820</xdr:rowOff>
    </xdr:from>
    <xdr:ext cx="5867" cy="7592"/>
    <xdr:sp macro="" textlink="$AT$25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243078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E44AF824-37BF-4B8C-8AD8-D5E86407BC3B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24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13</xdr:col>
      <xdr:colOff>0</xdr:colOff>
      <xdr:row>21</xdr:row>
      <xdr:rowOff>83820</xdr:rowOff>
    </xdr:from>
    <xdr:ext cx="5867" cy="7592"/>
    <xdr:sp macro="" textlink="$AT$26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98120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A9DEF98-296E-4173-9A31-3EBF594CA10E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4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15</xdr:col>
      <xdr:colOff>144780</xdr:colOff>
      <xdr:row>21</xdr:row>
      <xdr:rowOff>83820</xdr:rowOff>
    </xdr:from>
    <xdr:ext cx="5867" cy="7592"/>
    <xdr:sp macro="" textlink="$AT$27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243078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379ED08-6D9F-42A3-BE98-862B8B1D0BA3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4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14</xdr:col>
      <xdr:colOff>76200</xdr:colOff>
      <xdr:row>21</xdr:row>
      <xdr:rowOff>83820</xdr:rowOff>
    </xdr:from>
    <xdr:ext cx="5867" cy="7592"/>
    <xdr:sp macro="" textlink="$AT$26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220980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ED36B47-C358-43F2-B550-D8846475E08D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4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13</xdr:col>
      <xdr:colOff>0</xdr:colOff>
      <xdr:row>21</xdr:row>
      <xdr:rowOff>83820</xdr:rowOff>
    </xdr:from>
    <xdr:ext cx="5867" cy="7592"/>
    <xdr:sp macro="" textlink="$AT$27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98120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7DF2CBD-8DD6-4D57-84F6-F63C3F4C7573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8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14</xdr:col>
      <xdr:colOff>76200</xdr:colOff>
      <xdr:row>21</xdr:row>
      <xdr:rowOff>83820</xdr:rowOff>
    </xdr:from>
    <xdr:ext cx="5867" cy="7592"/>
    <xdr:sp macro="" textlink="$AT$28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220980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7726A34-BAE4-4301-8505-092533124C62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1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15</xdr:col>
      <xdr:colOff>144780</xdr:colOff>
      <xdr:row>21</xdr:row>
      <xdr:rowOff>83820</xdr:rowOff>
    </xdr:from>
    <xdr:ext cx="5867" cy="7592"/>
    <xdr:sp macro="" textlink="$AT$28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243078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21B1945-5926-4C5D-807D-0B480DF7CE7E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1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13</xdr:col>
      <xdr:colOff>0</xdr:colOff>
      <xdr:row>21</xdr:row>
      <xdr:rowOff>83820</xdr:rowOff>
    </xdr:from>
    <xdr:ext cx="5867" cy="7592"/>
    <xdr:sp macro="" textlink="$AT$29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98120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4EAFA93-401B-4A4E-9754-23D0BEA710BF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1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14</xdr:col>
      <xdr:colOff>76200</xdr:colOff>
      <xdr:row>21</xdr:row>
      <xdr:rowOff>83820</xdr:rowOff>
    </xdr:from>
    <xdr:ext cx="5867" cy="7592"/>
    <xdr:sp macro="" textlink="$AT$29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20980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B2B7F74-4BDF-41CA-A099-3231F85DF1D8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1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15</xdr:col>
      <xdr:colOff>144780</xdr:colOff>
      <xdr:row>21</xdr:row>
      <xdr:rowOff>83820</xdr:rowOff>
    </xdr:from>
    <xdr:ext cx="5867" cy="7592"/>
    <xdr:sp macro="" textlink="$AT$29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2430780" y="3284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5F08CDDE-4C77-41DD-9E6C-EC9A8F1338B3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en-US" sz="1800" b="0" i="0" u="none" strike="noStrike" kern="0" cap="none" spc="0" normalizeH="0" baseline="0" noProof="0">
            <a:ln>
              <a:noFill/>
            </a:ln>
            <a:effectLst/>
            <a:uLnTx/>
            <a:uFillTx/>
            <a:cs typeface="+mn-cs"/>
          </a:endParaRPr>
        </a:p>
      </xdr:txBody>
    </xdr:sp>
    <xdr:clientData/>
  </xdr:oneCellAnchor>
  <xdr:oneCellAnchor>
    <xdr:from>
      <xdr:col>13</xdr:col>
      <xdr:colOff>15240</xdr:colOff>
      <xdr:row>22</xdr:row>
      <xdr:rowOff>106680</xdr:rowOff>
    </xdr:from>
    <xdr:ext cx="5867" cy="7592"/>
    <xdr:sp macro="" textlink="$AU$23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996440" y="34594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BC6ABA6-DADA-412B-96F6-0A5B162E1FD4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15</xdr:col>
      <xdr:colOff>7620</xdr:colOff>
      <xdr:row>22</xdr:row>
      <xdr:rowOff>106680</xdr:rowOff>
    </xdr:from>
    <xdr:ext cx="5867" cy="7592"/>
    <xdr:sp macro="" textlink="$AU$24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2293620" y="34594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BF3F108-C0CC-4099-A6C1-ABDDA30881B8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114300</xdr:colOff>
      <xdr:row>23</xdr:row>
      <xdr:rowOff>91440</xdr:rowOff>
    </xdr:from>
    <xdr:ext cx="5867" cy="7592"/>
    <xdr:sp macro="" textlink="$AU$25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2095500" y="359664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94E2B02-A39F-47DB-8124-4E1EF869C23E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4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15</xdr:col>
      <xdr:colOff>7620</xdr:colOff>
      <xdr:row>22</xdr:row>
      <xdr:rowOff>106680</xdr:rowOff>
    </xdr:from>
    <xdr:ext cx="5867" cy="7592"/>
    <xdr:sp macro="" textlink="$AU$26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2293620" y="34594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178EF3B-C079-4169-8A01-84E1E48881E5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15240</xdr:colOff>
      <xdr:row>22</xdr:row>
      <xdr:rowOff>106680</xdr:rowOff>
    </xdr:from>
    <xdr:ext cx="5867" cy="7592"/>
    <xdr:sp macro="" textlink="$AU$26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996440" y="34594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0CDA8B0-9B39-4DDC-925B-E5AD0031A2AF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114300</xdr:colOff>
      <xdr:row>23</xdr:row>
      <xdr:rowOff>91440</xdr:rowOff>
    </xdr:from>
    <xdr:ext cx="5867" cy="7592"/>
    <xdr:sp macro="" textlink="$AU$27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2095500" y="359664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CFA761A-8935-4290-AD2F-28D0BAD46444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15240</xdr:colOff>
      <xdr:row>22</xdr:row>
      <xdr:rowOff>106680</xdr:rowOff>
    </xdr:from>
    <xdr:ext cx="5867" cy="7592"/>
    <xdr:sp macro="" textlink="$AU$27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996440" y="34594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BBDFE91-B925-4D4B-87D3-AED8ED50678D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15</xdr:col>
      <xdr:colOff>7620</xdr:colOff>
      <xdr:row>22</xdr:row>
      <xdr:rowOff>106680</xdr:rowOff>
    </xdr:from>
    <xdr:ext cx="5867" cy="7592"/>
    <xdr:sp macro="" textlink="$AU$28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2293620" y="34594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A4553C8-FEE5-49D9-B23D-53E1DFE5D386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106680</xdr:colOff>
      <xdr:row>23</xdr:row>
      <xdr:rowOff>83820</xdr:rowOff>
    </xdr:from>
    <xdr:ext cx="5867" cy="7592"/>
    <xdr:sp macro="" textlink="$AU$28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2087880" y="35890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BA1095D-F95E-44A7-8D38-1983BDB2CAFB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15240</xdr:colOff>
      <xdr:row>22</xdr:row>
      <xdr:rowOff>99060</xdr:rowOff>
    </xdr:from>
    <xdr:ext cx="5867" cy="7592"/>
    <xdr:sp macro="" textlink="$AU$29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996440" y="345186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17234834-54DF-4339-9EAD-8961E2A000B7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15</xdr:col>
      <xdr:colOff>7620</xdr:colOff>
      <xdr:row>22</xdr:row>
      <xdr:rowOff>106680</xdr:rowOff>
    </xdr:from>
    <xdr:ext cx="5867" cy="7592"/>
    <xdr:sp macro="" textlink="$AU$29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293620" y="34594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6AA6D0A-8C7D-4F89-A2D8-D46CABB4BE54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106680</xdr:colOff>
      <xdr:row>23</xdr:row>
      <xdr:rowOff>83820</xdr:rowOff>
    </xdr:from>
    <xdr:ext cx="5867" cy="7592"/>
    <xdr:sp macro="" textlink="$AU$29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2087880" y="35890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74FDF759-7C64-4EF0-9AA4-EE93AED7229E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13</xdr:col>
      <xdr:colOff>68580</xdr:colOff>
      <xdr:row>24</xdr:row>
      <xdr:rowOff>68580</xdr:rowOff>
    </xdr:from>
    <xdr:ext cx="5867" cy="7592"/>
    <xdr:sp macro="" textlink="$AU$30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2049780" y="372618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9B6326C-F591-4981-9757-9ADA81187429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31</xdr:col>
      <xdr:colOff>22860</xdr:colOff>
      <xdr:row>29</xdr:row>
      <xdr:rowOff>7620</xdr:rowOff>
    </xdr:from>
    <xdr:ext cx="5867" cy="7592"/>
    <xdr:sp macro="" textlink="$AW$30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4747260" y="44272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F9DE3D7-BDA5-4EA4-9B83-D18E7E3A4947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31</xdr:col>
      <xdr:colOff>30480</xdr:colOff>
      <xdr:row>30</xdr:row>
      <xdr:rowOff>15240</xdr:rowOff>
    </xdr:from>
    <xdr:ext cx="5867" cy="7592"/>
    <xdr:sp macro="" textlink="$AW$31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4754880" y="458724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4CCB4963-A30A-47FA-B2E8-624AAD6E399B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35</xdr:col>
      <xdr:colOff>60960</xdr:colOff>
      <xdr:row>22</xdr:row>
      <xdr:rowOff>7620</xdr:rowOff>
    </xdr:from>
    <xdr:ext cx="5867" cy="7592"/>
    <xdr:sp macro="" textlink="$AV$23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5394960" y="33604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6159345D-B7C8-4E76-B35D-4EA141631467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37</xdr:col>
      <xdr:colOff>0</xdr:colOff>
      <xdr:row>21</xdr:row>
      <xdr:rowOff>45720</xdr:rowOff>
    </xdr:from>
    <xdr:ext cx="5867" cy="7592"/>
    <xdr:sp macro="" textlink="$AV$23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5638800" y="32461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8F8F89C-AF0D-4452-876B-623742CB3718}" type="TxLink">
            <a:rPr kumimoji="1" lang="en-US" altLang="en-US" sz="32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8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35</xdr:col>
      <xdr:colOff>60960</xdr:colOff>
      <xdr:row>22</xdr:row>
      <xdr:rowOff>7620</xdr:rowOff>
    </xdr:from>
    <xdr:ext cx="5867" cy="7592"/>
    <xdr:sp macro="" textlink="$AV$24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5394960" y="33604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20AA5985-6AE3-44E4-82BE-B26B989DA53F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39</xdr:col>
      <xdr:colOff>144780</xdr:colOff>
      <xdr:row>21</xdr:row>
      <xdr:rowOff>45720</xdr:rowOff>
    </xdr:from>
    <xdr:ext cx="5867" cy="7592"/>
    <xdr:sp macro="" textlink="$AV$24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6088380" y="324612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03BFFBBC-5F8A-43C1-A602-7E49BDB77084}" type="TxLink">
            <a:rPr kumimoji="1" lang="en-US" altLang="en-US" sz="32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3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oneCellAnchor>
    <xdr:from>
      <xdr:col>42</xdr:col>
      <xdr:colOff>144780</xdr:colOff>
      <xdr:row>22</xdr:row>
      <xdr:rowOff>15240</xdr:rowOff>
    </xdr:from>
    <xdr:ext cx="5867" cy="7592"/>
    <xdr:sp macro="" textlink="$AV$25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6545580" y="3368040"/>
          <a:ext cx="5867" cy="7592"/>
        </a:xfrm>
        <a:prstGeom prst="rect">
          <a:avLst/>
        </a:prstGeom>
        <a:noFill/>
        <a:ln>
          <a:noFill/>
        </a:ln>
        <a:effectLst/>
      </xdr:spPr>
      <xdr:txBody>
        <a:bodyPr vertOverflow="overflow" horzOverflow="overflow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A721AB43-DEE6-49B1-923A-F02B2C64DF3E}" type="TxLink">
            <a:rPr kumimoji="1" lang="en-US" altLang="en-US" sz="18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31</xdr:col>
      <xdr:colOff>22860</xdr:colOff>
      <xdr:row>7</xdr:row>
      <xdr:rowOff>137160</xdr:rowOff>
    </xdr:from>
    <xdr:to>
      <xdr:col>35</xdr:col>
      <xdr:colOff>15240</xdr:colOff>
      <xdr:row>7</xdr:row>
      <xdr:rowOff>137160</xdr:rowOff>
    </xdr:to>
    <xdr:sp macro="" textlink="">
      <xdr:nvSpPr>
        <xdr:cNvPr id="2048" name="フリーフォーム: 図形 2047">
          <a:extLst>
            <a:ext uri="{FF2B5EF4-FFF2-40B4-BE49-F238E27FC236}">
              <a16:creationId xmlns:a16="http://schemas.microsoft.com/office/drawing/2014/main" id="{00000000-0008-0000-0100-000000080000}"/>
            </a:ext>
          </a:extLst>
        </xdr:cNvPr>
        <xdr:cNvSpPr/>
      </xdr:nvSpPr>
      <xdr:spPr>
        <a:xfrm>
          <a:off x="4747260" y="1203960"/>
          <a:ext cx="601980" cy="0"/>
        </a:xfrm>
        <a:custGeom>
          <a:avLst/>
          <a:gdLst>
            <a:gd name="connsiteX0" fmla="*/ 0 w 601980"/>
            <a:gd name="connsiteY0" fmla="*/ 0 h 0"/>
            <a:gd name="connsiteX1" fmla="*/ 601980 w 601980"/>
            <a:gd name="connsiteY1" fmla="*/ 0 h 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601980">
              <a:moveTo>
                <a:pt x="0" y="0"/>
              </a:moveTo>
              <a:lnTo>
                <a:pt x="601980" y="0"/>
              </a:lnTo>
            </a:path>
          </a:pathLst>
        </a:custGeom>
        <a:ln w="9525" cap="flat" cmpd="sng" algn="ctr">
          <a:solidFill>
            <a:sysClr val="windowText" lastClr="000000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Z66"/>
  <sheetViews>
    <sheetView showGridLines="0" tabSelected="1" view="pageBreakPreview" zoomScaleNormal="100" zoomScaleSheetLayoutView="100" workbookViewId="0">
      <selection activeCell="AJ3" sqref="AJ3:AS4"/>
    </sheetView>
  </sheetViews>
  <sheetFormatPr defaultColWidth="2" defaultRowHeight="12" customHeight="1"/>
  <cols>
    <col min="1" max="45" width="2" style="1"/>
    <col min="46" max="48" width="2" style="8"/>
    <col min="49" max="52" width="2" style="7"/>
    <col min="53" max="16384" width="2" style="1"/>
  </cols>
  <sheetData>
    <row r="2" spans="2:45" ht="12" customHeight="1" thickBot="1">
      <c r="B2" s="1" t="s">
        <v>0</v>
      </c>
    </row>
    <row r="3" spans="2:45" ht="12" customHeight="1">
      <c r="B3" s="187" t="s">
        <v>1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8" t="s">
        <v>2</v>
      </c>
      <c r="AH3" s="189"/>
      <c r="AI3" s="189"/>
      <c r="AJ3" s="171"/>
      <c r="AK3" s="172"/>
      <c r="AL3" s="172"/>
      <c r="AM3" s="172"/>
      <c r="AN3" s="172"/>
      <c r="AO3" s="172"/>
      <c r="AP3" s="172"/>
      <c r="AQ3" s="172"/>
      <c r="AR3" s="172"/>
      <c r="AS3" s="173"/>
    </row>
    <row r="4" spans="2:45" ht="12" customHeight="1" thickBot="1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1"/>
      <c r="AI4" s="191"/>
      <c r="AJ4" s="174"/>
      <c r="AK4" s="175"/>
      <c r="AL4" s="175"/>
      <c r="AM4" s="175"/>
      <c r="AN4" s="175"/>
      <c r="AO4" s="175"/>
      <c r="AP4" s="175"/>
      <c r="AQ4" s="175"/>
      <c r="AR4" s="175"/>
      <c r="AS4" s="176"/>
    </row>
    <row r="5" spans="2:45" ht="12" customHeight="1">
      <c r="B5" s="192" t="s">
        <v>3</v>
      </c>
      <c r="C5" s="193"/>
      <c r="D5" s="198" t="s">
        <v>5</v>
      </c>
      <c r="E5" s="189"/>
      <c r="F5" s="189"/>
      <c r="G5" s="189"/>
      <c r="H5" s="189"/>
      <c r="I5" s="199"/>
      <c r="J5" s="171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200"/>
      <c r="Y5" s="198" t="s">
        <v>10</v>
      </c>
      <c r="Z5" s="189"/>
      <c r="AA5" s="189"/>
      <c r="AB5" s="189"/>
      <c r="AC5" s="189"/>
      <c r="AD5" s="199"/>
      <c r="AE5" s="171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3"/>
    </row>
    <row r="6" spans="2:45" ht="12" customHeight="1">
      <c r="B6" s="194"/>
      <c r="C6" s="195"/>
      <c r="D6" s="181"/>
      <c r="E6" s="182"/>
      <c r="F6" s="182"/>
      <c r="G6" s="182"/>
      <c r="H6" s="182"/>
      <c r="I6" s="183"/>
      <c r="J6" s="177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186"/>
      <c r="Y6" s="181"/>
      <c r="Z6" s="182"/>
      <c r="AA6" s="182"/>
      <c r="AB6" s="182"/>
      <c r="AC6" s="182"/>
      <c r="AD6" s="183"/>
      <c r="AE6" s="177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6"/>
    </row>
    <row r="7" spans="2:45" ht="12" customHeight="1">
      <c r="B7" s="194"/>
      <c r="C7" s="195"/>
      <c r="D7" s="178" t="s">
        <v>6</v>
      </c>
      <c r="E7" s="179"/>
      <c r="F7" s="179"/>
      <c r="G7" s="179"/>
      <c r="H7" s="179"/>
      <c r="I7" s="180"/>
      <c r="J7" s="184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85"/>
      <c r="Y7" s="178" t="s">
        <v>11</v>
      </c>
      <c r="Z7" s="179"/>
      <c r="AA7" s="179"/>
      <c r="AB7" s="179"/>
      <c r="AC7" s="179"/>
      <c r="AD7" s="180"/>
      <c r="AE7" s="184"/>
      <c r="AF7" s="68"/>
      <c r="AG7" s="68"/>
      <c r="AH7" s="68"/>
      <c r="AI7" s="68"/>
      <c r="AJ7" s="68"/>
      <c r="AK7" s="68"/>
      <c r="AL7" s="68"/>
      <c r="AM7" s="68"/>
      <c r="AN7" s="68"/>
      <c r="AO7" s="21" t="s">
        <v>16</v>
      </c>
      <c r="AP7" s="149"/>
      <c r="AQ7" s="149"/>
      <c r="AR7" s="21" t="s">
        <v>15</v>
      </c>
      <c r="AS7" s="22"/>
    </row>
    <row r="8" spans="2:45" ht="12" customHeight="1">
      <c r="B8" s="194"/>
      <c r="C8" s="195"/>
      <c r="D8" s="181"/>
      <c r="E8" s="182"/>
      <c r="F8" s="182"/>
      <c r="G8" s="182"/>
      <c r="H8" s="182"/>
      <c r="I8" s="183"/>
      <c r="J8" s="177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186"/>
      <c r="Y8" s="181"/>
      <c r="Z8" s="182"/>
      <c r="AA8" s="182"/>
      <c r="AB8" s="182"/>
      <c r="AC8" s="182"/>
      <c r="AD8" s="183"/>
      <c r="AE8" s="177"/>
      <c r="AF8" s="25"/>
      <c r="AG8" s="25"/>
      <c r="AH8" s="25"/>
      <c r="AI8" s="25"/>
      <c r="AJ8" s="25"/>
      <c r="AK8" s="25"/>
      <c r="AL8" s="25"/>
      <c r="AM8" s="25"/>
      <c r="AN8" s="25"/>
      <c r="AO8" s="58"/>
      <c r="AP8" s="153"/>
      <c r="AQ8" s="153"/>
      <c r="AR8" s="58"/>
      <c r="AS8" s="214"/>
    </row>
    <row r="9" spans="2:45" ht="12" customHeight="1">
      <c r="B9" s="194"/>
      <c r="C9" s="195"/>
      <c r="D9" s="201" t="s">
        <v>7</v>
      </c>
      <c r="E9" s="202"/>
      <c r="F9" s="202"/>
      <c r="G9" s="202"/>
      <c r="H9" s="202"/>
      <c r="I9" s="203"/>
      <c r="J9" s="148"/>
      <c r="K9" s="149"/>
      <c r="L9" s="149"/>
      <c r="M9" s="149"/>
      <c r="N9" s="149"/>
      <c r="O9" s="149"/>
      <c r="P9" s="21" t="s">
        <v>19</v>
      </c>
      <c r="Q9" s="149"/>
      <c r="R9" s="149"/>
      <c r="S9" s="21" t="s">
        <v>18</v>
      </c>
      <c r="T9" s="149"/>
      <c r="U9" s="149"/>
      <c r="V9" s="128" t="s">
        <v>17</v>
      </c>
      <c r="W9" s="128"/>
      <c r="X9" s="129"/>
      <c r="Y9" s="201" t="s">
        <v>13</v>
      </c>
      <c r="Z9" s="179"/>
      <c r="AA9" s="179"/>
      <c r="AB9" s="179"/>
      <c r="AC9" s="179"/>
      <c r="AD9" s="180"/>
      <c r="AE9" s="148"/>
      <c r="AF9" s="149"/>
      <c r="AG9" s="149"/>
      <c r="AH9" s="149"/>
      <c r="AI9" s="149"/>
      <c r="AJ9" s="149"/>
      <c r="AK9" s="21" t="s">
        <v>19</v>
      </c>
      <c r="AL9" s="149"/>
      <c r="AM9" s="149"/>
      <c r="AN9" s="21" t="s">
        <v>18</v>
      </c>
      <c r="AO9" s="149"/>
      <c r="AP9" s="149"/>
      <c r="AQ9" s="128" t="s">
        <v>17</v>
      </c>
      <c r="AR9" s="128"/>
      <c r="AS9" s="130"/>
    </row>
    <row r="10" spans="2:45" ht="12" customHeight="1">
      <c r="B10" s="194"/>
      <c r="C10" s="195"/>
      <c r="D10" s="204"/>
      <c r="E10" s="205"/>
      <c r="F10" s="205"/>
      <c r="G10" s="205"/>
      <c r="H10" s="205"/>
      <c r="I10" s="206"/>
      <c r="J10" s="150"/>
      <c r="K10" s="151"/>
      <c r="L10" s="151"/>
      <c r="M10" s="151"/>
      <c r="N10" s="151"/>
      <c r="O10" s="151"/>
      <c r="P10" s="20"/>
      <c r="Q10" s="151"/>
      <c r="R10" s="151"/>
      <c r="S10" s="20"/>
      <c r="T10" s="151"/>
      <c r="U10" s="151"/>
      <c r="V10" s="27"/>
      <c r="W10" s="27"/>
      <c r="X10" s="154"/>
      <c r="Y10" s="210"/>
      <c r="Z10" s="211"/>
      <c r="AA10" s="211"/>
      <c r="AB10" s="211"/>
      <c r="AC10" s="211"/>
      <c r="AD10" s="212"/>
      <c r="AE10" s="150"/>
      <c r="AF10" s="151"/>
      <c r="AG10" s="151"/>
      <c r="AH10" s="151"/>
      <c r="AI10" s="151"/>
      <c r="AJ10" s="151"/>
      <c r="AK10" s="20"/>
      <c r="AL10" s="151"/>
      <c r="AM10" s="151"/>
      <c r="AN10" s="20"/>
      <c r="AO10" s="151"/>
      <c r="AP10" s="151"/>
      <c r="AQ10" s="27"/>
      <c r="AR10" s="27"/>
      <c r="AS10" s="28"/>
    </row>
    <row r="11" spans="2:45" ht="12" customHeight="1">
      <c r="B11" s="194"/>
      <c r="C11" s="195"/>
      <c r="D11" s="207"/>
      <c r="E11" s="208"/>
      <c r="F11" s="208"/>
      <c r="G11" s="208"/>
      <c r="H11" s="208"/>
      <c r="I11" s="209"/>
      <c r="J11" s="152"/>
      <c r="K11" s="153"/>
      <c r="L11" s="153"/>
      <c r="M11" s="153"/>
      <c r="N11" s="153"/>
      <c r="O11" s="153"/>
      <c r="P11" s="58"/>
      <c r="Q11" s="153"/>
      <c r="R11" s="153"/>
      <c r="S11" s="58"/>
      <c r="T11" s="153"/>
      <c r="U11" s="153"/>
      <c r="V11" s="147"/>
      <c r="W11" s="147"/>
      <c r="X11" s="155"/>
      <c r="Y11" s="181"/>
      <c r="Z11" s="182"/>
      <c r="AA11" s="182"/>
      <c r="AB11" s="182"/>
      <c r="AC11" s="182"/>
      <c r="AD11" s="183"/>
      <c r="AE11" s="152"/>
      <c r="AF11" s="153"/>
      <c r="AG11" s="153"/>
      <c r="AH11" s="153"/>
      <c r="AI11" s="153"/>
      <c r="AJ11" s="153"/>
      <c r="AK11" s="58"/>
      <c r="AL11" s="153"/>
      <c r="AM11" s="153"/>
      <c r="AN11" s="58"/>
      <c r="AO11" s="153"/>
      <c r="AP11" s="153"/>
      <c r="AQ11" s="147"/>
      <c r="AR11" s="147"/>
      <c r="AS11" s="213"/>
    </row>
    <row r="12" spans="2:45" ht="12" customHeight="1">
      <c r="B12" s="194"/>
      <c r="C12" s="195"/>
      <c r="D12" s="178" t="s">
        <v>8</v>
      </c>
      <c r="E12" s="179"/>
      <c r="F12" s="179"/>
      <c r="G12" s="179"/>
      <c r="H12" s="179"/>
      <c r="I12" s="180"/>
      <c r="J12" s="136" t="s">
        <v>9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137"/>
      <c r="Y12" s="178" t="s">
        <v>12</v>
      </c>
      <c r="Z12" s="179"/>
      <c r="AA12" s="179"/>
      <c r="AB12" s="179"/>
      <c r="AC12" s="179"/>
      <c r="AD12" s="180"/>
      <c r="AE12" s="136" t="s">
        <v>14</v>
      </c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2"/>
    </row>
    <row r="13" spans="2:45" ht="12" customHeight="1">
      <c r="B13" s="194"/>
      <c r="C13" s="195"/>
      <c r="D13" s="210"/>
      <c r="E13" s="211"/>
      <c r="F13" s="211"/>
      <c r="G13" s="211"/>
      <c r="H13" s="211"/>
      <c r="I13" s="212"/>
      <c r="J13" s="230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10"/>
      <c r="Z13" s="211"/>
      <c r="AA13" s="211"/>
      <c r="AB13" s="211"/>
      <c r="AC13" s="211"/>
      <c r="AD13" s="212"/>
      <c r="AE13" s="230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6"/>
    </row>
    <row r="14" spans="2:45" ht="12" customHeight="1">
      <c r="B14" s="194"/>
      <c r="C14" s="195"/>
      <c r="D14" s="210"/>
      <c r="E14" s="211"/>
      <c r="F14" s="211"/>
      <c r="G14" s="211"/>
      <c r="H14" s="211"/>
      <c r="I14" s="212"/>
      <c r="J14" s="230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2"/>
      <c r="Y14" s="210"/>
      <c r="Z14" s="211"/>
      <c r="AA14" s="211"/>
      <c r="AB14" s="211"/>
      <c r="AC14" s="211"/>
      <c r="AD14" s="212"/>
      <c r="AE14" s="230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6"/>
    </row>
    <row r="15" spans="2:45" ht="12" customHeight="1">
      <c r="B15" s="196"/>
      <c r="C15" s="197"/>
      <c r="D15" s="181"/>
      <c r="E15" s="182"/>
      <c r="F15" s="182"/>
      <c r="G15" s="182"/>
      <c r="H15" s="182"/>
      <c r="I15" s="183"/>
      <c r="J15" s="233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5"/>
      <c r="Y15" s="181"/>
      <c r="Z15" s="182"/>
      <c r="AA15" s="182"/>
      <c r="AB15" s="182"/>
      <c r="AC15" s="182"/>
      <c r="AD15" s="183"/>
      <c r="AE15" s="233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7"/>
    </row>
    <row r="16" spans="2:45" ht="12" customHeight="1">
      <c r="B16" s="215" t="s">
        <v>4</v>
      </c>
      <c r="C16" s="216"/>
      <c r="D16" s="69" t="s">
        <v>99</v>
      </c>
      <c r="E16" s="70"/>
      <c r="F16" s="70"/>
      <c r="G16" s="75" t="s">
        <v>98</v>
      </c>
      <c r="H16" s="75"/>
      <c r="I16" s="76"/>
      <c r="J16" s="156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8"/>
    </row>
    <row r="17" spans="2:45" ht="12" customHeight="1">
      <c r="B17" s="217"/>
      <c r="C17" s="218"/>
      <c r="D17" s="71"/>
      <c r="E17" s="72"/>
      <c r="F17" s="72"/>
      <c r="G17" s="77"/>
      <c r="H17" s="77"/>
      <c r="I17" s="78"/>
      <c r="J17" s="159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1"/>
    </row>
    <row r="18" spans="2:45" ht="12" customHeight="1">
      <c r="B18" s="217"/>
      <c r="C18" s="218"/>
      <c r="D18" s="71"/>
      <c r="E18" s="72"/>
      <c r="F18" s="72"/>
      <c r="G18" s="77"/>
      <c r="H18" s="77"/>
      <c r="I18" s="78"/>
      <c r="J18" s="159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1"/>
    </row>
    <row r="19" spans="2:45" ht="12" customHeight="1">
      <c r="B19" s="217"/>
      <c r="C19" s="218"/>
      <c r="D19" s="71"/>
      <c r="E19" s="72"/>
      <c r="F19" s="72"/>
      <c r="G19" s="77"/>
      <c r="H19" s="77"/>
      <c r="I19" s="78"/>
      <c r="J19" s="159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1"/>
    </row>
    <row r="20" spans="2:45" ht="12" customHeight="1">
      <c r="B20" s="217"/>
      <c r="C20" s="218"/>
      <c r="D20" s="71"/>
      <c r="E20" s="72"/>
      <c r="F20" s="72"/>
      <c r="G20" s="77"/>
      <c r="H20" s="77"/>
      <c r="I20" s="78"/>
      <c r="J20" s="159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1"/>
    </row>
    <row r="21" spans="2:45" ht="12" customHeight="1">
      <c r="B21" s="217"/>
      <c r="C21" s="218"/>
      <c r="D21" s="73"/>
      <c r="E21" s="74"/>
      <c r="F21" s="74"/>
      <c r="G21" s="79"/>
      <c r="H21" s="79"/>
      <c r="I21" s="80"/>
      <c r="J21" s="162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4"/>
    </row>
    <row r="22" spans="2:45" ht="12" customHeight="1">
      <c r="B22" s="217"/>
      <c r="C22" s="218"/>
      <c r="D22" s="81" t="s">
        <v>100</v>
      </c>
      <c r="E22" s="82"/>
      <c r="F22" s="82"/>
      <c r="G22" s="87" t="s">
        <v>101</v>
      </c>
      <c r="H22" s="87"/>
      <c r="I22" s="88"/>
      <c r="J22" s="156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8"/>
    </row>
    <row r="23" spans="2:45" ht="12" customHeight="1">
      <c r="B23" s="217"/>
      <c r="C23" s="218"/>
      <c r="D23" s="83"/>
      <c r="E23" s="84"/>
      <c r="F23" s="84"/>
      <c r="G23" s="89"/>
      <c r="H23" s="89"/>
      <c r="I23" s="90"/>
      <c r="J23" s="159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1"/>
    </row>
    <row r="24" spans="2:45" ht="12" customHeight="1">
      <c r="B24" s="217"/>
      <c r="C24" s="218"/>
      <c r="D24" s="83"/>
      <c r="E24" s="84"/>
      <c r="F24" s="84"/>
      <c r="G24" s="89"/>
      <c r="H24" s="89"/>
      <c r="I24" s="90"/>
      <c r="J24" s="159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1"/>
    </row>
    <row r="25" spans="2:45" ht="12" customHeight="1">
      <c r="B25" s="217"/>
      <c r="C25" s="218"/>
      <c r="D25" s="83"/>
      <c r="E25" s="84"/>
      <c r="F25" s="84"/>
      <c r="G25" s="89"/>
      <c r="H25" s="89"/>
      <c r="I25" s="90"/>
      <c r="J25" s="159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1"/>
    </row>
    <row r="26" spans="2:45" ht="12" customHeight="1">
      <c r="B26" s="217"/>
      <c r="C26" s="218"/>
      <c r="D26" s="83"/>
      <c r="E26" s="84"/>
      <c r="F26" s="84"/>
      <c r="G26" s="89"/>
      <c r="H26" s="89"/>
      <c r="I26" s="90"/>
      <c r="J26" s="159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1"/>
    </row>
    <row r="27" spans="2:45" ht="12" customHeight="1">
      <c r="B27" s="217"/>
      <c r="C27" s="218"/>
      <c r="D27" s="83"/>
      <c r="E27" s="84"/>
      <c r="F27" s="84"/>
      <c r="G27" s="89"/>
      <c r="H27" s="89"/>
      <c r="I27" s="90"/>
      <c r="J27" s="159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1"/>
    </row>
    <row r="28" spans="2:45" ht="12" customHeight="1">
      <c r="B28" s="217"/>
      <c r="C28" s="218"/>
      <c r="D28" s="85"/>
      <c r="E28" s="86"/>
      <c r="F28" s="86"/>
      <c r="G28" s="91"/>
      <c r="H28" s="91"/>
      <c r="I28" s="92"/>
      <c r="J28" s="162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4"/>
    </row>
    <row r="29" spans="2:45" ht="12" customHeight="1">
      <c r="B29" s="217"/>
      <c r="C29" s="218"/>
      <c r="D29" s="243" t="s">
        <v>20</v>
      </c>
      <c r="E29" s="244"/>
      <c r="F29" s="244"/>
      <c r="G29" s="244"/>
      <c r="H29" s="244"/>
      <c r="I29" s="216"/>
      <c r="J29" s="221"/>
      <c r="K29" s="222"/>
      <c r="L29" s="225" t="s">
        <v>21</v>
      </c>
      <c r="M29" s="226"/>
      <c r="N29" s="226"/>
      <c r="O29" s="226"/>
      <c r="P29" s="226"/>
      <c r="Q29" s="227"/>
      <c r="R29" s="225" t="s">
        <v>22</v>
      </c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7"/>
      <c r="AD29" s="225" t="s">
        <v>23</v>
      </c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8"/>
    </row>
    <row r="30" spans="2:45" ht="12" customHeight="1">
      <c r="B30" s="217"/>
      <c r="C30" s="218"/>
      <c r="D30" s="245"/>
      <c r="E30" s="246"/>
      <c r="F30" s="246"/>
      <c r="G30" s="246"/>
      <c r="H30" s="246"/>
      <c r="I30" s="218"/>
      <c r="J30" s="223"/>
      <c r="K30" s="224"/>
      <c r="L30" s="165" t="s">
        <v>24</v>
      </c>
      <c r="M30" s="229"/>
      <c r="N30" s="166"/>
      <c r="O30" s="165" t="s">
        <v>25</v>
      </c>
      <c r="P30" s="229"/>
      <c r="Q30" s="166"/>
      <c r="R30" s="165" t="s">
        <v>26</v>
      </c>
      <c r="S30" s="229"/>
      <c r="T30" s="229"/>
      <c r="U30" s="229"/>
      <c r="V30" s="229"/>
      <c r="W30" s="229"/>
      <c r="X30" s="229"/>
      <c r="Y30" s="166"/>
      <c r="Z30" s="165" t="s">
        <v>27</v>
      </c>
      <c r="AA30" s="229"/>
      <c r="AB30" s="229"/>
      <c r="AC30" s="166"/>
      <c r="AD30" s="165" t="s">
        <v>28</v>
      </c>
      <c r="AE30" s="166"/>
      <c r="AF30" s="165" t="s">
        <v>29</v>
      </c>
      <c r="AG30" s="166"/>
      <c r="AH30" s="165" t="s">
        <v>30</v>
      </c>
      <c r="AI30" s="166"/>
      <c r="AJ30" s="165" t="s">
        <v>31</v>
      </c>
      <c r="AK30" s="166"/>
      <c r="AL30" s="165" t="s">
        <v>32</v>
      </c>
      <c r="AM30" s="166"/>
      <c r="AN30" s="165" t="s">
        <v>33</v>
      </c>
      <c r="AO30" s="166"/>
      <c r="AP30" s="165" t="s">
        <v>34</v>
      </c>
      <c r="AQ30" s="166"/>
      <c r="AR30" s="165" t="s">
        <v>35</v>
      </c>
      <c r="AS30" s="169"/>
    </row>
    <row r="31" spans="2:45" ht="12" customHeight="1">
      <c r="B31" s="217"/>
      <c r="C31" s="218"/>
      <c r="D31" s="245"/>
      <c r="E31" s="246"/>
      <c r="F31" s="246"/>
      <c r="G31" s="246"/>
      <c r="H31" s="246"/>
      <c r="I31" s="218"/>
      <c r="J31" s="238" t="s">
        <v>36</v>
      </c>
      <c r="K31" s="239"/>
      <c r="L31" s="167"/>
      <c r="M31" s="240"/>
      <c r="N31" s="170"/>
      <c r="O31" s="167"/>
      <c r="P31" s="240"/>
      <c r="Q31" s="170"/>
      <c r="R31" s="167"/>
      <c r="S31" s="240"/>
      <c r="T31" s="240"/>
      <c r="U31" s="240"/>
      <c r="V31" s="240"/>
      <c r="W31" s="240"/>
      <c r="X31" s="240"/>
      <c r="Y31" s="170"/>
      <c r="Z31" s="2" t="s">
        <v>46</v>
      </c>
      <c r="AA31" s="240"/>
      <c r="AB31" s="240"/>
      <c r="AC31" s="3" t="s">
        <v>45</v>
      </c>
      <c r="AD31" s="167"/>
      <c r="AE31" s="170"/>
      <c r="AF31" s="167"/>
      <c r="AG31" s="170"/>
      <c r="AH31" s="167"/>
      <c r="AI31" s="170"/>
      <c r="AJ31" s="167"/>
      <c r="AK31" s="170"/>
      <c r="AL31" s="167"/>
      <c r="AM31" s="170"/>
      <c r="AN31" s="167"/>
      <c r="AO31" s="170"/>
      <c r="AP31" s="167"/>
      <c r="AQ31" s="170"/>
      <c r="AR31" s="167"/>
      <c r="AS31" s="168"/>
    </row>
    <row r="32" spans="2:45" ht="12" customHeight="1">
      <c r="B32" s="217"/>
      <c r="C32" s="218"/>
      <c r="D32" s="245"/>
      <c r="E32" s="246"/>
      <c r="F32" s="246"/>
      <c r="G32" s="246"/>
      <c r="H32" s="246"/>
      <c r="I32" s="218"/>
      <c r="J32" s="238" t="s">
        <v>37</v>
      </c>
      <c r="K32" s="239"/>
      <c r="L32" s="167"/>
      <c r="M32" s="240"/>
      <c r="N32" s="170"/>
      <c r="O32" s="167"/>
      <c r="P32" s="240"/>
      <c r="Q32" s="170"/>
      <c r="R32" s="167"/>
      <c r="S32" s="240"/>
      <c r="T32" s="240"/>
      <c r="U32" s="240"/>
      <c r="V32" s="240"/>
      <c r="W32" s="240"/>
      <c r="X32" s="240"/>
      <c r="Y32" s="170"/>
      <c r="Z32" s="2" t="s">
        <v>46</v>
      </c>
      <c r="AA32" s="240"/>
      <c r="AB32" s="240"/>
      <c r="AC32" s="3" t="s">
        <v>45</v>
      </c>
      <c r="AD32" s="167"/>
      <c r="AE32" s="170"/>
      <c r="AF32" s="167"/>
      <c r="AG32" s="170"/>
      <c r="AH32" s="167"/>
      <c r="AI32" s="170"/>
      <c r="AJ32" s="167"/>
      <c r="AK32" s="170"/>
      <c r="AL32" s="167"/>
      <c r="AM32" s="170"/>
      <c r="AN32" s="167"/>
      <c r="AO32" s="170"/>
      <c r="AP32" s="167"/>
      <c r="AQ32" s="170"/>
      <c r="AR32" s="167"/>
      <c r="AS32" s="168"/>
    </row>
    <row r="33" spans="2:47" ht="12" customHeight="1">
      <c r="B33" s="217"/>
      <c r="C33" s="218"/>
      <c r="D33" s="245"/>
      <c r="E33" s="246"/>
      <c r="F33" s="246"/>
      <c r="G33" s="246"/>
      <c r="H33" s="246"/>
      <c r="I33" s="218"/>
      <c r="J33" s="136" t="s">
        <v>38</v>
      </c>
      <c r="K33" s="21"/>
      <c r="L33" s="137"/>
      <c r="M33" s="127" t="s">
        <v>44</v>
      </c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9"/>
      <c r="AA33" s="136" t="s">
        <v>41</v>
      </c>
      <c r="AB33" s="21"/>
      <c r="AC33" s="21"/>
      <c r="AD33" s="250"/>
      <c r="AE33" s="253"/>
      <c r="AF33" s="100"/>
      <c r="AG33" s="100"/>
      <c r="AH33" s="101"/>
      <c r="AI33" s="184"/>
      <c r="AJ33" s="68"/>
      <c r="AK33" s="68"/>
      <c r="AL33" s="68"/>
      <c r="AM33" s="68"/>
      <c r="AN33" s="68"/>
      <c r="AO33" s="68"/>
      <c r="AP33" s="68"/>
      <c r="AQ33" s="68"/>
      <c r="AR33" s="68"/>
      <c r="AS33" s="241"/>
      <c r="AT33" s="8" t="str">
        <f>IF(M34="イ　正面視にて複視を生ずる","○","")</f>
        <v/>
      </c>
      <c r="AU33" s="8" t="str">
        <f>IF(AE33="左","○","")</f>
        <v/>
      </c>
    </row>
    <row r="34" spans="2:47" ht="12" customHeight="1">
      <c r="B34" s="217"/>
      <c r="C34" s="218"/>
      <c r="D34" s="245"/>
      <c r="E34" s="246"/>
      <c r="F34" s="246"/>
      <c r="G34" s="246"/>
      <c r="H34" s="246"/>
      <c r="I34" s="218"/>
      <c r="J34" s="138" t="s">
        <v>39</v>
      </c>
      <c r="K34" s="20"/>
      <c r="L34" s="139"/>
      <c r="M34" s="102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4"/>
      <c r="AA34" s="138" t="s">
        <v>42</v>
      </c>
      <c r="AB34" s="20"/>
      <c r="AC34" s="20"/>
      <c r="AD34" s="251"/>
      <c r="AE34" s="254"/>
      <c r="AF34" s="103"/>
      <c r="AG34" s="103"/>
      <c r="AH34" s="104"/>
      <c r="AI34" s="242"/>
      <c r="AJ34" s="23"/>
      <c r="AK34" s="23"/>
      <c r="AL34" s="23"/>
      <c r="AM34" s="23"/>
      <c r="AN34" s="23"/>
      <c r="AO34" s="23"/>
      <c r="AP34" s="23"/>
      <c r="AQ34" s="23"/>
      <c r="AR34" s="23"/>
      <c r="AS34" s="24"/>
      <c r="AT34" s="8" t="str">
        <f>IF(M34="ロ　左右上下視にて複視を生ずる","○","")</f>
        <v/>
      </c>
      <c r="AU34" s="8" t="str">
        <f>IF(AE33="右","○","")</f>
        <v/>
      </c>
    </row>
    <row r="35" spans="2:47" ht="12" customHeight="1">
      <c r="B35" s="217"/>
      <c r="C35" s="218"/>
      <c r="D35" s="247"/>
      <c r="E35" s="248"/>
      <c r="F35" s="248"/>
      <c r="G35" s="248"/>
      <c r="H35" s="248"/>
      <c r="I35" s="249"/>
      <c r="J35" s="57" t="s">
        <v>40</v>
      </c>
      <c r="K35" s="58"/>
      <c r="L35" s="140"/>
      <c r="M35" s="105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7"/>
      <c r="AA35" s="57" t="s">
        <v>43</v>
      </c>
      <c r="AB35" s="58"/>
      <c r="AC35" s="58"/>
      <c r="AD35" s="252"/>
      <c r="AE35" s="255"/>
      <c r="AF35" s="106"/>
      <c r="AG35" s="106"/>
      <c r="AH35" s="107"/>
      <c r="AI35" s="177"/>
      <c r="AJ35" s="25"/>
      <c r="AK35" s="25"/>
      <c r="AL35" s="25"/>
      <c r="AM35" s="25"/>
      <c r="AN35" s="25"/>
      <c r="AO35" s="25"/>
      <c r="AP35" s="25"/>
      <c r="AQ35" s="25"/>
      <c r="AR35" s="25"/>
      <c r="AS35" s="26"/>
      <c r="AT35" s="8" t="str">
        <f>IF(M34="イ及びロのいずれにも該当","○","")</f>
        <v/>
      </c>
      <c r="AU35" s="8" t="str">
        <f>IF(AE33="両眼","○","")</f>
        <v/>
      </c>
    </row>
    <row r="36" spans="2:47" ht="12" customHeight="1">
      <c r="B36" s="217"/>
      <c r="C36" s="218"/>
      <c r="D36" s="69" t="s">
        <v>102</v>
      </c>
      <c r="E36" s="70"/>
      <c r="F36" s="70"/>
      <c r="G36" s="93" t="s">
        <v>103</v>
      </c>
      <c r="H36" s="93"/>
      <c r="I36" s="94"/>
      <c r="J36" s="127" t="s">
        <v>47</v>
      </c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30"/>
    </row>
    <row r="37" spans="2:47" ht="12" customHeight="1">
      <c r="B37" s="217"/>
      <c r="C37" s="218"/>
      <c r="D37" s="71"/>
      <c r="E37" s="72"/>
      <c r="F37" s="72"/>
      <c r="G37" s="95"/>
      <c r="H37" s="95"/>
      <c r="I37" s="96"/>
      <c r="J37" s="113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5"/>
    </row>
    <row r="38" spans="2:47" ht="12" customHeight="1">
      <c r="B38" s="217"/>
      <c r="C38" s="218"/>
      <c r="D38" s="71"/>
      <c r="E38" s="72"/>
      <c r="F38" s="72"/>
      <c r="G38" s="95"/>
      <c r="H38" s="95"/>
      <c r="I38" s="96"/>
      <c r="J38" s="113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114"/>
      <c r="AS38" s="115"/>
    </row>
    <row r="39" spans="2:47" ht="12" customHeight="1">
      <c r="B39" s="217"/>
      <c r="C39" s="218"/>
      <c r="D39" s="73"/>
      <c r="E39" s="74"/>
      <c r="F39" s="74"/>
      <c r="G39" s="97"/>
      <c r="H39" s="97"/>
      <c r="I39" s="98"/>
      <c r="J39" s="116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8"/>
    </row>
    <row r="40" spans="2:47" ht="12" customHeight="1">
      <c r="B40" s="217"/>
      <c r="C40" s="218"/>
      <c r="D40" s="29" t="s">
        <v>104</v>
      </c>
      <c r="E40" s="30"/>
      <c r="F40" s="30"/>
      <c r="G40" s="35" t="s">
        <v>105</v>
      </c>
      <c r="H40" s="35"/>
      <c r="I40" s="36"/>
      <c r="J40" s="221"/>
      <c r="K40" s="222"/>
      <c r="L40" s="136" t="s">
        <v>48</v>
      </c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137"/>
      <c r="AA40" s="136" t="s">
        <v>49</v>
      </c>
      <c r="AB40" s="21"/>
      <c r="AC40" s="21"/>
      <c r="AD40" s="21"/>
      <c r="AE40" s="21"/>
      <c r="AF40" s="21"/>
      <c r="AG40" s="137"/>
      <c r="AH40" s="136" t="s">
        <v>50</v>
      </c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2"/>
    </row>
    <row r="41" spans="2:47" ht="12" customHeight="1">
      <c r="B41" s="217"/>
      <c r="C41" s="218"/>
      <c r="D41" s="31"/>
      <c r="E41" s="32"/>
      <c r="F41" s="32"/>
      <c r="G41" s="37"/>
      <c r="H41" s="37"/>
      <c r="I41" s="38"/>
      <c r="J41" s="223"/>
      <c r="K41" s="224"/>
      <c r="L41" s="57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140"/>
      <c r="AA41" s="57"/>
      <c r="AB41" s="58"/>
      <c r="AC41" s="58"/>
      <c r="AD41" s="58"/>
      <c r="AE41" s="58"/>
      <c r="AF41" s="58"/>
      <c r="AG41" s="140"/>
      <c r="AH41" s="57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214"/>
    </row>
    <row r="42" spans="2:47" ht="12" customHeight="1">
      <c r="B42" s="217"/>
      <c r="C42" s="218"/>
      <c r="D42" s="31"/>
      <c r="E42" s="32"/>
      <c r="F42" s="32"/>
      <c r="G42" s="37"/>
      <c r="H42" s="37"/>
      <c r="I42" s="38"/>
      <c r="J42" s="136" t="s">
        <v>36</v>
      </c>
      <c r="K42" s="137"/>
      <c r="L42" s="62" t="s">
        <v>53</v>
      </c>
      <c r="M42" s="68"/>
      <c r="N42" s="63" t="s">
        <v>54</v>
      </c>
      <c r="O42" s="63"/>
      <c r="P42" s="68"/>
      <c r="Q42" s="63" t="s">
        <v>56</v>
      </c>
      <c r="R42" s="63"/>
      <c r="S42" s="68"/>
      <c r="T42" s="256" t="s">
        <v>57</v>
      </c>
      <c r="U42" s="256"/>
      <c r="V42" s="68"/>
      <c r="W42" s="256" t="s">
        <v>55</v>
      </c>
      <c r="X42" s="21"/>
      <c r="Y42" s="21"/>
      <c r="Z42" s="4" t="s">
        <v>59</v>
      </c>
      <c r="AA42" s="62" t="s">
        <v>51</v>
      </c>
      <c r="AB42" s="63"/>
      <c r="AC42" s="63"/>
      <c r="AD42" s="63"/>
      <c r="AE42" s="68"/>
      <c r="AF42" s="68"/>
      <c r="AG42" s="59" t="s">
        <v>52</v>
      </c>
      <c r="AH42" s="99"/>
      <c r="AI42" s="100"/>
      <c r="AJ42" s="101"/>
      <c r="AK42" s="99"/>
      <c r="AL42" s="100"/>
      <c r="AM42" s="100"/>
      <c r="AN42" s="100"/>
      <c r="AO42" s="21" t="s">
        <v>68</v>
      </c>
      <c r="AP42" s="68"/>
      <c r="AQ42" s="128" t="s">
        <v>55</v>
      </c>
      <c r="AR42" s="141" t="s">
        <v>69</v>
      </c>
      <c r="AS42" s="142"/>
      <c r="AT42" s="8" t="str">
        <f>IF(AH42="大声","○","")</f>
        <v/>
      </c>
      <c r="AU42" s="8" t="str">
        <f>IF(AK42="不能","○","")</f>
        <v/>
      </c>
    </row>
    <row r="43" spans="2:47" ht="12" customHeight="1">
      <c r="B43" s="217"/>
      <c r="C43" s="218"/>
      <c r="D43" s="31"/>
      <c r="E43" s="32"/>
      <c r="F43" s="32"/>
      <c r="G43" s="37"/>
      <c r="H43" s="37"/>
      <c r="I43" s="38"/>
      <c r="J43" s="138"/>
      <c r="K43" s="139"/>
      <c r="L43" s="64"/>
      <c r="M43" s="23"/>
      <c r="N43" s="65"/>
      <c r="O43" s="65"/>
      <c r="P43" s="23"/>
      <c r="Q43" s="65"/>
      <c r="R43" s="65"/>
      <c r="S43" s="23"/>
      <c r="T43" s="257"/>
      <c r="U43" s="257"/>
      <c r="V43" s="23"/>
      <c r="W43" s="257"/>
      <c r="X43" s="258" t="s">
        <v>58</v>
      </c>
      <c r="Y43" s="23"/>
      <c r="Z43" s="134" t="s">
        <v>55</v>
      </c>
      <c r="AA43" s="64"/>
      <c r="AB43" s="65"/>
      <c r="AC43" s="65"/>
      <c r="AD43" s="65"/>
      <c r="AE43" s="23"/>
      <c r="AF43" s="23"/>
      <c r="AG43" s="60"/>
      <c r="AH43" s="102"/>
      <c r="AI43" s="103"/>
      <c r="AJ43" s="104"/>
      <c r="AK43" s="102"/>
      <c r="AL43" s="103"/>
      <c r="AM43" s="103"/>
      <c r="AN43" s="103"/>
      <c r="AO43" s="20"/>
      <c r="AP43" s="23"/>
      <c r="AQ43" s="27"/>
      <c r="AR43" s="143"/>
      <c r="AS43" s="144"/>
      <c r="AT43" s="8" t="str">
        <f>IF(AH42="話声語","○","")</f>
        <v/>
      </c>
      <c r="AU43" s="8" t="str">
        <f>IF(AK42="接耳可能","○","")</f>
        <v/>
      </c>
    </row>
    <row r="44" spans="2:47" ht="12" customHeight="1">
      <c r="B44" s="217"/>
      <c r="C44" s="218"/>
      <c r="D44" s="31"/>
      <c r="E44" s="32"/>
      <c r="F44" s="32"/>
      <c r="G44" s="37"/>
      <c r="H44" s="37"/>
      <c r="I44" s="38"/>
      <c r="J44" s="57"/>
      <c r="K44" s="140"/>
      <c r="L44" s="57">
        <v>6</v>
      </c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259"/>
      <c r="Y44" s="25"/>
      <c r="Z44" s="135"/>
      <c r="AA44" s="66"/>
      <c r="AB44" s="67"/>
      <c r="AC44" s="67"/>
      <c r="AD44" s="67"/>
      <c r="AE44" s="25"/>
      <c r="AF44" s="25"/>
      <c r="AG44" s="61"/>
      <c r="AH44" s="105"/>
      <c r="AI44" s="106"/>
      <c r="AJ44" s="107"/>
      <c r="AK44" s="105"/>
      <c r="AL44" s="106"/>
      <c r="AM44" s="106"/>
      <c r="AN44" s="106"/>
      <c r="AO44" s="58"/>
      <c r="AP44" s="25"/>
      <c r="AQ44" s="147"/>
      <c r="AR44" s="145"/>
      <c r="AS44" s="146"/>
    </row>
    <row r="45" spans="2:47" ht="12" customHeight="1">
      <c r="B45" s="217"/>
      <c r="C45" s="218"/>
      <c r="D45" s="31"/>
      <c r="E45" s="32"/>
      <c r="F45" s="32"/>
      <c r="G45" s="37"/>
      <c r="H45" s="37"/>
      <c r="I45" s="38"/>
      <c r="J45" s="136" t="s">
        <v>37</v>
      </c>
      <c r="K45" s="137"/>
      <c r="L45" s="62" t="s">
        <v>53</v>
      </c>
      <c r="M45" s="68"/>
      <c r="N45" s="63" t="s">
        <v>54</v>
      </c>
      <c r="O45" s="63"/>
      <c r="P45" s="68"/>
      <c r="Q45" s="63" t="s">
        <v>56</v>
      </c>
      <c r="R45" s="63"/>
      <c r="S45" s="68"/>
      <c r="T45" s="256" t="s">
        <v>57</v>
      </c>
      <c r="U45" s="256"/>
      <c r="V45" s="68"/>
      <c r="W45" s="256" t="s">
        <v>55</v>
      </c>
      <c r="X45" s="21"/>
      <c r="Y45" s="21"/>
      <c r="Z45" s="4" t="s">
        <v>59</v>
      </c>
      <c r="AA45" s="62" t="s">
        <v>51</v>
      </c>
      <c r="AB45" s="63"/>
      <c r="AC45" s="63"/>
      <c r="AD45" s="63"/>
      <c r="AE45" s="68"/>
      <c r="AF45" s="68"/>
      <c r="AG45" s="59" t="s">
        <v>52</v>
      </c>
      <c r="AH45" s="99"/>
      <c r="AI45" s="100"/>
      <c r="AJ45" s="101"/>
      <c r="AK45" s="99"/>
      <c r="AL45" s="100"/>
      <c r="AM45" s="100"/>
      <c r="AN45" s="100"/>
      <c r="AO45" s="21" t="s">
        <v>68</v>
      </c>
      <c r="AP45" s="68"/>
      <c r="AQ45" s="128" t="s">
        <v>55</v>
      </c>
      <c r="AR45" s="143" t="s">
        <v>69</v>
      </c>
      <c r="AS45" s="144"/>
      <c r="AT45" s="8" t="str">
        <f>IF(AH45="大声","○","")</f>
        <v/>
      </c>
      <c r="AU45" s="8" t="str">
        <f>IF(AK45="不能","○","")</f>
        <v/>
      </c>
    </row>
    <row r="46" spans="2:47" ht="12" customHeight="1">
      <c r="B46" s="217"/>
      <c r="C46" s="218"/>
      <c r="D46" s="31"/>
      <c r="E46" s="32"/>
      <c r="F46" s="32"/>
      <c r="G46" s="37"/>
      <c r="H46" s="37"/>
      <c r="I46" s="38"/>
      <c r="J46" s="138"/>
      <c r="K46" s="139"/>
      <c r="L46" s="64"/>
      <c r="M46" s="23"/>
      <c r="N46" s="65"/>
      <c r="O46" s="65"/>
      <c r="P46" s="23"/>
      <c r="Q46" s="65"/>
      <c r="R46" s="65"/>
      <c r="S46" s="23"/>
      <c r="T46" s="257"/>
      <c r="U46" s="257"/>
      <c r="V46" s="23"/>
      <c r="W46" s="257"/>
      <c r="X46" s="258" t="s">
        <v>58</v>
      </c>
      <c r="Y46" s="23"/>
      <c r="Z46" s="134" t="s">
        <v>55</v>
      </c>
      <c r="AA46" s="64"/>
      <c r="AB46" s="65"/>
      <c r="AC46" s="65"/>
      <c r="AD46" s="65"/>
      <c r="AE46" s="23"/>
      <c r="AF46" s="23"/>
      <c r="AG46" s="60"/>
      <c r="AH46" s="102"/>
      <c r="AI46" s="103"/>
      <c r="AJ46" s="104"/>
      <c r="AK46" s="102"/>
      <c r="AL46" s="103"/>
      <c r="AM46" s="103"/>
      <c r="AN46" s="103"/>
      <c r="AO46" s="20"/>
      <c r="AP46" s="23"/>
      <c r="AQ46" s="27"/>
      <c r="AR46" s="143"/>
      <c r="AS46" s="144"/>
      <c r="AT46" s="8" t="str">
        <f>IF(AH45="話声語","○","")</f>
        <v/>
      </c>
      <c r="AU46" s="8" t="str">
        <f>IF(AK45="接耳可能","○","")</f>
        <v/>
      </c>
    </row>
    <row r="47" spans="2:47" ht="12" customHeight="1">
      <c r="B47" s="217"/>
      <c r="C47" s="218"/>
      <c r="D47" s="31"/>
      <c r="E47" s="32"/>
      <c r="F47" s="32"/>
      <c r="G47" s="37"/>
      <c r="H47" s="37"/>
      <c r="I47" s="38"/>
      <c r="J47" s="57"/>
      <c r="K47" s="140"/>
      <c r="L47" s="57">
        <v>6</v>
      </c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259"/>
      <c r="Y47" s="25"/>
      <c r="Z47" s="135"/>
      <c r="AA47" s="66"/>
      <c r="AB47" s="67"/>
      <c r="AC47" s="67"/>
      <c r="AD47" s="67"/>
      <c r="AE47" s="25"/>
      <c r="AF47" s="25"/>
      <c r="AG47" s="61"/>
      <c r="AH47" s="105"/>
      <c r="AI47" s="106"/>
      <c r="AJ47" s="107"/>
      <c r="AK47" s="105"/>
      <c r="AL47" s="106"/>
      <c r="AM47" s="106"/>
      <c r="AN47" s="106"/>
      <c r="AO47" s="58"/>
      <c r="AP47" s="25"/>
      <c r="AQ47" s="147"/>
      <c r="AR47" s="145"/>
      <c r="AS47" s="146"/>
    </row>
    <row r="48" spans="2:47" ht="12" customHeight="1">
      <c r="B48" s="217"/>
      <c r="C48" s="218"/>
      <c r="D48" s="31"/>
      <c r="E48" s="32"/>
      <c r="F48" s="32"/>
      <c r="G48" s="37"/>
      <c r="H48" s="37"/>
      <c r="I48" s="38"/>
      <c r="J48" s="127" t="s">
        <v>60</v>
      </c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9"/>
      <c r="AI48" s="127" t="s">
        <v>61</v>
      </c>
      <c r="AJ48" s="128"/>
      <c r="AK48" s="128"/>
      <c r="AL48" s="128"/>
      <c r="AM48" s="128"/>
      <c r="AN48" s="128"/>
      <c r="AO48" s="128"/>
      <c r="AP48" s="128"/>
      <c r="AQ48" s="128"/>
      <c r="AR48" s="128"/>
      <c r="AS48" s="130"/>
    </row>
    <row r="49" spans="2:48" ht="12" customHeight="1">
      <c r="B49" s="217"/>
      <c r="C49" s="218"/>
      <c r="D49" s="31"/>
      <c r="E49" s="32"/>
      <c r="F49" s="32"/>
      <c r="G49" s="37"/>
      <c r="H49" s="37"/>
      <c r="I49" s="38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1"/>
      <c r="AI49" s="119"/>
      <c r="AJ49" s="120"/>
      <c r="AK49" s="120"/>
      <c r="AL49" s="120"/>
      <c r="AM49" s="120"/>
      <c r="AN49" s="120"/>
      <c r="AO49" s="120"/>
      <c r="AP49" s="120"/>
      <c r="AQ49" s="120"/>
      <c r="AR49" s="120"/>
      <c r="AS49" s="125"/>
    </row>
    <row r="50" spans="2:48" ht="12" customHeight="1">
      <c r="B50" s="217"/>
      <c r="C50" s="218"/>
      <c r="D50" s="41"/>
      <c r="E50" s="42"/>
      <c r="F50" s="42"/>
      <c r="G50" s="43"/>
      <c r="H50" s="43"/>
      <c r="I50" s="44"/>
      <c r="J50" s="122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4"/>
      <c r="AI50" s="122"/>
      <c r="AJ50" s="123"/>
      <c r="AK50" s="123"/>
      <c r="AL50" s="123"/>
      <c r="AM50" s="123"/>
      <c r="AN50" s="123"/>
      <c r="AO50" s="123"/>
      <c r="AP50" s="123"/>
      <c r="AQ50" s="123"/>
      <c r="AR50" s="123"/>
      <c r="AS50" s="126"/>
    </row>
    <row r="51" spans="2:48" ht="12" customHeight="1">
      <c r="B51" s="217"/>
      <c r="C51" s="218"/>
      <c r="D51" s="29" t="s">
        <v>106</v>
      </c>
      <c r="E51" s="30"/>
      <c r="F51" s="30"/>
      <c r="G51" s="35" t="s">
        <v>103</v>
      </c>
      <c r="H51" s="35"/>
      <c r="I51" s="36"/>
      <c r="J51" s="131" t="s">
        <v>62</v>
      </c>
      <c r="K51" s="132"/>
      <c r="L51" s="132"/>
      <c r="M51" s="132"/>
      <c r="N51" s="132"/>
      <c r="O51" s="132"/>
      <c r="P51" s="132"/>
      <c r="Q51" s="132"/>
      <c r="R51" s="132"/>
      <c r="S51" s="133"/>
      <c r="T51" s="127" t="s">
        <v>63</v>
      </c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30"/>
    </row>
    <row r="52" spans="2:48" ht="12" customHeight="1">
      <c r="B52" s="217"/>
      <c r="C52" s="218"/>
      <c r="D52" s="31"/>
      <c r="E52" s="32"/>
      <c r="F52" s="32"/>
      <c r="G52" s="37"/>
      <c r="H52" s="37"/>
      <c r="I52" s="38"/>
      <c r="J52" s="99"/>
      <c r="K52" s="100"/>
      <c r="L52" s="100"/>
      <c r="M52" s="100"/>
      <c r="N52" s="100"/>
      <c r="O52" s="100"/>
      <c r="P52" s="100"/>
      <c r="Q52" s="100"/>
      <c r="R52" s="100"/>
      <c r="S52" s="101"/>
      <c r="T52" s="113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5"/>
      <c r="AT52" s="8" t="str">
        <f>IF(J52="全部","○","")</f>
        <v/>
      </c>
    </row>
    <row r="53" spans="2:48" ht="12" customHeight="1">
      <c r="B53" s="217"/>
      <c r="C53" s="218"/>
      <c r="D53" s="31"/>
      <c r="E53" s="32"/>
      <c r="F53" s="32"/>
      <c r="G53" s="37"/>
      <c r="H53" s="37"/>
      <c r="I53" s="38"/>
      <c r="J53" s="102"/>
      <c r="K53" s="103"/>
      <c r="L53" s="103"/>
      <c r="M53" s="103"/>
      <c r="N53" s="103"/>
      <c r="O53" s="103"/>
      <c r="P53" s="103"/>
      <c r="Q53" s="103"/>
      <c r="R53" s="103"/>
      <c r="S53" s="104"/>
      <c r="T53" s="113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5"/>
      <c r="AT53" s="8" t="str">
        <f>IF(J52="大部分","○","")</f>
        <v/>
      </c>
    </row>
    <row r="54" spans="2:48" ht="12" customHeight="1">
      <c r="B54" s="217"/>
      <c r="C54" s="218"/>
      <c r="D54" s="41"/>
      <c r="E54" s="42"/>
      <c r="F54" s="42"/>
      <c r="G54" s="43"/>
      <c r="H54" s="43"/>
      <c r="I54" s="44"/>
      <c r="J54" s="105"/>
      <c r="K54" s="106"/>
      <c r="L54" s="106"/>
      <c r="M54" s="106"/>
      <c r="N54" s="106"/>
      <c r="O54" s="106"/>
      <c r="P54" s="106"/>
      <c r="Q54" s="106"/>
      <c r="R54" s="106"/>
      <c r="S54" s="107"/>
      <c r="T54" s="116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8"/>
      <c r="AT54" s="8" t="str">
        <f>IF(J52="一部分","○","")</f>
        <v/>
      </c>
    </row>
    <row r="55" spans="2:48" ht="12" customHeight="1">
      <c r="B55" s="217"/>
      <c r="C55" s="218"/>
      <c r="D55" s="45" t="s">
        <v>110</v>
      </c>
      <c r="E55" s="46"/>
      <c r="F55" s="46"/>
      <c r="G55" s="51" t="s">
        <v>107</v>
      </c>
      <c r="H55" s="51"/>
      <c r="I55" s="52"/>
      <c r="J55" s="99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2"/>
      <c r="AT55" s="8" t="str">
        <f>IF(J55="１　発声機能の完全喪失","○","")</f>
        <v/>
      </c>
      <c r="AU55" s="8" t="str">
        <f>IF(V56="運動性","○","")</f>
        <v/>
      </c>
      <c r="AV55" s="8" t="str">
        <f>IF(V58="口唇音","○","")</f>
        <v/>
      </c>
    </row>
    <row r="56" spans="2:48" ht="12" customHeight="1">
      <c r="B56" s="217"/>
      <c r="C56" s="218"/>
      <c r="D56" s="47"/>
      <c r="E56" s="48"/>
      <c r="F56" s="48"/>
      <c r="G56" s="53"/>
      <c r="H56" s="53"/>
      <c r="I56" s="54"/>
      <c r="J56" s="102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5" t="s">
        <v>67</v>
      </c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6" t="s">
        <v>46</v>
      </c>
      <c r="AH56" s="23"/>
      <c r="AI56" s="23"/>
      <c r="AJ56" s="23"/>
      <c r="AK56" s="23"/>
      <c r="AL56" s="23"/>
      <c r="AM56" s="27" t="s">
        <v>64</v>
      </c>
      <c r="AN56" s="27"/>
      <c r="AO56" s="27"/>
      <c r="AP56" s="27"/>
      <c r="AQ56" s="27"/>
      <c r="AR56" s="27"/>
      <c r="AS56" s="28"/>
      <c r="AT56" s="8" t="str">
        <f>IF(J55="２　中枢性失語症","○","")</f>
        <v/>
      </c>
      <c r="AU56" s="8" t="str">
        <f>IF(V56="感覚性","○","")</f>
        <v/>
      </c>
      <c r="AV56" s="8" t="str">
        <f>IF(V58="歯舌音","○","")</f>
        <v/>
      </c>
    </row>
    <row r="57" spans="2:48" ht="12" customHeight="1">
      <c r="B57" s="217"/>
      <c r="C57" s="218"/>
      <c r="D57" s="47"/>
      <c r="E57" s="48"/>
      <c r="F57" s="48"/>
      <c r="G57" s="53"/>
      <c r="H57" s="53"/>
      <c r="I57" s="54"/>
      <c r="J57" s="102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20" t="s">
        <v>65</v>
      </c>
      <c r="V57" s="20"/>
      <c r="W57" s="20"/>
      <c r="X57" s="20"/>
      <c r="Y57" s="20"/>
      <c r="Z57" s="20"/>
      <c r="AA57" s="23"/>
      <c r="AB57" s="23"/>
      <c r="AC57" s="23"/>
      <c r="AD57" s="23"/>
      <c r="AE57" s="23"/>
      <c r="AF57" s="27" t="s">
        <v>66</v>
      </c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8"/>
      <c r="AT57" s="8" t="str">
        <f>IF(J55="３　発音機能の障害","○","")</f>
        <v/>
      </c>
      <c r="AU57" s="8" t="str">
        <f>IF(V56="その他","○","")</f>
        <v/>
      </c>
      <c r="AV57" s="8" t="str">
        <f>IF(V58="口蓋音","○","")</f>
        <v/>
      </c>
    </row>
    <row r="58" spans="2:48" ht="12" customHeight="1">
      <c r="B58" s="217"/>
      <c r="C58" s="218"/>
      <c r="D58" s="47"/>
      <c r="E58" s="48"/>
      <c r="F58" s="48"/>
      <c r="G58" s="53"/>
      <c r="H58" s="53"/>
      <c r="I58" s="54"/>
      <c r="J58" s="102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5" t="s">
        <v>67</v>
      </c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27" t="s">
        <v>70</v>
      </c>
      <c r="AK58" s="27"/>
      <c r="AL58" s="27"/>
      <c r="AM58" s="27"/>
      <c r="AN58" s="27"/>
      <c r="AO58" s="27"/>
      <c r="AP58" s="27"/>
      <c r="AQ58" s="27"/>
      <c r="AR58" s="27"/>
      <c r="AS58" s="28"/>
      <c r="AT58" s="8" t="str">
        <f>IF(J55="４　その他","○","")</f>
        <v/>
      </c>
      <c r="AV58" s="8" t="str">
        <f>IF(V58="喉頭音","○","")</f>
        <v/>
      </c>
    </row>
    <row r="59" spans="2:48" ht="12" customHeight="1">
      <c r="B59" s="217"/>
      <c r="C59" s="218"/>
      <c r="D59" s="47"/>
      <c r="E59" s="48"/>
      <c r="F59" s="48"/>
      <c r="G59" s="53"/>
      <c r="H59" s="53"/>
      <c r="I59" s="54"/>
      <c r="J59" s="102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4"/>
    </row>
    <row r="60" spans="2:48" ht="12" customHeight="1">
      <c r="B60" s="217"/>
      <c r="C60" s="218"/>
      <c r="D60" s="49"/>
      <c r="E60" s="50"/>
      <c r="F60" s="50"/>
      <c r="G60" s="55"/>
      <c r="H60" s="55"/>
      <c r="I60" s="56"/>
      <c r="J60" s="105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6"/>
    </row>
    <row r="61" spans="2:48" ht="12" customHeight="1">
      <c r="B61" s="217"/>
      <c r="C61" s="218"/>
      <c r="D61" s="29" t="s">
        <v>108</v>
      </c>
      <c r="E61" s="30"/>
      <c r="F61" s="30"/>
      <c r="G61" s="35" t="s">
        <v>109</v>
      </c>
      <c r="H61" s="35"/>
      <c r="I61" s="36"/>
      <c r="J61" s="99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8"/>
      <c r="AT61" s="8" t="str">
        <f>IF(J61="１　流動食以外は摂取できない。","○","")</f>
        <v/>
      </c>
    </row>
    <row r="62" spans="2:48" ht="12" customHeight="1">
      <c r="B62" s="217"/>
      <c r="C62" s="218"/>
      <c r="D62" s="31"/>
      <c r="E62" s="32"/>
      <c r="F62" s="32"/>
      <c r="G62" s="37"/>
      <c r="H62" s="37"/>
      <c r="I62" s="38"/>
      <c r="J62" s="102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9"/>
      <c r="AT62" s="8" t="str">
        <f>IF(J61="２　粥食程度なら摂取できる。","○","")</f>
        <v/>
      </c>
    </row>
    <row r="63" spans="2:48" ht="12" customHeight="1">
      <c r="B63" s="217"/>
      <c r="C63" s="218"/>
      <c r="D63" s="31"/>
      <c r="E63" s="32"/>
      <c r="F63" s="32"/>
      <c r="G63" s="37"/>
      <c r="H63" s="37"/>
      <c r="I63" s="38"/>
      <c r="J63" s="102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9"/>
      <c r="AT63" s="8" t="str">
        <f>IF(J61="３　ある程度固形食は摂取できるが、これに制限があってそしゃくが充分でないもの。","○","")</f>
        <v/>
      </c>
    </row>
    <row r="64" spans="2:48" ht="12" customHeight="1">
      <c r="B64" s="217"/>
      <c r="C64" s="218"/>
      <c r="D64" s="31"/>
      <c r="E64" s="32"/>
      <c r="F64" s="32"/>
      <c r="G64" s="37"/>
      <c r="H64" s="37"/>
      <c r="I64" s="38"/>
      <c r="J64" s="102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9"/>
    </row>
    <row r="65" spans="2:45" ht="12" customHeight="1">
      <c r="B65" s="217"/>
      <c r="C65" s="218"/>
      <c r="D65" s="31"/>
      <c r="E65" s="32"/>
      <c r="F65" s="32"/>
      <c r="G65" s="37"/>
      <c r="H65" s="37"/>
      <c r="I65" s="38"/>
      <c r="J65" s="102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9"/>
    </row>
    <row r="66" spans="2:45" ht="12" customHeight="1" thickBot="1">
      <c r="B66" s="219"/>
      <c r="C66" s="220"/>
      <c r="D66" s="33"/>
      <c r="E66" s="34"/>
      <c r="F66" s="34"/>
      <c r="G66" s="39"/>
      <c r="H66" s="39"/>
      <c r="I66" s="40"/>
      <c r="J66" s="110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2"/>
    </row>
  </sheetData>
  <sheetProtection algorithmName="SHA-512" hashValue="5HJr9mk6HT4eA2W64i+1AUJwYukFCnzdRCzx2yUYHsvjxQbfrBxjhuQsGDLI8htR6mHmo+qWW9wfRuPxlm45/g==" saltValue="HaT6bntZoTkeCOlOypEyhQ==" spinCount="100000" sheet="1" objects="1" scenarios="1" selectLockedCells="1"/>
  <mergeCells count="179">
    <mergeCell ref="N42:O43"/>
    <mergeCell ref="Q42:R43"/>
    <mergeCell ref="T42:U43"/>
    <mergeCell ref="W42:W43"/>
    <mergeCell ref="X43:X44"/>
    <mergeCell ref="J36:AS36"/>
    <mergeCell ref="J37:AS39"/>
    <mergeCell ref="J40:K41"/>
    <mergeCell ref="L40:Z41"/>
    <mergeCell ref="AA40:AG41"/>
    <mergeCell ref="AH40:AS41"/>
    <mergeCell ref="AI33:AS35"/>
    <mergeCell ref="AR32:AS32"/>
    <mergeCell ref="D29:I35"/>
    <mergeCell ref="J33:L33"/>
    <mergeCell ref="J34:L34"/>
    <mergeCell ref="J35:L35"/>
    <mergeCell ref="M33:Z33"/>
    <mergeCell ref="AA33:AD33"/>
    <mergeCell ref="AF32:AG32"/>
    <mergeCell ref="AH32:AI32"/>
    <mergeCell ref="AJ32:AK32"/>
    <mergeCell ref="AL32:AM32"/>
    <mergeCell ref="AN32:AO32"/>
    <mergeCell ref="AP32:AQ32"/>
    <mergeCell ref="AA34:AD34"/>
    <mergeCell ref="AA35:AD35"/>
    <mergeCell ref="AA31:AB31"/>
    <mergeCell ref="AA32:AB32"/>
    <mergeCell ref="AE33:AH35"/>
    <mergeCell ref="M34:Z35"/>
    <mergeCell ref="J32:K32"/>
    <mergeCell ref="L32:N32"/>
    <mergeCell ref="O32:Q32"/>
    <mergeCell ref="R32:Y32"/>
    <mergeCell ref="B16:C66"/>
    <mergeCell ref="J12:X12"/>
    <mergeCell ref="AE12:AS12"/>
    <mergeCell ref="J29:K30"/>
    <mergeCell ref="L29:Q29"/>
    <mergeCell ref="R29:AC29"/>
    <mergeCell ref="AD29:AS29"/>
    <mergeCell ref="L30:N30"/>
    <mergeCell ref="O30:Q30"/>
    <mergeCell ref="R30:Y30"/>
    <mergeCell ref="J13:X15"/>
    <mergeCell ref="Y12:AD15"/>
    <mergeCell ref="AE13:AS15"/>
    <mergeCell ref="J16:AS21"/>
    <mergeCell ref="Z30:AC30"/>
    <mergeCell ref="AD30:AE30"/>
    <mergeCell ref="AF30:AG30"/>
    <mergeCell ref="AH30:AI30"/>
    <mergeCell ref="AJ30:AK30"/>
    <mergeCell ref="J31:K31"/>
    <mergeCell ref="L31:N31"/>
    <mergeCell ref="O31:Q31"/>
    <mergeCell ref="R31:Y31"/>
    <mergeCell ref="AP31:AQ31"/>
    <mergeCell ref="AJ3:AS4"/>
    <mergeCell ref="AE5:AS6"/>
    <mergeCell ref="D7:I8"/>
    <mergeCell ref="J7:X8"/>
    <mergeCell ref="Y7:AD8"/>
    <mergeCell ref="B3:AF4"/>
    <mergeCell ref="AG3:AI4"/>
    <mergeCell ref="B5:C15"/>
    <mergeCell ref="D5:I6"/>
    <mergeCell ref="J5:X6"/>
    <mergeCell ref="Y5:AD6"/>
    <mergeCell ref="D9:I11"/>
    <mergeCell ref="Y9:AD11"/>
    <mergeCell ref="D12:I15"/>
    <mergeCell ref="AQ9:AS11"/>
    <mergeCell ref="AN9:AN11"/>
    <mergeCell ref="AK9:AK11"/>
    <mergeCell ref="T9:U11"/>
    <mergeCell ref="Q9:R11"/>
    <mergeCell ref="AR7:AS8"/>
    <mergeCell ref="AO7:AO8"/>
    <mergeCell ref="AP7:AQ8"/>
    <mergeCell ref="AE7:AN8"/>
    <mergeCell ref="S9:S11"/>
    <mergeCell ref="J9:O11"/>
    <mergeCell ref="AE9:AJ11"/>
    <mergeCell ref="AL9:AM11"/>
    <mergeCell ref="AO9:AP11"/>
    <mergeCell ref="V42:V43"/>
    <mergeCell ref="S42:S43"/>
    <mergeCell ref="P42:P43"/>
    <mergeCell ref="M42:M43"/>
    <mergeCell ref="X42:Y42"/>
    <mergeCell ref="P9:P11"/>
    <mergeCell ref="V9:X11"/>
    <mergeCell ref="J22:AS28"/>
    <mergeCell ref="AL30:AM30"/>
    <mergeCell ref="AR31:AS31"/>
    <mergeCell ref="AN30:AO30"/>
    <mergeCell ref="AP30:AQ30"/>
    <mergeCell ref="AR30:AS30"/>
    <mergeCell ref="AD32:AE32"/>
    <mergeCell ref="AH31:AI31"/>
    <mergeCell ref="AJ31:AK31"/>
    <mergeCell ref="AL31:AM31"/>
    <mergeCell ref="AN31:AO31"/>
    <mergeCell ref="AD31:AE31"/>
    <mergeCell ref="AF31:AG31"/>
    <mergeCell ref="J42:K44"/>
    <mergeCell ref="AR42:AS44"/>
    <mergeCell ref="AH42:AJ44"/>
    <mergeCell ref="P45:P46"/>
    <mergeCell ref="AR45:AS47"/>
    <mergeCell ref="AK42:AN44"/>
    <mergeCell ref="AK45:AN47"/>
    <mergeCell ref="AP42:AP44"/>
    <mergeCell ref="AP45:AP47"/>
    <mergeCell ref="AO45:AO47"/>
    <mergeCell ref="AO42:AO44"/>
    <mergeCell ref="AQ42:AQ44"/>
    <mergeCell ref="AQ45:AQ47"/>
    <mergeCell ref="Z43:Z44"/>
    <mergeCell ref="Y43:Y44"/>
    <mergeCell ref="J45:K47"/>
    <mergeCell ref="T45:U46"/>
    <mergeCell ref="V45:V46"/>
    <mergeCell ref="W45:W46"/>
    <mergeCell ref="X45:Y45"/>
    <mergeCell ref="X46:X47"/>
    <mergeCell ref="Y46:Y47"/>
    <mergeCell ref="L44:W44"/>
    <mergeCell ref="L42:L43"/>
    <mergeCell ref="D16:F21"/>
    <mergeCell ref="G16:I21"/>
    <mergeCell ref="D22:F28"/>
    <mergeCell ref="G22:I28"/>
    <mergeCell ref="D36:F39"/>
    <mergeCell ref="G36:I39"/>
    <mergeCell ref="AH45:AJ47"/>
    <mergeCell ref="AH56:AL56"/>
    <mergeCell ref="J61:AS66"/>
    <mergeCell ref="V56:AF56"/>
    <mergeCell ref="V58:AI58"/>
    <mergeCell ref="AA57:AE57"/>
    <mergeCell ref="T52:AS54"/>
    <mergeCell ref="J49:AH50"/>
    <mergeCell ref="AI49:AS50"/>
    <mergeCell ref="J48:AH48"/>
    <mergeCell ref="AI48:AS48"/>
    <mergeCell ref="J51:S51"/>
    <mergeCell ref="J52:S54"/>
    <mergeCell ref="T51:AS51"/>
    <mergeCell ref="Q45:R46"/>
    <mergeCell ref="S45:S46"/>
    <mergeCell ref="J55:T60"/>
    <mergeCell ref="Z46:Z47"/>
    <mergeCell ref="U57:Z57"/>
    <mergeCell ref="U55:AS55"/>
    <mergeCell ref="U59:AS60"/>
    <mergeCell ref="AJ58:AS58"/>
    <mergeCell ref="AM56:AS56"/>
    <mergeCell ref="AF57:AS57"/>
    <mergeCell ref="D61:F66"/>
    <mergeCell ref="G61:I66"/>
    <mergeCell ref="D40:F50"/>
    <mergeCell ref="G40:I50"/>
    <mergeCell ref="D51:F54"/>
    <mergeCell ref="G51:I54"/>
    <mergeCell ref="D55:F60"/>
    <mergeCell ref="G55:I60"/>
    <mergeCell ref="L47:W47"/>
    <mergeCell ref="AG42:AG44"/>
    <mergeCell ref="AG45:AG47"/>
    <mergeCell ref="AA42:AD44"/>
    <mergeCell ref="AE42:AF44"/>
    <mergeCell ref="AE45:AF47"/>
    <mergeCell ref="AA45:AD47"/>
    <mergeCell ref="L45:L46"/>
    <mergeCell ref="M45:M46"/>
    <mergeCell ref="N45:O46"/>
  </mergeCells>
  <phoneticPr fontId="1"/>
  <conditionalFormatting sqref="AJ3 J5 AE5 J7 AE7 AP7 J9 Q9 T9 AE9 AL9 AO9 J13 AE13">
    <cfRule type="containsBlanks" dxfId="2" priority="2">
      <formula>LEN(TRIM(J3))=0</formula>
    </cfRule>
  </conditionalFormatting>
  <conditionalFormatting sqref="J16 J22">
    <cfRule type="containsBlanks" dxfId="1" priority="1">
      <formula>LEN(TRIM(J16))=0</formula>
    </cfRule>
  </conditionalFormatting>
  <dataValidations count="9">
    <dataValidation type="list" allowBlank="1" showInputMessage="1" showErrorMessage="1" sqref="M34:Z35" xr:uid="{677613C8-7E9B-4715-9B69-88957A202C22}">
      <formula1>"イ　正面視にて複視を生ずる,ロ　左右上下視にて複視を生ずる,イ及びロのいずれにも該当"</formula1>
    </dataValidation>
    <dataValidation type="list" allowBlank="1" showInputMessage="1" showErrorMessage="1" sqref="AE33:AH35" xr:uid="{846B1A70-4ED5-42B0-80B2-FC34274DA501}">
      <formula1>"左,右,両眼"</formula1>
    </dataValidation>
    <dataValidation type="list" allowBlank="1" showInputMessage="1" showErrorMessage="1" sqref="AH42:AJ47" xr:uid="{64CD85BB-EAA9-4BB4-BCD5-0C877548171A}">
      <formula1>"大声,話声語"</formula1>
    </dataValidation>
    <dataValidation type="list" allowBlank="1" showInputMessage="1" showErrorMessage="1" sqref="AK42:AN47" xr:uid="{A292B6EF-34C3-4783-98C5-0A93F21995DF}">
      <formula1>"不能,接耳可能"</formula1>
    </dataValidation>
    <dataValidation type="list" allowBlank="1" showInputMessage="1" showErrorMessage="1" sqref="J52:S54" xr:uid="{1621F715-E3D9-43A7-ABA9-0277CD2330F1}">
      <formula1>"全部,大部分,一部分"</formula1>
    </dataValidation>
    <dataValidation type="list" allowBlank="1" showInputMessage="1" showErrorMessage="1" sqref="J55" xr:uid="{FE304396-8E22-4780-A503-24050910F15B}">
      <formula1>"１　発声機能の完全喪失,２　中枢性失語症,３　発音機能の障害,４　その他"</formula1>
    </dataValidation>
    <dataValidation type="list" allowBlank="1" showInputMessage="1" showErrorMessage="1" sqref="V56" xr:uid="{A9883BB2-13CE-41C4-9E00-660E019CCB44}">
      <formula1>"運動性,感覚性,その他"</formula1>
    </dataValidation>
    <dataValidation type="list" allowBlank="1" showInputMessage="1" showErrorMessage="1" sqref="V58:AI58" xr:uid="{70BE7758-9E42-4EDA-80A0-6864911F29F1}">
      <formula1>"口唇音,歯舌音,口蓋音,喉頭音"</formula1>
    </dataValidation>
    <dataValidation type="list" allowBlank="1" showInputMessage="1" showErrorMessage="1" sqref="J61:AS66" xr:uid="{A09A31FD-9608-4929-AD7C-08D07ECB10BD}">
      <formula1>"１　流動食以外は摂取できない。,２　粥食程度なら摂取できる。,３　ある程度固形食は摂取できるが、これに制限があってそしゃくが充分でないもの。"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9BE88-4E38-4E2D-B464-2646B72024A5}">
  <dimension ref="B1:BH66"/>
  <sheetViews>
    <sheetView showGridLines="0" view="pageBreakPreview" zoomScaleNormal="100" zoomScaleSheetLayoutView="100" workbookViewId="0">
      <selection activeCell="J3" sqref="J3:Y7"/>
    </sheetView>
  </sheetViews>
  <sheetFormatPr defaultColWidth="2" defaultRowHeight="12" customHeight="1"/>
  <cols>
    <col min="1" max="45" width="2" style="5"/>
    <col min="46" max="52" width="2" style="16"/>
    <col min="53" max="60" width="2" style="15"/>
    <col min="61" max="16384" width="2" style="5"/>
  </cols>
  <sheetData>
    <row r="1" spans="2:45" ht="12" customHeight="1" thickBot="1"/>
    <row r="2" spans="2:45" ht="12" customHeight="1">
      <c r="B2" s="345" t="s">
        <v>84</v>
      </c>
      <c r="C2" s="346"/>
      <c r="D2" s="315" t="s">
        <v>89</v>
      </c>
      <c r="E2" s="316"/>
      <c r="F2" s="321" t="s">
        <v>90</v>
      </c>
      <c r="G2" s="321"/>
      <c r="H2" s="324" t="s">
        <v>88</v>
      </c>
      <c r="I2" s="325"/>
      <c r="J2" s="348" t="s">
        <v>78</v>
      </c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51"/>
      <c r="Z2" s="352" t="s">
        <v>80</v>
      </c>
      <c r="AA2" s="353"/>
      <c r="AB2" s="353"/>
      <c r="AC2" s="354"/>
      <c r="AD2" s="348" t="s">
        <v>79</v>
      </c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50"/>
    </row>
    <row r="3" spans="2:45" ht="12" customHeight="1">
      <c r="B3" s="217"/>
      <c r="C3" s="218"/>
      <c r="D3" s="317"/>
      <c r="E3" s="318"/>
      <c r="F3" s="322"/>
      <c r="G3" s="322"/>
      <c r="H3" s="326"/>
      <c r="I3" s="327"/>
      <c r="J3" s="159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361"/>
      <c r="Z3" s="355"/>
      <c r="AA3" s="356"/>
      <c r="AB3" s="356"/>
      <c r="AC3" s="357"/>
      <c r="AD3" s="159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1"/>
    </row>
    <row r="4" spans="2:45" ht="12" customHeight="1">
      <c r="B4" s="217"/>
      <c r="C4" s="218"/>
      <c r="D4" s="317"/>
      <c r="E4" s="318"/>
      <c r="F4" s="322"/>
      <c r="G4" s="322"/>
      <c r="H4" s="326"/>
      <c r="I4" s="327"/>
      <c r="J4" s="159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361"/>
      <c r="Z4" s="355"/>
      <c r="AA4" s="356"/>
      <c r="AB4" s="356"/>
      <c r="AC4" s="357"/>
      <c r="AD4" s="159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1"/>
    </row>
    <row r="5" spans="2:45" ht="12" customHeight="1">
      <c r="B5" s="217"/>
      <c r="C5" s="218"/>
      <c r="D5" s="317"/>
      <c r="E5" s="318"/>
      <c r="F5" s="322"/>
      <c r="G5" s="322"/>
      <c r="H5" s="326"/>
      <c r="I5" s="327"/>
      <c r="J5" s="159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361"/>
      <c r="Z5" s="355"/>
      <c r="AA5" s="356"/>
      <c r="AB5" s="356"/>
      <c r="AC5" s="357"/>
      <c r="AD5" s="159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1"/>
    </row>
    <row r="6" spans="2:45" ht="12" customHeight="1">
      <c r="B6" s="217"/>
      <c r="C6" s="218"/>
      <c r="D6" s="317"/>
      <c r="E6" s="318"/>
      <c r="F6" s="322"/>
      <c r="G6" s="322"/>
      <c r="H6" s="326"/>
      <c r="I6" s="327"/>
      <c r="J6" s="159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361"/>
      <c r="Z6" s="355"/>
      <c r="AA6" s="356"/>
      <c r="AB6" s="356"/>
      <c r="AC6" s="357"/>
      <c r="AD6" s="159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1"/>
    </row>
    <row r="7" spans="2:45" ht="12" customHeight="1">
      <c r="B7" s="217"/>
      <c r="C7" s="218"/>
      <c r="D7" s="319"/>
      <c r="E7" s="320"/>
      <c r="F7" s="323"/>
      <c r="G7" s="323"/>
      <c r="H7" s="328"/>
      <c r="I7" s="329"/>
      <c r="J7" s="162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362"/>
      <c r="Z7" s="358"/>
      <c r="AA7" s="359"/>
      <c r="AB7" s="359"/>
      <c r="AC7" s="360"/>
      <c r="AD7" s="162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4"/>
    </row>
    <row r="8" spans="2:45" ht="12" customHeight="1">
      <c r="B8" s="217"/>
      <c r="C8" s="218"/>
      <c r="D8" s="243" t="s">
        <v>83</v>
      </c>
      <c r="E8" s="244"/>
      <c r="F8" s="244"/>
      <c r="G8" s="244"/>
      <c r="H8" s="244"/>
      <c r="I8" s="216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377" t="s">
        <v>81</v>
      </c>
      <c r="AB8" s="266"/>
      <c r="AC8" s="266"/>
      <c r="AD8" s="266"/>
      <c r="AE8" s="266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7"/>
    </row>
    <row r="9" spans="2:45" ht="12" customHeight="1">
      <c r="B9" s="217"/>
      <c r="C9" s="218"/>
      <c r="D9" s="245"/>
      <c r="E9" s="246"/>
      <c r="F9" s="246"/>
      <c r="G9" s="246"/>
      <c r="H9" s="246"/>
      <c r="I9" s="21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267"/>
      <c r="AB9" s="267"/>
      <c r="AC9" s="267"/>
      <c r="AD9" s="267"/>
      <c r="AE9" s="267"/>
      <c r="AF9" s="9"/>
      <c r="AG9" s="9"/>
      <c r="AH9" s="9"/>
      <c r="AI9" s="9"/>
      <c r="AJ9" s="9" t="s">
        <v>82</v>
      </c>
      <c r="AK9" s="9"/>
      <c r="AL9" s="9"/>
      <c r="AM9" s="9"/>
      <c r="AN9" s="9"/>
      <c r="AO9" s="9"/>
      <c r="AP9" s="9"/>
      <c r="AQ9" s="9"/>
      <c r="AR9" s="9"/>
      <c r="AS9" s="18"/>
    </row>
    <row r="10" spans="2:45" ht="12" customHeight="1">
      <c r="B10" s="217"/>
      <c r="C10" s="218"/>
      <c r="D10" s="245"/>
      <c r="E10" s="246"/>
      <c r="F10" s="246"/>
      <c r="G10" s="246"/>
      <c r="H10" s="246"/>
      <c r="I10" s="21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267"/>
      <c r="AB10" s="267"/>
      <c r="AC10" s="267"/>
      <c r="AD10" s="267"/>
      <c r="AE10" s="267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18"/>
    </row>
    <row r="11" spans="2:45" ht="12" customHeight="1">
      <c r="B11" s="217"/>
      <c r="C11" s="218"/>
      <c r="D11" s="245"/>
      <c r="E11" s="246"/>
      <c r="F11" s="246"/>
      <c r="G11" s="246"/>
      <c r="H11" s="246"/>
      <c r="I11" s="21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18"/>
    </row>
    <row r="12" spans="2:45" ht="12" customHeight="1">
      <c r="B12" s="217"/>
      <c r="C12" s="218"/>
      <c r="D12" s="245"/>
      <c r="E12" s="246"/>
      <c r="F12" s="246"/>
      <c r="G12" s="246"/>
      <c r="H12" s="246"/>
      <c r="I12" s="21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18"/>
    </row>
    <row r="13" spans="2:45" ht="12" customHeight="1">
      <c r="B13" s="217"/>
      <c r="C13" s="218"/>
      <c r="D13" s="245"/>
      <c r="E13" s="246"/>
      <c r="F13" s="246"/>
      <c r="G13" s="246"/>
      <c r="H13" s="246"/>
      <c r="I13" s="21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18"/>
    </row>
    <row r="14" spans="2:45" ht="12" customHeight="1">
      <c r="B14" s="217"/>
      <c r="C14" s="218"/>
      <c r="D14" s="245"/>
      <c r="E14" s="246"/>
      <c r="F14" s="246"/>
      <c r="G14" s="246"/>
      <c r="H14" s="246"/>
      <c r="I14" s="218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18"/>
    </row>
    <row r="15" spans="2:45" ht="12" customHeight="1">
      <c r="B15" s="217"/>
      <c r="C15" s="218"/>
      <c r="D15" s="245"/>
      <c r="E15" s="246"/>
      <c r="F15" s="246"/>
      <c r="G15" s="246"/>
      <c r="H15" s="246"/>
      <c r="I15" s="218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18"/>
    </row>
    <row r="16" spans="2:45" ht="12" customHeight="1">
      <c r="B16" s="217"/>
      <c r="C16" s="218"/>
      <c r="D16" s="245"/>
      <c r="E16" s="246"/>
      <c r="F16" s="246"/>
      <c r="G16" s="246"/>
      <c r="H16" s="246"/>
      <c r="I16" s="21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18"/>
    </row>
    <row r="17" spans="2:49" ht="12" customHeight="1">
      <c r="B17" s="217"/>
      <c r="C17" s="218"/>
      <c r="D17" s="245"/>
      <c r="E17" s="246"/>
      <c r="F17" s="246"/>
      <c r="G17" s="246"/>
      <c r="H17" s="246"/>
      <c r="I17" s="21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18"/>
    </row>
    <row r="18" spans="2:49" ht="12" customHeight="1">
      <c r="B18" s="217"/>
      <c r="C18" s="218"/>
      <c r="D18" s="245"/>
      <c r="E18" s="246"/>
      <c r="F18" s="246"/>
      <c r="G18" s="246"/>
      <c r="H18" s="246"/>
      <c r="I18" s="21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18"/>
    </row>
    <row r="19" spans="2:49" ht="12" customHeight="1">
      <c r="B19" s="217"/>
      <c r="C19" s="218"/>
      <c r="D19" s="245"/>
      <c r="E19" s="246"/>
      <c r="F19" s="246"/>
      <c r="G19" s="246"/>
      <c r="H19" s="246"/>
      <c r="I19" s="21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18"/>
    </row>
    <row r="20" spans="2:49" ht="12" customHeight="1">
      <c r="B20" s="217"/>
      <c r="C20" s="218"/>
      <c r="D20" s="245"/>
      <c r="E20" s="246"/>
      <c r="F20" s="246"/>
      <c r="G20" s="246"/>
      <c r="H20" s="246"/>
      <c r="I20" s="218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8"/>
    </row>
    <row r="21" spans="2:49" ht="12" customHeight="1">
      <c r="B21" s="217"/>
      <c r="C21" s="218"/>
      <c r="D21" s="245"/>
      <c r="E21" s="246"/>
      <c r="F21" s="246"/>
      <c r="G21" s="246"/>
      <c r="H21" s="246"/>
      <c r="I21" s="218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18"/>
    </row>
    <row r="22" spans="2:49" ht="12" customHeight="1">
      <c r="B22" s="217"/>
      <c r="C22" s="218"/>
      <c r="D22" s="247"/>
      <c r="E22" s="248"/>
      <c r="F22" s="248"/>
      <c r="G22" s="248"/>
      <c r="H22" s="248"/>
      <c r="I22" s="24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9"/>
    </row>
    <row r="23" spans="2:49" ht="12" customHeight="1">
      <c r="B23" s="217"/>
      <c r="C23" s="218"/>
      <c r="D23" s="330" t="s">
        <v>92</v>
      </c>
      <c r="E23" s="331"/>
      <c r="F23" s="336" t="s">
        <v>93</v>
      </c>
      <c r="G23" s="336"/>
      <c r="H23" s="339" t="s">
        <v>91</v>
      </c>
      <c r="I23" s="340"/>
      <c r="J23" s="13" t="s">
        <v>120</v>
      </c>
      <c r="K23" s="266" t="s">
        <v>145</v>
      </c>
      <c r="L23" s="266"/>
      <c r="M23" s="266"/>
      <c r="N23" s="100"/>
      <c r="O23" s="100"/>
      <c r="P23" s="100"/>
      <c r="Q23" s="100"/>
      <c r="R23" s="101"/>
      <c r="S23" s="287" t="s">
        <v>124</v>
      </c>
      <c r="T23" s="288"/>
      <c r="U23" s="289"/>
      <c r="V23" s="184"/>
      <c r="W23" s="68"/>
      <c r="X23" s="278" t="s">
        <v>133</v>
      </c>
      <c r="Y23" s="287" t="s">
        <v>127</v>
      </c>
      <c r="Z23" s="288"/>
      <c r="AA23" s="289"/>
      <c r="AB23" s="184"/>
      <c r="AC23" s="68"/>
      <c r="AD23" s="278" t="s">
        <v>133</v>
      </c>
      <c r="AE23" s="280" t="s">
        <v>130</v>
      </c>
      <c r="AF23" s="281"/>
      <c r="AG23" s="281"/>
      <c r="AH23" s="281"/>
      <c r="AI23" s="282"/>
      <c r="AJ23" s="99"/>
      <c r="AK23" s="100"/>
      <c r="AL23" s="100"/>
      <c r="AM23" s="100"/>
      <c r="AN23" s="100"/>
      <c r="AO23" s="100"/>
      <c r="AP23" s="100"/>
      <c r="AQ23" s="100"/>
      <c r="AR23" s="100"/>
      <c r="AS23" s="108"/>
      <c r="AT23" s="16" t="str">
        <f>IF(N23="頚椎","○","")</f>
        <v/>
      </c>
      <c r="AU23" s="16" t="str">
        <f>IF($N$24="骨折","○","")</f>
        <v/>
      </c>
      <c r="AV23" s="16" t="str">
        <f>IF($AJ$23="有（一時的）","○","")</f>
        <v/>
      </c>
    </row>
    <row r="24" spans="2:49" ht="12" customHeight="1">
      <c r="B24" s="217"/>
      <c r="C24" s="218"/>
      <c r="D24" s="332"/>
      <c r="E24" s="333"/>
      <c r="F24" s="337"/>
      <c r="G24" s="337"/>
      <c r="H24" s="341"/>
      <c r="I24" s="342"/>
      <c r="J24" s="11"/>
      <c r="K24" s="267" t="s">
        <v>146</v>
      </c>
      <c r="L24" s="267"/>
      <c r="M24" s="267"/>
      <c r="N24" s="103"/>
      <c r="O24" s="103"/>
      <c r="P24" s="103"/>
      <c r="Q24" s="103"/>
      <c r="R24" s="104"/>
      <c r="S24" s="290"/>
      <c r="T24" s="291"/>
      <c r="U24" s="292"/>
      <c r="V24" s="177"/>
      <c r="W24" s="25"/>
      <c r="X24" s="279"/>
      <c r="Y24" s="290"/>
      <c r="Z24" s="291"/>
      <c r="AA24" s="292"/>
      <c r="AB24" s="177"/>
      <c r="AC24" s="25"/>
      <c r="AD24" s="279"/>
      <c r="AE24" s="283"/>
      <c r="AF24" s="284"/>
      <c r="AG24" s="284"/>
      <c r="AH24" s="284"/>
      <c r="AI24" s="285"/>
      <c r="AJ24" s="105"/>
      <c r="AK24" s="106"/>
      <c r="AL24" s="106"/>
      <c r="AM24" s="106"/>
      <c r="AN24" s="106"/>
      <c r="AO24" s="106"/>
      <c r="AP24" s="106"/>
      <c r="AQ24" s="106"/>
      <c r="AR24" s="106"/>
      <c r="AS24" s="265"/>
      <c r="AT24" s="16" t="str">
        <f>IF(N23="胸椎","○","")</f>
        <v/>
      </c>
      <c r="AU24" s="16" t="str">
        <f>IF($N$24="固定術","○","")</f>
        <v/>
      </c>
      <c r="AV24" s="16" t="str">
        <f>IF($AJ$23="有（恒久的）","○","")</f>
        <v/>
      </c>
    </row>
    <row r="25" spans="2:49" ht="12" customHeight="1">
      <c r="B25" s="217"/>
      <c r="C25" s="218"/>
      <c r="D25" s="332"/>
      <c r="E25" s="333"/>
      <c r="F25" s="337"/>
      <c r="G25" s="337"/>
      <c r="H25" s="341"/>
      <c r="I25" s="342"/>
      <c r="J25" s="268"/>
      <c r="K25" s="269"/>
      <c r="L25" s="269"/>
      <c r="M25" s="269"/>
      <c r="N25" s="103"/>
      <c r="O25" s="103"/>
      <c r="P25" s="103"/>
      <c r="Q25" s="103"/>
      <c r="R25" s="104"/>
      <c r="S25" s="287" t="s">
        <v>125</v>
      </c>
      <c r="T25" s="288"/>
      <c r="U25" s="289"/>
      <c r="V25" s="184"/>
      <c r="W25" s="68"/>
      <c r="X25" s="185"/>
      <c r="Y25" s="287" t="s">
        <v>128</v>
      </c>
      <c r="Z25" s="288"/>
      <c r="AA25" s="289"/>
      <c r="AB25" s="184"/>
      <c r="AC25" s="68"/>
      <c r="AD25" s="185"/>
      <c r="AE25" s="280" t="s">
        <v>131</v>
      </c>
      <c r="AF25" s="281"/>
      <c r="AG25" s="281"/>
      <c r="AH25" s="281"/>
      <c r="AI25" s="282"/>
      <c r="AJ25" s="184"/>
      <c r="AK25" s="68"/>
      <c r="AL25" s="68"/>
      <c r="AM25" s="68"/>
      <c r="AN25" s="68"/>
      <c r="AO25" s="68"/>
      <c r="AP25" s="68"/>
      <c r="AQ25" s="68"/>
      <c r="AR25" s="68"/>
      <c r="AS25" s="241"/>
      <c r="AT25" s="16" t="str">
        <f>IF(N23="腰椎","○","")</f>
        <v/>
      </c>
      <c r="AU25" s="16" t="str">
        <f>IF($N$24="筋肉拘縮","○","")</f>
        <v/>
      </c>
      <c r="AV25" s="16" t="str">
        <f>IF($AJ$23="無","○","")</f>
        <v/>
      </c>
    </row>
    <row r="26" spans="2:49" ht="12" customHeight="1">
      <c r="B26" s="217"/>
      <c r="C26" s="218"/>
      <c r="D26" s="332"/>
      <c r="E26" s="333"/>
      <c r="F26" s="337"/>
      <c r="G26" s="337"/>
      <c r="H26" s="341"/>
      <c r="I26" s="342"/>
      <c r="J26" s="268"/>
      <c r="K26" s="269"/>
      <c r="L26" s="269"/>
      <c r="M26" s="269"/>
      <c r="N26" s="103"/>
      <c r="O26" s="103"/>
      <c r="P26" s="103"/>
      <c r="Q26" s="103"/>
      <c r="R26" s="104"/>
      <c r="S26" s="290"/>
      <c r="T26" s="291"/>
      <c r="U26" s="292"/>
      <c r="V26" s="177"/>
      <c r="W26" s="25"/>
      <c r="X26" s="186"/>
      <c r="Y26" s="290"/>
      <c r="Z26" s="291"/>
      <c r="AA26" s="292"/>
      <c r="AB26" s="177"/>
      <c r="AC26" s="25"/>
      <c r="AD26" s="186"/>
      <c r="AE26" s="283"/>
      <c r="AF26" s="284"/>
      <c r="AG26" s="284"/>
      <c r="AH26" s="284"/>
      <c r="AI26" s="285"/>
      <c r="AJ26" s="177"/>
      <c r="AK26" s="25"/>
      <c r="AL26" s="25"/>
      <c r="AM26" s="25"/>
      <c r="AN26" s="25"/>
      <c r="AO26" s="25"/>
      <c r="AP26" s="25"/>
      <c r="AQ26" s="25"/>
      <c r="AR26" s="25"/>
      <c r="AS26" s="26"/>
      <c r="AT26" s="16" t="str">
        <f>IF(N23="頚・胸椎","○","")</f>
        <v/>
      </c>
      <c r="AU26" s="16" t="str">
        <f>IF($N$24="骨折・固定術","○","")</f>
        <v/>
      </c>
    </row>
    <row r="27" spans="2:49" ht="12" customHeight="1">
      <c r="B27" s="217"/>
      <c r="C27" s="218"/>
      <c r="D27" s="332"/>
      <c r="E27" s="333"/>
      <c r="F27" s="337"/>
      <c r="G27" s="337"/>
      <c r="H27" s="341"/>
      <c r="I27" s="342"/>
      <c r="J27" s="270" t="s">
        <v>122</v>
      </c>
      <c r="K27" s="267"/>
      <c r="L27" s="267"/>
      <c r="M27" s="267"/>
      <c r="N27" s="23"/>
      <c r="O27" s="23"/>
      <c r="P27" s="23"/>
      <c r="Q27" s="23"/>
      <c r="R27" s="14" t="s">
        <v>123</v>
      </c>
      <c r="S27" s="293" t="s">
        <v>126</v>
      </c>
      <c r="T27" s="294"/>
      <c r="U27" s="295"/>
      <c r="V27" s="184"/>
      <c r="W27" s="68"/>
      <c r="X27" s="185"/>
      <c r="Y27" s="293" t="s">
        <v>129</v>
      </c>
      <c r="Z27" s="294"/>
      <c r="AA27" s="295"/>
      <c r="AB27" s="184"/>
      <c r="AC27" s="68"/>
      <c r="AD27" s="185"/>
      <c r="AE27" s="286" t="s">
        <v>132</v>
      </c>
      <c r="AF27" s="281"/>
      <c r="AG27" s="281"/>
      <c r="AH27" s="281"/>
      <c r="AI27" s="282"/>
      <c r="AJ27" s="184"/>
      <c r="AK27" s="68"/>
      <c r="AL27" s="68"/>
      <c r="AM27" s="68"/>
      <c r="AN27" s="68"/>
      <c r="AO27" s="68"/>
      <c r="AP27" s="68"/>
      <c r="AQ27" s="68"/>
      <c r="AR27" s="68"/>
      <c r="AS27" s="241"/>
      <c r="AT27" s="16" t="str">
        <f>IF(N23="頚・腰椎","○","")</f>
        <v/>
      </c>
      <c r="AU27" s="16" t="str">
        <f>IF($N$24="骨折・筋肉拘縮","○","")</f>
        <v/>
      </c>
    </row>
    <row r="28" spans="2:49" ht="12" customHeight="1">
      <c r="B28" s="217"/>
      <c r="C28" s="218"/>
      <c r="D28" s="334"/>
      <c r="E28" s="335"/>
      <c r="F28" s="338"/>
      <c r="G28" s="338"/>
      <c r="H28" s="343"/>
      <c r="I28" s="344"/>
      <c r="J28" s="57" t="s">
        <v>121</v>
      </c>
      <c r="K28" s="58"/>
      <c r="L28" s="58"/>
      <c r="M28" s="58"/>
      <c r="N28" s="25"/>
      <c r="O28" s="25"/>
      <c r="P28" s="25"/>
      <c r="Q28" s="25"/>
      <c r="R28" s="186"/>
      <c r="S28" s="296"/>
      <c r="T28" s="297"/>
      <c r="U28" s="298"/>
      <c r="V28" s="177"/>
      <c r="W28" s="25"/>
      <c r="X28" s="186"/>
      <c r="Y28" s="296"/>
      <c r="Z28" s="297"/>
      <c r="AA28" s="298"/>
      <c r="AB28" s="177"/>
      <c r="AC28" s="25"/>
      <c r="AD28" s="186"/>
      <c r="AE28" s="283"/>
      <c r="AF28" s="284"/>
      <c r="AG28" s="284"/>
      <c r="AH28" s="284"/>
      <c r="AI28" s="285"/>
      <c r="AJ28" s="177"/>
      <c r="AK28" s="25"/>
      <c r="AL28" s="25"/>
      <c r="AM28" s="25"/>
      <c r="AN28" s="25"/>
      <c r="AO28" s="25"/>
      <c r="AP28" s="25"/>
      <c r="AQ28" s="25"/>
      <c r="AR28" s="25"/>
      <c r="AS28" s="26"/>
      <c r="AT28" s="16" t="str">
        <f>IF(N23="胸・腰椎","○","")</f>
        <v/>
      </c>
      <c r="AU28" s="16" t="str">
        <f>IF($N$24="固定術・筋肉拘縮","○","")</f>
        <v/>
      </c>
    </row>
    <row r="29" spans="2:49" ht="12" customHeight="1">
      <c r="B29" s="217"/>
      <c r="C29" s="218"/>
      <c r="D29" s="69" t="s">
        <v>94</v>
      </c>
      <c r="E29" s="70"/>
      <c r="F29" s="70"/>
      <c r="G29" s="93" t="s">
        <v>95</v>
      </c>
      <c r="H29" s="93"/>
      <c r="I29" s="94"/>
      <c r="J29" s="136" t="s">
        <v>134</v>
      </c>
      <c r="K29" s="21"/>
      <c r="L29" s="21"/>
      <c r="M29" s="21"/>
      <c r="N29" s="149"/>
      <c r="O29" s="149"/>
      <c r="P29" s="149"/>
      <c r="Q29" s="137" t="s">
        <v>136</v>
      </c>
      <c r="R29" s="127" t="s">
        <v>137</v>
      </c>
      <c r="S29" s="128"/>
      <c r="T29" s="128"/>
      <c r="U29" s="128"/>
      <c r="V29" s="128"/>
      <c r="W29" s="128"/>
      <c r="X29" s="128"/>
      <c r="Y29" s="128"/>
      <c r="Z29" s="128"/>
      <c r="AA29" s="128"/>
      <c r="AB29" s="310" t="s">
        <v>147</v>
      </c>
      <c r="AC29" s="363"/>
      <c r="AD29" s="363"/>
      <c r="AE29" s="364"/>
      <c r="AF29" s="127" t="s">
        <v>138</v>
      </c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30"/>
      <c r="AT29" s="16" t="str">
        <f>IF(N23="頚・胸・腰椎","○","")</f>
        <v/>
      </c>
      <c r="AU29" s="16" t="str">
        <f>IF($N$24="骨折・固定術・筋肉拘縮","○","")</f>
        <v/>
      </c>
    </row>
    <row r="30" spans="2:49" ht="12" customHeight="1">
      <c r="B30" s="217"/>
      <c r="C30" s="218"/>
      <c r="D30" s="71"/>
      <c r="E30" s="72"/>
      <c r="F30" s="72"/>
      <c r="G30" s="95"/>
      <c r="H30" s="95"/>
      <c r="I30" s="96"/>
      <c r="J30" s="57"/>
      <c r="K30" s="58"/>
      <c r="L30" s="58"/>
      <c r="M30" s="58"/>
      <c r="N30" s="153"/>
      <c r="O30" s="153"/>
      <c r="P30" s="153"/>
      <c r="Q30" s="140"/>
      <c r="R30" s="113"/>
      <c r="S30" s="114"/>
      <c r="T30" s="114"/>
      <c r="U30" s="114"/>
      <c r="V30" s="114"/>
      <c r="W30" s="114"/>
      <c r="X30" s="114"/>
      <c r="Y30" s="114"/>
      <c r="Z30" s="114"/>
      <c r="AA30" s="114"/>
      <c r="AB30" s="365"/>
      <c r="AC30" s="366"/>
      <c r="AD30" s="366"/>
      <c r="AE30" s="367"/>
      <c r="AF30" s="371"/>
      <c r="AG30" s="372"/>
      <c r="AH30" s="372"/>
      <c r="AI30" s="372"/>
      <c r="AJ30" s="372"/>
      <c r="AK30" s="372"/>
      <c r="AL30" s="372"/>
      <c r="AM30" s="372"/>
      <c r="AN30" s="372"/>
      <c r="AO30" s="372"/>
      <c r="AP30" s="372"/>
      <c r="AQ30" s="372"/>
      <c r="AR30" s="372"/>
      <c r="AS30" s="373"/>
      <c r="AU30" s="16" t="str">
        <f>IF($N$24="その他","○","")</f>
        <v/>
      </c>
      <c r="AW30" s="16" t="str">
        <f>IF($AF$30="イ　裸体になってわかる程度","○","")</f>
        <v/>
      </c>
    </row>
    <row r="31" spans="2:49" ht="12" customHeight="1">
      <c r="B31" s="217"/>
      <c r="C31" s="218"/>
      <c r="D31" s="71"/>
      <c r="E31" s="72"/>
      <c r="F31" s="72"/>
      <c r="G31" s="95"/>
      <c r="H31" s="95"/>
      <c r="I31" s="96"/>
      <c r="J31" s="136" t="s">
        <v>135</v>
      </c>
      <c r="K31" s="21"/>
      <c r="L31" s="21"/>
      <c r="M31" s="21"/>
      <c r="N31" s="149"/>
      <c r="O31" s="149"/>
      <c r="P31" s="149"/>
      <c r="Q31" s="137" t="s">
        <v>136</v>
      </c>
      <c r="R31" s="113"/>
      <c r="S31" s="114"/>
      <c r="T31" s="114"/>
      <c r="U31" s="114"/>
      <c r="V31" s="114"/>
      <c r="W31" s="114"/>
      <c r="X31" s="114"/>
      <c r="Y31" s="114"/>
      <c r="Z31" s="114"/>
      <c r="AA31" s="114"/>
      <c r="AB31" s="365"/>
      <c r="AC31" s="366"/>
      <c r="AD31" s="366"/>
      <c r="AE31" s="367"/>
      <c r="AF31" s="371"/>
      <c r="AG31" s="372"/>
      <c r="AH31" s="372"/>
      <c r="AI31" s="372"/>
      <c r="AJ31" s="372"/>
      <c r="AK31" s="372"/>
      <c r="AL31" s="372"/>
      <c r="AM31" s="372"/>
      <c r="AN31" s="372"/>
      <c r="AO31" s="372"/>
      <c r="AP31" s="372"/>
      <c r="AQ31" s="372"/>
      <c r="AR31" s="372"/>
      <c r="AS31" s="373"/>
      <c r="AW31" s="16" t="str">
        <f>IF($AF$30="ロ　レントゲン写真でわかる程度","○","")</f>
        <v/>
      </c>
    </row>
    <row r="32" spans="2:49" ht="12" customHeight="1">
      <c r="B32" s="217"/>
      <c r="C32" s="218"/>
      <c r="D32" s="73"/>
      <c r="E32" s="74"/>
      <c r="F32" s="74"/>
      <c r="G32" s="97"/>
      <c r="H32" s="97"/>
      <c r="I32" s="98"/>
      <c r="J32" s="57"/>
      <c r="K32" s="58"/>
      <c r="L32" s="58"/>
      <c r="M32" s="58"/>
      <c r="N32" s="153"/>
      <c r="O32" s="153"/>
      <c r="P32" s="153"/>
      <c r="Q32" s="140"/>
      <c r="R32" s="116"/>
      <c r="S32" s="117"/>
      <c r="T32" s="117"/>
      <c r="U32" s="117"/>
      <c r="V32" s="117"/>
      <c r="W32" s="117"/>
      <c r="X32" s="117"/>
      <c r="Y32" s="117"/>
      <c r="Z32" s="117"/>
      <c r="AA32" s="117"/>
      <c r="AB32" s="368"/>
      <c r="AC32" s="369"/>
      <c r="AD32" s="369"/>
      <c r="AE32" s="370"/>
      <c r="AF32" s="374"/>
      <c r="AG32" s="375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5"/>
      <c r="AS32" s="376"/>
    </row>
    <row r="33" spans="2:45" ht="12" customHeight="1">
      <c r="B33" s="217"/>
      <c r="C33" s="218"/>
      <c r="D33" s="69" t="s">
        <v>96</v>
      </c>
      <c r="E33" s="70"/>
      <c r="F33" s="70"/>
      <c r="G33" s="93" t="s">
        <v>97</v>
      </c>
      <c r="H33" s="93"/>
      <c r="I33" s="94"/>
      <c r="J33" s="310" t="s">
        <v>141</v>
      </c>
      <c r="K33" s="21"/>
      <c r="L33" s="21"/>
      <c r="M33" s="21"/>
      <c r="N33" s="311"/>
      <c r="O33" s="313" t="s">
        <v>142</v>
      </c>
      <c r="P33" s="294"/>
      <c r="Q33" s="294"/>
      <c r="R33" s="294"/>
      <c r="S33" s="295"/>
      <c r="T33" s="275" t="s">
        <v>143</v>
      </c>
      <c r="U33" s="302"/>
      <c r="V33" s="302"/>
      <c r="W33" s="276"/>
      <c r="X33" s="275" t="s">
        <v>144</v>
      </c>
      <c r="Y33" s="302"/>
      <c r="Z33" s="302"/>
      <c r="AA33" s="276"/>
      <c r="AB33" s="310" t="s">
        <v>141</v>
      </c>
      <c r="AC33" s="21"/>
      <c r="AD33" s="21"/>
      <c r="AE33" s="21"/>
      <c r="AF33" s="311"/>
      <c r="AG33" s="313" t="s">
        <v>142</v>
      </c>
      <c r="AH33" s="294"/>
      <c r="AI33" s="294"/>
      <c r="AJ33" s="294"/>
      <c r="AK33" s="295"/>
      <c r="AL33" s="275" t="s">
        <v>143</v>
      </c>
      <c r="AM33" s="302"/>
      <c r="AN33" s="302"/>
      <c r="AO33" s="276"/>
      <c r="AP33" s="275" t="s">
        <v>144</v>
      </c>
      <c r="AQ33" s="302"/>
      <c r="AR33" s="302"/>
      <c r="AS33" s="277"/>
    </row>
    <row r="34" spans="2:45" ht="12" customHeight="1">
      <c r="B34" s="217"/>
      <c r="C34" s="218"/>
      <c r="D34" s="71"/>
      <c r="E34" s="72"/>
      <c r="F34" s="72"/>
      <c r="G34" s="95"/>
      <c r="H34" s="95"/>
      <c r="I34" s="96"/>
      <c r="J34" s="57"/>
      <c r="K34" s="58"/>
      <c r="L34" s="58"/>
      <c r="M34" s="58"/>
      <c r="N34" s="312"/>
      <c r="O34" s="314"/>
      <c r="P34" s="297"/>
      <c r="Q34" s="297"/>
      <c r="R34" s="297"/>
      <c r="S34" s="298"/>
      <c r="T34" s="275" t="s">
        <v>139</v>
      </c>
      <c r="U34" s="276"/>
      <c r="V34" s="275" t="s">
        <v>140</v>
      </c>
      <c r="W34" s="276"/>
      <c r="X34" s="275" t="s">
        <v>139</v>
      </c>
      <c r="Y34" s="276"/>
      <c r="Z34" s="275" t="s">
        <v>140</v>
      </c>
      <c r="AA34" s="276"/>
      <c r="AB34" s="57"/>
      <c r="AC34" s="58"/>
      <c r="AD34" s="58"/>
      <c r="AE34" s="58"/>
      <c r="AF34" s="312"/>
      <c r="AG34" s="314"/>
      <c r="AH34" s="297"/>
      <c r="AI34" s="297"/>
      <c r="AJ34" s="297"/>
      <c r="AK34" s="298"/>
      <c r="AL34" s="275" t="s">
        <v>139</v>
      </c>
      <c r="AM34" s="276"/>
      <c r="AN34" s="275" t="s">
        <v>140</v>
      </c>
      <c r="AO34" s="276"/>
      <c r="AP34" s="275" t="s">
        <v>139</v>
      </c>
      <c r="AQ34" s="276"/>
      <c r="AR34" s="275" t="s">
        <v>140</v>
      </c>
      <c r="AS34" s="277"/>
    </row>
    <row r="35" spans="2:45" ht="12" customHeight="1">
      <c r="B35" s="217"/>
      <c r="C35" s="218"/>
      <c r="D35" s="71"/>
      <c r="E35" s="72"/>
      <c r="F35" s="72"/>
      <c r="G35" s="95"/>
      <c r="H35" s="95"/>
      <c r="I35" s="96"/>
      <c r="J35" s="184"/>
      <c r="K35" s="68"/>
      <c r="L35" s="68"/>
      <c r="M35" s="68"/>
      <c r="N35" s="271"/>
      <c r="O35" s="273"/>
      <c r="P35" s="68"/>
      <c r="Q35" s="68"/>
      <c r="R35" s="68"/>
      <c r="S35" s="185"/>
      <c r="T35" s="184"/>
      <c r="U35" s="185"/>
      <c r="V35" s="184"/>
      <c r="W35" s="185"/>
      <c r="X35" s="184"/>
      <c r="Y35" s="185"/>
      <c r="Z35" s="184"/>
      <c r="AA35" s="185"/>
      <c r="AB35" s="184"/>
      <c r="AC35" s="68"/>
      <c r="AD35" s="68"/>
      <c r="AE35" s="68"/>
      <c r="AF35" s="271"/>
      <c r="AG35" s="273"/>
      <c r="AH35" s="68"/>
      <c r="AI35" s="68"/>
      <c r="AJ35" s="68"/>
      <c r="AK35" s="185"/>
      <c r="AL35" s="184"/>
      <c r="AM35" s="185"/>
      <c r="AN35" s="184"/>
      <c r="AO35" s="185"/>
      <c r="AP35" s="184"/>
      <c r="AQ35" s="185"/>
      <c r="AR35" s="184"/>
      <c r="AS35" s="241"/>
    </row>
    <row r="36" spans="2:45" ht="12" customHeight="1">
      <c r="B36" s="217"/>
      <c r="C36" s="218"/>
      <c r="D36" s="71"/>
      <c r="E36" s="72"/>
      <c r="F36" s="72"/>
      <c r="G36" s="95"/>
      <c r="H36" s="95"/>
      <c r="I36" s="96"/>
      <c r="J36" s="177"/>
      <c r="K36" s="25"/>
      <c r="L36" s="25"/>
      <c r="M36" s="25"/>
      <c r="N36" s="272"/>
      <c r="O36" s="274"/>
      <c r="P36" s="25"/>
      <c r="Q36" s="25"/>
      <c r="R36" s="25"/>
      <c r="S36" s="186"/>
      <c r="T36" s="177"/>
      <c r="U36" s="186"/>
      <c r="V36" s="177"/>
      <c r="W36" s="186"/>
      <c r="X36" s="177"/>
      <c r="Y36" s="186"/>
      <c r="Z36" s="177"/>
      <c r="AA36" s="186"/>
      <c r="AB36" s="177"/>
      <c r="AC36" s="25"/>
      <c r="AD36" s="25"/>
      <c r="AE36" s="25"/>
      <c r="AF36" s="272"/>
      <c r="AG36" s="274"/>
      <c r="AH36" s="25"/>
      <c r="AI36" s="25"/>
      <c r="AJ36" s="25"/>
      <c r="AK36" s="186"/>
      <c r="AL36" s="177"/>
      <c r="AM36" s="186"/>
      <c r="AN36" s="177"/>
      <c r="AO36" s="186"/>
      <c r="AP36" s="177"/>
      <c r="AQ36" s="186"/>
      <c r="AR36" s="177"/>
      <c r="AS36" s="26"/>
    </row>
    <row r="37" spans="2:45" ht="12" customHeight="1">
      <c r="B37" s="217"/>
      <c r="C37" s="218"/>
      <c r="D37" s="71"/>
      <c r="E37" s="72"/>
      <c r="F37" s="72"/>
      <c r="G37" s="95"/>
      <c r="H37" s="95"/>
      <c r="I37" s="96"/>
      <c r="J37" s="184"/>
      <c r="K37" s="68"/>
      <c r="L37" s="68"/>
      <c r="M37" s="68"/>
      <c r="N37" s="271"/>
      <c r="O37" s="273"/>
      <c r="P37" s="68"/>
      <c r="Q37" s="68"/>
      <c r="R37" s="68"/>
      <c r="S37" s="185"/>
      <c r="T37" s="184"/>
      <c r="U37" s="185"/>
      <c r="V37" s="184"/>
      <c r="W37" s="185"/>
      <c r="X37" s="184"/>
      <c r="Y37" s="185"/>
      <c r="Z37" s="184"/>
      <c r="AA37" s="185"/>
      <c r="AB37" s="184"/>
      <c r="AC37" s="68"/>
      <c r="AD37" s="68"/>
      <c r="AE37" s="68"/>
      <c r="AF37" s="271"/>
      <c r="AG37" s="273"/>
      <c r="AH37" s="68"/>
      <c r="AI37" s="68"/>
      <c r="AJ37" s="68"/>
      <c r="AK37" s="185"/>
      <c r="AL37" s="184"/>
      <c r="AM37" s="185"/>
      <c r="AN37" s="184"/>
      <c r="AO37" s="185"/>
      <c r="AP37" s="184"/>
      <c r="AQ37" s="185"/>
      <c r="AR37" s="184"/>
      <c r="AS37" s="241"/>
    </row>
    <row r="38" spans="2:45" ht="12" customHeight="1">
      <c r="B38" s="217"/>
      <c r="C38" s="218"/>
      <c r="D38" s="71"/>
      <c r="E38" s="72"/>
      <c r="F38" s="72"/>
      <c r="G38" s="95"/>
      <c r="H38" s="95"/>
      <c r="I38" s="96"/>
      <c r="J38" s="177"/>
      <c r="K38" s="25"/>
      <c r="L38" s="25"/>
      <c r="M38" s="25"/>
      <c r="N38" s="272"/>
      <c r="O38" s="274"/>
      <c r="P38" s="25"/>
      <c r="Q38" s="25"/>
      <c r="R38" s="25"/>
      <c r="S38" s="186"/>
      <c r="T38" s="177"/>
      <c r="U38" s="186"/>
      <c r="V38" s="177"/>
      <c r="W38" s="186"/>
      <c r="X38" s="177"/>
      <c r="Y38" s="186"/>
      <c r="Z38" s="177"/>
      <c r="AA38" s="186"/>
      <c r="AB38" s="177"/>
      <c r="AC38" s="25"/>
      <c r="AD38" s="25"/>
      <c r="AE38" s="25"/>
      <c r="AF38" s="272"/>
      <c r="AG38" s="274"/>
      <c r="AH38" s="25"/>
      <c r="AI38" s="25"/>
      <c r="AJ38" s="25"/>
      <c r="AK38" s="186"/>
      <c r="AL38" s="177"/>
      <c r="AM38" s="186"/>
      <c r="AN38" s="177"/>
      <c r="AO38" s="186"/>
      <c r="AP38" s="177"/>
      <c r="AQ38" s="186"/>
      <c r="AR38" s="177"/>
      <c r="AS38" s="26"/>
    </row>
    <row r="39" spans="2:45" ht="12" customHeight="1">
      <c r="B39" s="217"/>
      <c r="C39" s="218"/>
      <c r="D39" s="71"/>
      <c r="E39" s="72"/>
      <c r="F39" s="72"/>
      <c r="G39" s="95"/>
      <c r="H39" s="95"/>
      <c r="I39" s="96"/>
      <c r="J39" s="184"/>
      <c r="K39" s="68"/>
      <c r="L39" s="68"/>
      <c r="M39" s="68"/>
      <c r="N39" s="271"/>
      <c r="O39" s="273"/>
      <c r="P39" s="68"/>
      <c r="Q39" s="68"/>
      <c r="R39" s="68"/>
      <c r="S39" s="185"/>
      <c r="T39" s="184"/>
      <c r="U39" s="185"/>
      <c r="V39" s="184"/>
      <c r="W39" s="185"/>
      <c r="X39" s="184"/>
      <c r="Y39" s="185"/>
      <c r="Z39" s="184"/>
      <c r="AA39" s="185"/>
      <c r="AB39" s="184"/>
      <c r="AC39" s="68"/>
      <c r="AD39" s="68"/>
      <c r="AE39" s="68"/>
      <c r="AF39" s="271"/>
      <c r="AG39" s="273"/>
      <c r="AH39" s="68"/>
      <c r="AI39" s="68"/>
      <c r="AJ39" s="68"/>
      <c r="AK39" s="185"/>
      <c r="AL39" s="184"/>
      <c r="AM39" s="185"/>
      <c r="AN39" s="184"/>
      <c r="AO39" s="185"/>
      <c r="AP39" s="184"/>
      <c r="AQ39" s="185"/>
      <c r="AR39" s="184"/>
      <c r="AS39" s="241"/>
    </row>
    <row r="40" spans="2:45" ht="12" customHeight="1">
      <c r="B40" s="217"/>
      <c r="C40" s="218"/>
      <c r="D40" s="71"/>
      <c r="E40" s="72"/>
      <c r="F40" s="72"/>
      <c r="G40" s="95"/>
      <c r="H40" s="95"/>
      <c r="I40" s="96"/>
      <c r="J40" s="177"/>
      <c r="K40" s="25"/>
      <c r="L40" s="25"/>
      <c r="M40" s="25"/>
      <c r="N40" s="272"/>
      <c r="O40" s="274"/>
      <c r="P40" s="25"/>
      <c r="Q40" s="25"/>
      <c r="R40" s="25"/>
      <c r="S40" s="186"/>
      <c r="T40" s="177"/>
      <c r="U40" s="186"/>
      <c r="V40" s="177"/>
      <c r="W40" s="186"/>
      <c r="X40" s="177"/>
      <c r="Y40" s="186"/>
      <c r="Z40" s="177"/>
      <c r="AA40" s="186"/>
      <c r="AB40" s="177"/>
      <c r="AC40" s="25"/>
      <c r="AD40" s="25"/>
      <c r="AE40" s="25"/>
      <c r="AF40" s="272"/>
      <c r="AG40" s="274"/>
      <c r="AH40" s="25"/>
      <c r="AI40" s="25"/>
      <c r="AJ40" s="25"/>
      <c r="AK40" s="186"/>
      <c r="AL40" s="177"/>
      <c r="AM40" s="186"/>
      <c r="AN40" s="177"/>
      <c r="AO40" s="186"/>
      <c r="AP40" s="177"/>
      <c r="AQ40" s="186"/>
      <c r="AR40" s="177"/>
      <c r="AS40" s="26"/>
    </row>
    <row r="41" spans="2:45" ht="12" customHeight="1">
      <c r="B41" s="217"/>
      <c r="C41" s="218"/>
      <c r="D41" s="71"/>
      <c r="E41" s="72"/>
      <c r="F41" s="72"/>
      <c r="G41" s="95"/>
      <c r="H41" s="95"/>
      <c r="I41" s="96"/>
      <c r="J41" s="184"/>
      <c r="K41" s="68"/>
      <c r="L41" s="68"/>
      <c r="M41" s="68"/>
      <c r="N41" s="271"/>
      <c r="O41" s="273"/>
      <c r="P41" s="68"/>
      <c r="Q41" s="68"/>
      <c r="R41" s="68"/>
      <c r="S41" s="185"/>
      <c r="T41" s="184"/>
      <c r="U41" s="185"/>
      <c r="V41" s="184"/>
      <c r="W41" s="185"/>
      <c r="X41" s="184"/>
      <c r="Y41" s="185"/>
      <c r="Z41" s="184"/>
      <c r="AA41" s="185"/>
      <c r="AB41" s="184"/>
      <c r="AC41" s="68"/>
      <c r="AD41" s="68"/>
      <c r="AE41" s="68"/>
      <c r="AF41" s="271"/>
      <c r="AG41" s="273"/>
      <c r="AH41" s="68"/>
      <c r="AI41" s="68"/>
      <c r="AJ41" s="68"/>
      <c r="AK41" s="185"/>
      <c r="AL41" s="184"/>
      <c r="AM41" s="185"/>
      <c r="AN41" s="184"/>
      <c r="AO41" s="185"/>
      <c r="AP41" s="184"/>
      <c r="AQ41" s="185"/>
      <c r="AR41" s="184"/>
      <c r="AS41" s="241"/>
    </row>
    <row r="42" spans="2:45" ht="12" customHeight="1">
      <c r="B42" s="217"/>
      <c r="C42" s="218"/>
      <c r="D42" s="71"/>
      <c r="E42" s="72"/>
      <c r="F42" s="72"/>
      <c r="G42" s="95"/>
      <c r="H42" s="95"/>
      <c r="I42" s="96"/>
      <c r="J42" s="177"/>
      <c r="K42" s="25"/>
      <c r="L42" s="25"/>
      <c r="M42" s="25"/>
      <c r="N42" s="272"/>
      <c r="O42" s="274"/>
      <c r="P42" s="25"/>
      <c r="Q42" s="25"/>
      <c r="R42" s="25"/>
      <c r="S42" s="186"/>
      <c r="T42" s="177"/>
      <c r="U42" s="186"/>
      <c r="V42" s="177"/>
      <c r="W42" s="186"/>
      <c r="X42" s="177"/>
      <c r="Y42" s="186"/>
      <c r="Z42" s="177"/>
      <c r="AA42" s="186"/>
      <c r="AB42" s="177"/>
      <c r="AC42" s="25"/>
      <c r="AD42" s="25"/>
      <c r="AE42" s="25"/>
      <c r="AF42" s="272"/>
      <c r="AG42" s="274"/>
      <c r="AH42" s="25"/>
      <c r="AI42" s="25"/>
      <c r="AJ42" s="25"/>
      <c r="AK42" s="186"/>
      <c r="AL42" s="177"/>
      <c r="AM42" s="186"/>
      <c r="AN42" s="177"/>
      <c r="AO42" s="186"/>
      <c r="AP42" s="177"/>
      <c r="AQ42" s="186"/>
      <c r="AR42" s="177"/>
      <c r="AS42" s="26"/>
    </row>
    <row r="43" spans="2:45" ht="12" customHeight="1">
      <c r="B43" s="217"/>
      <c r="C43" s="218"/>
      <c r="D43" s="71"/>
      <c r="E43" s="72"/>
      <c r="F43" s="72"/>
      <c r="G43" s="95"/>
      <c r="H43" s="95"/>
      <c r="I43" s="96"/>
      <c r="J43" s="184"/>
      <c r="K43" s="68"/>
      <c r="L43" s="68"/>
      <c r="M43" s="68"/>
      <c r="N43" s="271"/>
      <c r="O43" s="273"/>
      <c r="P43" s="68"/>
      <c r="Q43" s="68"/>
      <c r="R43" s="68"/>
      <c r="S43" s="185"/>
      <c r="T43" s="184"/>
      <c r="U43" s="185"/>
      <c r="V43" s="184"/>
      <c r="W43" s="185"/>
      <c r="X43" s="184"/>
      <c r="Y43" s="185"/>
      <c r="Z43" s="184"/>
      <c r="AA43" s="185"/>
      <c r="AB43" s="184"/>
      <c r="AC43" s="68"/>
      <c r="AD43" s="68"/>
      <c r="AE43" s="68"/>
      <c r="AF43" s="271"/>
      <c r="AG43" s="273"/>
      <c r="AH43" s="68"/>
      <c r="AI43" s="68"/>
      <c r="AJ43" s="68"/>
      <c r="AK43" s="185"/>
      <c r="AL43" s="184"/>
      <c r="AM43" s="185"/>
      <c r="AN43" s="184"/>
      <c r="AO43" s="185"/>
      <c r="AP43" s="184"/>
      <c r="AQ43" s="185"/>
      <c r="AR43" s="184"/>
      <c r="AS43" s="241"/>
    </row>
    <row r="44" spans="2:45" ht="12" customHeight="1">
      <c r="B44" s="217"/>
      <c r="C44" s="218"/>
      <c r="D44" s="73"/>
      <c r="E44" s="74"/>
      <c r="F44" s="74"/>
      <c r="G44" s="97"/>
      <c r="H44" s="97"/>
      <c r="I44" s="98"/>
      <c r="J44" s="177"/>
      <c r="K44" s="25"/>
      <c r="L44" s="25"/>
      <c r="M44" s="25"/>
      <c r="N44" s="272"/>
      <c r="O44" s="274"/>
      <c r="P44" s="25"/>
      <c r="Q44" s="25"/>
      <c r="R44" s="25"/>
      <c r="S44" s="186"/>
      <c r="T44" s="177"/>
      <c r="U44" s="186"/>
      <c r="V44" s="177"/>
      <c r="W44" s="186"/>
      <c r="X44" s="177"/>
      <c r="Y44" s="186"/>
      <c r="Z44" s="177"/>
      <c r="AA44" s="186"/>
      <c r="AB44" s="177"/>
      <c r="AC44" s="25"/>
      <c r="AD44" s="25"/>
      <c r="AE44" s="25"/>
      <c r="AF44" s="272"/>
      <c r="AG44" s="274"/>
      <c r="AH44" s="25"/>
      <c r="AI44" s="25"/>
      <c r="AJ44" s="25"/>
      <c r="AK44" s="186"/>
      <c r="AL44" s="177"/>
      <c r="AM44" s="186"/>
      <c r="AN44" s="177"/>
      <c r="AO44" s="186"/>
      <c r="AP44" s="177"/>
      <c r="AQ44" s="186"/>
      <c r="AR44" s="177"/>
      <c r="AS44" s="26"/>
    </row>
    <row r="45" spans="2:45" ht="12" customHeight="1">
      <c r="B45" s="217"/>
      <c r="C45" s="218"/>
      <c r="D45" s="29" t="s">
        <v>85</v>
      </c>
      <c r="E45" s="30"/>
      <c r="F45" s="244" t="s">
        <v>86</v>
      </c>
      <c r="G45" s="244"/>
      <c r="H45" s="35" t="s">
        <v>87</v>
      </c>
      <c r="I45" s="36"/>
      <c r="J45" s="127" t="s">
        <v>119</v>
      </c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30"/>
    </row>
    <row r="46" spans="2:45" ht="12" customHeight="1">
      <c r="B46" s="217"/>
      <c r="C46" s="218"/>
      <c r="D46" s="31"/>
      <c r="E46" s="32"/>
      <c r="F46" s="246"/>
      <c r="G46" s="246"/>
      <c r="H46" s="37"/>
      <c r="I46" s="38"/>
      <c r="J46" s="159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1"/>
    </row>
    <row r="47" spans="2:45" ht="12" customHeight="1">
      <c r="B47" s="217"/>
      <c r="C47" s="218"/>
      <c r="D47" s="31"/>
      <c r="E47" s="32"/>
      <c r="F47" s="246"/>
      <c r="G47" s="246"/>
      <c r="H47" s="37"/>
      <c r="I47" s="38"/>
      <c r="J47" s="159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1"/>
    </row>
    <row r="48" spans="2:45" ht="12" customHeight="1">
      <c r="B48" s="217"/>
      <c r="C48" s="218"/>
      <c r="D48" s="31"/>
      <c r="E48" s="32"/>
      <c r="F48" s="246"/>
      <c r="G48" s="246"/>
      <c r="H48" s="37"/>
      <c r="I48" s="38"/>
      <c r="J48" s="159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1"/>
    </row>
    <row r="49" spans="2:45" ht="12" customHeight="1">
      <c r="B49" s="217"/>
      <c r="C49" s="218"/>
      <c r="D49" s="31"/>
      <c r="E49" s="32"/>
      <c r="F49" s="246"/>
      <c r="G49" s="246"/>
      <c r="H49" s="37"/>
      <c r="I49" s="38"/>
      <c r="J49" s="159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1"/>
    </row>
    <row r="50" spans="2:45" ht="12" customHeight="1">
      <c r="B50" s="217"/>
      <c r="C50" s="218"/>
      <c r="D50" s="31"/>
      <c r="E50" s="32"/>
      <c r="F50" s="246"/>
      <c r="G50" s="246"/>
      <c r="H50" s="37"/>
      <c r="I50" s="38"/>
      <c r="J50" s="159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1"/>
    </row>
    <row r="51" spans="2:45" ht="12" customHeight="1">
      <c r="B51" s="217"/>
      <c r="C51" s="218"/>
      <c r="D51" s="31"/>
      <c r="E51" s="32"/>
      <c r="F51" s="246"/>
      <c r="G51" s="246"/>
      <c r="H51" s="37"/>
      <c r="I51" s="38"/>
      <c r="J51" s="159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1"/>
    </row>
    <row r="52" spans="2:45" ht="12" customHeight="1">
      <c r="B52" s="347"/>
      <c r="C52" s="249"/>
      <c r="D52" s="41"/>
      <c r="E52" s="42"/>
      <c r="F52" s="248"/>
      <c r="G52" s="248"/>
      <c r="H52" s="43"/>
      <c r="I52" s="44"/>
      <c r="J52" s="162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63"/>
      <c r="AL52" s="163"/>
      <c r="AM52" s="163"/>
      <c r="AN52" s="163"/>
      <c r="AO52" s="163"/>
      <c r="AP52" s="163"/>
      <c r="AQ52" s="163"/>
      <c r="AR52" s="163"/>
      <c r="AS52" s="164"/>
    </row>
    <row r="53" spans="2:45" ht="12" customHeight="1">
      <c r="B53" s="303" t="s">
        <v>111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30"/>
    </row>
    <row r="54" spans="2:45" ht="12" customHeight="1">
      <c r="B54" s="30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8"/>
    </row>
    <row r="55" spans="2:45" ht="12" customHeight="1">
      <c r="B55" s="260"/>
      <c r="C55" s="151"/>
      <c r="D55" s="151"/>
      <c r="E55" s="151"/>
      <c r="F55" s="151"/>
      <c r="G55" s="20" t="s">
        <v>112</v>
      </c>
      <c r="H55" s="151"/>
      <c r="I55" s="151"/>
      <c r="J55" s="269" t="s">
        <v>113</v>
      </c>
      <c r="K55" s="151"/>
      <c r="L55" s="151"/>
      <c r="M55" s="269" t="s">
        <v>114</v>
      </c>
      <c r="N55" s="267" t="s">
        <v>115</v>
      </c>
      <c r="O55" s="267"/>
      <c r="P55" s="267"/>
      <c r="Q55" s="267"/>
      <c r="R55" s="267"/>
      <c r="S55" s="267"/>
      <c r="T55" s="20"/>
      <c r="U55" s="20"/>
      <c r="V55" s="20"/>
      <c r="W55" s="299" t="s">
        <v>116</v>
      </c>
      <c r="X55" s="299"/>
      <c r="Y55" s="299"/>
      <c r="Z55" s="299"/>
      <c r="AA55" s="299"/>
      <c r="AB55" s="269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6"/>
      <c r="AP55" s="306"/>
      <c r="AQ55" s="306"/>
      <c r="AR55" s="306"/>
      <c r="AS55" s="263"/>
    </row>
    <row r="56" spans="2:45" ht="12" customHeight="1">
      <c r="B56" s="260"/>
      <c r="C56" s="151"/>
      <c r="D56" s="151"/>
      <c r="E56" s="151"/>
      <c r="F56" s="151"/>
      <c r="G56" s="20"/>
      <c r="H56" s="151"/>
      <c r="I56" s="151"/>
      <c r="J56" s="269"/>
      <c r="K56" s="151"/>
      <c r="L56" s="151"/>
      <c r="M56" s="269"/>
      <c r="N56" s="267"/>
      <c r="O56" s="267"/>
      <c r="P56" s="267"/>
      <c r="Q56" s="267"/>
      <c r="R56" s="267"/>
      <c r="S56" s="267"/>
      <c r="T56" s="20"/>
      <c r="U56" s="20"/>
      <c r="V56" s="20"/>
      <c r="W56" s="299"/>
      <c r="X56" s="299"/>
      <c r="Y56" s="299"/>
      <c r="Z56" s="299"/>
      <c r="AA56" s="299"/>
      <c r="AB56" s="269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263"/>
    </row>
    <row r="57" spans="2:45" ht="12" customHeight="1">
      <c r="B57" s="26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67"/>
      <c r="O57" s="267"/>
      <c r="P57" s="267"/>
      <c r="Q57" s="267"/>
      <c r="R57" s="267"/>
      <c r="S57" s="267"/>
      <c r="T57" s="20"/>
      <c r="U57" s="20"/>
      <c r="V57" s="20"/>
      <c r="W57" s="299" t="s">
        <v>117</v>
      </c>
      <c r="X57" s="299"/>
      <c r="Y57" s="299"/>
      <c r="Z57" s="299"/>
      <c r="AA57" s="299"/>
      <c r="AB57" s="269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263"/>
    </row>
    <row r="58" spans="2:45" ht="12" customHeight="1">
      <c r="B58" s="26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67"/>
      <c r="O58" s="267"/>
      <c r="P58" s="267"/>
      <c r="Q58" s="267"/>
      <c r="R58" s="267"/>
      <c r="S58" s="267"/>
      <c r="T58" s="20"/>
      <c r="U58" s="20"/>
      <c r="V58" s="20"/>
      <c r="W58" s="299"/>
      <c r="X58" s="299"/>
      <c r="Y58" s="299"/>
      <c r="Z58" s="299"/>
      <c r="AA58" s="299"/>
      <c r="AB58" s="269"/>
      <c r="AC58" s="308"/>
      <c r="AD58" s="308"/>
      <c r="AE58" s="308"/>
      <c r="AF58" s="308"/>
      <c r="AG58" s="308"/>
      <c r="AH58" s="308"/>
      <c r="AI58" s="308"/>
      <c r="AJ58" s="308"/>
      <c r="AK58" s="308"/>
      <c r="AL58" s="308"/>
      <c r="AM58" s="308"/>
      <c r="AN58" s="308"/>
      <c r="AO58" s="308"/>
      <c r="AP58" s="308"/>
      <c r="AQ58" s="308"/>
      <c r="AR58" s="308"/>
      <c r="AS58" s="263"/>
    </row>
    <row r="59" spans="2:45" ht="12" customHeight="1">
      <c r="B59" s="26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67"/>
      <c r="O59" s="267"/>
      <c r="P59" s="267"/>
      <c r="Q59" s="267"/>
      <c r="R59" s="267"/>
      <c r="S59" s="267"/>
      <c r="T59" s="20"/>
      <c r="U59" s="20"/>
      <c r="V59" s="20"/>
      <c r="W59" s="299" t="s">
        <v>118</v>
      </c>
      <c r="X59" s="299"/>
      <c r="Y59" s="299"/>
      <c r="Z59" s="299"/>
      <c r="AA59" s="299"/>
      <c r="AB59" s="269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263"/>
    </row>
    <row r="60" spans="2:45" ht="12" customHeight="1" thickBot="1">
      <c r="B60" s="26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301"/>
      <c r="O60" s="301"/>
      <c r="P60" s="301"/>
      <c r="Q60" s="301"/>
      <c r="R60" s="301"/>
      <c r="S60" s="301"/>
      <c r="T60" s="262"/>
      <c r="U60" s="262"/>
      <c r="V60" s="262"/>
      <c r="W60" s="300"/>
      <c r="X60" s="300"/>
      <c r="Y60" s="300"/>
      <c r="Z60" s="300"/>
      <c r="AA60" s="300"/>
      <c r="AB60" s="305"/>
      <c r="AC60" s="309"/>
      <c r="AD60" s="309"/>
      <c r="AE60" s="309"/>
      <c r="AF60" s="309"/>
      <c r="AG60" s="309"/>
      <c r="AH60" s="309"/>
      <c r="AI60" s="309"/>
      <c r="AJ60" s="309"/>
      <c r="AK60" s="309"/>
      <c r="AL60" s="309"/>
      <c r="AM60" s="309"/>
      <c r="AN60" s="309"/>
      <c r="AO60" s="309"/>
      <c r="AP60" s="309"/>
      <c r="AQ60" s="309"/>
      <c r="AR60" s="309"/>
      <c r="AS60" s="264"/>
    </row>
    <row r="61" spans="2:45" ht="12" customHeight="1">
      <c r="B61" s="5" t="s">
        <v>71</v>
      </c>
      <c r="G61" s="5" t="s">
        <v>72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2:45" ht="12" customHeight="1">
      <c r="G62" s="5" t="s">
        <v>73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2:45" ht="12" customHeight="1">
      <c r="G63" s="5" t="s">
        <v>74</v>
      </c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2:45" ht="12" customHeight="1">
      <c r="G64" s="5" t="s">
        <v>75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</row>
    <row r="65" spans="7:45" ht="12" customHeight="1">
      <c r="G65" s="5" t="s">
        <v>76</v>
      </c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</row>
    <row r="66" spans="7:45" ht="12" customHeight="1">
      <c r="G66" s="5" t="s">
        <v>77</v>
      </c>
    </row>
  </sheetData>
  <sheetProtection algorithmName="SHA-512" hashValue="PSkhzl84FIg3qMxou/aJuDEOFslqDS4Ebl08/t6vgCdeUiSZYD6Q0btqenBt9e3PJJhPsTkLnbFv5uB+FjIV0Q==" saltValue="jnZpMeE7PIYmaohZY3mFXQ==" spinCount="100000" sheet="1" objects="1" scenarios="1" selectLockedCells="1"/>
  <mergeCells count="158">
    <mergeCell ref="AD2:AS2"/>
    <mergeCell ref="J2:Y2"/>
    <mergeCell ref="Z2:AC7"/>
    <mergeCell ref="J3:Y7"/>
    <mergeCell ref="AD3:AS7"/>
    <mergeCell ref="J46:AS52"/>
    <mergeCell ref="X43:Y44"/>
    <mergeCell ref="Z43:AA44"/>
    <mergeCell ref="T43:U44"/>
    <mergeCell ref="V43:W44"/>
    <mergeCell ref="AB41:AF42"/>
    <mergeCell ref="AG41:AK42"/>
    <mergeCell ref="AL41:AM42"/>
    <mergeCell ref="AN41:AO42"/>
    <mergeCell ref="T41:U42"/>
    <mergeCell ref="J33:N34"/>
    <mergeCell ref="O33:S34"/>
    <mergeCell ref="T33:W33"/>
    <mergeCell ref="AB29:AE32"/>
    <mergeCell ref="AF29:AS29"/>
    <mergeCell ref="AF30:AS32"/>
    <mergeCell ref="R30:AA32"/>
    <mergeCell ref="R29:AA29"/>
    <mergeCell ref="AA8:AE10"/>
    <mergeCell ref="D2:E7"/>
    <mergeCell ref="F2:G7"/>
    <mergeCell ref="H2:I7"/>
    <mergeCell ref="D23:E28"/>
    <mergeCell ref="F23:G28"/>
    <mergeCell ref="H23:I28"/>
    <mergeCell ref="D8:I22"/>
    <mergeCell ref="B2:C52"/>
    <mergeCell ref="D45:E52"/>
    <mergeCell ref="F45:G52"/>
    <mergeCell ref="H45:I52"/>
    <mergeCell ref="G55:G56"/>
    <mergeCell ref="H55:I56"/>
    <mergeCell ref="K55:L56"/>
    <mergeCell ref="D29:F32"/>
    <mergeCell ref="G29:I32"/>
    <mergeCell ref="D33:F44"/>
    <mergeCell ref="G33:I44"/>
    <mergeCell ref="B53:AS54"/>
    <mergeCell ref="W55:AA56"/>
    <mergeCell ref="C55:F56"/>
    <mergeCell ref="AB55:AB60"/>
    <mergeCell ref="AC55:AR56"/>
    <mergeCell ref="AC57:AR58"/>
    <mergeCell ref="AC59:AR60"/>
    <mergeCell ref="J45:AS45"/>
    <mergeCell ref="AL33:AO33"/>
    <mergeCell ref="AP33:AS33"/>
    <mergeCell ref="AB33:AF34"/>
    <mergeCell ref="AG33:AK34"/>
    <mergeCell ref="AL34:AM34"/>
    <mergeCell ref="T39:U40"/>
    <mergeCell ref="V39:W40"/>
    <mergeCell ref="X39:Y40"/>
    <mergeCell ref="Z39:AA40"/>
    <mergeCell ref="N28:R28"/>
    <mergeCell ref="J29:M30"/>
    <mergeCell ref="J31:M32"/>
    <mergeCell ref="W57:AA58"/>
    <mergeCell ref="W59:AA60"/>
    <mergeCell ref="N55:S60"/>
    <mergeCell ref="M55:M56"/>
    <mergeCell ref="J55:J56"/>
    <mergeCell ref="X33:AA33"/>
    <mergeCell ref="X34:Y34"/>
    <mergeCell ref="V34:W34"/>
    <mergeCell ref="T34:U34"/>
    <mergeCell ref="Z34:AA34"/>
    <mergeCell ref="J35:N36"/>
    <mergeCell ref="J37:N38"/>
    <mergeCell ref="J39:N40"/>
    <mergeCell ref="J41:N42"/>
    <mergeCell ref="J43:N44"/>
    <mergeCell ref="O35:S36"/>
    <mergeCell ref="O37:S38"/>
    <mergeCell ref="O39:S40"/>
    <mergeCell ref="O41:S42"/>
    <mergeCell ref="O43:S44"/>
    <mergeCell ref="V41:W42"/>
    <mergeCell ref="AD23:AD24"/>
    <mergeCell ref="AJ25:AS26"/>
    <mergeCell ref="AJ27:AS28"/>
    <mergeCell ref="Q29:Q30"/>
    <mergeCell ref="Q31:Q32"/>
    <mergeCell ref="N29:P30"/>
    <mergeCell ref="N31:P32"/>
    <mergeCell ref="AE23:AI24"/>
    <mergeCell ref="AE25:AI26"/>
    <mergeCell ref="AE27:AI28"/>
    <mergeCell ref="V25:X26"/>
    <mergeCell ref="V27:X28"/>
    <mergeCell ref="AB25:AD26"/>
    <mergeCell ref="AB27:AD28"/>
    <mergeCell ref="AB23:AC24"/>
    <mergeCell ref="V23:W24"/>
    <mergeCell ref="S23:U24"/>
    <mergeCell ref="S25:U26"/>
    <mergeCell ref="S27:U28"/>
    <mergeCell ref="Y23:AA24"/>
    <mergeCell ref="Y25:AA26"/>
    <mergeCell ref="Y27:AA28"/>
    <mergeCell ref="X23:X24"/>
    <mergeCell ref="N27:Q27"/>
    <mergeCell ref="X41:Y42"/>
    <mergeCell ref="Z41:AA42"/>
    <mergeCell ref="T35:U36"/>
    <mergeCell ref="V35:W36"/>
    <mergeCell ref="X35:Y36"/>
    <mergeCell ref="Z35:AA36"/>
    <mergeCell ref="T37:U38"/>
    <mergeCell ref="V37:W38"/>
    <mergeCell ref="X37:Y38"/>
    <mergeCell ref="Z37:AA38"/>
    <mergeCell ref="AP39:AQ40"/>
    <mergeCell ref="AR39:AS40"/>
    <mergeCell ref="AB37:AF38"/>
    <mergeCell ref="AG37:AK38"/>
    <mergeCell ref="AL37:AM38"/>
    <mergeCell ref="AN37:AO38"/>
    <mergeCell ref="AP37:AQ38"/>
    <mergeCell ref="AR37:AS38"/>
    <mergeCell ref="AN34:AO34"/>
    <mergeCell ref="AP34:AQ34"/>
    <mergeCell ref="AR34:AS34"/>
    <mergeCell ref="AB35:AF36"/>
    <mergeCell ref="AG35:AK36"/>
    <mergeCell ref="AL35:AM36"/>
    <mergeCell ref="AN35:AO36"/>
    <mergeCell ref="AP35:AQ36"/>
    <mergeCell ref="AR35:AS36"/>
    <mergeCell ref="J28:M28"/>
    <mergeCell ref="N23:R23"/>
    <mergeCell ref="N24:R26"/>
    <mergeCell ref="B55:B56"/>
    <mergeCell ref="B57:M60"/>
    <mergeCell ref="T55:V60"/>
    <mergeCell ref="AS55:AS60"/>
    <mergeCell ref="AJ23:AS24"/>
    <mergeCell ref="K23:M23"/>
    <mergeCell ref="K24:M24"/>
    <mergeCell ref="J25:M26"/>
    <mergeCell ref="J27:M27"/>
    <mergeCell ref="AP41:AQ42"/>
    <mergeCell ref="AR41:AS42"/>
    <mergeCell ref="AB43:AF44"/>
    <mergeCell ref="AG43:AK44"/>
    <mergeCell ref="AL43:AM44"/>
    <mergeCell ref="AN43:AO44"/>
    <mergeCell ref="AP43:AQ44"/>
    <mergeCell ref="AR43:AS44"/>
    <mergeCell ref="AB39:AF40"/>
    <mergeCell ref="AG39:AK40"/>
    <mergeCell ref="AL39:AM40"/>
    <mergeCell ref="AN39:AO40"/>
  </mergeCells>
  <phoneticPr fontId="1"/>
  <conditionalFormatting sqref="J46 C55 H55 K55 AC55 AC57 AC59">
    <cfRule type="containsBlanks" dxfId="0" priority="1">
      <formula>LEN(TRIM(C46))=0</formula>
    </cfRule>
  </conditionalFormatting>
  <dataValidations count="4">
    <dataValidation type="list" allowBlank="1" showInputMessage="1" showErrorMessage="1" sqref="N23:R23" xr:uid="{239305F6-25A5-4DE1-B51D-287BA3EBEE2D}">
      <formula1>"頚椎,胸椎,腰椎,頚・胸椎,頚・腰椎,胸・腰椎,頚・胸・腰椎"</formula1>
    </dataValidation>
    <dataValidation type="list" allowBlank="1" showInputMessage="1" showErrorMessage="1" sqref="N24:R26" xr:uid="{8E64F9D2-38A4-4E15-ACA3-D4D15A7FC24B}">
      <formula1>"骨折,固定術,筋肉拘縮,骨折・固定術,骨折・筋肉拘縮,固定術・筋肉拘縮,骨折・固定術・筋肉拘縮,その他"</formula1>
    </dataValidation>
    <dataValidation type="list" allowBlank="1" showInputMessage="1" showErrorMessage="1" sqref="AJ23:AS24" xr:uid="{7C6AF7B5-39F4-42D6-9536-9A7F58261FB5}">
      <formula1>"有（一時的）,有（恒久的）,無"</formula1>
    </dataValidation>
    <dataValidation type="list" allowBlank="1" showInputMessage="1" showErrorMessage="1" sqref="AF30:AS32" xr:uid="{854C8F46-8653-4E2F-B18D-CC83DEC3DFDE}">
      <formula1>"イ　裸体になってわかる程度,ロ　レントゲン写真でわかる程度"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支部様式第15号_1</vt:lpstr>
      <vt:lpstr>支部様式第15号_2</vt:lpstr>
      <vt:lpstr>支部様式第15号_1!Print_Area</vt:lpstr>
      <vt:lpstr>支部様式第15号_2!Print_Area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2022-03-03T00:10:15Z</dcterms:modified>
</cp:coreProperties>
</file>