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28A715ED-440B-4A75-A46E-8884946EDEF0}" xr6:coauthVersionLast="47" xr6:coauthVersionMax="47" xr10:uidLastSave="{00000000-0000-0000-0000-000000000000}"/>
  <bookViews>
    <workbookView xWindow="-18270" yWindow="-2340" windowWidth="16660" windowHeight="9460" tabRatio="725" firstSheet="2" activeTab="2" xr2:uid="{2B7C1F46-C015-40EE-BBE9-2BDD85B6A8E9}"/>
  </bookViews>
  <sheets>
    <sheet name="はじめに " sheetId="12" r:id="rId1"/>
    <sheet name="表紙・目次" sheetId="9" r:id="rId2"/>
    <sheet name="自主点検表（養護老人ホーム）" sheetId="1" r:id="rId3"/>
    <sheet name="（別紙）職員配置状況" sheetId="11" r:id="rId4"/>
    <sheet name="自主点検結果確認シート" sheetId="6" r:id="rId5"/>
  </sheets>
  <definedNames>
    <definedName name="_xlnm.Print_Area" localSheetId="3">'（別紙）職員配置状況'!$B$2:$AH$47</definedName>
    <definedName name="_xlnm.Print_Area" localSheetId="2">'自主点検表（養護老人ホーム）'!$B$3:$AQ$1508</definedName>
    <definedName name="_xlnm.Print_Area" localSheetId="1">表紙・目次!$B$1:$AM$225</definedName>
    <definedName name="_xlnm.Print_Titles" localSheetId="2">'自主点検表（養護老人ホーム）'!$3:$5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126" i="1" l="1"/>
  <c r="AG1126" i="1" s="1"/>
  <c r="B105" i="6"/>
  <c r="B197" i="6"/>
  <c r="B196" i="6"/>
  <c r="B195" i="6"/>
  <c r="B194" i="6"/>
  <c r="B193" i="6"/>
  <c r="B192" i="6"/>
  <c r="AF1390" i="1"/>
  <c r="AG1390" i="1" s="1"/>
  <c r="A1390" i="1" s="1"/>
  <c r="B41" i="6" l="1"/>
  <c r="B227" i="6" l="1"/>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H66" i="6" l="1"/>
  <c r="H49" i="6"/>
  <c r="H44" i="6"/>
  <c r="B3" i="6" l="1"/>
  <c r="AR1291" i="1" l="1"/>
  <c r="AR1271" i="1"/>
  <c r="AR1257" i="1"/>
  <c r="AR1241" i="1"/>
  <c r="AR1228" i="1"/>
  <c r="AR1212" i="1"/>
  <c r="AR1209" i="1"/>
  <c r="AR1206" i="1"/>
  <c r="AO60" i="9" l="1"/>
  <c r="AO62" i="9"/>
  <c r="AO64" i="9"/>
  <c r="AO94" i="9"/>
  <c r="AO86" i="9"/>
  <c r="AO100" i="9"/>
  <c r="AO70" i="9"/>
  <c r="AO76" i="9"/>
  <c r="AO96" i="9"/>
  <c r="AO73" i="9"/>
  <c r="AO82" i="9"/>
  <c r="AO90" i="9"/>
  <c r="AO80" i="9"/>
  <c r="AO66" i="9"/>
  <c r="AO84" i="9"/>
  <c r="AO78" i="9"/>
  <c r="AO88" i="9"/>
  <c r="AO98" i="9"/>
  <c r="AO68" i="9"/>
  <c r="AO92" i="9"/>
  <c r="A1206" i="1" l="1"/>
  <c r="AF1292" i="1"/>
  <c r="AG1292" i="1" s="1"/>
  <c r="AF1291" i="1"/>
  <c r="AG1291" i="1" s="1"/>
  <c r="A1291" i="1" s="1"/>
  <c r="A1289" i="1"/>
  <c r="A1288" i="1"/>
  <c r="A1287" i="1"/>
  <c r="A1286" i="1"/>
  <c r="A1285" i="1"/>
  <c r="A1284" i="1"/>
  <c r="A1280" i="1"/>
  <c r="A1257" i="1"/>
  <c r="A1241" i="1"/>
  <c r="A1228" i="1"/>
  <c r="A1212" i="1"/>
  <c r="A1209" i="1"/>
  <c r="A189" i="1"/>
  <c r="AR885" i="1" l="1"/>
  <c r="AR176" i="1"/>
  <c r="AG16" i="11" l="1"/>
  <c r="Q20" i="11"/>
  <c r="Q22" i="11"/>
  <c r="Q16" i="11"/>
  <c r="K17" i="11"/>
  <c r="Q17" i="11" s="1"/>
  <c r="K18" i="11"/>
  <c r="Q18" i="11" s="1"/>
  <c r="AA19" i="11"/>
  <c r="AG19" i="11" s="1"/>
  <c r="AA23" i="11"/>
  <c r="AG23" i="11" s="1"/>
  <c r="AA17" i="11"/>
  <c r="AG17" i="11" s="1"/>
  <c r="K21" i="11" l="1"/>
  <c r="Q21" i="11" s="1"/>
  <c r="K19" i="11"/>
  <c r="Q19" i="11" s="1"/>
  <c r="B1008" i="1"/>
  <c r="AR1483" i="1"/>
  <c r="AR1136" i="1"/>
  <c r="AR1072" i="1"/>
  <c r="AR1043" i="1"/>
  <c r="AR1040" i="1"/>
  <c r="AR1008" i="1"/>
  <c r="AR964" i="1"/>
  <c r="AR959" i="1"/>
  <c r="AR955" i="1"/>
  <c r="AR951" i="1"/>
  <c r="AR947" i="1"/>
  <c r="AR944" i="1"/>
  <c r="AR940" i="1"/>
  <c r="AR937" i="1"/>
  <c r="AR928" i="1"/>
  <c r="AR925" i="1"/>
  <c r="AR881" i="1"/>
  <c r="AR805" i="1"/>
  <c r="AR639" i="1"/>
  <c r="AR491" i="1"/>
  <c r="AR471" i="1" l="1"/>
  <c r="AR468" i="1"/>
  <c r="AR465" i="1"/>
  <c r="AR459" i="1"/>
  <c r="AR439" i="1"/>
  <c r="AR435" i="1"/>
  <c r="AR430" i="1"/>
  <c r="AR415" i="1"/>
  <c r="AR396" i="1"/>
  <c r="AR318" i="1"/>
  <c r="AR293" i="1"/>
  <c r="AR284" i="1"/>
  <c r="AR279" i="1"/>
  <c r="AR276" i="1"/>
  <c r="AR263" i="1"/>
  <c r="AR259" i="1"/>
  <c r="AR247" i="1"/>
  <c r="AR226" i="1"/>
  <c r="AR218" i="1"/>
  <c r="AR214" i="1"/>
  <c r="AR206" i="1"/>
  <c r="AR203" i="1"/>
  <c r="AR180" i="1"/>
  <c r="AR178" i="1"/>
  <c r="AR137" i="1"/>
  <c r="AR134" i="1"/>
  <c r="AR129" i="1"/>
  <c r="AR104" i="1"/>
  <c r="AR95" i="1"/>
  <c r="T235" i="1" l="1"/>
  <c r="AF1037" i="1" l="1"/>
  <c r="AG1037" i="1" s="1"/>
  <c r="AF1008" i="1" l="1"/>
  <c r="AG1008" i="1" s="1"/>
  <c r="AF2" i="11" l="1"/>
  <c r="A47" i="11"/>
  <c r="A46" i="11"/>
  <c r="A45" i="11"/>
  <c r="A44" i="11"/>
  <c r="A39" i="11"/>
  <c r="A38" i="11"/>
  <c r="A37" i="11"/>
  <c r="A36" i="11"/>
  <c r="A35" i="11"/>
  <c r="A34" i="11"/>
  <c r="A33" i="11"/>
  <c r="A32" i="11"/>
  <c r="A31" i="11"/>
  <c r="A27" i="11"/>
  <c r="A26" i="11"/>
  <c r="A25" i="11"/>
  <c r="A24" i="11"/>
  <c r="A23" i="11"/>
  <c r="A22" i="11"/>
  <c r="A21" i="11"/>
  <c r="A20" i="11"/>
  <c r="A19" i="11"/>
  <c r="A18" i="11"/>
  <c r="A17" i="11"/>
  <c r="A16" i="11"/>
  <c r="A15" i="11"/>
  <c r="A12" i="11"/>
  <c r="A11" i="11"/>
  <c r="A10" i="11"/>
  <c r="A9" i="11"/>
  <c r="A8" i="11"/>
  <c r="A7" i="11"/>
  <c r="A6" i="11"/>
  <c r="A5" i="11"/>
  <c r="A4" i="11"/>
  <c r="A2" i="11"/>
  <c r="A1041" i="1" l="1"/>
  <c r="A9" i="1"/>
  <c r="AF1508" i="1"/>
  <c r="AF1507" i="1"/>
  <c r="AF1506" i="1"/>
  <c r="AF1505" i="1"/>
  <c r="AF1504" i="1"/>
  <c r="AF1503" i="1"/>
  <c r="AF1502" i="1"/>
  <c r="AF1501" i="1"/>
  <c r="AF1500" i="1"/>
  <c r="AF1499" i="1"/>
  <c r="AF1498" i="1"/>
  <c r="AF1497" i="1"/>
  <c r="AF1496" i="1"/>
  <c r="AF1495" i="1"/>
  <c r="AF1494" i="1"/>
  <c r="AF1493" i="1"/>
  <c r="AF1492" i="1"/>
  <c r="AF1491" i="1"/>
  <c r="AF1490" i="1"/>
  <c r="AF1489" i="1"/>
  <c r="AF1488" i="1"/>
  <c r="AF1487" i="1"/>
  <c r="AF1486" i="1"/>
  <c r="AF1485" i="1"/>
  <c r="AF1484" i="1"/>
  <c r="AF1483" i="1"/>
  <c r="AF1482" i="1"/>
  <c r="AF1481" i="1"/>
  <c r="AF1480" i="1"/>
  <c r="AF1479" i="1"/>
  <c r="AF1478" i="1"/>
  <c r="AF1477" i="1"/>
  <c r="AF1476" i="1"/>
  <c r="AF1475" i="1"/>
  <c r="AF1474" i="1"/>
  <c r="AF1462" i="1"/>
  <c r="AF1461" i="1"/>
  <c r="AF1460" i="1"/>
  <c r="AF1459" i="1"/>
  <c r="AF1458" i="1"/>
  <c r="AF1457" i="1"/>
  <c r="AF1456" i="1"/>
  <c r="AF1455" i="1"/>
  <c r="AF1454" i="1"/>
  <c r="AF1453" i="1"/>
  <c r="AF1452" i="1"/>
  <c r="AF1451" i="1"/>
  <c r="AF1450" i="1"/>
  <c r="AF1449" i="1"/>
  <c r="AF1448" i="1"/>
  <c r="AF1447" i="1"/>
  <c r="AF1446" i="1"/>
  <c r="AF1445" i="1"/>
  <c r="AF1444" i="1"/>
  <c r="AF1443" i="1"/>
  <c r="AF1442" i="1"/>
  <c r="AF1441" i="1"/>
  <c r="AF1440" i="1"/>
  <c r="AF1439" i="1"/>
  <c r="AF1438" i="1"/>
  <c r="AF1437" i="1"/>
  <c r="AF1436" i="1"/>
  <c r="AF1435" i="1"/>
  <c r="AF1434" i="1"/>
  <c r="AF1433" i="1"/>
  <c r="AF1432" i="1"/>
  <c r="AF1431" i="1"/>
  <c r="AF1430" i="1"/>
  <c r="AF1429" i="1"/>
  <c r="AF1428" i="1"/>
  <c r="AF1427" i="1"/>
  <c r="AF1426" i="1"/>
  <c r="AF1425" i="1"/>
  <c r="AF1424" i="1"/>
  <c r="AF1423" i="1"/>
  <c r="AF1422" i="1"/>
  <c r="AF1421" i="1"/>
  <c r="AF1420" i="1"/>
  <c r="AF1419" i="1"/>
  <c r="AF1418" i="1"/>
  <c r="AF1417" i="1"/>
  <c r="AF1416" i="1"/>
  <c r="AF1415" i="1"/>
  <c r="AF1414" i="1"/>
  <c r="AF1413" i="1"/>
  <c r="AF1412" i="1"/>
  <c r="AF1411" i="1"/>
  <c r="AF1410" i="1"/>
  <c r="AF1409" i="1"/>
  <c r="AF1408" i="1"/>
  <c r="AF1407" i="1"/>
  <c r="AF1406" i="1"/>
  <c r="AF1405" i="1"/>
  <c r="AF1404" i="1"/>
  <c r="AF1403" i="1"/>
  <c r="AF1402" i="1"/>
  <c r="AF1401" i="1"/>
  <c r="AF1400" i="1"/>
  <c r="AF1399" i="1"/>
  <c r="AF1397" i="1"/>
  <c r="AF1396" i="1"/>
  <c r="AF1395" i="1"/>
  <c r="AF1394" i="1"/>
  <c r="AF1393" i="1"/>
  <c r="AF1392" i="1"/>
  <c r="AF1391" i="1"/>
  <c r="AF1389" i="1"/>
  <c r="AF1388" i="1"/>
  <c r="AF1387" i="1"/>
  <c r="AF1386" i="1"/>
  <c r="AF1385" i="1"/>
  <c r="AF1384" i="1"/>
  <c r="AF1383" i="1"/>
  <c r="AF1382" i="1"/>
  <c r="AF1381" i="1"/>
  <c r="AF1380" i="1"/>
  <c r="AF1379" i="1"/>
  <c r="AF1378" i="1"/>
  <c r="AF1377" i="1"/>
  <c r="AF1376" i="1"/>
  <c r="AF1375" i="1"/>
  <c r="AF1374" i="1"/>
  <c r="AF1373" i="1"/>
  <c r="AF1372" i="1"/>
  <c r="AF1371" i="1"/>
  <c r="AF1370" i="1"/>
  <c r="AF1369" i="1"/>
  <c r="AF1368" i="1"/>
  <c r="AF1367" i="1"/>
  <c r="AF1366" i="1"/>
  <c r="AF1365" i="1"/>
  <c r="AF1364" i="1"/>
  <c r="AF1363" i="1"/>
  <c r="AF1362" i="1"/>
  <c r="AF1361" i="1"/>
  <c r="AF1360" i="1"/>
  <c r="AF1359" i="1"/>
  <c r="AF1358" i="1"/>
  <c r="AF1357" i="1"/>
  <c r="AF1356" i="1"/>
  <c r="AF1355" i="1"/>
  <c r="AF1354" i="1"/>
  <c r="AF1353" i="1"/>
  <c r="AF1352" i="1"/>
  <c r="AF1351" i="1"/>
  <c r="AF1350" i="1"/>
  <c r="AF1349" i="1"/>
  <c r="AF1348" i="1"/>
  <c r="AF1347" i="1"/>
  <c r="AF1346" i="1"/>
  <c r="AF1345" i="1"/>
  <c r="AF1344" i="1"/>
  <c r="AF1343" i="1"/>
  <c r="AF1342" i="1"/>
  <c r="AF1341" i="1"/>
  <c r="AF1340" i="1"/>
  <c r="AF1339" i="1"/>
  <c r="AF1338" i="1"/>
  <c r="AF1337" i="1"/>
  <c r="AF1336" i="1"/>
  <c r="AF1335" i="1"/>
  <c r="AF1334" i="1"/>
  <c r="AF1333" i="1"/>
  <c r="AF1332" i="1"/>
  <c r="AF1331" i="1"/>
  <c r="AF1330" i="1"/>
  <c r="AF1329" i="1"/>
  <c r="AF1328" i="1"/>
  <c r="AF1327" i="1"/>
  <c r="AF1326" i="1"/>
  <c r="AF1325" i="1"/>
  <c r="AF1324" i="1"/>
  <c r="AF1323" i="1"/>
  <c r="AF1322" i="1"/>
  <c r="AF1321" i="1"/>
  <c r="AF1320" i="1"/>
  <c r="AF1319" i="1"/>
  <c r="AF1318" i="1"/>
  <c r="AF1317" i="1"/>
  <c r="AF1316" i="1"/>
  <c r="AF1315" i="1"/>
  <c r="AF1314" i="1"/>
  <c r="AF1313" i="1"/>
  <c r="AF1312" i="1"/>
  <c r="AF1311" i="1"/>
  <c r="AF1310" i="1"/>
  <c r="AF1309" i="1"/>
  <c r="AF1308" i="1"/>
  <c r="AF1307" i="1"/>
  <c r="AF1306" i="1"/>
  <c r="AF1305" i="1"/>
  <c r="AF1304" i="1"/>
  <c r="AF1303" i="1"/>
  <c r="AF1302" i="1"/>
  <c r="AF1301" i="1"/>
  <c r="AF1300" i="1"/>
  <c r="AF1299" i="1"/>
  <c r="AF1298" i="1"/>
  <c r="AF1297" i="1"/>
  <c r="AF1296" i="1"/>
  <c r="AF1295" i="1"/>
  <c r="AF1294" i="1"/>
  <c r="AF1191" i="1"/>
  <c r="AF1190" i="1"/>
  <c r="AF1189" i="1"/>
  <c r="AF1188" i="1"/>
  <c r="AF1187" i="1"/>
  <c r="AF1186" i="1"/>
  <c r="AF1185" i="1"/>
  <c r="AF1184" i="1"/>
  <c r="AF1183" i="1"/>
  <c r="AF1182" i="1"/>
  <c r="AF1181" i="1"/>
  <c r="AF1180" i="1"/>
  <c r="AF1179" i="1"/>
  <c r="AF1178" i="1"/>
  <c r="AF1177" i="1"/>
  <c r="AF1176" i="1"/>
  <c r="AF1175" i="1"/>
  <c r="AF1174" i="1"/>
  <c r="AF1173" i="1"/>
  <c r="AF1172" i="1"/>
  <c r="AF1171" i="1"/>
  <c r="AF1170" i="1"/>
  <c r="AF1169" i="1"/>
  <c r="AF1168" i="1"/>
  <c r="AF1167" i="1"/>
  <c r="AF1166" i="1"/>
  <c r="AF1165" i="1"/>
  <c r="AF1164" i="1"/>
  <c r="AF1163" i="1"/>
  <c r="AF1162" i="1"/>
  <c r="AF1161" i="1"/>
  <c r="AF1160" i="1"/>
  <c r="AF1158" i="1"/>
  <c r="AF1157" i="1"/>
  <c r="AF1156" i="1"/>
  <c r="AF1155" i="1"/>
  <c r="AF1154" i="1"/>
  <c r="AF1153" i="1"/>
  <c r="AF1152" i="1"/>
  <c r="AF1151" i="1"/>
  <c r="AF1150" i="1"/>
  <c r="AF1149" i="1"/>
  <c r="AF1148" i="1"/>
  <c r="AF1147" i="1"/>
  <c r="AF1146" i="1"/>
  <c r="AF1145" i="1"/>
  <c r="AF1144" i="1"/>
  <c r="AF1143" i="1"/>
  <c r="AF1142" i="1"/>
  <c r="AF1141" i="1"/>
  <c r="AF1140" i="1"/>
  <c r="AF1139" i="1"/>
  <c r="AF1138" i="1"/>
  <c r="AF1137" i="1"/>
  <c r="AF1136" i="1"/>
  <c r="AF1128" i="1"/>
  <c r="AF1124" i="1"/>
  <c r="AF1120" i="1"/>
  <c r="AF1119" i="1"/>
  <c r="AF1118" i="1"/>
  <c r="AF1117" i="1"/>
  <c r="AF1116" i="1"/>
  <c r="AF1115" i="1"/>
  <c r="AF1114" i="1"/>
  <c r="AF1113" i="1"/>
  <c r="AF1111" i="1"/>
  <c r="AF1110" i="1"/>
  <c r="AF1109" i="1"/>
  <c r="AF1108" i="1"/>
  <c r="AF1107" i="1"/>
  <c r="AF1106" i="1"/>
  <c r="AF1105" i="1"/>
  <c r="AF1104" i="1"/>
  <c r="AF1103" i="1"/>
  <c r="AF1102" i="1"/>
  <c r="AF1101" i="1"/>
  <c r="AF1100" i="1"/>
  <c r="AF1086" i="1"/>
  <c r="AF1085" i="1"/>
  <c r="AF1084" i="1"/>
  <c r="AF1083" i="1"/>
  <c r="AF1082" i="1"/>
  <c r="AF1081" i="1"/>
  <c r="AF1080" i="1"/>
  <c r="AF1079" i="1"/>
  <c r="AF1078" i="1"/>
  <c r="AF1077" i="1"/>
  <c r="AF1076" i="1"/>
  <c r="AF1075" i="1"/>
  <c r="AF1074" i="1"/>
  <c r="AF1073" i="1"/>
  <c r="AF1072" i="1"/>
  <c r="AF1071" i="1"/>
  <c r="AF1070" i="1"/>
  <c r="AF1069" i="1"/>
  <c r="AF1068" i="1"/>
  <c r="AF1067" i="1"/>
  <c r="AF1066" i="1"/>
  <c r="AF1065" i="1"/>
  <c r="AF1064" i="1"/>
  <c r="AF1063" i="1"/>
  <c r="AF1062" i="1"/>
  <c r="AF1061" i="1"/>
  <c r="AF1060" i="1"/>
  <c r="AF1059" i="1"/>
  <c r="AF1058" i="1"/>
  <c r="AF1057" i="1"/>
  <c r="AF1056" i="1"/>
  <c r="AF1055" i="1"/>
  <c r="AF1054" i="1"/>
  <c r="AF1053" i="1"/>
  <c r="AF1052" i="1"/>
  <c r="AF1051" i="1"/>
  <c r="AF1050" i="1"/>
  <c r="AF1049" i="1"/>
  <c r="AF1048" i="1"/>
  <c r="AF1047" i="1"/>
  <c r="AF1046" i="1"/>
  <c r="AF1045" i="1"/>
  <c r="AF1043" i="1"/>
  <c r="AF1042" i="1"/>
  <c r="AF1041" i="1"/>
  <c r="AF1040" i="1"/>
  <c r="AF1038" i="1"/>
  <c r="AF1036" i="1"/>
  <c r="AF1035" i="1"/>
  <c r="AF1034" i="1"/>
  <c r="AF1033" i="1"/>
  <c r="AF1032" i="1"/>
  <c r="AF1031" i="1"/>
  <c r="AF1030" i="1"/>
  <c r="AF1029" i="1"/>
  <c r="AF1028" i="1"/>
  <c r="AF1027" i="1"/>
  <c r="AF1026" i="1"/>
  <c r="AF1025" i="1"/>
  <c r="AF1024" i="1"/>
  <c r="AF1023" i="1"/>
  <c r="AF1022" i="1"/>
  <c r="AF1021" i="1"/>
  <c r="AF1016" i="1"/>
  <c r="AF1015" i="1"/>
  <c r="AF1014" i="1"/>
  <c r="AF1013" i="1"/>
  <c r="AF1012" i="1"/>
  <c r="AF1011" i="1"/>
  <c r="AF1010" i="1"/>
  <c r="AF1009" i="1"/>
  <c r="AF1007" i="1"/>
  <c r="AF1006" i="1"/>
  <c r="AF1005" i="1"/>
  <c r="AF1004" i="1"/>
  <c r="AF1003" i="1"/>
  <c r="AF1002" i="1"/>
  <c r="AF1001" i="1"/>
  <c r="AF1000" i="1"/>
  <c r="AF999" i="1"/>
  <c r="AF998" i="1"/>
  <c r="AF997" i="1"/>
  <c r="AF996" i="1"/>
  <c r="AF995" i="1"/>
  <c r="AF994" i="1"/>
  <c r="AF993" i="1"/>
  <c r="AF992" i="1"/>
  <c r="AF991" i="1"/>
  <c r="AF990" i="1"/>
  <c r="AF989" i="1"/>
  <c r="AF988" i="1"/>
  <c r="AF987" i="1"/>
  <c r="AF986" i="1"/>
  <c r="AF985" i="1"/>
  <c r="AF984" i="1"/>
  <c r="AF983" i="1"/>
  <c r="AF982" i="1"/>
  <c r="AF981" i="1"/>
  <c r="AF980" i="1"/>
  <c r="AF979" i="1"/>
  <c r="AF978" i="1"/>
  <c r="AF977" i="1"/>
  <c r="AF976" i="1"/>
  <c r="AF975" i="1"/>
  <c r="AF974" i="1"/>
  <c r="AF973" i="1"/>
  <c r="AF972" i="1"/>
  <c r="AF971" i="1"/>
  <c r="AF970" i="1"/>
  <c r="AF969" i="1"/>
  <c r="AF968" i="1"/>
  <c r="AF967" i="1"/>
  <c r="AF966" i="1"/>
  <c r="AF965" i="1"/>
  <c r="AF964" i="1"/>
  <c r="AF963" i="1"/>
  <c r="AF962" i="1"/>
  <c r="AF961" i="1"/>
  <c r="AF960" i="1"/>
  <c r="AF959" i="1"/>
  <c r="AF958" i="1"/>
  <c r="AF957" i="1"/>
  <c r="AF956" i="1"/>
  <c r="AF955" i="1"/>
  <c r="AF954" i="1"/>
  <c r="AF953" i="1"/>
  <c r="AF952" i="1"/>
  <c r="AF951" i="1"/>
  <c r="AF950" i="1"/>
  <c r="AF949" i="1"/>
  <c r="AF948" i="1"/>
  <c r="AF947" i="1"/>
  <c r="AF946" i="1"/>
  <c r="AF945" i="1"/>
  <c r="AF944" i="1"/>
  <c r="AF943" i="1"/>
  <c r="AF942" i="1"/>
  <c r="AF941" i="1"/>
  <c r="AF940" i="1"/>
  <c r="AF939" i="1"/>
  <c r="AF938" i="1"/>
  <c r="AF937" i="1"/>
  <c r="AF936" i="1"/>
  <c r="AF935" i="1"/>
  <c r="AF929" i="1"/>
  <c r="AF928" i="1"/>
  <c r="AF927" i="1"/>
  <c r="AF926" i="1"/>
  <c r="AF925" i="1"/>
  <c r="AF924" i="1"/>
  <c r="AF923" i="1"/>
  <c r="AF922" i="1"/>
  <c r="AF921" i="1"/>
  <c r="AF920" i="1"/>
  <c r="AF919" i="1"/>
  <c r="AF918" i="1"/>
  <c r="AF917" i="1"/>
  <c r="AF916" i="1"/>
  <c r="AF915" i="1"/>
  <c r="AF913" i="1"/>
  <c r="AF912" i="1"/>
  <c r="AF911" i="1"/>
  <c r="AF910" i="1"/>
  <c r="AF909" i="1"/>
  <c r="AF908" i="1"/>
  <c r="AF907" i="1"/>
  <c r="AF906" i="1"/>
  <c r="AF905" i="1"/>
  <c r="AF904" i="1"/>
  <c r="AF903" i="1"/>
  <c r="AF902" i="1"/>
  <c r="AF901" i="1"/>
  <c r="AF900" i="1"/>
  <c r="AF899" i="1"/>
  <c r="AF898" i="1"/>
  <c r="AF897" i="1"/>
  <c r="AF896" i="1"/>
  <c r="AF895" i="1"/>
  <c r="AF894" i="1"/>
  <c r="AF893" i="1"/>
  <c r="AF892" i="1"/>
  <c r="AF891" i="1"/>
  <c r="AF890" i="1"/>
  <c r="AF889" i="1"/>
  <c r="AF888" i="1"/>
  <c r="AF887" i="1"/>
  <c r="AF886" i="1"/>
  <c r="AF885" i="1"/>
  <c r="AF883" i="1"/>
  <c r="AF882" i="1"/>
  <c r="AF881" i="1"/>
  <c r="AF880" i="1"/>
  <c r="AF879" i="1"/>
  <c r="AF878" i="1"/>
  <c r="AF877" i="1"/>
  <c r="AF876" i="1"/>
  <c r="AF875" i="1"/>
  <c r="AF874" i="1"/>
  <c r="AF873" i="1"/>
  <c r="AF872" i="1"/>
  <c r="AF871" i="1"/>
  <c r="AF870" i="1"/>
  <c r="AF869" i="1"/>
  <c r="AF868" i="1"/>
  <c r="AF867" i="1"/>
  <c r="AF866" i="1"/>
  <c r="AF865" i="1"/>
  <c r="AF864" i="1"/>
  <c r="AF863" i="1"/>
  <c r="AF862" i="1"/>
  <c r="AF861" i="1"/>
  <c r="AF860" i="1"/>
  <c r="AF859" i="1"/>
  <c r="AF858" i="1"/>
  <c r="AF857" i="1"/>
  <c r="AF856" i="1"/>
  <c r="AF855" i="1"/>
  <c r="AF854" i="1"/>
  <c r="AF853" i="1"/>
  <c r="AF852" i="1"/>
  <c r="AF851" i="1"/>
  <c r="AF850" i="1"/>
  <c r="AF849" i="1"/>
  <c r="AF848" i="1"/>
  <c r="AF847" i="1"/>
  <c r="AF846" i="1"/>
  <c r="AF845" i="1"/>
  <c r="AF844" i="1"/>
  <c r="AF843" i="1"/>
  <c r="AF842" i="1"/>
  <c r="AF841" i="1"/>
  <c r="AF840" i="1"/>
  <c r="AF839" i="1"/>
  <c r="AF838" i="1"/>
  <c r="AF837" i="1"/>
  <c r="AF836" i="1"/>
  <c r="AF835" i="1"/>
  <c r="AF834" i="1"/>
  <c r="AF833" i="1"/>
  <c r="AF832" i="1"/>
  <c r="AF831" i="1"/>
  <c r="AF830" i="1"/>
  <c r="AF829" i="1"/>
  <c r="AF828" i="1"/>
  <c r="AF827" i="1"/>
  <c r="AF826" i="1"/>
  <c r="AF825" i="1"/>
  <c r="AF824" i="1"/>
  <c r="AF823" i="1"/>
  <c r="AF822" i="1"/>
  <c r="AF821" i="1"/>
  <c r="AF820" i="1"/>
  <c r="AF819" i="1"/>
  <c r="AF818" i="1"/>
  <c r="AF816" i="1"/>
  <c r="AF815" i="1"/>
  <c r="AF814" i="1"/>
  <c r="AF813" i="1"/>
  <c r="AF812" i="1"/>
  <c r="AF811" i="1"/>
  <c r="AF810" i="1"/>
  <c r="AF809" i="1"/>
  <c r="AF808" i="1"/>
  <c r="AF807" i="1"/>
  <c r="AF806" i="1"/>
  <c r="AF805" i="1"/>
  <c r="AF804" i="1"/>
  <c r="AF803" i="1"/>
  <c r="AF802" i="1"/>
  <c r="AF801" i="1"/>
  <c r="AF800" i="1"/>
  <c r="AF799" i="1"/>
  <c r="AF798" i="1"/>
  <c r="AF797" i="1"/>
  <c r="AF796" i="1"/>
  <c r="AF795" i="1"/>
  <c r="AF794" i="1"/>
  <c r="AF793" i="1"/>
  <c r="AF792" i="1"/>
  <c r="AF791" i="1"/>
  <c r="AF790" i="1"/>
  <c r="AF789" i="1"/>
  <c r="AF788" i="1"/>
  <c r="AF787" i="1"/>
  <c r="AF786" i="1"/>
  <c r="AF785" i="1"/>
  <c r="AF774" i="1"/>
  <c r="AF773" i="1"/>
  <c r="AF772" i="1"/>
  <c r="AF770" i="1"/>
  <c r="AF761" i="1"/>
  <c r="AF760" i="1"/>
  <c r="AF759" i="1"/>
  <c r="AF758" i="1"/>
  <c r="AF757" i="1"/>
  <c r="AF756" i="1"/>
  <c r="AF755" i="1"/>
  <c r="AF754" i="1"/>
  <c r="AF753" i="1"/>
  <c r="AF752" i="1"/>
  <c r="AF751" i="1"/>
  <c r="AF750" i="1"/>
  <c r="AF749" i="1"/>
  <c r="AF748" i="1"/>
  <c r="AF746" i="1"/>
  <c r="AF745" i="1"/>
  <c r="AF744" i="1"/>
  <c r="AF743" i="1"/>
  <c r="AF742" i="1"/>
  <c r="AF741" i="1"/>
  <c r="AF740" i="1"/>
  <c r="AF739" i="1"/>
  <c r="AF738" i="1"/>
  <c r="AF737" i="1"/>
  <c r="AF736" i="1"/>
  <c r="AF735" i="1"/>
  <c r="AF734" i="1"/>
  <c r="AF733" i="1"/>
  <c r="AF732" i="1"/>
  <c r="AF731" i="1"/>
  <c r="AF730" i="1"/>
  <c r="AF729" i="1"/>
  <c r="AF728" i="1"/>
  <c r="AF727" i="1"/>
  <c r="AF726" i="1"/>
  <c r="AF725" i="1"/>
  <c r="AF724" i="1"/>
  <c r="AF723" i="1"/>
  <c r="AF722" i="1"/>
  <c r="AF721" i="1"/>
  <c r="AF720" i="1"/>
  <c r="AF719" i="1"/>
  <c r="AF718" i="1"/>
  <c r="AF717" i="1"/>
  <c r="AF716" i="1"/>
  <c r="AF715" i="1"/>
  <c r="AF714" i="1"/>
  <c r="AF713" i="1"/>
  <c r="AF712" i="1"/>
  <c r="AF711" i="1"/>
  <c r="AF710" i="1"/>
  <c r="AF709" i="1"/>
  <c r="AF708" i="1"/>
  <c r="AF707" i="1"/>
  <c r="AF706" i="1"/>
  <c r="AF705" i="1"/>
  <c r="AF704" i="1"/>
  <c r="AF703" i="1"/>
  <c r="AF702" i="1"/>
  <c r="AF701" i="1"/>
  <c r="AF700" i="1"/>
  <c r="AF699" i="1"/>
  <c r="AF698" i="1"/>
  <c r="AF697" i="1"/>
  <c r="AF696" i="1"/>
  <c r="AF695" i="1"/>
  <c r="AF694" i="1"/>
  <c r="AF693" i="1"/>
  <c r="AF692" i="1"/>
  <c r="AF691" i="1"/>
  <c r="AF690" i="1"/>
  <c r="AF689" i="1"/>
  <c r="AF688" i="1"/>
  <c r="AF687" i="1"/>
  <c r="AF686" i="1"/>
  <c r="AF685" i="1"/>
  <c r="AF684" i="1"/>
  <c r="AF683" i="1"/>
  <c r="AF682" i="1"/>
  <c r="AF681" i="1"/>
  <c r="AF680" i="1"/>
  <c r="AF679" i="1"/>
  <c r="AF678" i="1"/>
  <c r="AF677" i="1"/>
  <c r="AF676" i="1"/>
  <c r="AF675" i="1"/>
  <c r="AF674" i="1"/>
  <c r="AF673" i="1"/>
  <c r="AF672" i="1"/>
  <c r="AF671" i="1"/>
  <c r="AF670" i="1"/>
  <c r="AF669" i="1"/>
  <c r="AF668" i="1"/>
  <c r="AF667" i="1"/>
  <c r="AF666" i="1"/>
  <c r="AF665" i="1"/>
  <c r="AF664" i="1"/>
  <c r="AF663" i="1"/>
  <c r="AF662" i="1"/>
  <c r="AF661" i="1"/>
  <c r="AF660" i="1"/>
  <c r="AF659" i="1"/>
  <c r="AF658" i="1"/>
  <c r="AF657" i="1"/>
  <c r="AF656" i="1"/>
  <c r="AF655" i="1"/>
  <c r="AF654" i="1"/>
  <c r="AF649" i="1"/>
  <c r="AF648" i="1"/>
  <c r="AF647" i="1"/>
  <c r="AF646" i="1"/>
  <c r="AF645" i="1"/>
  <c r="AF644" i="1"/>
  <c r="AF643" i="1"/>
  <c r="AF642" i="1"/>
  <c r="AF641" i="1"/>
  <c r="AF640" i="1"/>
  <c r="AF639" i="1"/>
  <c r="AF638" i="1"/>
  <c r="AF636" i="1"/>
  <c r="AF635" i="1"/>
  <c r="AF634" i="1"/>
  <c r="AF633" i="1"/>
  <c r="AF632" i="1"/>
  <c r="AF631" i="1"/>
  <c r="AF630" i="1"/>
  <c r="AF629" i="1"/>
  <c r="AF628" i="1"/>
  <c r="AF627" i="1"/>
  <c r="AF626" i="1"/>
  <c r="AF625" i="1"/>
  <c r="AF624" i="1"/>
  <c r="AF623" i="1"/>
  <c r="AF622" i="1"/>
  <c r="AF621" i="1"/>
  <c r="AF620" i="1"/>
  <c r="AF619" i="1"/>
  <c r="AF618" i="1"/>
  <c r="AF617" i="1"/>
  <c r="AF616" i="1"/>
  <c r="AF615" i="1"/>
  <c r="AF614" i="1"/>
  <c r="AF613" i="1"/>
  <c r="AF612" i="1"/>
  <c r="AF611" i="1"/>
  <c r="AF610" i="1"/>
  <c r="AF609" i="1"/>
  <c r="AF608" i="1"/>
  <c r="AF607" i="1"/>
  <c r="AF606" i="1"/>
  <c r="AF605" i="1"/>
  <c r="AF604" i="1"/>
  <c r="AF603" i="1"/>
  <c r="AF602" i="1"/>
  <c r="AF601" i="1"/>
  <c r="AF600" i="1"/>
  <c r="AF599" i="1"/>
  <c r="AF598" i="1"/>
  <c r="AF597" i="1"/>
  <c r="AF584" i="1"/>
  <c r="AF583" i="1"/>
  <c r="AF582" i="1"/>
  <c r="AF581" i="1"/>
  <c r="AF580" i="1"/>
  <c r="AF579" i="1"/>
  <c r="AF578" i="1"/>
  <c r="AF577" i="1"/>
  <c r="AF576" i="1"/>
  <c r="AF575" i="1"/>
  <c r="AF574" i="1"/>
  <c r="AF573" i="1"/>
  <c r="AF572" i="1"/>
  <c r="AF571" i="1"/>
  <c r="AF570" i="1"/>
  <c r="AF569" i="1"/>
  <c r="AF568" i="1"/>
  <c r="AF567" i="1"/>
  <c r="AF566" i="1"/>
  <c r="AF565" i="1"/>
  <c r="AF564" i="1"/>
  <c r="AF563" i="1"/>
  <c r="AF562" i="1"/>
  <c r="AF561" i="1"/>
  <c r="AF560" i="1"/>
  <c r="AF559" i="1"/>
  <c r="AF558" i="1"/>
  <c r="AF557" i="1"/>
  <c r="AF556" i="1"/>
  <c r="AF555" i="1"/>
  <c r="AF554" i="1"/>
  <c r="AF553" i="1"/>
  <c r="AF552" i="1"/>
  <c r="AF551" i="1"/>
  <c r="AF550" i="1"/>
  <c r="AF549" i="1"/>
  <c r="AF548" i="1"/>
  <c r="AF546" i="1"/>
  <c r="AF545" i="1"/>
  <c r="AF544" i="1"/>
  <c r="AF543" i="1"/>
  <c r="AF542" i="1"/>
  <c r="AF541" i="1"/>
  <c r="AF540" i="1"/>
  <c r="AF539" i="1"/>
  <c r="AF538" i="1"/>
  <c r="AF537" i="1"/>
  <c r="AF536" i="1"/>
  <c r="AF535" i="1"/>
  <c r="AF534" i="1"/>
  <c r="AF533" i="1"/>
  <c r="AF532" i="1"/>
  <c r="AF531" i="1"/>
  <c r="AF530" i="1"/>
  <c r="AF529" i="1"/>
  <c r="AF528" i="1"/>
  <c r="AF527" i="1"/>
  <c r="AF526" i="1"/>
  <c r="AF525" i="1"/>
  <c r="AF524" i="1"/>
  <c r="AF523" i="1"/>
  <c r="AF522" i="1"/>
  <c r="AF521" i="1"/>
  <c r="AF520" i="1"/>
  <c r="AF519" i="1"/>
  <c r="AF518" i="1"/>
  <c r="AF517" i="1"/>
  <c r="AF516" i="1"/>
  <c r="AF515" i="1"/>
  <c r="AF514" i="1"/>
  <c r="AF513" i="1"/>
  <c r="AF512" i="1"/>
  <c r="AF511" i="1"/>
  <c r="AF510" i="1"/>
  <c r="AF508" i="1"/>
  <c r="AF507" i="1"/>
  <c r="AF506" i="1"/>
  <c r="AF505" i="1"/>
  <c r="AF504" i="1"/>
  <c r="AF503" i="1"/>
  <c r="AF502" i="1"/>
  <c r="AF501" i="1"/>
  <c r="AF500" i="1"/>
  <c r="AF499" i="1"/>
  <c r="AF498" i="1"/>
  <c r="AF497" i="1"/>
  <c r="AF496" i="1"/>
  <c r="AF495" i="1"/>
  <c r="AF494" i="1"/>
  <c r="AF493" i="1"/>
  <c r="AF492" i="1"/>
  <c r="AF491" i="1"/>
  <c r="AF490" i="1"/>
  <c r="AF489" i="1"/>
  <c r="AF488" i="1"/>
  <c r="AF487" i="1"/>
  <c r="AF486" i="1"/>
  <c r="AF485" i="1"/>
  <c r="AF484" i="1"/>
  <c r="AF483" i="1"/>
  <c r="AF482" i="1"/>
  <c r="AF481" i="1"/>
  <c r="AF480" i="1"/>
  <c r="AF479" i="1"/>
  <c r="AF478" i="1"/>
  <c r="AF477" i="1"/>
  <c r="AF476" i="1"/>
  <c r="AF475" i="1"/>
  <c r="AF474" i="1"/>
  <c r="AF473" i="1"/>
  <c r="AF472" i="1"/>
  <c r="AF471" i="1"/>
  <c r="AF470" i="1"/>
  <c r="AF469" i="1"/>
  <c r="AF468" i="1"/>
  <c r="AF467" i="1"/>
  <c r="AF466" i="1"/>
  <c r="AF465" i="1"/>
  <c r="AF464" i="1"/>
  <c r="AF463" i="1"/>
  <c r="AF462" i="1"/>
  <c r="AF461" i="1"/>
  <c r="AF460" i="1"/>
  <c r="AF459" i="1"/>
  <c r="AF458" i="1"/>
  <c r="AF457" i="1"/>
  <c r="AF456" i="1"/>
  <c r="AF455" i="1"/>
  <c r="AF454" i="1"/>
  <c r="AF452" i="1"/>
  <c r="AF451" i="1"/>
  <c r="AF450" i="1"/>
  <c r="AF449" i="1"/>
  <c r="AF448" i="1"/>
  <c r="AF447" i="1"/>
  <c r="AF446" i="1"/>
  <c r="AF445"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8" i="1"/>
  <c r="AF407" i="1"/>
  <c r="AF405" i="1"/>
  <c r="AF404" i="1"/>
  <c r="AF403" i="1"/>
  <c r="AF402" i="1"/>
  <c r="AF401" i="1"/>
  <c r="AF400" i="1"/>
  <c r="AF399" i="1"/>
  <c r="AF398" i="1"/>
  <c r="AF397" i="1"/>
  <c r="AF396" i="1"/>
  <c r="AF395" i="1"/>
  <c r="AF394" i="1"/>
  <c r="AF393" i="1"/>
  <c r="AF392" i="1"/>
  <c r="AF391" i="1"/>
  <c r="AF390" i="1"/>
  <c r="AF389" i="1"/>
  <c r="AF388" i="1"/>
  <c r="AF387" i="1"/>
  <c r="AF386" i="1"/>
  <c r="AF385" i="1"/>
  <c r="AF384" i="1"/>
  <c r="AF383" i="1"/>
  <c r="AF382" i="1"/>
  <c r="AF381" i="1"/>
  <c r="AF380" i="1"/>
  <c r="AF379" i="1"/>
  <c r="AF378" i="1"/>
  <c r="AF377" i="1"/>
  <c r="AF376" i="1"/>
  <c r="AF375" i="1"/>
  <c r="AF374" i="1"/>
  <c r="AF373" i="1"/>
  <c r="AF372" i="1"/>
  <c r="AF371" i="1"/>
  <c r="AF370" i="1"/>
  <c r="AF369" i="1"/>
  <c r="AF368" i="1"/>
  <c r="AF367" i="1"/>
  <c r="AF366" i="1"/>
  <c r="AF365" i="1"/>
  <c r="AF364" i="1"/>
  <c r="AF363" i="1"/>
  <c r="AF362" i="1"/>
  <c r="AF361" i="1"/>
  <c r="AF360" i="1"/>
  <c r="AF9" i="1"/>
  <c r="AF10" i="1"/>
  <c r="AG10" i="1" s="1"/>
  <c r="A10" i="1" s="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3" i="1"/>
  <c r="AF104" i="1"/>
  <c r="AF105" i="1"/>
  <c r="AF106" i="1"/>
  <c r="AF107" i="1"/>
  <c r="AF108" i="1"/>
  <c r="AF110" i="1"/>
  <c r="AF113" i="1"/>
  <c r="AF114" i="1"/>
  <c r="AF115" i="1"/>
  <c r="AF116" i="1"/>
  <c r="AF117" i="1"/>
  <c r="AF118" i="1"/>
  <c r="AF119" i="1"/>
  <c r="AF120" i="1"/>
  <c r="AF121" i="1"/>
  <c r="AF122" i="1"/>
  <c r="AF125" i="1"/>
  <c r="AF126" i="1"/>
  <c r="AF127" i="1"/>
  <c r="AF128" i="1"/>
  <c r="AF129" i="1"/>
  <c r="AF130" i="1"/>
  <c r="AF131" i="1"/>
  <c r="AF132" i="1"/>
  <c r="AF133" i="1"/>
  <c r="AF134" i="1"/>
  <c r="AF135" i="1"/>
  <c r="AF136" i="1"/>
  <c r="AF137" i="1"/>
  <c r="AF141" i="1"/>
  <c r="AF142" i="1"/>
  <c r="AF143" i="1"/>
  <c r="AF144" i="1"/>
  <c r="AF145" i="1"/>
  <c r="AF146" i="1"/>
  <c r="AF147" i="1"/>
  <c r="AF148" i="1"/>
  <c r="AF149" i="1"/>
  <c r="AF151" i="1"/>
  <c r="AG151" i="1" s="1"/>
  <c r="AF152" i="1"/>
  <c r="AF153" i="1"/>
  <c r="AF154" i="1"/>
  <c r="AF155" i="1"/>
  <c r="AF156" i="1"/>
  <c r="AF157" i="1"/>
  <c r="AF161" i="1"/>
  <c r="AF162" i="1"/>
  <c r="AF163" i="1"/>
  <c r="AF164" i="1"/>
  <c r="AF165" i="1"/>
  <c r="AF166" i="1"/>
  <c r="AF167" i="1"/>
  <c r="AF168" i="1"/>
  <c r="AF169" i="1"/>
  <c r="AF171" i="1"/>
  <c r="AF172" i="1"/>
  <c r="AF173" i="1"/>
  <c r="AF174" i="1"/>
  <c r="AF175" i="1"/>
  <c r="AF176" i="1"/>
  <c r="AF177" i="1"/>
  <c r="AF178" i="1"/>
  <c r="AF179" i="1"/>
  <c r="AF180" i="1"/>
  <c r="AF181" i="1"/>
  <c r="AF182" i="1"/>
  <c r="AF183"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8" i="1"/>
  <c r="AG1508" i="1" l="1"/>
  <c r="A1508" i="1" s="1"/>
  <c r="AG1507" i="1"/>
  <c r="A1507" i="1" s="1"/>
  <c r="AG1506" i="1"/>
  <c r="A1506" i="1" s="1"/>
  <c r="AG1505" i="1"/>
  <c r="A1505" i="1" s="1"/>
  <c r="AG1504" i="1"/>
  <c r="A1504" i="1" s="1"/>
  <c r="AG1503" i="1"/>
  <c r="A1503" i="1" s="1"/>
  <c r="AG1502" i="1"/>
  <c r="A1502" i="1" s="1"/>
  <c r="AG1501" i="1"/>
  <c r="A1501" i="1" s="1"/>
  <c r="AG1500" i="1"/>
  <c r="A1500" i="1" s="1"/>
  <c r="AG1499" i="1"/>
  <c r="A1499" i="1" s="1"/>
  <c r="AG1498" i="1"/>
  <c r="A1498" i="1" s="1"/>
  <c r="AG1497" i="1"/>
  <c r="A1497" i="1" s="1"/>
  <c r="AG1496" i="1"/>
  <c r="A1496" i="1" s="1"/>
  <c r="AG1495" i="1"/>
  <c r="A1495" i="1" s="1"/>
  <c r="AG1494" i="1"/>
  <c r="A1494" i="1" s="1"/>
  <c r="AG1493" i="1"/>
  <c r="A1493" i="1" s="1"/>
  <c r="AG1492" i="1"/>
  <c r="A1492" i="1" s="1"/>
  <c r="AG1491" i="1"/>
  <c r="A1491" i="1" s="1"/>
  <c r="AG1490" i="1"/>
  <c r="A1490" i="1" s="1"/>
  <c r="AG1489" i="1"/>
  <c r="A1489" i="1" s="1"/>
  <c r="AG1488" i="1"/>
  <c r="A1488" i="1" s="1"/>
  <c r="AG1487" i="1"/>
  <c r="A1487" i="1" s="1"/>
  <c r="AG1486" i="1"/>
  <c r="A1486" i="1" s="1"/>
  <c r="AG1485" i="1"/>
  <c r="A1485" i="1" s="1"/>
  <c r="AG1484" i="1"/>
  <c r="A1484" i="1" s="1"/>
  <c r="AG1483" i="1"/>
  <c r="A1483" i="1" s="1"/>
  <c r="AG1482" i="1"/>
  <c r="A1482" i="1" s="1"/>
  <c r="AG1481" i="1"/>
  <c r="A1481" i="1" s="1"/>
  <c r="AG1480" i="1"/>
  <c r="A1480" i="1" s="1"/>
  <c r="AG1479" i="1"/>
  <c r="A1479" i="1" s="1"/>
  <c r="AG1478" i="1"/>
  <c r="A1478" i="1" s="1"/>
  <c r="AG1477" i="1"/>
  <c r="A1477" i="1" s="1"/>
  <c r="AG1476" i="1"/>
  <c r="A1476" i="1" s="1"/>
  <c r="AG1475" i="1"/>
  <c r="A1475" i="1" s="1"/>
  <c r="AG1474" i="1"/>
  <c r="A1474" i="1" s="1"/>
  <c r="AG1462" i="1"/>
  <c r="A1462" i="1" s="1"/>
  <c r="AG1461" i="1"/>
  <c r="A1461" i="1" s="1"/>
  <c r="AG1460" i="1"/>
  <c r="A1460" i="1" s="1"/>
  <c r="AG1459" i="1"/>
  <c r="A1459" i="1" s="1"/>
  <c r="AG1458" i="1"/>
  <c r="A1458" i="1" s="1"/>
  <c r="AG1457" i="1"/>
  <c r="A1457" i="1" s="1"/>
  <c r="AG1456" i="1"/>
  <c r="A1456" i="1" s="1"/>
  <c r="AG1455" i="1"/>
  <c r="A1455" i="1" s="1"/>
  <c r="AG1454" i="1"/>
  <c r="A1454" i="1" s="1"/>
  <c r="AG1453" i="1"/>
  <c r="A1453" i="1" s="1"/>
  <c r="AG1452" i="1"/>
  <c r="A1452" i="1" s="1"/>
  <c r="AG1451" i="1"/>
  <c r="A1451" i="1" s="1"/>
  <c r="AG1450" i="1"/>
  <c r="A1450" i="1" s="1"/>
  <c r="AG1449" i="1"/>
  <c r="A1449" i="1" s="1"/>
  <c r="AG1448" i="1"/>
  <c r="A1448" i="1" s="1"/>
  <c r="AG1447" i="1"/>
  <c r="A1447" i="1" s="1"/>
  <c r="AG1446" i="1"/>
  <c r="A1446" i="1" s="1"/>
  <c r="AG1445" i="1"/>
  <c r="A1445" i="1" s="1"/>
  <c r="AG1444" i="1"/>
  <c r="A1444" i="1" s="1"/>
  <c r="AG1443" i="1"/>
  <c r="A1443" i="1" s="1"/>
  <c r="AG1442" i="1"/>
  <c r="A1442" i="1" s="1"/>
  <c r="AG1441" i="1"/>
  <c r="A1441" i="1" s="1"/>
  <c r="AG1440" i="1"/>
  <c r="A1440" i="1" s="1"/>
  <c r="AG1439" i="1"/>
  <c r="A1439" i="1" s="1"/>
  <c r="AG1438" i="1"/>
  <c r="A1438" i="1" s="1"/>
  <c r="AG1437" i="1"/>
  <c r="A1437" i="1" s="1"/>
  <c r="AG1436" i="1"/>
  <c r="A1436" i="1" s="1"/>
  <c r="AG1435" i="1"/>
  <c r="A1435" i="1" s="1"/>
  <c r="AG1434" i="1"/>
  <c r="A1434" i="1" s="1"/>
  <c r="AG1433" i="1"/>
  <c r="A1433" i="1" s="1"/>
  <c r="AG1432" i="1"/>
  <c r="A1432" i="1" s="1"/>
  <c r="AG1431" i="1"/>
  <c r="A1431" i="1" s="1"/>
  <c r="AG1430" i="1"/>
  <c r="A1430" i="1" s="1"/>
  <c r="AG1429" i="1"/>
  <c r="A1429" i="1" s="1"/>
  <c r="AG1428" i="1"/>
  <c r="A1428" i="1" s="1"/>
  <c r="AG1427" i="1"/>
  <c r="A1427" i="1" s="1"/>
  <c r="AG1426" i="1"/>
  <c r="A1426" i="1" s="1"/>
  <c r="AG1425" i="1"/>
  <c r="A1425" i="1" s="1"/>
  <c r="AG1424" i="1"/>
  <c r="A1424" i="1" s="1"/>
  <c r="AG1423" i="1"/>
  <c r="A1423" i="1" s="1"/>
  <c r="AG1422" i="1"/>
  <c r="A1422" i="1" s="1"/>
  <c r="AG1421" i="1"/>
  <c r="A1421" i="1" s="1"/>
  <c r="AG1420" i="1"/>
  <c r="A1420" i="1" s="1"/>
  <c r="AG1419" i="1"/>
  <c r="A1419" i="1" s="1"/>
  <c r="AG1418" i="1"/>
  <c r="A1418" i="1" s="1"/>
  <c r="AG1417" i="1"/>
  <c r="A1417" i="1" s="1"/>
  <c r="AG1416" i="1"/>
  <c r="A1416" i="1" s="1"/>
  <c r="AG1415" i="1"/>
  <c r="A1415" i="1" s="1"/>
  <c r="AG1414" i="1"/>
  <c r="A1414" i="1" s="1"/>
  <c r="AG1413" i="1"/>
  <c r="A1413" i="1" s="1"/>
  <c r="AG1412" i="1"/>
  <c r="A1412" i="1" s="1"/>
  <c r="AG1411" i="1"/>
  <c r="A1411" i="1" s="1"/>
  <c r="AG1410" i="1"/>
  <c r="A1410" i="1" s="1"/>
  <c r="AG1409" i="1"/>
  <c r="A1409" i="1" s="1"/>
  <c r="AG1408" i="1"/>
  <c r="A1408" i="1" s="1"/>
  <c r="AG1407" i="1"/>
  <c r="A1407" i="1" s="1"/>
  <c r="AG1406" i="1"/>
  <c r="A1406" i="1" s="1"/>
  <c r="AG1405" i="1"/>
  <c r="A1405" i="1" s="1"/>
  <c r="AG1404" i="1"/>
  <c r="A1404" i="1" s="1"/>
  <c r="AG1403" i="1"/>
  <c r="A1403" i="1" s="1"/>
  <c r="AG1402" i="1"/>
  <c r="A1402" i="1" s="1"/>
  <c r="AG1401" i="1"/>
  <c r="A1401" i="1" s="1"/>
  <c r="AG1400" i="1"/>
  <c r="A1400" i="1" s="1"/>
  <c r="AG1399" i="1"/>
  <c r="AG1397" i="1"/>
  <c r="A1397" i="1" s="1"/>
  <c r="AG1396" i="1"/>
  <c r="A1396" i="1" s="1"/>
  <c r="AG1395" i="1"/>
  <c r="A1395" i="1" s="1"/>
  <c r="AG1394" i="1"/>
  <c r="A1394" i="1" s="1"/>
  <c r="AG1393" i="1"/>
  <c r="A1393" i="1" s="1"/>
  <c r="AG1392" i="1"/>
  <c r="A1392" i="1" s="1"/>
  <c r="AG1391" i="1"/>
  <c r="A1391" i="1" s="1"/>
  <c r="AG1389" i="1"/>
  <c r="A1389" i="1" s="1"/>
  <c r="AG1387" i="1"/>
  <c r="A1387" i="1" s="1"/>
  <c r="AG1386" i="1"/>
  <c r="A1386" i="1" s="1"/>
  <c r="AG1385" i="1"/>
  <c r="A1385" i="1" s="1"/>
  <c r="AG1384" i="1"/>
  <c r="A1384" i="1" s="1"/>
  <c r="AG1383" i="1"/>
  <c r="A1383" i="1" s="1"/>
  <c r="AG1382" i="1"/>
  <c r="A1382" i="1" s="1"/>
  <c r="AG1381" i="1"/>
  <c r="A1381" i="1" s="1"/>
  <c r="AG1380" i="1"/>
  <c r="A1380" i="1" s="1"/>
  <c r="AG1379" i="1"/>
  <c r="A1379" i="1" s="1"/>
  <c r="AG1378" i="1"/>
  <c r="A1378" i="1" s="1"/>
  <c r="AG1377" i="1"/>
  <c r="A1377" i="1" s="1"/>
  <c r="AG1376" i="1"/>
  <c r="A1376" i="1" s="1"/>
  <c r="AG1375" i="1"/>
  <c r="A1375" i="1" s="1"/>
  <c r="AG1374" i="1"/>
  <c r="A1374" i="1" s="1"/>
  <c r="AG1373" i="1"/>
  <c r="A1373" i="1" s="1"/>
  <c r="AG1372" i="1"/>
  <c r="A1372" i="1" s="1"/>
  <c r="AG1371" i="1"/>
  <c r="A1371" i="1" s="1"/>
  <c r="AG1370" i="1"/>
  <c r="A1370" i="1" s="1"/>
  <c r="AG1369" i="1"/>
  <c r="A1369" i="1" s="1"/>
  <c r="AG1368" i="1"/>
  <c r="A1368" i="1" s="1"/>
  <c r="AG1367" i="1"/>
  <c r="A1367" i="1" s="1"/>
  <c r="AG1366" i="1"/>
  <c r="A1366" i="1" s="1"/>
  <c r="AG1365" i="1"/>
  <c r="A1365" i="1" s="1"/>
  <c r="AG1364" i="1"/>
  <c r="A1364" i="1" s="1"/>
  <c r="AG1363" i="1"/>
  <c r="A1363" i="1" s="1"/>
  <c r="AG1362" i="1"/>
  <c r="A1362" i="1" s="1"/>
  <c r="AG1361" i="1"/>
  <c r="A1361" i="1" s="1"/>
  <c r="AG1360" i="1"/>
  <c r="A1360" i="1" s="1"/>
  <c r="AG1359" i="1"/>
  <c r="A1359" i="1" s="1"/>
  <c r="AG1358" i="1"/>
  <c r="A1358" i="1" s="1"/>
  <c r="AG1357" i="1"/>
  <c r="A1357" i="1" s="1"/>
  <c r="AG1356" i="1"/>
  <c r="A1356" i="1" s="1"/>
  <c r="AG1355" i="1"/>
  <c r="A1355" i="1" s="1"/>
  <c r="AG1354" i="1"/>
  <c r="A1354" i="1" s="1"/>
  <c r="AG1353" i="1"/>
  <c r="A1353" i="1" s="1"/>
  <c r="AG1352" i="1"/>
  <c r="A1352" i="1" s="1"/>
  <c r="AG1351" i="1"/>
  <c r="A1351" i="1" s="1"/>
  <c r="AG1350" i="1"/>
  <c r="A1350" i="1" s="1"/>
  <c r="AG1349" i="1"/>
  <c r="A1349" i="1" s="1"/>
  <c r="AG1348" i="1"/>
  <c r="A1348" i="1" s="1"/>
  <c r="AG1347" i="1"/>
  <c r="A1347" i="1" s="1"/>
  <c r="AG1346" i="1"/>
  <c r="A1346" i="1" s="1"/>
  <c r="AG1345" i="1"/>
  <c r="A1345" i="1" s="1"/>
  <c r="AG1344" i="1"/>
  <c r="A1344" i="1" s="1"/>
  <c r="AG1343" i="1"/>
  <c r="A1343" i="1" s="1"/>
  <c r="AG1342" i="1"/>
  <c r="A1342" i="1" s="1"/>
  <c r="AG1341" i="1"/>
  <c r="A1341" i="1" s="1"/>
  <c r="AG1340" i="1"/>
  <c r="A1340" i="1" s="1"/>
  <c r="AG1339" i="1"/>
  <c r="A1339" i="1" s="1"/>
  <c r="AG1338" i="1"/>
  <c r="A1338" i="1" s="1"/>
  <c r="AG1337" i="1"/>
  <c r="A1337" i="1" s="1"/>
  <c r="AG1336" i="1"/>
  <c r="A1336" i="1" s="1"/>
  <c r="AG1335" i="1"/>
  <c r="A1335" i="1" s="1"/>
  <c r="AG1334" i="1"/>
  <c r="A1334" i="1" s="1"/>
  <c r="AG1333" i="1"/>
  <c r="A1333" i="1" s="1"/>
  <c r="AG1332" i="1"/>
  <c r="A1332" i="1" s="1"/>
  <c r="AG1331" i="1"/>
  <c r="A1331" i="1" s="1"/>
  <c r="AG1330" i="1"/>
  <c r="A1330" i="1" s="1"/>
  <c r="AG1329" i="1"/>
  <c r="A1329" i="1" s="1"/>
  <c r="AG1328" i="1"/>
  <c r="A1328" i="1" s="1"/>
  <c r="AG1327" i="1"/>
  <c r="A1327" i="1" s="1"/>
  <c r="AG1326" i="1"/>
  <c r="A1326" i="1" s="1"/>
  <c r="AG1325" i="1"/>
  <c r="A1325" i="1" s="1"/>
  <c r="AG1324" i="1"/>
  <c r="A1324" i="1" s="1"/>
  <c r="AG1323" i="1"/>
  <c r="A1323" i="1" s="1"/>
  <c r="AG1322" i="1"/>
  <c r="A1322" i="1" s="1"/>
  <c r="AG1321" i="1"/>
  <c r="A1321" i="1" s="1"/>
  <c r="AG1320" i="1"/>
  <c r="A1320" i="1" s="1"/>
  <c r="AG1319" i="1"/>
  <c r="A1319" i="1" s="1"/>
  <c r="AG1318" i="1"/>
  <c r="A1318" i="1" s="1"/>
  <c r="AG1317" i="1"/>
  <c r="A1317" i="1" s="1"/>
  <c r="AG1316" i="1"/>
  <c r="A1316" i="1" s="1"/>
  <c r="AG1315" i="1"/>
  <c r="A1315" i="1" s="1"/>
  <c r="AG1314" i="1"/>
  <c r="A1314" i="1" s="1"/>
  <c r="AG1313" i="1"/>
  <c r="A1313" i="1" s="1"/>
  <c r="AG1312" i="1"/>
  <c r="A1312" i="1" s="1"/>
  <c r="AG1311" i="1"/>
  <c r="A1311" i="1" s="1"/>
  <c r="AG1310" i="1"/>
  <c r="A1310" i="1" s="1"/>
  <c r="AG1309" i="1"/>
  <c r="A1309" i="1" s="1"/>
  <c r="AG1308" i="1"/>
  <c r="A1308" i="1" s="1"/>
  <c r="AG1307" i="1"/>
  <c r="A1307" i="1" s="1"/>
  <c r="AG1306" i="1"/>
  <c r="A1306" i="1" s="1"/>
  <c r="AG1305" i="1"/>
  <c r="A1305" i="1" s="1"/>
  <c r="AG1304" i="1"/>
  <c r="A1304" i="1" s="1"/>
  <c r="AG1303" i="1"/>
  <c r="A1303" i="1" s="1"/>
  <c r="AG1302" i="1"/>
  <c r="A1302" i="1" s="1"/>
  <c r="AG1301" i="1"/>
  <c r="A1301" i="1" s="1"/>
  <c r="AG1300" i="1"/>
  <c r="A1300" i="1" s="1"/>
  <c r="AG1299" i="1"/>
  <c r="A1299" i="1" s="1"/>
  <c r="AG1298" i="1"/>
  <c r="A1298" i="1" s="1"/>
  <c r="AG1297" i="1"/>
  <c r="A1297" i="1" s="1"/>
  <c r="AG1296" i="1"/>
  <c r="A1296" i="1" s="1"/>
  <c r="AG1295" i="1"/>
  <c r="A1295" i="1" s="1"/>
  <c r="AG1294" i="1"/>
  <c r="A1294" i="1" s="1"/>
  <c r="AG1191" i="1"/>
  <c r="A1191" i="1" s="1"/>
  <c r="AG1190" i="1"/>
  <c r="A1190" i="1" s="1"/>
  <c r="AG1189" i="1"/>
  <c r="A1189" i="1" s="1"/>
  <c r="AG1188" i="1"/>
  <c r="A1188" i="1" s="1"/>
  <c r="AG1187" i="1"/>
  <c r="A1187" i="1" s="1"/>
  <c r="AG1186" i="1"/>
  <c r="A1186" i="1" s="1"/>
  <c r="AG1185" i="1"/>
  <c r="A1185" i="1" s="1"/>
  <c r="AG1184" i="1"/>
  <c r="A1184" i="1" s="1"/>
  <c r="AG1183" i="1"/>
  <c r="A1183" i="1" s="1"/>
  <c r="AG1182" i="1"/>
  <c r="A1182" i="1" s="1"/>
  <c r="AG1181" i="1"/>
  <c r="A1181" i="1" s="1"/>
  <c r="AG1180" i="1"/>
  <c r="A1180" i="1" s="1"/>
  <c r="AG1179" i="1"/>
  <c r="A1179" i="1" s="1"/>
  <c r="AG1178" i="1"/>
  <c r="A1178" i="1" s="1"/>
  <c r="AG1177" i="1"/>
  <c r="A1177" i="1" s="1"/>
  <c r="AG1176" i="1"/>
  <c r="A1176" i="1" s="1"/>
  <c r="AG1175" i="1"/>
  <c r="A1175" i="1" s="1"/>
  <c r="AG1174" i="1"/>
  <c r="A1174" i="1" s="1"/>
  <c r="AG1173" i="1"/>
  <c r="A1173" i="1" s="1"/>
  <c r="AG1172" i="1"/>
  <c r="A1172" i="1" s="1"/>
  <c r="AG1171" i="1"/>
  <c r="A1171" i="1" s="1"/>
  <c r="AG1170" i="1"/>
  <c r="A1170" i="1" s="1"/>
  <c r="AG1169" i="1"/>
  <c r="A1169" i="1" s="1"/>
  <c r="AG1168" i="1"/>
  <c r="A1168" i="1" s="1"/>
  <c r="AG1167" i="1"/>
  <c r="A1167" i="1" s="1"/>
  <c r="AG1166" i="1"/>
  <c r="A1166" i="1" s="1"/>
  <c r="AG1165" i="1"/>
  <c r="A1165" i="1" s="1"/>
  <c r="AG1164" i="1"/>
  <c r="A1164" i="1" s="1"/>
  <c r="AG1163" i="1"/>
  <c r="A1163" i="1" s="1"/>
  <c r="AG1162" i="1"/>
  <c r="A1162" i="1" s="1"/>
  <c r="AG1161" i="1"/>
  <c r="A1161" i="1" s="1"/>
  <c r="AG1160" i="1"/>
  <c r="A1160" i="1" s="1"/>
  <c r="AG1158" i="1"/>
  <c r="A1158" i="1" s="1"/>
  <c r="AG1157" i="1"/>
  <c r="A1157" i="1" s="1"/>
  <c r="AG1156" i="1"/>
  <c r="A1156" i="1" s="1"/>
  <c r="AG1155" i="1"/>
  <c r="A1155" i="1" s="1"/>
  <c r="AG1154" i="1"/>
  <c r="A1154" i="1" s="1"/>
  <c r="AG1153" i="1"/>
  <c r="A1153" i="1" s="1"/>
  <c r="AG1152" i="1"/>
  <c r="A1152" i="1" s="1"/>
  <c r="AG1151" i="1"/>
  <c r="A1151" i="1" s="1"/>
  <c r="AG1150" i="1"/>
  <c r="A1150" i="1" s="1"/>
  <c r="AG1149" i="1"/>
  <c r="A1149" i="1" s="1"/>
  <c r="AG1148" i="1"/>
  <c r="A1148" i="1" s="1"/>
  <c r="AG1147" i="1"/>
  <c r="A1147" i="1" s="1"/>
  <c r="AG1146" i="1"/>
  <c r="A1146" i="1" s="1"/>
  <c r="AG1145" i="1"/>
  <c r="A1145" i="1" s="1"/>
  <c r="AG1144" i="1"/>
  <c r="A1144" i="1" s="1"/>
  <c r="AG1143" i="1"/>
  <c r="A1143" i="1" s="1"/>
  <c r="AG1142" i="1"/>
  <c r="A1142" i="1" s="1"/>
  <c r="AG1141" i="1"/>
  <c r="A1141" i="1" s="1"/>
  <c r="AG1140" i="1"/>
  <c r="A1140" i="1" s="1"/>
  <c r="AG1139" i="1"/>
  <c r="A1139" i="1" s="1"/>
  <c r="AG1138" i="1"/>
  <c r="A1138" i="1" s="1"/>
  <c r="AG1137" i="1"/>
  <c r="A1137" i="1" s="1"/>
  <c r="AG1136" i="1"/>
  <c r="A1136" i="1" s="1"/>
  <c r="AG1128" i="1"/>
  <c r="A1128" i="1" s="1"/>
  <c r="A1126" i="1"/>
  <c r="AG1124" i="1"/>
  <c r="A1124" i="1" s="1"/>
  <c r="AG1120" i="1"/>
  <c r="A1120" i="1" s="1"/>
  <c r="AG1119" i="1"/>
  <c r="A1119" i="1" s="1"/>
  <c r="AG1118" i="1"/>
  <c r="A1118" i="1" s="1"/>
  <c r="AG1117" i="1"/>
  <c r="A1117" i="1" s="1"/>
  <c r="AG1116" i="1"/>
  <c r="A1116" i="1" s="1"/>
  <c r="AG1115" i="1"/>
  <c r="A1115" i="1" s="1"/>
  <c r="AG1114" i="1"/>
  <c r="A1114" i="1" s="1"/>
  <c r="AG1113" i="1"/>
  <c r="A1113" i="1" s="1"/>
  <c r="AG1111" i="1"/>
  <c r="A1111" i="1" s="1"/>
  <c r="AG1110" i="1"/>
  <c r="A1110" i="1" s="1"/>
  <c r="AG1109" i="1"/>
  <c r="A1109" i="1" s="1"/>
  <c r="AG1108" i="1"/>
  <c r="A1108" i="1" s="1"/>
  <c r="AG1107" i="1"/>
  <c r="A1107" i="1" s="1"/>
  <c r="AG1106" i="1"/>
  <c r="A1106" i="1" s="1"/>
  <c r="AG1105" i="1"/>
  <c r="A1105" i="1" s="1"/>
  <c r="AG1104" i="1"/>
  <c r="AG1103" i="1"/>
  <c r="AG1102" i="1"/>
  <c r="AG1101" i="1"/>
  <c r="AG1100" i="1"/>
  <c r="AG1086" i="1"/>
  <c r="A1086" i="1" s="1"/>
  <c r="AG1085" i="1"/>
  <c r="A1085" i="1" s="1"/>
  <c r="AG1084" i="1"/>
  <c r="A1084" i="1" s="1"/>
  <c r="AG1083" i="1"/>
  <c r="A1083" i="1" s="1"/>
  <c r="AG1082" i="1"/>
  <c r="A1082" i="1" s="1"/>
  <c r="AG1081" i="1"/>
  <c r="A1081" i="1" s="1"/>
  <c r="AG1080" i="1"/>
  <c r="A1080" i="1" s="1"/>
  <c r="AG1079" i="1"/>
  <c r="A1079" i="1" s="1"/>
  <c r="AG1078" i="1"/>
  <c r="A1078" i="1" s="1"/>
  <c r="AG1077" i="1"/>
  <c r="A1077" i="1" s="1"/>
  <c r="AG1076" i="1"/>
  <c r="A1076" i="1" s="1"/>
  <c r="AG1075" i="1"/>
  <c r="A1075" i="1" s="1"/>
  <c r="AG1074" i="1"/>
  <c r="A1074" i="1" s="1"/>
  <c r="AG1073" i="1"/>
  <c r="A1073" i="1" s="1"/>
  <c r="AG1072" i="1"/>
  <c r="A1072" i="1" s="1"/>
  <c r="AG1071" i="1"/>
  <c r="A1071" i="1" s="1"/>
  <c r="AG1070" i="1"/>
  <c r="A1070" i="1" s="1"/>
  <c r="AG1069" i="1"/>
  <c r="A1069" i="1" s="1"/>
  <c r="AG1068" i="1"/>
  <c r="A1068" i="1" s="1"/>
  <c r="AG1067" i="1"/>
  <c r="A1067" i="1" s="1"/>
  <c r="AG1066" i="1"/>
  <c r="A1066" i="1" s="1"/>
  <c r="AG1065" i="1"/>
  <c r="A1065" i="1" s="1"/>
  <c r="AG1064" i="1"/>
  <c r="A1064" i="1" s="1"/>
  <c r="AG1063" i="1"/>
  <c r="A1063" i="1" s="1"/>
  <c r="AG1062" i="1"/>
  <c r="A1062" i="1" s="1"/>
  <c r="AG1061" i="1"/>
  <c r="A1061" i="1" s="1"/>
  <c r="AG1060" i="1"/>
  <c r="A1060" i="1" s="1"/>
  <c r="AG1059" i="1"/>
  <c r="A1059" i="1" s="1"/>
  <c r="AG1058" i="1"/>
  <c r="A1058" i="1" s="1"/>
  <c r="AG1057" i="1"/>
  <c r="A1057" i="1" s="1"/>
  <c r="AG1056" i="1"/>
  <c r="A1056" i="1" s="1"/>
  <c r="AG1055" i="1"/>
  <c r="A1055" i="1" s="1"/>
  <c r="AG1054" i="1"/>
  <c r="A1054" i="1" s="1"/>
  <c r="AG1053" i="1"/>
  <c r="A1053" i="1" s="1"/>
  <c r="AG1052" i="1"/>
  <c r="A1052" i="1" s="1"/>
  <c r="AG1051" i="1"/>
  <c r="A1051" i="1" s="1"/>
  <c r="AG1050" i="1"/>
  <c r="A1050" i="1" s="1"/>
  <c r="AG1049" i="1"/>
  <c r="A1049" i="1" s="1"/>
  <c r="AG1048" i="1"/>
  <c r="A1048" i="1" s="1"/>
  <c r="AG1047" i="1"/>
  <c r="A1047" i="1" s="1"/>
  <c r="AG1046" i="1"/>
  <c r="A1046" i="1" s="1"/>
  <c r="AG1045" i="1"/>
  <c r="A1045" i="1" s="1"/>
  <c r="AG1043" i="1"/>
  <c r="A1043" i="1" s="1"/>
  <c r="AG1042" i="1"/>
  <c r="A1042" i="1" s="1"/>
  <c r="AG1040" i="1"/>
  <c r="A1040" i="1" s="1"/>
  <c r="AG1038" i="1"/>
  <c r="A1038" i="1" s="1"/>
  <c r="A1037" i="1"/>
  <c r="AG1036" i="1"/>
  <c r="A1036" i="1" s="1"/>
  <c r="AG1035" i="1"/>
  <c r="A1035" i="1" s="1"/>
  <c r="AG1034" i="1"/>
  <c r="A1034" i="1" s="1"/>
  <c r="AG1033" i="1"/>
  <c r="A1033" i="1" s="1"/>
  <c r="AG1032" i="1"/>
  <c r="A1032" i="1" s="1"/>
  <c r="AG1031" i="1"/>
  <c r="A1031" i="1" s="1"/>
  <c r="AG1030" i="1"/>
  <c r="A1030" i="1" s="1"/>
  <c r="AG1029" i="1"/>
  <c r="A1029" i="1" s="1"/>
  <c r="AG1028" i="1"/>
  <c r="A1028" i="1" s="1"/>
  <c r="AG1027" i="1"/>
  <c r="A1027" i="1" s="1"/>
  <c r="AG1026" i="1"/>
  <c r="A1026" i="1" s="1"/>
  <c r="AG1025" i="1"/>
  <c r="A1025" i="1" s="1"/>
  <c r="AG1024" i="1"/>
  <c r="A1024" i="1" s="1"/>
  <c r="AG1023" i="1"/>
  <c r="A1023" i="1" s="1"/>
  <c r="AG1022" i="1"/>
  <c r="A1022" i="1" s="1"/>
  <c r="AG1021" i="1"/>
  <c r="A1021" i="1" s="1"/>
  <c r="AG1016" i="1"/>
  <c r="A1016" i="1" s="1"/>
  <c r="AG1015" i="1"/>
  <c r="A1015" i="1" s="1"/>
  <c r="AG1014" i="1"/>
  <c r="A1014" i="1" s="1"/>
  <c r="AG1013" i="1"/>
  <c r="A1013" i="1" s="1"/>
  <c r="AG1012" i="1"/>
  <c r="A1012" i="1" s="1"/>
  <c r="AG1011" i="1"/>
  <c r="A1011" i="1" s="1"/>
  <c r="AG1010" i="1"/>
  <c r="A1010" i="1" s="1"/>
  <c r="AG1009" i="1"/>
  <c r="A1008" i="1"/>
  <c r="AG1007" i="1"/>
  <c r="A1007" i="1" s="1"/>
  <c r="AG1006" i="1"/>
  <c r="A1006" i="1" s="1"/>
  <c r="AG1005" i="1"/>
  <c r="A1005" i="1" s="1"/>
  <c r="AG1004" i="1"/>
  <c r="A1004" i="1" s="1"/>
  <c r="AG1003" i="1"/>
  <c r="A1003" i="1" s="1"/>
  <c r="AG1002" i="1"/>
  <c r="A1002" i="1" s="1"/>
  <c r="AG1000" i="1"/>
  <c r="A1000" i="1" s="1"/>
  <c r="AG999" i="1"/>
  <c r="A999" i="1" s="1"/>
  <c r="AG998" i="1"/>
  <c r="A998" i="1" s="1"/>
  <c r="AG997" i="1"/>
  <c r="A997" i="1" s="1"/>
  <c r="AG996" i="1"/>
  <c r="A996" i="1" s="1"/>
  <c r="AG995" i="1"/>
  <c r="A995" i="1" s="1"/>
  <c r="AG994" i="1"/>
  <c r="A994" i="1" s="1"/>
  <c r="AG993" i="1"/>
  <c r="A993" i="1" s="1"/>
  <c r="AG992" i="1"/>
  <c r="A992" i="1" s="1"/>
  <c r="AG991" i="1"/>
  <c r="A991" i="1" s="1"/>
  <c r="AG990" i="1"/>
  <c r="A990" i="1" s="1"/>
  <c r="AG989" i="1"/>
  <c r="A989" i="1" s="1"/>
  <c r="AG988" i="1"/>
  <c r="A988" i="1" s="1"/>
  <c r="AG987" i="1"/>
  <c r="A987" i="1" s="1"/>
  <c r="AG986" i="1"/>
  <c r="A986" i="1" s="1"/>
  <c r="AG985" i="1"/>
  <c r="A985" i="1" s="1"/>
  <c r="AG984" i="1"/>
  <c r="A984" i="1" s="1"/>
  <c r="AG983" i="1"/>
  <c r="A983" i="1" s="1"/>
  <c r="AG982" i="1"/>
  <c r="A982" i="1" s="1"/>
  <c r="AG981" i="1"/>
  <c r="A981" i="1" s="1"/>
  <c r="AG980" i="1"/>
  <c r="A980" i="1" s="1"/>
  <c r="AG979" i="1"/>
  <c r="A979" i="1" s="1"/>
  <c r="AG978" i="1"/>
  <c r="A978" i="1" s="1"/>
  <c r="AG977" i="1"/>
  <c r="A977" i="1" s="1"/>
  <c r="AG976" i="1"/>
  <c r="A976" i="1" s="1"/>
  <c r="AG975" i="1"/>
  <c r="A975" i="1" s="1"/>
  <c r="AG974" i="1"/>
  <c r="A974" i="1" s="1"/>
  <c r="AG973" i="1"/>
  <c r="A973" i="1" s="1"/>
  <c r="AG972" i="1"/>
  <c r="A972" i="1" s="1"/>
  <c r="AG971" i="1"/>
  <c r="A971" i="1" s="1"/>
  <c r="AG970" i="1"/>
  <c r="A970" i="1" s="1"/>
  <c r="AG969" i="1"/>
  <c r="A969" i="1" s="1"/>
  <c r="AG968" i="1"/>
  <c r="A968" i="1" s="1"/>
  <c r="AG967" i="1"/>
  <c r="A967" i="1" s="1"/>
  <c r="AG966" i="1"/>
  <c r="A966" i="1" s="1"/>
  <c r="AG965" i="1"/>
  <c r="A965" i="1" s="1"/>
  <c r="AG964" i="1"/>
  <c r="A964" i="1" s="1"/>
  <c r="AG963" i="1"/>
  <c r="A963" i="1" s="1"/>
  <c r="AG962" i="1"/>
  <c r="A962" i="1" s="1"/>
  <c r="AG961" i="1"/>
  <c r="A961" i="1" s="1"/>
  <c r="AG960" i="1"/>
  <c r="A960" i="1" s="1"/>
  <c r="AG959" i="1"/>
  <c r="A959" i="1" s="1"/>
  <c r="AG958" i="1"/>
  <c r="A958" i="1" s="1"/>
  <c r="AG957" i="1"/>
  <c r="A957" i="1" s="1"/>
  <c r="AG956" i="1"/>
  <c r="A956" i="1" s="1"/>
  <c r="AG955" i="1"/>
  <c r="A955" i="1" s="1"/>
  <c r="AG954" i="1"/>
  <c r="A954" i="1" s="1"/>
  <c r="AG953" i="1"/>
  <c r="A953" i="1" s="1"/>
  <c r="AG952" i="1"/>
  <c r="A952" i="1" s="1"/>
  <c r="AG951" i="1"/>
  <c r="A951" i="1" s="1"/>
  <c r="AG950" i="1"/>
  <c r="A950" i="1" s="1"/>
  <c r="AG949" i="1"/>
  <c r="A949" i="1" s="1"/>
  <c r="AG948" i="1"/>
  <c r="A948" i="1" s="1"/>
  <c r="AG947" i="1"/>
  <c r="A947" i="1" s="1"/>
  <c r="AG946" i="1"/>
  <c r="A946" i="1" s="1"/>
  <c r="AG945" i="1"/>
  <c r="A945" i="1" s="1"/>
  <c r="AG944" i="1"/>
  <c r="A944" i="1" s="1"/>
  <c r="AG943" i="1"/>
  <c r="A943" i="1" s="1"/>
  <c r="AG942" i="1"/>
  <c r="A942" i="1" s="1"/>
  <c r="AG941" i="1"/>
  <c r="A941" i="1" s="1"/>
  <c r="AG940" i="1"/>
  <c r="A940" i="1" s="1"/>
  <c r="AG939" i="1"/>
  <c r="A939" i="1" s="1"/>
  <c r="AG938" i="1"/>
  <c r="A938" i="1" s="1"/>
  <c r="AG937" i="1"/>
  <c r="A937" i="1" s="1"/>
  <c r="AG936" i="1"/>
  <c r="A936" i="1" s="1"/>
  <c r="AG935" i="1"/>
  <c r="A935" i="1" s="1"/>
  <c r="AG929" i="1"/>
  <c r="A929" i="1" s="1"/>
  <c r="AG928" i="1"/>
  <c r="A928" i="1" s="1"/>
  <c r="AG927" i="1"/>
  <c r="A927" i="1" s="1"/>
  <c r="AG926" i="1"/>
  <c r="A926" i="1" s="1"/>
  <c r="AG925" i="1"/>
  <c r="A925" i="1" s="1"/>
  <c r="AG924" i="1"/>
  <c r="A924" i="1" s="1"/>
  <c r="AG923" i="1"/>
  <c r="A923" i="1" s="1"/>
  <c r="AG922" i="1"/>
  <c r="A922" i="1" s="1"/>
  <c r="AG921" i="1"/>
  <c r="A921" i="1" s="1"/>
  <c r="AG920" i="1"/>
  <c r="A920" i="1" s="1"/>
  <c r="AG919" i="1"/>
  <c r="A919" i="1" s="1"/>
  <c r="AG918" i="1"/>
  <c r="A918" i="1" s="1"/>
  <c r="AG917" i="1"/>
  <c r="A917" i="1" s="1"/>
  <c r="AG916" i="1"/>
  <c r="A916" i="1" s="1"/>
  <c r="AG915" i="1"/>
  <c r="A915" i="1" s="1"/>
  <c r="AG913" i="1"/>
  <c r="A913" i="1" s="1"/>
  <c r="AG912" i="1"/>
  <c r="A912" i="1" s="1"/>
  <c r="AG911" i="1"/>
  <c r="A911" i="1" s="1"/>
  <c r="AG910" i="1"/>
  <c r="A910" i="1" s="1"/>
  <c r="AG909" i="1"/>
  <c r="A909" i="1" s="1"/>
  <c r="AG908" i="1"/>
  <c r="A908" i="1" s="1"/>
  <c r="AG907" i="1"/>
  <c r="A907" i="1" s="1"/>
  <c r="AG906" i="1"/>
  <c r="A906" i="1" s="1"/>
  <c r="AG905" i="1"/>
  <c r="A905" i="1" s="1"/>
  <c r="AG904" i="1"/>
  <c r="A904" i="1" s="1"/>
  <c r="AG903" i="1"/>
  <c r="A903" i="1" s="1"/>
  <c r="AG902" i="1"/>
  <c r="A902" i="1" s="1"/>
  <c r="AG901" i="1"/>
  <c r="A901" i="1" s="1"/>
  <c r="AG900" i="1"/>
  <c r="A900" i="1" s="1"/>
  <c r="AG899" i="1"/>
  <c r="A899" i="1" s="1"/>
  <c r="AG898" i="1"/>
  <c r="A898" i="1" s="1"/>
  <c r="AG897" i="1"/>
  <c r="A897" i="1" s="1"/>
  <c r="AG896" i="1"/>
  <c r="A896" i="1" s="1"/>
  <c r="AG895" i="1"/>
  <c r="A895" i="1" s="1"/>
  <c r="AG894" i="1"/>
  <c r="A894" i="1" s="1"/>
  <c r="AG893" i="1"/>
  <c r="A893" i="1" s="1"/>
  <c r="AG892" i="1"/>
  <c r="A892" i="1" s="1"/>
  <c r="AG891" i="1"/>
  <c r="A891" i="1" s="1"/>
  <c r="AG890" i="1"/>
  <c r="A890" i="1" s="1"/>
  <c r="AG889" i="1"/>
  <c r="A889" i="1" s="1"/>
  <c r="AG888" i="1"/>
  <c r="A888" i="1" s="1"/>
  <c r="AG887" i="1"/>
  <c r="A887" i="1" s="1"/>
  <c r="AG886" i="1"/>
  <c r="A886" i="1" s="1"/>
  <c r="AG885" i="1"/>
  <c r="A885" i="1" s="1"/>
  <c r="AG883" i="1"/>
  <c r="A883" i="1" s="1"/>
  <c r="AG882" i="1"/>
  <c r="A882" i="1" s="1"/>
  <c r="AG881" i="1"/>
  <c r="A881" i="1" s="1"/>
  <c r="AG880" i="1"/>
  <c r="A880" i="1" s="1"/>
  <c r="AG879" i="1"/>
  <c r="A879" i="1" s="1"/>
  <c r="AG878" i="1"/>
  <c r="A878" i="1" s="1"/>
  <c r="AG877" i="1"/>
  <c r="A877" i="1" s="1"/>
  <c r="AG876" i="1"/>
  <c r="A876" i="1" s="1"/>
  <c r="AG875" i="1"/>
  <c r="A875" i="1" s="1"/>
  <c r="AG874" i="1"/>
  <c r="A874" i="1" s="1"/>
  <c r="AG873" i="1"/>
  <c r="A873" i="1" s="1"/>
  <c r="AG872" i="1"/>
  <c r="A872" i="1" s="1"/>
  <c r="AG871" i="1"/>
  <c r="A871" i="1" s="1"/>
  <c r="AG870" i="1"/>
  <c r="A870" i="1" s="1"/>
  <c r="AG869" i="1"/>
  <c r="A869" i="1" s="1"/>
  <c r="AG868" i="1"/>
  <c r="A868" i="1" s="1"/>
  <c r="AG867" i="1"/>
  <c r="A867" i="1" s="1"/>
  <c r="AG866" i="1"/>
  <c r="A866" i="1" s="1"/>
  <c r="AG865" i="1"/>
  <c r="A865" i="1" s="1"/>
  <c r="AG864" i="1"/>
  <c r="A864" i="1" s="1"/>
  <c r="AG863" i="1"/>
  <c r="A863" i="1" s="1"/>
  <c r="AG862" i="1"/>
  <c r="A862" i="1" s="1"/>
  <c r="AG861" i="1"/>
  <c r="A861" i="1" s="1"/>
  <c r="AG860" i="1"/>
  <c r="A860" i="1" s="1"/>
  <c r="AG859" i="1"/>
  <c r="A859" i="1" s="1"/>
  <c r="AG858" i="1"/>
  <c r="A858" i="1" s="1"/>
  <c r="AG857" i="1"/>
  <c r="A857" i="1" s="1"/>
  <c r="AG856" i="1"/>
  <c r="A856" i="1" s="1"/>
  <c r="AG855" i="1"/>
  <c r="A855" i="1" s="1"/>
  <c r="AG854" i="1"/>
  <c r="A854" i="1" s="1"/>
  <c r="AG853" i="1"/>
  <c r="A853" i="1" s="1"/>
  <c r="AG852" i="1"/>
  <c r="A852" i="1" s="1"/>
  <c r="AG851" i="1"/>
  <c r="A851" i="1" s="1"/>
  <c r="AG850" i="1"/>
  <c r="A850" i="1" s="1"/>
  <c r="AG849" i="1"/>
  <c r="A849" i="1" s="1"/>
  <c r="AG848" i="1"/>
  <c r="A848" i="1" s="1"/>
  <c r="AG847" i="1"/>
  <c r="A847" i="1" s="1"/>
  <c r="AG846" i="1"/>
  <c r="A846" i="1" s="1"/>
  <c r="AG845" i="1"/>
  <c r="A845" i="1" s="1"/>
  <c r="AG844" i="1"/>
  <c r="A844" i="1" s="1"/>
  <c r="AG843" i="1"/>
  <c r="A843" i="1" s="1"/>
  <c r="AG842" i="1"/>
  <c r="A842" i="1" s="1"/>
  <c r="AG841" i="1"/>
  <c r="A841" i="1" s="1"/>
  <c r="AG840" i="1"/>
  <c r="A840" i="1" s="1"/>
  <c r="AG839" i="1"/>
  <c r="A839" i="1" s="1"/>
  <c r="AG838" i="1"/>
  <c r="A838" i="1" s="1"/>
  <c r="AG837" i="1"/>
  <c r="A837" i="1" s="1"/>
  <c r="AG836" i="1"/>
  <c r="A836" i="1" s="1"/>
  <c r="AG835" i="1"/>
  <c r="A835" i="1" s="1"/>
  <c r="AG834" i="1"/>
  <c r="A834" i="1" s="1"/>
  <c r="AG833" i="1"/>
  <c r="A833" i="1" s="1"/>
  <c r="AG832" i="1"/>
  <c r="A832" i="1" s="1"/>
  <c r="AG831" i="1"/>
  <c r="A831" i="1" s="1"/>
  <c r="AG830" i="1"/>
  <c r="A830" i="1" s="1"/>
  <c r="AG829" i="1"/>
  <c r="A829" i="1" s="1"/>
  <c r="AG828" i="1"/>
  <c r="A828" i="1" s="1"/>
  <c r="AG827" i="1"/>
  <c r="A827" i="1" s="1"/>
  <c r="AG826" i="1"/>
  <c r="A826" i="1" s="1"/>
  <c r="AG825" i="1"/>
  <c r="A825" i="1" s="1"/>
  <c r="AG824" i="1"/>
  <c r="A824" i="1" s="1"/>
  <c r="AG823" i="1"/>
  <c r="A823" i="1" s="1"/>
  <c r="AG822" i="1"/>
  <c r="A822" i="1" s="1"/>
  <c r="AG821" i="1"/>
  <c r="A821" i="1" s="1"/>
  <c r="AG820" i="1"/>
  <c r="A820" i="1" s="1"/>
  <c r="AG819" i="1"/>
  <c r="A819" i="1" s="1"/>
  <c r="AG818" i="1"/>
  <c r="A818" i="1" s="1"/>
  <c r="AG816" i="1"/>
  <c r="A816" i="1" s="1"/>
  <c r="AG815" i="1"/>
  <c r="A815" i="1" s="1"/>
  <c r="AG814" i="1"/>
  <c r="A814" i="1" s="1"/>
  <c r="AG813" i="1"/>
  <c r="A813" i="1" s="1"/>
  <c r="AG812" i="1"/>
  <c r="A812" i="1" s="1"/>
  <c r="AG811" i="1"/>
  <c r="A811" i="1" s="1"/>
  <c r="AG810" i="1"/>
  <c r="A810" i="1" s="1"/>
  <c r="AG809" i="1"/>
  <c r="A809" i="1" s="1"/>
  <c r="AG808" i="1"/>
  <c r="A808" i="1" s="1"/>
  <c r="AG807" i="1"/>
  <c r="A807" i="1" s="1"/>
  <c r="AG806" i="1"/>
  <c r="A806" i="1" s="1"/>
  <c r="AG805" i="1"/>
  <c r="A805" i="1" s="1"/>
  <c r="AG804" i="1"/>
  <c r="A804" i="1" s="1"/>
  <c r="AG803" i="1"/>
  <c r="A803" i="1" s="1"/>
  <c r="AG802" i="1"/>
  <c r="A802" i="1" s="1"/>
  <c r="AG801" i="1"/>
  <c r="A801" i="1" s="1"/>
  <c r="AG800" i="1"/>
  <c r="A800" i="1" s="1"/>
  <c r="AG799" i="1"/>
  <c r="A799" i="1" s="1"/>
  <c r="AG798" i="1"/>
  <c r="A798" i="1" s="1"/>
  <c r="AG797" i="1"/>
  <c r="A797" i="1" s="1"/>
  <c r="AG796" i="1"/>
  <c r="A796" i="1" s="1"/>
  <c r="AG795" i="1"/>
  <c r="A795" i="1" s="1"/>
  <c r="AG794" i="1"/>
  <c r="A794" i="1" s="1"/>
  <c r="AG793" i="1"/>
  <c r="A793" i="1" s="1"/>
  <c r="AG792" i="1"/>
  <c r="A792" i="1" s="1"/>
  <c r="AG791" i="1"/>
  <c r="A791" i="1" s="1"/>
  <c r="AG790" i="1"/>
  <c r="A790" i="1" s="1"/>
  <c r="AG789" i="1"/>
  <c r="A789" i="1" s="1"/>
  <c r="AG788" i="1"/>
  <c r="A788" i="1" s="1"/>
  <c r="AG787" i="1"/>
  <c r="A787" i="1" s="1"/>
  <c r="AG786" i="1"/>
  <c r="A786" i="1" s="1"/>
  <c r="AG785" i="1"/>
  <c r="A785" i="1" s="1"/>
  <c r="AG774" i="1"/>
  <c r="A774" i="1" s="1"/>
  <c r="AG773" i="1"/>
  <c r="A773" i="1" s="1"/>
  <c r="AG772" i="1"/>
  <c r="A772" i="1" s="1"/>
  <c r="AG770" i="1"/>
  <c r="A770" i="1" s="1"/>
  <c r="AG761" i="1"/>
  <c r="A761" i="1" s="1"/>
  <c r="AG760" i="1"/>
  <c r="A760" i="1" s="1"/>
  <c r="AG759" i="1"/>
  <c r="A759" i="1" s="1"/>
  <c r="AG758" i="1"/>
  <c r="A758" i="1" s="1"/>
  <c r="AG757" i="1"/>
  <c r="A757" i="1" s="1"/>
  <c r="AG756" i="1"/>
  <c r="A756" i="1" s="1"/>
  <c r="AG755" i="1"/>
  <c r="A755" i="1" s="1"/>
  <c r="AG754" i="1"/>
  <c r="A754" i="1" s="1"/>
  <c r="AG753" i="1"/>
  <c r="A753" i="1" s="1"/>
  <c r="AG752" i="1"/>
  <c r="A752" i="1" s="1"/>
  <c r="AG751" i="1"/>
  <c r="A751" i="1" s="1"/>
  <c r="AG750" i="1"/>
  <c r="A750" i="1" s="1"/>
  <c r="AG749" i="1"/>
  <c r="A749" i="1" s="1"/>
  <c r="AG748" i="1"/>
  <c r="A748" i="1" s="1"/>
  <c r="AG746" i="1"/>
  <c r="A746" i="1" s="1"/>
  <c r="AG745" i="1"/>
  <c r="A745" i="1" s="1"/>
  <c r="AG744" i="1"/>
  <c r="A744" i="1" s="1"/>
  <c r="AG743" i="1"/>
  <c r="A743" i="1" s="1"/>
  <c r="AG742" i="1"/>
  <c r="A742" i="1" s="1"/>
  <c r="AG741" i="1"/>
  <c r="A741" i="1" s="1"/>
  <c r="AG740" i="1"/>
  <c r="A740" i="1" s="1"/>
  <c r="AG739" i="1"/>
  <c r="A739" i="1" s="1"/>
  <c r="AG738" i="1"/>
  <c r="A738" i="1" s="1"/>
  <c r="AG737" i="1"/>
  <c r="A737" i="1" s="1"/>
  <c r="AG736" i="1"/>
  <c r="A736" i="1" s="1"/>
  <c r="AG735" i="1"/>
  <c r="A735" i="1" s="1"/>
  <c r="AG734" i="1"/>
  <c r="A734" i="1" s="1"/>
  <c r="AG733" i="1"/>
  <c r="A733" i="1" s="1"/>
  <c r="AG732" i="1"/>
  <c r="A732" i="1" s="1"/>
  <c r="AG731" i="1"/>
  <c r="A731" i="1" s="1"/>
  <c r="AG730" i="1"/>
  <c r="A730" i="1" s="1"/>
  <c r="AG729" i="1"/>
  <c r="A729" i="1" s="1"/>
  <c r="AG728" i="1"/>
  <c r="A728" i="1" s="1"/>
  <c r="AG727" i="1"/>
  <c r="A727" i="1" s="1"/>
  <c r="AG726" i="1"/>
  <c r="A726" i="1" s="1"/>
  <c r="AG725" i="1"/>
  <c r="A725" i="1" s="1"/>
  <c r="AG724" i="1"/>
  <c r="A724" i="1" s="1"/>
  <c r="AG723" i="1"/>
  <c r="A723" i="1" s="1"/>
  <c r="AG722" i="1"/>
  <c r="A722" i="1" s="1"/>
  <c r="AG721" i="1"/>
  <c r="A721" i="1" s="1"/>
  <c r="AG720" i="1"/>
  <c r="A720" i="1" s="1"/>
  <c r="AG719" i="1"/>
  <c r="A719" i="1" s="1"/>
  <c r="AG718" i="1"/>
  <c r="A718" i="1" s="1"/>
  <c r="AG717" i="1"/>
  <c r="A717" i="1" s="1"/>
  <c r="AG716" i="1"/>
  <c r="A716" i="1" s="1"/>
  <c r="AG715" i="1"/>
  <c r="A715" i="1" s="1"/>
  <c r="AG714" i="1"/>
  <c r="A714" i="1" s="1"/>
  <c r="AG713" i="1"/>
  <c r="A713" i="1" s="1"/>
  <c r="AG712" i="1"/>
  <c r="A712" i="1" s="1"/>
  <c r="AG711" i="1"/>
  <c r="A711" i="1" s="1"/>
  <c r="AG710" i="1"/>
  <c r="A710" i="1" s="1"/>
  <c r="AG709" i="1"/>
  <c r="A709" i="1" s="1"/>
  <c r="AG708" i="1"/>
  <c r="A708" i="1" s="1"/>
  <c r="AG707" i="1"/>
  <c r="A707" i="1" s="1"/>
  <c r="AG706" i="1"/>
  <c r="A706" i="1" s="1"/>
  <c r="AG705" i="1"/>
  <c r="A705" i="1" s="1"/>
  <c r="AG704" i="1"/>
  <c r="A704" i="1" s="1"/>
  <c r="AG703" i="1"/>
  <c r="A703" i="1" s="1"/>
  <c r="AG702" i="1"/>
  <c r="A702" i="1" s="1"/>
  <c r="AG701" i="1"/>
  <c r="A701" i="1" s="1"/>
  <c r="AG700" i="1"/>
  <c r="A700" i="1" s="1"/>
  <c r="AG699" i="1"/>
  <c r="A699" i="1" s="1"/>
  <c r="AG698" i="1"/>
  <c r="A698" i="1" s="1"/>
  <c r="AG697" i="1"/>
  <c r="A697" i="1" s="1"/>
  <c r="AG696" i="1"/>
  <c r="A696" i="1" s="1"/>
  <c r="AG695" i="1"/>
  <c r="A695" i="1" s="1"/>
  <c r="AG694" i="1"/>
  <c r="A694" i="1" s="1"/>
  <c r="AG693" i="1"/>
  <c r="A693" i="1" s="1"/>
  <c r="AG692" i="1"/>
  <c r="A692" i="1" s="1"/>
  <c r="AG691" i="1"/>
  <c r="A691" i="1" s="1"/>
  <c r="AG690" i="1"/>
  <c r="A690" i="1" s="1"/>
  <c r="AG689" i="1"/>
  <c r="A689" i="1" s="1"/>
  <c r="AG688" i="1"/>
  <c r="A688" i="1" s="1"/>
  <c r="AG687" i="1"/>
  <c r="A687" i="1" s="1"/>
  <c r="AG686" i="1"/>
  <c r="A686" i="1" s="1"/>
  <c r="AG685" i="1"/>
  <c r="A685" i="1" s="1"/>
  <c r="AG684" i="1"/>
  <c r="A684" i="1" s="1"/>
  <c r="AG683" i="1"/>
  <c r="A683" i="1" s="1"/>
  <c r="AG682" i="1"/>
  <c r="A682" i="1" s="1"/>
  <c r="AG681" i="1"/>
  <c r="A681" i="1" s="1"/>
  <c r="AG680" i="1"/>
  <c r="A680" i="1" s="1"/>
  <c r="AG679" i="1"/>
  <c r="A679" i="1" s="1"/>
  <c r="AG678" i="1"/>
  <c r="A678" i="1" s="1"/>
  <c r="AG677" i="1"/>
  <c r="A677" i="1" s="1"/>
  <c r="AG676" i="1"/>
  <c r="A676" i="1" s="1"/>
  <c r="AG675" i="1"/>
  <c r="A675" i="1" s="1"/>
  <c r="AG674" i="1"/>
  <c r="A674" i="1" s="1"/>
  <c r="AG673" i="1"/>
  <c r="A673" i="1" s="1"/>
  <c r="AG672" i="1"/>
  <c r="A672" i="1" s="1"/>
  <c r="AG671" i="1"/>
  <c r="A671" i="1" s="1"/>
  <c r="AG670" i="1"/>
  <c r="A670" i="1" s="1"/>
  <c r="AG669" i="1"/>
  <c r="A669" i="1" s="1"/>
  <c r="AG668" i="1"/>
  <c r="A668" i="1" s="1"/>
  <c r="AG667" i="1"/>
  <c r="A667" i="1" s="1"/>
  <c r="AG666" i="1"/>
  <c r="A666" i="1" s="1"/>
  <c r="AG665" i="1"/>
  <c r="A665" i="1" s="1"/>
  <c r="AG664" i="1"/>
  <c r="A664" i="1" s="1"/>
  <c r="AG663" i="1"/>
  <c r="A663" i="1" s="1"/>
  <c r="AG662" i="1"/>
  <c r="A662" i="1" s="1"/>
  <c r="AG661" i="1"/>
  <c r="A661" i="1" s="1"/>
  <c r="AG660" i="1"/>
  <c r="A660" i="1" s="1"/>
  <c r="AG659" i="1"/>
  <c r="A659" i="1" s="1"/>
  <c r="AG658" i="1"/>
  <c r="A658" i="1" s="1"/>
  <c r="AG657" i="1"/>
  <c r="A657" i="1" s="1"/>
  <c r="AG656" i="1"/>
  <c r="A656" i="1" s="1"/>
  <c r="AG655" i="1"/>
  <c r="A655" i="1" s="1"/>
  <c r="AG654" i="1"/>
  <c r="A654" i="1" s="1"/>
  <c r="AG649" i="1"/>
  <c r="A649" i="1" s="1"/>
  <c r="AG648" i="1"/>
  <c r="A648" i="1" s="1"/>
  <c r="AG647" i="1"/>
  <c r="A647" i="1" s="1"/>
  <c r="AG646" i="1"/>
  <c r="A646" i="1" s="1"/>
  <c r="AG645" i="1"/>
  <c r="A645" i="1" s="1"/>
  <c r="AG644" i="1"/>
  <c r="A644" i="1" s="1"/>
  <c r="AG643" i="1"/>
  <c r="A643" i="1" s="1"/>
  <c r="AG642" i="1"/>
  <c r="A642" i="1" s="1"/>
  <c r="AG641" i="1"/>
  <c r="A641" i="1" s="1"/>
  <c r="AG640" i="1"/>
  <c r="A640" i="1" s="1"/>
  <c r="AG639" i="1"/>
  <c r="A639" i="1" s="1"/>
  <c r="AG638" i="1"/>
  <c r="A638" i="1" s="1"/>
  <c r="AG636" i="1"/>
  <c r="A636" i="1" s="1"/>
  <c r="AG635" i="1"/>
  <c r="A635" i="1" s="1"/>
  <c r="AG634" i="1"/>
  <c r="A634" i="1" s="1"/>
  <c r="AG633" i="1"/>
  <c r="A633" i="1" s="1"/>
  <c r="AG632" i="1"/>
  <c r="A632" i="1" s="1"/>
  <c r="AG631" i="1"/>
  <c r="A631" i="1" s="1"/>
  <c r="AG630" i="1"/>
  <c r="A630" i="1" s="1"/>
  <c r="AG629" i="1"/>
  <c r="A629" i="1" s="1"/>
  <c r="AG628" i="1"/>
  <c r="A628" i="1" s="1"/>
  <c r="AG627" i="1"/>
  <c r="A627" i="1" s="1"/>
  <c r="AG626" i="1"/>
  <c r="A626" i="1" s="1"/>
  <c r="AG625" i="1"/>
  <c r="A625" i="1" s="1"/>
  <c r="AG624" i="1"/>
  <c r="A624" i="1" s="1"/>
  <c r="AG623" i="1"/>
  <c r="A623" i="1" s="1"/>
  <c r="AG622" i="1"/>
  <c r="A622" i="1" s="1"/>
  <c r="AG621" i="1"/>
  <c r="A621" i="1" s="1"/>
  <c r="AG620" i="1"/>
  <c r="A620" i="1" s="1"/>
  <c r="AG619" i="1"/>
  <c r="A619" i="1" s="1"/>
  <c r="AG618" i="1"/>
  <c r="A618" i="1" s="1"/>
  <c r="AG617" i="1"/>
  <c r="A617" i="1" s="1"/>
  <c r="AG616" i="1"/>
  <c r="A616" i="1" s="1"/>
  <c r="AG615" i="1"/>
  <c r="A615" i="1" s="1"/>
  <c r="AG614" i="1"/>
  <c r="A614" i="1" s="1"/>
  <c r="AG613" i="1"/>
  <c r="A613" i="1" s="1"/>
  <c r="AG612" i="1"/>
  <c r="A612" i="1" s="1"/>
  <c r="AG611" i="1"/>
  <c r="A611" i="1" s="1"/>
  <c r="AG610" i="1"/>
  <c r="A610" i="1" s="1"/>
  <c r="AG609" i="1"/>
  <c r="A609" i="1" s="1"/>
  <c r="AG608" i="1"/>
  <c r="A608" i="1" s="1"/>
  <c r="AG607" i="1"/>
  <c r="A607" i="1" s="1"/>
  <c r="AG606" i="1"/>
  <c r="A606" i="1" s="1"/>
  <c r="AG605" i="1"/>
  <c r="A605" i="1" s="1"/>
  <c r="AG604" i="1"/>
  <c r="A604" i="1" s="1"/>
  <c r="AG603" i="1"/>
  <c r="A603" i="1" s="1"/>
  <c r="AG602" i="1"/>
  <c r="A602" i="1" s="1"/>
  <c r="AG601" i="1"/>
  <c r="A601" i="1" s="1"/>
  <c r="AG600" i="1"/>
  <c r="A600" i="1" s="1"/>
  <c r="AG599" i="1"/>
  <c r="A599" i="1" s="1"/>
  <c r="AG598" i="1"/>
  <c r="A598" i="1" s="1"/>
  <c r="AG597" i="1"/>
  <c r="A597" i="1" s="1"/>
  <c r="AG584" i="1"/>
  <c r="A584" i="1" s="1"/>
  <c r="AG583" i="1"/>
  <c r="A583" i="1" s="1"/>
  <c r="AG582" i="1"/>
  <c r="A582" i="1" s="1"/>
  <c r="AG581" i="1"/>
  <c r="A581" i="1" s="1"/>
  <c r="AG580" i="1"/>
  <c r="A580" i="1" s="1"/>
  <c r="AG579" i="1"/>
  <c r="A579" i="1" s="1"/>
  <c r="AG578" i="1"/>
  <c r="A578" i="1" s="1"/>
  <c r="AG577" i="1"/>
  <c r="A577" i="1" s="1"/>
  <c r="AG576" i="1"/>
  <c r="A576" i="1" s="1"/>
  <c r="AG575" i="1"/>
  <c r="A575" i="1" s="1"/>
  <c r="AG574" i="1"/>
  <c r="A574" i="1" s="1"/>
  <c r="AG573" i="1"/>
  <c r="A573" i="1" s="1"/>
  <c r="AG572" i="1"/>
  <c r="A572" i="1" s="1"/>
  <c r="AG571" i="1"/>
  <c r="A571" i="1" s="1"/>
  <c r="AG570" i="1"/>
  <c r="A570" i="1" s="1"/>
  <c r="AG569" i="1"/>
  <c r="A569" i="1" s="1"/>
  <c r="AG568" i="1"/>
  <c r="A568" i="1" s="1"/>
  <c r="AG567" i="1"/>
  <c r="A567" i="1" s="1"/>
  <c r="AG566" i="1"/>
  <c r="A566" i="1" s="1"/>
  <c r="AG565" i="1"/>
  <c r="A565" i="1" s="1"/>
  <c r="AG564" i="1"/>
  <c r="A564" i="1" s="1"/>
  <c r="AG563" i="1"/>
  <c r="A563" i="1" s="1"/>
  <c r="AG562" i="1"/>
  <c r="A562" i="1" s="1"/>
  <c r="AG561" i="1"/>
  <c r="A561" i="1" s="1"/>
  <c r="AG560" i="1"/>
  <c r="A560" i="1" s="1"/>
  <c r="AG559" i="1"/>
  <c r="A559" i="1" s="1"/>
  <c r="AG558" i="1"/>
  <c r="A558" i="1" s="1"/>
  <c r="AG557" i="1"/>
  <c r="A557" i="1" s="1"/>
  <c r="AG556" i="1"/>
  <c r="A556" i="1" s="1"/>
  <c r="AG555" i="1"/>
  <c r="A555" i="1" s="1"/>
  <c r="AG554" i="1"/>
  <c r="A554" i="1" s="1"/>
  <c r="AG553" i="1"/>
  <c r="A553" i="1" s="1"/>
  <c r="AG552" i="1"/>
  <c r="A552" i="1" s="1"/>
  <c r="AG551" i="1"/>
  <c r="A551" i="1" s="1"/>
  <c r="AG550" i="1"/>
  <c r="A550" i="1" s="1"/>
  <c r="AG549" i="1"/>
  <c r="A549" i="1" s="1"/>
  <c r="AG548" i="1"/>
  <c r="A548" i="1" s="1"/>
  <c r="AG546" i="1"/>
  <c r="A546" i="1" s="1"/>
  <c r="AG545" i="1"/>
  <c r="A545" i="1" s="1"/>
  <c r="AG544" i="1"/>
  <c r="A544" i="1" s="1"/>
  <c r="AG543" i="1"/>
  <c r="A543" i="1" s="1"/>
  <c r="AG542" i="1"/>
  <c r="A542" i="1" s="1"/>
  <c r="AG541" i="1"/>
  <c r="A541" i="1" s="1"/>
  <c r="AG540" i="1"/>
  <c r="A540" i="1" s="1"/>
  <c r="AG539" i="1"/>
  <c r="A539" i="1" s="1"/>
  <c r="AG538" i="1"/>
  <c r="A538" i="1" s="1"/>
  <c r="AG537" i="1"/>
  <c r="A537" i="1" s="1"/>
  <c r="AG536" i="1"/>
  <c r="A536" i="1" s="1"/>
  <c r="AG535" i="1"/>
  <c r="A535" i="1" s="1"/>
  <c r="AG534" i="1"/>
  <c r="A534" i="1" s="1"/>
  <c r="AG533" i="1"/>
  <c r="A533" i="1" s="1"/>
  <c r="AG532" i="1"/>
  <c r="A532" i="1" s="1"/>
  <c r="AG531" i="1"/>
  <c r="A531" i="1" s="1"/>
  <c r="AG530" i="1"/>
  <c r="A530" i="1" s="1"/>
  <c r="AG529" i="1"/>
  <c r="A529" i="1" s="1"/>
  <c r="AG528" i="1"/>
  <c r="A528" i="1" s="1"/>
  <c r="AG527" i="1"/>
  <c r="A527" i="1" s="1"/>
  <c r="AG526" i="1"/>
  <c r="A526" i="1" s="1"/>
  <c r="AG525" i="1"/>
  <c r="A525" i="1" s="1"/>
  <c r="AG524" i="1"/>
  <c r="A524" i="1" s="1"/>
  <c r="AG523" i="1"/>
  <c r="A523" i="1" s="1"/>
  <c r="AG522" i="1"/>
  <c r="A522" i="1" s="1"/>
  <c r="AG521" i="1"/>
  <c r="A521" i="1" s="1"/>
  <c r="AG520" i="1"/>
  <c r="A520" i="1" s="1"/>
  <c r="AG519" i="1"/>
  <c r="A519" i="1" s="1"/>
  <c r="AG518" i="1"/>
  <c r="A518" i="1" s="1"/>
  <c r="AG517" i="1"/>
  <c r="A517" i="1" s="1"/>
  <c r="AG516" i="1"/>
  <c r="A516" i="1" s="1"/>
  <c r="AG515" i="1"/>
  <c r="A515" i="1" s="1"/>
  <c r="AG514" i="1"/>
  <c r="A514" i="1" s="1"/>
  <c r="AG513" i="1"/>
  <c r="A513" i="1" s="1"/>
  <c r="AG512" i="1"/>
  <c r="A512" i="1" s="1"/>
  <c r="AG511" i="1"/>
  <c r="A511" i="1" s="1"/>
  <c r="AG510" i="1"/>
  <c r="A510" i="1" s="1"/>
  <c r="AG508" i="1"/>
  <c r="A508" i="1" s="1"/>
  <c r="AG507" i="1"/>
  <c r="A507" i="1" s="1"/>
  <c r="AG506" i="1"/>
  <c r="A506" i="1" s="1"/>
  <c r="AG505" i="1"/>
  <c r="A505" i="1" s="1"/>
  <c r="AG504" i="1"/>
  <c r="A504" i="1" s="1"/>
  <c r="AG503" i="1"/>
  <c r="A503" i="1" s="1"/>
  <c r="AG502" i="1"/>
  <c r="A502" i="1" s="1"/>
  <c r="AG501" i="1"/>
  <c r="A501" i="1" s="1"/>
  <c r="AG500" i="1"/>
  <c r="A500" i="1" s="1"/>
  <c r="AG499" i="1"/>
  <c r="A499" i="1" s="1"/>
  <c r="AG498" i="1"/>
  <c r="A498" i="1" s="1"/>
  <c r="AG497" i="1"/>
  <c r="A497" i="1" s="1"/>
  <c r="AG496" i="1"/>
  <c r="A496" i="1" s="1"/>
  <c r="AG495" i="1"/>
  <c r="A495" i="1" s="1"/>
  <c r="AG494" i="1"/>
  <c r="A494" i="1" s="1"/>
  <c r="AG493" i="1"/>
  <c r="A493" i="1" s="1"/>
  <c r="AG492" i="1"/>
  <c r="A492" i="1" s="1"/>
  <c r="AG491" i="1"/>
  <c r="A491" i="1" s="1"/>
  <c r="AG490" i="1"/>
  <c r="A490" i="1" s="1"/>
  <c r="AG489" i="1"/>
  <c r="A489" i="1" s="1"/>
  <c r="AG488" i="1"/>
  <c r="A488" i="1" s="1"/>
  <c r="AG487" i="1"/>
  <c r="A487" i="1" s="1"/>
  <c r="AG486" i="1"/>
  <c r="A486" i="1" s="1"/>
  <c r="AG485" i="1"/>
  <c r="A485" i="1" s="1"/>
  <c r="AG484" i="1"/>
  <c r="A484" i="1" s="1"/>
  <c r="AG483" i="1"/>
  <c r="A483" i="1" s="1"/>
  <c r="AG482" i="1"/>
  <c r="A482" i="1" s="1"/>
  <c r="AG481" i="1"/>
  <c r="A481" i="1" s="1"/>
  <c r="AG480" i="1"/>
  <c r="A480" i="1" s="1"/>
  <c r="AG479" i="1"/>
  <c r="A479" i="1" s="1"/>
  <c r="AG478" i="1"/>
  <c r="A478" i="1" s="1"/>
  <c r="AG477" i="1"/>
  <c r="A477" i="1" s="1"/>
  <c r="AG476" i="1"/>
  <c r="A476" i="1" s="1"/>
  <c r="AG475" i="1"/>
  <c r="A475" i="1" s="1"/>
  <c r="AG474" i="1"/>
  <c r="A474" i="1" s="1"/>
  <c r="AG473" i="1"/>
  <c r="A473" i="1" s="1"/>
  <c r="AG472" i="1"/>
  <c r="A472" i="1" s="1"/>
  <c r="AG471" i="1"/>
  <c r="A471" i="1" s="1"/>
  <c r="AG470" i="1"/>
  <c r="A470" i="1" s="1"/>
  <c r="AG469" i="1"/>
  <c r="A469" i="1" s="1"/>
  <c r="AG468" i="1"/>
  <c r="A468" i="1" s="1"/>
  <c r="AG467" i="1"/>
  <c r="A467" i="1" s="1"/>
  <c r="AG466" i="1"/>
  <c r="A466" i="1" s="1"/>
  <c r="AG465" i="1"/>
  <c r="A465" i="1" s="1"/>
  <c r="AG464" i="1"/>
  <c r="A464" i="1" s="1"/>
  <c r="AG463" i="1"/>
  <c r="A463" i="1" s="1"/>
  <c r="AG462" i="1"/>
  <c r="A462" i="1" s="1"/>
  <c r="AG461" i="1"/>
  <c r="A461" i="1" s="1"/>
  <c r="AG460" i="1"/>
  <c r="A460" i="1" s="1"/>
  <c r="AG459" i="1"/>
  <c r="A459" i="1" s="1"/>
  <c r="AG458" i="1"/>
  <c r="A458" i="1" s="1"/>
  <c r="AG457" i="1"/>
  <c r="A457" i="1" s="1"/>
  <c r="AG456" i="1"/>
  <c r="A456" i="1" s="1"/>
  <c r="AG455" i="1"/>
  <c r="A455" i="1" s="1"/>
  <c r="AG454" i="1"/>
  <c r="A454" i="1" s="1"/>
  <c r="AG452" i="1"/>
  <c r="A452" i="1" s="1"/>
  <c r="AG451" i="1"/>
  <c r="A451" i="1" s="1"/>
  <c r="AG450" i="1"/>
  <c r="A450" i="1" s="1"/>
  <c r="AG449" i="1"/>
  <c r="A449" i="1" s="1"/>
  <c r="AG448" i="1"/>
  <c r="A448" i="1" s="1"/>
  <c r="AG447" i="1"/>
  <c r="A447" i="1" s="1"/>
  <c r="AG446" i="1"/>
  <c r="A446" i="1" s="1"/>
  <c r="AG445" i="1"/>
  <c r="A445" i="1" s="1"/>
  <c r="AG444" i="1"/>
  <c r="A444" i="1" s="1"/>
  <c r="AG443" i="1"/>
  <c r="A443" i="1" s="1"/>
  <c r="AG442" i="1"/>
  <c r="A442" i="1" s="1"/>
  <c r="AG441" i="1"/>
  <c r="A441" i="1" s="1"/>
  <c r="AG440" i="1"/>
  <c r="A440" i="1" s="1"/>
  <c r="AG439" i="1"/>
  <c r="A439" i="1" s="1"/>
  <c r="AG438" i="1"/>
  <c r="A438" i="1" s="1"/>
  <c r="AG437" i="1"/>
  <c r="A437" i="1" s="1"/>
  <c r="AG436" i="1"/>
  <c r="A436" i="1" s="1"/>
  <c r="AG435" i="1"/>
  <c r="A435" i="1" s="1"/>
  <c r="AG434" i="1"/>
  <c r="A434" i="1" s="1"/>
  <c r="AG433" i="1"/>
  <c r="A433" i="1" s="1"/>
  <c r="AG432" i="1"/>
  <c r="A432" i="1" s="1"/>
  <c r="AG431" i="1"/>
  <c r="A431" i="1" s="1"/>
  <c r="AG430" i="1"/>
  <c r="A430" i="1" s="1"/>
  <c r="AG429" i="1"/>
  <c r="A429" i="1" s="1"/>
  <c r="AG428" i="1"/>
  <c r="A428" i="1" s="1"/>
  <c r="AG427" i="1"/>
  <c r="A427" i="1" s="1"/>
  <c r="AG426" i="1"/>
  <c r="A426" i="1" s="1"/>
  <c r="AG425" i="1"/>
  <c r="A425" i="1" s="1"/>
  <c r="AG424" i="1"/>
  <c r="A424" i="1" s="1"/>
  <c r="AG423" i="1"/>
  <c r="A423" i="1" s="1"/>
  <c r="AG422" i="1"/>
  <c r="A422" i="1" s="1"/>
  <c r="AG421" i="1"/>
  <c r="A421" i="1" s="1"/>
  <c r="AG420" i="1"/>
  <c r="A420" i="1" s="1"/>
  <c r="AG419" i="1"/>
  <c r="A419" i="1" s="1"/>
  <c r="AG418" i="1"/>
  <c r="A418" i="1" s="1"/>
  <c r="AG417" i="1"/>
  <c r="A417" i="1" s="1"/>
  <c r="AG416" i="1"/>
  <c r="A416" i="1" s="1"/>
  <c r="AG415" i="1"/>
  <c r="A415" i="1" s="1"/>
  <c r="AG414" i="1"/>
  <c r="A414" i="1" s="1"/>
  <c r="AG413" i="1"/>
  <c r="A413" i="1" s="1"/>
  <c r="AG412" i="1"/>
  <c r="A412" i="1" s="1"/>
  <c r="AG411" i="1"/>
  <c r="A411" i="1" s="1"/>
  <c r="AG410" i="1"/>
  <c r="A410" i="1" s="1"/>
  <c r="AG409" i="1"/>
  <c r="A409" i="1" s="1"/>
  <c r="AG408" i="1"/>
  <c r="A408" i="1" s="1"/>
  <c r="AG407" i="1"/>
  <c r="A407" i="1" s="1"/>
  <c r="AG405" i="1"/>
  <c r="A405" i="1" s="1"/>
  <c r="AG404" i="1"/>
  <c r="A404" i="1" s="1"/>
  <c r="AG403" i="1"/>
  <c r="A403" i="1" s="1"/>
  <c r="AG402" i="1"/>
  <c r="A402" i="1" s="1"/>
  <c r="AG401" i="1"/>
  <c r="A401" i="1" s="1"/>
  <c r="AG400" i="1"/>
  <c r="A400" i="1" s="1"/>
  <c r="AG399" i="1"/>
  <c r="A399" i="1" s="1"/>
  <c r="AG398" i="1"/>
  <c r="A398" i="1" s="1"/>
  <c r="AG397" i="1"/>
  <c r="A397" i="1" s="1"/>
  <c r="AG396" i="1"/>
  <c r="A396" i="1" s="1"/>
  <c r="AG395" i="1"/>
  <c r="A395" i="1" s="1"/>
  <c r="AG394" i="1"/>
  <c r="A394" i="1" s="1"/>
  <c r="AG393" i="1"/>
  <c r="A393" i="1" s="1"/>
  <c r="AG392" i="1"/>
  <c r="A392" i="1" s="1"/>
  <c r="AG391" i="1"/>
  <c r="A391" i="1" s="1"/>
  <c r="AG390" i="1"/>
  <c r="A390" i="1" s="1"/>
  <c r="AG389" i="1"/>
  <c r="A389" i="1" s="1"/>
  <c r="AG388" i="1"/>
  <c r="A388" i="1" s="1"/>
  <c r="AG387" i="1"/>
  <c r="A387" i="1" s="1"/>
  <c r="AG386" i="1"/>
  <c r="A386" i="1" s="1"/>
  <c r="AG385" i="1"/>
  <c r="A385" i="1" s="1"/>
  <c r="AG384" i="1"/>
  <c r="A384" i="1" s="1"/>
  <c r="AG383" i="1"/>
  <c r="A383" i="1" s="1"/>
  <c r="AG382" i="1"/>
  <c r="A382" i="1" s="1"/>
  <c r="AG381" i="1"/>
  <c r="A381" i="1" s="1"/>
  <c r="AG380" i="1"/>
  <c r="A380" i="1" s="1"/>
  <c r="AG379" i="1"/>
  <c r="A379" i="1" s="1"/>
  <c r="AG378" i="1"/>
  <c r="A378" i="1" s="1"/>
  <c r="AG377" i="1"/>
  <c r="A377" i="1" s="1"/>
  <c r="AG376" i="1"/>
  <c r="A376" i="1" s="1"/>
  <c r="AG375" i="1"/>
  <c r="A375" i="1" s="1"/>
  <c r="AG374" i="1"/>
  <c r="A374" i="1" s="1"/>
  <c r="AG373" i="1"/>
  <c r="A373" i="1" s="1"/>
  <c r="AG372" i="1"/>
  <c r="A372" i="1" s="1"/>
  <c r="AG371" i="1"/>
  <c r="A371" i="1" s="1"/>
  <c r="AG370" i="1"/>
  <c r="A370" i="1" s="1"/>
  <c r="AG369" i="1"/>
  <c r="A369" i="1" s="1"/>
  <c r="AG368" i="1"/>
  <c r="A368" i="1" s="1"/>
  <c r="AG367" i="1"/>
  <c r="A367" i="1" s="1"/>
  <c r="AG366" i="1"/>
  <c r="A366" i="1" s="1"/>
  <c r="AG365" i="1"/>
  <c r="A365" i="1" s="1"/>
  <c r="AG364" i="1"/>
  <c r="A364" i="1" s="1"/>
  <c r="AG363" i="1"/>
  <c r="A363" i="1" s="1"/>
  <c r="AG362" i="1"/>
  <c r="A362" i="1" s="1"/>
  <c r="AG361" i="1"/>
  <c r="A361" i="1" s="1"/>
  <c r="AG360" i="1"/>
  <c r="A360" i="1" s="1"/>
  <c r="AG359" i="1"/>
  <c r="A359" i="1" s="1"/>
  <c r="AG358" i="1"/>
  <c r="A358" i="1" s="1"/>
  <c r="AG357" i="1"/>
  <c r="A357" i="1" s="1"/>
  <c r="AG356" i="1"/>
  <c r="A356" i="1" s="1"/>
  <c r="AG355" i="1"/>
  <c r="A355" i="1" s="1"/>
  <c r="AG354" i="1"/>
  <c r="A354" i="1" s="1"/>
  <c r="AG353" i="1"/>
  <c r="A353" i="1" s="1"/>
  <c r="AG352" i="1"/>
  <c r="A352" i="1" s="1"/>
  <c r="AG351" i="1"/>
  <c r="A351" i="1" s="1"/>
  <c r="AG350" i="1"/>
  <c r="A350" i="1" s="1"/>
  <c r="AG349" i="1"/>
  <c r="A349" i="1" s="1"/>
  <c r="AG348" i="1"/>
  <c r="A348" i="1" s="1"/>
  <c r="AG347" i="1"/>
  <c r="A347" i="1" s="1"/>
  <c r="AG346" i="1"/>
  <c r="A346" i="1" s="1"/>
  <c r="AG345" i="1"/>
  <c r="A345" i="1" s="1"/>
  <c r="AG344" i="1"/>
  <c r="A344" i="1" s="1"/>
  <c r="AG343" i="1"/>
  <c r="A343" i="1" s="1"/>
  <c r="AG342" i="1"/>
  <c r="A342" i="1" s="1"/>
  <c r="AG341" i="1"/>
  <c r="A341" i="1" s="1"/>
  <c r="AG340" i="1"/>
  <c r="A340" i="1" s="1"/>
  <c r="AG339" i="1"/>
  <c r="A339" i="1" s="1"/>
  <c r="AG338" i="1"/>
  <c r="A338" i="1" s="1"/>
  <c r="AG337" i="1"/>
  <c r="A337" i="1" s="1"/>
  <c r="AG336" i="1"/>
  <c r="A336" i="1" s="1"/>
  <c r="AG335" i="1"/>
  <c r="A335" i="1" s="1"/>
  <c r="AG334" i="1"/>
  <c r="A334" i="1" s="1"/>
  <c r="AG333" i="1"/>
  <c r="A333" i="1" s="1"/>
  <c r="AG332" i="1"/>
  <c r="A332" i="1" s="1"/>
  <c r="AG331" i="1"/>
  <c r="A331" i="1" s="1"/>
  <c r="AG330" i="1"/>
  <c r="A330" i="1" s="1"/>
  <c r="AG329" i="1"/>
  <c r="A329" i="1" s="1"/>
  <c r="AG328" i="1"/>
  <c r="A328" i="1" s="1"/>
  <c r="AG327" i="1"/>
  <c r="A327" i="1" s="1"/>
  <c r="AG326" i="1"/>
  <c r="A326" i="1" s="1"/>
  <c r="AG325" i="1"/>
  <c r="A325" i="1" s="1"/>
  <c r="AG324" i="1"/>
  <c r="A324" i="1" s="1"/>
  <c r="AG323" i="1"/>
  <c r="A323" i="1" s="1"/>
  <c r="AG322" i="1"/>
  <c r="A322" i="1" s="1"/>
  <c r="AG321" i="1"/>
  <c r="A321" i="1" s="1"/>
  <c r="AG320" i="1"/>
  <c r="A320" i="1" s="1"/>
  <c r="AG319" i="1"/>
  <c r="A319" i="1" s="1"/>
  <c r="AG318" i="1"/>
  <c r="A318" i="1" s="1"/>
  <c r="AG317" i="1"/>
  <c r="A317" i="1" s="1"/>
  <c r="AG316" i="1"/>
  <c r="A316" i="1" s="1"/>
  <c r="AG315" i="1"/>
  <c r="A315" i="1" s="1"/>
  <c r="AG314" i="1"/>
  <c r="A314" i="1" s="1"/>
  <c r="AG313" i="1"/>
  <c r="A313" i="1" s="1"/>
  <c r="AG312" i="1"/>
  <c r="A312" i="1" s="1"/>
  <c r="AG311" i="1"/>
  <c r="A311" i="1" s="1"/>
  <c r="AG310" i="1"/>
  <c r="A310" i="1" s="1"/>
  <c r="AG309" i="1"/>
  <c r="A309" i="1" s="1"/>
  <c r="AG308" i="1"/>
  <c r="A308" i="1" s="1"/>
  <c r="AG307" i="1"/>
  <c r="A307" i="1" s="1"/>
  <c r="AG306" i="1"/>
  <c r="A306" i="1" s="1"/>
  <c r="AG305" i="1"/>
  <c r="A305" i="1" s="1"/>
  <c r="AG304" i="1"/>
  <c r="A304" i="1" s="1"/>
  <c r="AG303" i="1"/>
  <c r="A303" i="1" s="1"/>
  <c r="AG302" i="1"/>
  <c r="A302" i="1" s="1"/>
  <c r="AG301" i="1"/>
  <c r="A301" i="1" s="1"/>
  <c r="AG300" i="1"/>
  <c r="A300" i="1" s="1"/>
  <c r="AG299" i="1"/>
  <c r="A299" i="1" s="1"/>
  <c r="AG298" i="1"/>
  <c r="A298" i="1" s="1"/>
  <c r="AG297" i="1"/>
  <c r="A297" i="1" s="1"/>
  <c r="AG296" i="1"/>
  <c r="A296" i="1" s="1"/>
  <c r="AG295" i="1"/>
  <c r="A295" i="1" s="1"/>
  <c r="AG294" i="1"/>
  <c r="A294" i="1" s="1"/>
  <c r="AG293" i="1"/>
  <c r="A293" i="1" s="1"/>
  <c r="AG292" i="1"/>
  <c r="A292" i="1" s="1"/>
  <c r="AG291" i="1"/>
  <c r="A291" i="1" s="1"/>
  <c r="AG290" i="1"/>
  <c r="A290" i="1" s="1"/>
  <c r="AG289" i="1"/>
  <c r="A289" i="1" s="1"/>
  <c r="AG288" i="1"/>
  <c r="A288" i="1" s="1"/>
  <c r="AG287" i="1"/>
  <c r="A287" i="1" s="1"/>
  <c r="AG286" i="1"/>
  <c r="A286" i="1" s="1"/>
  <c r="AG285" i="1"/>
  <c r="A285" i="1" s="1"/>
  <c r="AG284" i="1"/>
  <c r="A284" i="1" s="1"/>
  <c r="AG283" i="1"/>
  <c r="A283" i="1" s="1"/>
  <c r="AG282" i="1"/>
  <c r="A282" i="1" s="1"/>
  <c r="AG281" i="1"/>
  <c r="A281" i="1" s="1"/>
  <c r="AG280" i="1"/>
  <c r="A280" i="1" s="1"/>
  <c r="AG279" i="1"/>
  <c r="A279" i="1" s="1"/>
  <c r="AG278" i="1"/>
  <c r="A278" i="1" s="1"/>
  <c r="AG277" i="1"/>
  <c r="A277" i="1" s="1"/>
  <c r="AG276" i="1"/>
  <c r="A276" i="1" s="1"/>
  <c r="AG275" i="1"/>
  <c r="A275" i="1" s="1"/>
  <c r="AG274" i="1"/>
  <c r="A274" i="1" s="1"/>
  <c r="AG273" i="1"/>
  <c r="A273" i="1" s="1"/>
  <c r="AG272" i="1"/>
  <c r="A272" i="1" s="1"/>
  <c r="AG271" i="1"/>
  <c r="A271" i="1" s="1"/>
  <c r="AG270" i="1"/>
  <c r="A270" i="1" s="1"/>
  <c r="AG269" i="1"/>
  <c r="A269" i="1" s="1"/>
  <c r="AG268" i="1"/>
  <c r="A268" i="1" s="1"/>
  <c r="AG267" i="1"/>
  <c r="A267" i="1" s="1"/>
  <c r="AG266" i="1"/>
  <c r="A266" i="1" s="1"/>
  <c r="AG265" i="1"/>
  <c r="A265" i="1" s="1"/>
  <c r="AG264" i="1"/>
  <c r="A264" i="1" s="1"/>
  <c r="AG263" i="1"/>
  <c r="A263" i="1" s="1"/>
  <c r="AG262" i="1"/>
  <c r="A262" i="1" s="1"/>
  <c r="AG261" i="1"/>
  <c r="A261" i="1" s="1"/>
  <c r="AG259" i="1"/>
  <c r="A259" i="1" s="1"/>
  <c r="AG258" i="1"/>
  <c r="A258" i="1" s="1"/>
  <c r="AG257" i="1"/>
  <c r="A257" i="1" s="1"/>
  <c r="AG256" i="1"/>
  <c r="A256" i="1" s="1"/>
  <c r="AG255" i="1"/>
  <c r="A255" i="1" s="1"/>
  <c r="AG254" i="1"/>
  <c r="A254" i="1" s="1"/>
  <c r="AG253" i="1"/>
  <c r="A253" i="1" s="1"/>
  <c r="AG252" i="1"/>
  <c r="A252" i="1" s="1"/>
  <c r="AG251" i="1"/>
  <c r="A251" i="1" s="1"/>
  <c r="AG250" i="1"/>
  <c r="A250" i="1" s="1"/>
  <c r="AG249" i="1"/>
  <c r="A249" i="1" s="1"/>
  <c r="AG248" i="1"/>
  <c r="A248" i="1" s="1"/>
  <c r="AG247" i="1"/>
  <c r="A247" i="1" s="1"/>
  <c r="AG246" i="1"/>
  <c r="A246" i="1" s="1"/>
  <c r="AG245" i="1"/>
  <c r="A245" i="1" s="1"/>
  <c r="AG244" i="1"/>
  <c r="A244" i="1" s="1"/>
  <c r="AG243" i="1"/>
  <c r="A243" i="1" s="1"/>
  <c r="AG242" i="1"/>
  <c r="A242" i="1" s="1"/>
  <c r="AG241" i="1"/>
  <c r="A241" i="1" s="1"/>
  <c r="AG240" i="1"/>
  <c r="A240" i="1" s="1"/>
  <c r="AG239" i="1"/>
  <c r="A239" i="1" s="1"/>
  <c r="AG238" i="1"/>
  <c r="A238" i="1" s="1"/>
  <c r="AG237" i="1"/>
  <c r="A237" i="1" s="1"/>
  <c r="AG236" i="1"/>
  <c r="A236" i="1" s="1"/>
  <c r="AG235" i="1"/>
  <c r="A235" i="1" s="1"/>
  <c r="AG234" i="1"/>
  <c r="A234" i="1" s="1"/>
  <c r="AG233" i="1"/>
  <c r="A233" i="1" s="1"/>
  <c r="AG232" i="1"/>
  <c r="A232" i="1" s="1"/>
  <c r="AG231" i="1"/>
  <c r="A231" i="1" s="1"/>
  <c r="AG230" i="1"/>
  <c r="A230" i="1" s="1"/>
  <c r="AG229" i="1"/>
  <c r="A229" i="1" s="1"/>
  <c r="AG228" i="1"/>
  <c r="A228" i="1" s="1"/>
  <c r="AG227" i="1"/>
  <c r="A227" i="1" s="1"/>
  <c r="AG226" i="1"/>
  <c r="A226" i="1" s="1"/>
  <c r="AG223" i="1"/>
  <c r="A223" i="1" s="1"/>
  <c r="AG222" i="1"/>
  <c r="A222" i="1" s="1"/>
  <c r="AG221" i="1"/>
  <c r="A221" i="1" s="1"/>
  <c r="AG220" i="1"/>
  <c r="A220" i="1" s="1"/>
  <c r="AG219" i="1"/>
  <c r="A219" i="1" s="1"/>
  <c r="AG218" i="1"/>
  <c r="A218" i="1" s="1"/>
  <c r="AG217" i="1"/>
  <c r="A217" i="1" s="1"/>
  <c r="AG216" i="1"/>
  <c r="A216" i="1" s="1"/>
  <c r="AG215" i="1"/>
  <c r="A215" i="1" s="1"/>
  <c r="AG214" i="1"/>
  <c r="A214" i="1" s="1"/>
  <c r="AG213" i="1"/>
  <c r="A213" i="1" s="1"/>
  <c r="AG212" i="1"/>
  <c r="A212" i="1" s="1"/>
  <c r="AG211" i="1"/>
  <c r="A211" i="1" s="1"/>
  <c r="AG210" i="1"/>
  <c r="A210" i="1" s="1"/>
  <c r="AG209" i="1"/>
  <c r="A209" i="1" s="1"/>
  <c r="AG208" i="1"/>
  <c r="A208" i="1" s="1"/>
  <c r="AG207" i="1"/>
  <c r="A207" i="1" s="1"/>
  <c r="AG206" i="1"/>
  <c r="A206" i="1" s="1"/>
  <c r="AG205" i="1"/>
  <c r="A205" i="1" s="1"/>
  <c r="AG204" i="1"/>
  <c r="A204" i="1" s="1"/>
  <c r="AG203" i="1"/>
  <c r="A203" i="1" s="1"/>
  <c r="AG202" i="1"/>
  <c r="A202" i="1" s="1"/>
  <c r="AG201" i="1"/>
  <c r="A201" i="1" s="1"/>
  <c r="AG183" i="1"/>
  <c r="A183" i="1" s="1"/>
  <c r="AG187" i="1"/>
  <c r="A187" i="1" s="1"/>
  <c r="AG181" i="1"/>
  <c r="A181" i="1" s="1"/>
  <c r="AG180" i="1"/>
  <c r="A180" i="1" s="1"/>
  <c r="AG179" i="1"/>
  <c r="A179" i="1" s="1"/>
  <c r="AG178" i="1"/>
  <c r="A178" i="1" s="1"/>
  <c r="AG177" i="1"/>
  <c r="A177" i="1" s="1"/>
  <c r="AG176" i="1"/>
  <c r="A176" i="1" s="1"/>
  <c r="AG175" i="1"/>
  <c r="A175" i="1" s="1"/>
  <c r="AG174" i="1"/>
  <c r="A174" i="1" s="1"/>
  <c r="AG173" i="1"/>
  <c r="A173" i="1" s="1"/>
  <c r="AG172" i="1"/>
  <c r="A172" i="1" s="1"/>
  <c r="AG171" i="1"/>
  <c r="A171" i="1" s="1"/>
  <c r="AG169" i="1"/>
  <c r="A169" i="1" s="1"/>
  <c r="AG168" i="1"/>
  <c r="A168" i="1" s="1"/>
  <c r="AG167" i="1"/>
  <c r="A167" i="1" s="1"/>
  <c r="AG166" i="1"/>
  <c r="A166" i="1" s="1"/>
  <c r="AG165" i="1"/>
  <c r="A165" i="1" s="1"/>
  <c r="AG164" i="1"/>
  <c r="A164" i="1" s="1"/>
  <c r="AG163" i="1"/>
  <c r="A163" i="1" s="1"/>
  <c r="AG162" i="1"/>
  <c r="A162" i="1" s="1"/>
  <c r="AG161" i="1"/>
  <c r="AG157" i="1"/>
  <c r="A157" i="1" s="1"/>
  <c r="AG156" i="1"/>
  <c r="A156" i="1" s="1"/>
  <c r="AG155" i="1"/>
  <c r="A155" i="1" s="1"/>
  <c r="AG154" i="1"/>
  <c r="A154" i="1" s="1"/>
  <c r="AG153" i="1"/>
  <c r="A153" i="1" s="1"/>
  <c r="AG152" i="1"/>
  <c r="A152" i="1" s="1"/>
  <c r="A151" i="1"/>
  <c r="AG149" i="1"/>
  <c r="A149" i="1" s="1"/>
  <c r="AG148" i="1"/>
  <c r="A148" i="1" s="1"/>
  <c r="AG147" i="1"/>
  <c r="A147" i="1" s="1"/>
  <c r="AG146" i="1"/>
  <c r="A146" i="1" s="1"/>
  <c r="AG145" i="1"/>
  <c r="A145" i="1" s="1"/>
  <c r="AG144" i="1"/>
  <c r="A144" i="1" s="1"/>
  <c r="AG143" i="1"/>
  <c r="A143" i="1" s="1"/>
  <c r="AG142" i="1"/>
  <c r="A142" i="1" s="1"/>
  <c r="AG141" i="1"/>
  <c r="A141" i="1" s="1"/>
  <c r="AG137" i="1"/>
  <c r="A137" i="1" s="1"/>
  <c r="AG136" i="1"/>
  <c r="A136" i="1" s="1"/>
  <c r="AG135" i="1"/>
  <c r="A135" i="1" s="1"/>
  <c r="AG134" i="1"/>
  <c r="A134" i="1" s="1"/>
  <c r="AG133" i="1"/>
  <c r="A133" i="1" s="1"/>
  <c r="AG132" i="1"/>
  <c r="A132" i="1" s="1"/>
  <c r="AG131" i="1"/>
  <c r="A131" i="1" s="1"/>
  <c r="AG130" i="1"/>
  <c r="A130" i="1" s="1"/>
  <c r="AG129" i="1"/>
  <c r="A129" i="1" s="1"/>
  <c r="AG128" i="1"/>
  <c r="A128" i="1" s="1"/>
  <c r="AG127" i="1"/>
  <c r="A127" i="1" s="1"/>
  <c r="AG126" i="1"/>
  <c r="A126" i="1" s="1"/>
  <c r="AG125" i="1"/>
  <c r="A125" i="1" s="1"/>
  <c r="AG122" i="1"/>
  <c r="A122" i="1" s="1"/>
  <c r="AG121" i="1"/>
  <c r="A121" i="1" s="1"/>
  <c r="AG120" i="1"/>
  <c r="A120" i="1" s="1"/>
  <c r="AG119" i="1"/>
  <c r="A119" i="1" s="1"/>
  <c r="AG118" i="1"/>
  <c r="A118" i="1" s="1"/>
  <c r="AG117" i="1"/>
  <c r="A117" i="1" s="1"/>
  <c r="AG116" i="1"/>
  <c r="A116" i="1" s="1"/>
  <c r="AG115" i="1"/>
  <c r="A115" i="1" s="1"/>
  <c r="AG114" i="1"/>
  <c r="A114" i="1" s="1"/>
  <c r="AG113" i="1"/>
  <c r="A113" i="1" s="1"/>
  <c r="AG110" i="1"/>
  <c r="A110" i="1" s="1"/>
  <c r="AG108" i="1"/>
  <c r="A108" i="1" s="1"/>
  <c r="AG107" i="1"/>
  <c r="A107" i="1" s="1"/>
  <c r="AG106" i="1"/>
  <c r="A106" i="1" s="1"/>
  <c r="AG105" i="1"/>
  <c r="A105" i="1" s="1"/>
  <c r="AG104" i="1"/>
  <c r="A104" i="1" s="1"/>
  <c r="AG103" i="1"/>
  <c r="A103" i="1" s="1"/>
  <c r="AG100" i="1"/>
  <c r="A100" i="1" s="1"/>
  <c r="AG99" i="1"/>
  <c r="A99" i="1" s="1"/>
  <c r="AG98" i="1"/>
  <c r="A98" i="1" s="1"/>
  <c r="AG97" i="1"/>
  <c r="A97" i="1" s="1"/>
  <c r="AG96" i="1"/>
  <c r="A96" i="1" s="1"/>
  <c r="AG95" i="1"/>
  <c r="A95" i="1" s="1"/>
  <c r="AG94" i="1"/>
  <c r="A94" i="1" s="1"/>
  <c r="AG93" i="1"/>
  <c r="A93" i="1" s="1"/>
  <c r="AG92" i="1"/>
  <c r="A92" i="1" s="1"/>
  <c r="AG91" i="1"/>
  <c r="A91" i="1" s="1"/>
  <c r="AG90" i="1"/>
  <c r="A90" i="1" s="1"/>
  <c r="AG89" i="1"/>
  <c r="A89" i="1" s="1"/>
  <c r="AG88" i="1"/>
  <c r="A88" i="1" s="1"/>
  <c r="AG87" i="1"/>
  <c r="A87" i="1" s="1"/>
  <c r="AG86" i="1"/>
  <c r="A86" i="1" s="1"/>
  <c r="AG85" i="1"/>
  <c r="A85" i="1" s="1"/>
  <c r="AG84" i="1"/>
  <c r="A84" i="1" s="1"/>
  <c r="AG83" i="1"/>
  <c r="A83" i="1" s="1"/>
  <c r="AG82" i="1"/>
  <c r="A82" i="1" s="1"/>
  <c r="AG81" i="1"/>
  <c r="A81" i="1" s="1"/>
  <c r="AG80" i="1"/>
  <c r="A80" i="1" s="1"/>
  <c r="AG79" i="1"/>
  <c r="A79" i="1" s="1"/>
  <c r="AG78" i="1"/>
  <c r="A78" i="1" s="1"/>
  <c r="AG77" i="1"/>
  <c r="A77" i="1" s="1"/>
  <c r="AG76" i="1"/>
  <c r="A76" i="1" s="1"/>
  <c r="AG75" i="1"/>
  <c r="A75" i="1" s="1"/>
  <c r="AG74" i="1"/>
  <c r="A74" i="1" s="1"/>
  <c r="AG73" i="1"/>
  <c r="A73" i="1" s="1"/>
  <c r="AG72" i="1"/>
  <c r="A72" i="1" s="1"/>
  <c r="AG71" i="1"/>
  <c r="A71" i="1" s="1"/>
  <c r="AG70" i="1"/>
  <c r="A70" i="1" s="1"/>
  <c r="AG69" i="1"/>
  <c r="A69" i="1" s="1"/>
  <c r="AG68" i="1"/>
  <c r="A68" i="1" s="1"/>
  <c r="AG67" i="1"/>
  <c r="A67" i="1" s="1"/>
  <c r="AG66" i="1"/>
  <c r="A66" i="1" s="1"/>
  <c r="AG65" i="1"/>
  <c r="A65" i="1" s="1"/>
  <c r="AG64" i="1"/>
  <c r="A64" i="1" s="1"/>
  <c r="AG63" i="1"/>
  <c r="A63" i="1" s="1"/>
  <c r="AG62" i="1"/>
  <c r="A62" i="1" s="1"/>
  <c r="AG61" i="1"/>
  <c r="A61" i="1" s="1"/>
  <c r="AG60" i="1"/>
  <c r="A60" i="1" s="1"/>
  <c r="AG59" i="1"/>
  <c r="A59" i="1" s="1"/>
  <c r="AG58" i="1"/>
  <c r="A58" i="1" s="1"/>
  <c r="AG57" i="1"/>
  <c r="A57" i="1" s="1"/>
  <c r="AG56" i="1"/>
  <c r="A56" i="1" s="1"/>
  <c r="AG55" i="1"/>
  <c r="A55" i="1" s="1"/>
  <c r="AG54" i="1"/>
  <c r="A54" i="1" s="1"/>
  <c r="AG53" i="1"/>
  <c r="A53" i="1" s="1"/>
  <c r="AG52" i="1"/>
  <c r="A52" i="1" s="1"/>
  <c r="AG51" i="1"/>
  <c r="A51" i="1" s="1"/>
  <c r="AG50" i="1"/>
  <c r="A50" i="1" s="1"/>
  <c r="AG49" i="1"/>
  <c r="A49" i="1" s="1"/>
  <c r="AG48" i="1"/>
  <c r="A48" i="1" s="1"/>
  <c r="AG47" i="1"/>
  <c r="A47" i="1" s="1"/>
  <c r="AG46" i="1"/>
  <c r="A46" i="1" s="1"/>
  <c r="AG45" i="1"/>
  <c r="A45" i="1" s="1"/>
  <c r="AG44" i="1"/>
  <c r="A44" i="1" s="1"/>
  <c r="AG43" i="1"/>
  <c r="A43" i="1" s="1"/>
  <c r="AG42" i="1"/>
  <c r="A42" i="1" s="1"/>
  <c r="AG41" i="1"/>
  <c r="A41" i="1" s="1"/>
  <c r="AG40" i="1"/>
  <c r="A40" i="1" s="1"/>
  <c r="AG39" i="1"/>
  <c r="A39" i="1" s="1"/>
  <c r="AG38" i="1"/>
  <c r="A38" i="1" s="1"/>
  <c r="AG37" i="1"/>
  <c r="A37" i="1" s="1"/>
  <c r="AG36" i="1"/>
  <c r="A36" i="1" s="1"/>
  <c r="AG35" i="1"/>
  <c r="A35" i="1" s="1"/>
  <c r="AG34" i="1"/>
  <c r="A34" i="1" s="1"/>
  <c r="AG33" i="1"/>
  <c r="A33" i="1" s="1"/>
  <c r="AG32" i="1"/>
  <c r="A32" i="1" s="1"/>
  <c r="AG31" i="1"/>
  <c r="A31" i="1" s="1"/>
  <c r="AG30" i="1"/>
  <c r="A30" i="1" s="1"/>
  <c r="AG29" i="1"/>
  <c r="A29" i="1" s="1"/>
  <c r="AG28" i="1"/>
  <c r="A28" i="1" s="1"/>
  <c r="AG27" i="1"/>
  <c r="A27" i="1" s="1"/>
  <c r="AG26" i="1"/>
  <c r="A26" i="1" s="1"/>
  <c r="AG25" i="1"/>
  <c r="A25" i="1" s="1"/>
  <c r="AG24" i="1"/>
  <c r="A24" i="1" s="1"/>
  <c r="AG23" i="1"/>
  <c r="A23" i="1" s="1"/>
  <c r="AG22" i="1"/>
  <c r="A22" i="1" s="1"/>
  <c r="AG21" i="1"/>
  <c r="A21" i="1" s="1"/>
  <c r="AG20" i="1"/>
  <c r="A20" i="1" s="1"/>
  <c r="AG19" i="1"/>
  <c r="A19" i="1" s="1"/>
  <c r="AG18" i="1"/>
  <c r="A18" i="1" s="1"/>
  <c r="AG17" i="1"/>
  <c r="A17" i="1" s="1"/>
  <c r="AG16" i="1"/>
  <c r="A16" i="1" s="1"/>
  <c r="AG15" i="1"/>
  <c r="A15" i="1" s="1"/>
  <c r="AG14" i="1"/>
  <c r="A14" i="1" s="1"/>
  <c r="AG13" i="1"/>
  <c r="A13" i="1" s="1"/>
  <c r="AG12" i="1"/>
  <c r="A12" i="1" s="1"/>
  <c r="AG11" i="1"/>
  <c r="A11" i="1" s="1"/>
  <c r="AG8" i="1"/>
  <c r="M197" i="6" l="1"/>
  <c r="J197" i="6"/>
  <c r="L197" i="6" s="1"/>
  <c r="H197" i="6" s="1"/>
  <c r="M195" i="6"/>
  <c r="J192" i="6"/>
  <c r="L192" i="6" s="1"/>
  <c r="H192" i="6" s="1"/>
  <c r="M194" i="6"/>
  <c r="M192" i="6"/>
  <c r="J195" i="6"/>
  <c r="L195" i="6" s="1"/>
  <c r="H195" i="6" s="1"/>
  <c r="M193" i="6"/>
  <c r="J196" i="6"/>
  <c r="L196" i="6" s="1"/>
  <c r="H196" i="6" s="1"/>
  <c r="J193" i="6"/>
  <c r="L193" i="6" s="1"/>
  <c r="H193" i="6" s="1"/>
  <c r="J194" i="6"/>
  <c r="L194" i="6" s="1"/>
  <c r="H194" i="6" s="1"/>
  <c r="M196" i="6"/>
  <c r="M41" i="6"/>
  <c r="J41" i="6"/>
  <c r="L41" i="6" s="1"/>
  <c r="H41" i="6" s="1"/>
  <c r="J66" i="6"/>
  <c r="J49" i="6"/>
  <c r="M26" i="6"/>
  <c r="J26" i="6"/>
  <c r="H26" i="6" s="1"/>
  <c r="A1104" i="1"/>
  <c r="A1271" i="1"/>
  <c r="A161" i="1"/>
  <c r="A1399" i="1"/>
  <c r="A1009" i="1"/>
  <c r="A8" i="1"/>
  <c r="J21" i="6"/>
  <c r="J19" i="6"/>
  <c r="J17" i="6"/>
  <c r="J15" i="6"/>
  <c r="J13" i="6"/>
  <c r="L13" i="6" s="1"/>
  <c r="H13" i="6" s="1"/>
  <c r="J11" i="6"/>
  <c r="J9" i="6"/>
  <c r="J7" i="6"/>
  <c r="J5" i="6"/>
  <c r="M21" i="6"/>
  <c r="M19" i="6"/>
  <c r="M17" i="6"/>
  <c r="M15" i="6"/>
  <c r="M13" i="6"/>
  <c r="M11" i="6"/>
  <c r="M9" i="6"/>
  <c r="M7" i="6"/>
  <c r="M5" i="6"/>
  <c r="M3" i="6"/>
  <c r="J3" i="6"/>
  <c r="J20" i="6"/>
  <c r="J18" i="6"/>
  <c r="J16" i="6"/>
  <c r="L16" i="6" s="1"/>
  <c r="H16" i="6" s="1"/>
  <c r="J14" i="6"/>
  <c r="J12" i="6"/>
  <c r="L12" i="6" s="1"/>
  <c r="H12" i="6" s="1"/>
  <c r="J10" i="6"/>
  <c r="J8" i="6"/>
  <c r="J6" i="6"/>
  <c r="J4" i="6"/>
  <c r="M20" i="6"/>
  <c r="M18" i="6"/>
  <c r="M16" i="6"/>
  <c r="M14" i="6"/>
  <c r="M12" i="6"/>
  <c r="M10" i="6"/>
  <c r="M8" i="6"/>
  <c r="M6" i="6"/>
  <c r="M4" i="6"/>
  <c r="M156" i="6"/>
  <c r="M22" i="6"/>
  <c r="M24" i="6"/>
  <c r="M27" i="6"/>
  <c r="M31" i="6"/>
  <c r="M35" i="6"/>
  <c r="M39" i="6"/>
  <c r="M44" i="6"/>
  <c r="M47" i="6"/>
  <c r="M51" i="6"/>
  <c r="M56" i="6"/>
  <c r="M60" i="6"/>
  <c r="M64" i="6"/>
  <c r="M68" i="6"/>
  <c r="M72" i="6"/>
  <c r="M76" i="6"/>
  <c r="M80" i="6"/>
  <c r="M84" i="6"/>
  <c r="M88" i="6"/>
  <c r="M92" i="6"/>
  <c r="M96" i="6"/>
  <c r="M100" i="6"/>
  <c r="M104" i="6"/>
  <c r="M108" i="6"/>
  <c r="M112" i="6"/>
  <c r="M116" i="6"/>
  <c r="M120" i="6"/>
  <c r="M124" i="6"/>
  <c r="M128" i="6"/>
  <c r="M132" i="6"/>
  <c r="M136" i="6"/>
  <c r="M140" i="6"/>
  <c r="M144" i="6"/>
  <c r="M148" i="6"/>
  <c r="M152" i="6"/>
  <c r="J166" i="6"/>
  <c r="J164" i="6"/>
  <c r="J162" i="6"/>
  <c r="J160" i="6"/>
  <c r="J158" i="6"/>
  <c r="J156" i="6"/>
  <c r="J154" i="6"/>
  <c r="J152" i="6"/>
  <c r="J150" i="6"/>
  <c r="J148" i="6"/>
  <c r="J146" i="6"/>
  <c r="J144" i="6"/>
  <c r="J142" i="6"/>
  <c r="J140" i="6"/>
  <c r="J138" i="6"/>
  <c r="J136" i="6"/>
  <c r="J134" i="6"/>
  <c r="J132" i="6"/>
  <c r="J130" i="6"/>
  <c r="L130" i="6" s="1"/>
  <c r="J128" i="6"/>
  <c r="J126" i="6"/>
  <c r="J124" i="6"/>
  <c r="J122" i="6"/>
  <c r="J120" i="6"/>
  <c r="J118" i="6"/>
  <c r="J116" i="6"/>
  <c r="J114" i="6"/>
  <c r="J112" i="6"/>
  <c r="J110" i="6"/>
  <c r="J108" i="6"/>
  <c r="J106" i="6"/>
  <c r="J104" i="6"/>
  <c r="J102" i="6"/>
  <c r="J100" i="6"/>
  <c r="J98" i="6"/>
  <c r="J96" i="6"/>
  <c r="J94" i="6"/>
  <c r="L94" i="6" s="1"/>
  <c r="J92" i="6"/>
  <c r="J90" i="6"/>
  <c r="J88" i="6"/>
  <c r="J86" i="6"/>
  <c r="J84" i="6"/>
  <c r="J82" i="6"/>
  <c r="J80" i="6"/>
  <c r="J78" i="6"/>
  <c r="J76" i="6"/>
  <c r="J74" i="6"/>
  <c r="J72" i="6"/>
  <c r="J70" i="6"/>
  <c r="J68" i="6"/>
  <c r="L68" i="6" s="1"/>
  <c r="H68" i="6" s="1"/>
  <c r="J64" i="6"/>
  <c r="L64" i="6" s="1"/>
  <c r="J62" i="6"/>
  <c r="L62" i="6" s="1"/>
  <c r="J60" i="6"/>
  <c r="L60" i="6" s="1"/>
  <c r="J58" i="6"/>
  <c r="J56" i="6"/>
  <c r="J54" i="6"/>
  <c r="J51" i="6"/>
  <c r="J47" i="6"/>
  <c r="J45" i="6"/>
  <c r="L45" i="6" s="1"/>
  <c r="J44" i="6"/>
  <c r="J42" i="6"/>
  <c r="J39" i="6"/>
  <c r="J37" i="6"/>
  <c r="J35" i="6"/>
  <c r="L35" i="6" s="1"/>
  <c r="H35" i="6" s="1"/>
  <c r="J33" i="6"/>
  <c r="J31" i="6"/>
  <c r="J29" i="6"/>
  <c r="J27" i="6"/>
  <c r="J24" i="6"/>
  <c r="J22" i="6"/>
  <c r="L22" i="6" s="1"/>
  <c r="J167" i="6"/>
  <c r="L167" i="6" s="1"/>
  <c r="J165" i="6"/>
  <c r="J163" i="6"/>
  <c r="J161" i="6"/>
  <c r="J159" i="6"/>
  <c r="J157" i="6"/>
  <c r="J155" i="6"/>
  <c r="J153" i="6"/>
  <c r="L153" i="6" s="1"/>
  <c r="J151" i="6"/>
  <c r="J149" i="6"/>
  <c r="J147" i="6"/>
  <c r="J145" i="6"/>
  <c r="L145" i="6" s="1"/>
  <c r="J143" i="6"/>
  <c r="J141" i="6"/>
  <c r="J139" i="6"/>
  <c r="J137" i="6"/>
  <c r="J135" i="6"/>
  <c r="J133" i="6"/>
  <c r="J131" i="6"/>
  <c r="J129" i="6"/>
  <c r="J127" i="6"/>
  <c r="J125" i="6"/>
  <c r="J123" i="6"/>
  <c r="J121" i="6"/>
  <c r="J119" i="6"/>
  <c r="J117" i="6"/>
  <c r="J115" i="6"/>
  <c r="J113" i="6"/>
  <c r="J111" i="6"/>
  <c r="J109" i="6"/>
  <c r="J107" i="6"/>
  <c r="J105" i="6"/>
  <c r="J103" i="6"/>
  <c r="J101" i="6"/>
  <c r="J99" i="6"/>
  <c r="J97" i="6"/>
  <c r="J95" i="6"/>
  <c r="J93" i="6"/>
  <c r="L93" i="6" s="1"/>
  <c r="J91" i="6"/>
  <c r="J89" i="6"/>
  <c r="J87" i="6"/>
  <c r="J85" i="6"/>
  <c r="J83" i="6"/>
  <c r="J81" i="6"/>
  <c r="J79" i="6"/>
  <c r="J77" i="6"/>
  <c r="J75" i="6"/>
  <c r="J73" i="6"/>
  <c r="J71" i="6"/>
  <c r="J69" i="6"/>
  <c r="J67" i="6"/>
  <c r="J65" i="6"/>
  <c r="J63" i="6"/>
  <c r="L63" i="6" s="1"/>
  <c r="J61" i="6"/>
  <c r="L61" i="6" s="1"/>
  <c r="J59" i="6"/>
  <c r="L59" i="6" s="1"/>
  <c r="J57" i="6"/>
  <c r="J55" i="6"/>
  <c r="J53" i="6"/>
  <c r="J50" i="6"/>
  <c r="L50" i="6" s="1"/>
  <c r="H50" i="6" s="1"/>
  <c r="J48" i="6"/>
  <c r="J46" i="6"/>
  <c r="J43" i="6"/>
  <c r="L43" i="6" s="1"/>
  <c r="H43" i="6" s="1"/>
  <c r="J40" i="6"/>
  <c r="L40" i="6" s="1"/>
  <c r="H40" i="6" s="1"/>
  <c r="J38" i="6"/>
  <c r="J36" i="6"/>
  <c r="J34" i="6"/>
  <c r="J32" i="6"/>
  <c r="J30" i="6"/>
  <c r="J28" i="6"/>
  <c r="J25" i="6"/>
  <c r="J23" i="6"/>
  <c r="M216" i="6"/>
  <c r="M214" i="6"/>
  <c r="M212" i="6"/>
  <c r="M210" i="6"/>
  <c r="M208" i="6"/>
  <c r="M206" i="6"/>
  <c r="M204" i="6"/>
  <c r="M202" i="6"/>
  <c r="M200" i="6"/>
  <c r="M198" i="6"/>
  <c r="M190" i="6"/>
  <c r="M188" i="6"/>
  <c r="M186" i="6"/>
  <c r="M215" i="6"/>
  <c r="M211" i="6"/>
  <c r="M207" i="6"/>
  <c r="M203" i="6"/>
  <c r="M199" i="6"/>
  <c r="M189" i="6"/>
  <c r="M185" i="6"/>
  <c r="M183" i="6"/>
  <c r="M181" i="6"/>
  <c r="M179" i="6"/>
  <c r="M177" i="6"/>
  <c r="M175" i="6"/>
  <c r="M173" i="6"/>
  <c r="M171" i="6"/>
  <c r="M167" i="6"/>
  <c r="M165" i="6"/>
  <c r="M163" i="6"/>
  <c r="M161" i="6"/>
  <c r="M159" i="6"/>
  <c r="M157" i="6"/>
  <c r="M155" i="6"/>
  <c r="M153" i="6"/>
  <c r="M151" i="6"/>
  <c r="M149" i="6"/>
  <c r="M147" i="6"/>
  <c r="M145" i="6"/>
  <c r="M143" i="6"/>
  <c r="M141" i="6"/>
  <c r="M139" i="6"/>
  <c r="M137" i="6"/>
  <c r="M135" i="6"/>
  <c r="M133" i="6"/>
  <c r="M131" i="6"/>
  <c r="M129" i="6"/>
  <c r="M127" i="6"/>
  <c r="M125" i="6"/>
  <c r="M123" i="6"/>
  <c r="M121" i="6"/>
  <c r="M119" i="6"/>
  <c r="M117" i="6"/>
  <c r="M115" i="6"/>
  <c r="M113" i="6"/>
  <c r="M111" i="6"/>
  <c r="M109" i="6"/>
  <c r="M107" i="6"/>
  <c r="M105" i="6"/>
  <c r="M103" i="6"/>
  <c r="M101" i="6"/>
  <c r="M99" i="6"/>
  <c r="M97" i="6"/>
  <c r="M95" i="6"/>
  <c r="M93" i="6"/>
  <c r="M91" i="6"/>
  <c r="M89" i="6"/>
  <c r="M87" i="6"/>
  <c r="M85" i="6"/>
  <c r="M83" i="6"/>
  <c r="M81" i="6"/>
  <c r="M79" i="6"/>
  <c r="M77" i="6"/>
  <c r="M75" i="6"/>
  <c r="M73" i="6"/>
  <c r="M71" i="6"/>
  <c r="M69" i="6"/>
  <c r="M67" i="6"/>
  <c r="M65" i="6"/>
  <c r="M63" i="6"/>
  <c r="M61" i="6"/>
  <c r="M59" i="6"/>
  <c r="M57" i="6"/>
  <c r="M55" i="6"/>
  <c r="M53" i="6"/>
  <c r="M50" i="6"/>
  <c r="M48" i="6"/>
  <c r="M46" i="6"/>
  <c r="M43" i="6"/>
  <c r="M40" i="6"/>
  <c r="M38" i="6"/>
  <c r="M36" i="6"/>
  <c r="M34" i="6"/>
  <c r="M32" i="6"/>
  <c r="M30" i="6"/>
  <c r="M28" i="6"/>
  <c r="M213" i="6"/>
  <c r="M209" i="6"/>
  <c r="M205" i="6"/>
  <c r="M201" i="6"/>
  <c r="M191" i="6"/>
  <c r="M187" i="6"/>
  <c r="M184" i="6"/>
  <c r="M182" i="6"/>
  <c r="M180" i="6"/>
  <c r="M178" i="6"/>
  <c r="M176" i="6"/>
  <c r="M174" i="6"/>
  <c r="M172" i="6"/>
  <c r="M170" i="6"/>
  <c r="M166" i="6"/>
  <c r="M164" i="6"/>
  <c r="M162" i="6"/>
  <c r="M160" i="6"/>
  <c r="M23" i="6"/>
  <c r="M25" i="6"/>
  <c r="M29" i="6"/>
  <c r="M33" i="6"/>
  <c r="M37" i="6"/>
  <c r="M42" i="6"/>
  <c r="M45" i="6"/>
  <c r="M49" i="6"/>
  <c r="M54" i="6"/>
  <c r="M58" i="6"/>
  <c r="M62" i="6"/>
  <c r="M66" i="6"/>
  <c r="M70" i="6"/>
  <c r="M74" i="6"/>
  <c r="M78" i="6"/>
  <c r="M82" i="6"/>
  <c r="M86" i="6"/>
  <c r="M90" i="6"/>
  <c r="M94" i="6"/>
  <c r="M98" i="6"/>
  <c r="M102" i="6"/>
  <c r="M106" i="6"/>
  <c r="M110" i="6"/>
  <c r="M114" i="6"/>
  <c r="M118" i="6"/>
  <c r="M122" i="6"/>
  <c r="M126" i="6"/>
  <c r="M130" i="6"/>
  <c r="M134" i="6"/>
  <c r="M138" i="6"/>
  <c r="M142" i="6"/>
  <c r="M146" i="6"/>
  <c r="M150" i="6"/>
  <c r="M154" i="6"/>
  <c r="M158" i="6"/>
  <c r="M52" i="6"/>
  <c r="M218" i="6"/>
  <c r="M220" i="6"/>
  <c r="M222" i="6"/>
  <c r="M224" i="6"/>
  <c r="M226" i="6"/>
  <c r="M217" i="6"/>
  <c r="M219" i="6"/>
  <c r="M221" i="6"/>
  <c r="M223" i="6"/>
  <c r="M225" i="6"/>
  <c r="M227" i="6"/>
  <c r="J226" i="6"/>
  <c r="J224" i="6"/>
  <c r="J222" i="6"/>
  <c r="J220" i="6"/>
  <c r="J218" i="6"/>
  <c r="J216" i="6"/>
  <c r="J214" i="6"/>
  <c r="J212" i="6"/>
  <c r="J210" i="6"/>
  <c r="J208" i="6"/>
  <c r="J206" i="6"/>
  <c r="J204" i="6"/>
  <c r="J202" i="6"/>
  <c r="J200" i="6"/>
  <c r="J198" i="6"/>
  <c r="J190" i="6"/>
  <c r="J188" i="6"/>
  <c r="J186" i="6"/>
  <c r="J184" i="6"/>
  <c r="L184" i="6" s="1"/>
  <c r="J182" i="6"/>
  <c r="L182" i="6" s="1"/>
  <c r="J180" i="6"/>
  <c r="L180" i="6" s="1"/>
  <c r="J178" i="6"/>
  <c r="J176" i="6"/>
  <c r="L176" i="6" s="1"/>
  <c r="J174" i="6"/>
  <c r="L174" i="6" s="1"/>
  <c r="J172" i="6"/>
  <c r="L172" i="6" s="1"/>
  <c r="J170" i="6"/>
  <c r="L170" i="6" s="1"/>
  <c r="J52" i="6"/>
  <c r="J227" i="6"/>
  <c r="J225" i="6"/>
  <c r="J223" i="6"/>
  <c r="J221" i="6"/>
  <c r="J219" i="6"/>
  <c r="J217" i="6"/>
  <c r="J215" i="6"/>
  <c r="J213" i="6"/>
  <c r="J211" i="6"/>
  <c r="J209" i="6"/>
  <c r="J207" i="6"/>
  <c r="L207" i="6" s="1"/>
  <c r="J205" i="6"/>
  <c r="J203" i="6"/>
  <c r="J201" i="6"/>
  <c r="J199" i="6"/>
  <c r="J191" i="6"/>
  <c r="J189" i="6"/>
  <c r="J187" i="6"/>
  <c r="J185" i="6"/>
  <c r="J183" i="6"/>
  <c r="J181" i="6"/>
  <c r="L181" i="6" s="1"/>
  <c r="J179" i="6"/>
  <c r="J177" i="6"/>
  <c r="J175" i="6"/>
  <c r="L175" i="6" s="1"/>
  <c r="J173" i="6"/>
  <c r="L173" i="6" s="1"/>
  <c r="J171" i="6"/>
  <c r="L171" i="6" s="1"/>
  <c r="AR1488" i="1"/>
  <c r="AR1485" i="1"/>
  <c r="AR1481" i="1"/>
  <c r="AR1478" i="1"/>
  <c r="AR1475" i="1"/>
  <c r="AR1461" i="1"/>
  <c r="AR1458" i="1"/>
  <c r="AR1456" i="1"/>
  <c r="AR1451" i="1"/>
  <c r="AR1422" i="1"/>
  <c r="AR1405" i="1"/>
  <c r="AR1389" i="1"/>
  <c r="AR1380" i="1"/>
  <c r="AR1384" i="1"/>
  <c r="AR1376" i="1"/>
  <c r="AR1348" i="1"/>
  <c r="AR1371" i="1"/>
  <c r="AR1368" i="1"/>
  <c r="AR1365" i="1"/>
  <c r="AR1362" i="1"/>
  <c r="AR1359" i="1"/>
  <c r="AR1356" i="1"/>
  <c r="AR1339" i="1"/>
  <c r="AR1313" i="1"/>
  <c r="AR1309" i="1"/>
  <c r="AR1305" i="1"/>
  <c r="AR1186" i="1"/>
  <c r="AR1182" i="1"/>
  <c r="AR1172" i="1"/>
  <c r="AR1168" i="1"/>
  <c r="AR1164" i="1"/>
  <c r="AR1161" i="1"/>
  <c r="AR1155" i="1"/>
  <c r="AR1152" i="1"/>
  <c r="AR1149" i="1"/>
  <c r="AR1189" i="1"/>
  <c r="AR1126" i="1"/>
  <c r="AR1105" i="1"/>
  <c r="AR1066" i="1"/>
  <c r="AR1061" i="1"/>
  <c r="AR1057" i="1"/>
  <c r="AR1051" i="1"/>
  <c r="AR1048" i="1"/>
  <c r="AR1030" i="1"/>
  <c r="AR1022" i="1"/>
  <c r="AR1037" i="1"/>
  <c r="AR983" i="1"/>
  <c r="AR977" i="1"/>
  <c r="AR974" i="1"/>
  <c r="AR970" i="1"/>
  <c r="AR967" i="1"/>
  <c r="AR873" i="1"/>
  <c r="AR875" i="1"/>
  <c r="AR867" i="1"/>
  <c r="AR863" i="1"/>
  <c r="AR860" i="1"/>
  <c r="AR858" i="1"/>
  <c r="AR856" i="1"/>
  <c r="AR852" i="1"/>
  <c r="AR847" i="1"/>
  <c r="AR843" i="1"/>
  <c r="AR839" i="1"/>
  <c r="AR835" i="1"/>
  <c r="AR831" i="1"/>
  <c r="AR828" i="1"/>
  <c r="AR824" i="1"/>
  <c r="G197" i="6" l="1"/>
  <c r="D194" i="6"/>
  <c r="D195" i="6"/>
  <c r="G193" i="6"/>
  <c r="D196" i="6"/>
  <c r="D197" i="6"/>
  <c r="G192" i="6"/>
  <c r="G195" i="6"/>
  <c r="D193" i="6"/>
  <c r="G196" i="6"/>
  <c r="G194" i="6"/>
  <c r="G225" i="6"/>
  <c r="D41" i="6"/>
  <c r="G41" i="6"/>
  <c r="G10" i="6"/>
  <c r="G26" i="6"/>
  <c r="D26" i="6"/>
  <c r="G15" i="6"/>
  <c r="G99" i="6"/>
  <c r="G106" i="6"/>
  <c r="G69" i="6"/>
  <c r="G206" i="6"/>
  <c r="G191" i="6"/>
  <c r="G88" i="6"/>
  <c r="G96" i="6"/>
  <c r="G162" i="6"/>
  <c r="G138" i="6"/>
  <c r="G152" i="6"/>
  <c r="G166" i="6"/>
  <c r="G53" i="6"/>
  <c r="G85" i="6"/>
  <c r="G167" i="6"/>
  <c r="G80" i="6"/>
  <c r="G173" i="6"/>
  <c r="G214" i="6"/>
  <c r="G144" i="6"/>
  <c r="G25" i="6"/>
  <c r="G23" i="6"/>
  <c r="G72" i="6"/>
  <c r="G176" i="6"/>
  <c r="G200" i="6"/>
  <c r="G103" i="6"/>
  <c r="G18" i="6"/>
  <c r="G136" i="6"/>
  <c r="G141" i="6"/>
  <c r="G122" i="6"/>
  <c r="G42" i="6"/>
  <c r="G64" i="6"/>
  <c r="G160" i="6"/>
  <c r="G163" i="6"/>
  <c r="G190" i="6"/>
  <c r="G8" i="6"/>
  <c r="G32" i="6"/>
  <c r="G112" i="6"/>
  <c r="G184" i="6"/>
  <c r="G205" i="6"/>
  <c r="G43" i="6"/>
  <c r="G81" i="6"/>
  <c r="G105" i="6"/>
  <c r="G48" i="6"/>
  <c r="G120" i="6"/>
  <c r="G198" i="6"/>
  <c r="G35" i="6"/>
  <c r="G58" i="6"/>
  <c r="G145" i="6"/>
  <c r="G63" i="6"/>
  <c r="G56" i="6"/>
  <c r="G128" i="6"/>
  <c r="G37" i="6"/>
  <c r="G67" i="6"/>
  <c r="G74" i="6"/>
  <c r="G39" i="6"/>
  <c r="G127" i="6"/>
  <c r="G219" i="6"/>
  <c r="G221" i="6"/>
  <c r="G40" i="6"/>
  <c r="G104" i="6"/>
  <c r="G109" i="6"/>
  <c r="G131" i="6"/>
  <c r="G90" i="6"/>
  <c r="G207" i="6"/>
  <c r="G11" i="6"/>
  <c r="D227" i="6"/>
  <c r="D225" i="6"/>
  <c r="D223" i="6"/>
  <c r="D221" i="6"/>
  <c r="D219" i="6"/>
  <c r="D217" i="6"/>
  <c r="D215" i="6"/>
  <c r="D213" i="6"/>
  <c r="D211" i="6"/>
  <c r="D209" i="6"/>
  <c r="D207" i="6"/>
  <c r="D205" i="6"/>
  <c r="D203" i="6"/>
  <c r="D201" i="6"/>
  <c r="D199" i="6"/>
  <c r="D191" i="6"/>
  <c r="D189" i="6"/>
  <c r="D187" i="6"/>
  <c r="D185" i="6"/>
  <c r="D183" i="6"/>
  <c r="D181" i="6"/>
  <c r="D179" i="6"/>
  <c r="D177" i="6"/>
  <c r="D175" i="6"/>
  <c r="D173" i="6"/>
  <c r="D171" i="6"/>
  <c r="D167" i="6"/>
  <c r="D165" i="6"/>
  <c r="D163" i="6"/>
  <c r="D161" i="6"/>
  <c r="D159" i="6"/>
  <c r="D157" i="6"/>
  <c r="D155" i="6"/>
  <c r="D153" i="6"/>
  <c r="D151" i="6"/>
  <c r="D149" i="6"/>
  <c r="D147" i="6"/>
  <c r="D145" i="6"/>
  <c r="D143" i="6"/>
  <c r="D141" i="6"/>
  <c r="D139" i="6"/>
  <c r="D137" i="6"/>
  <c r="D135" i="6"/>
  <c r="D133" i="6"/>
  <c r="D131" i="6"/>
  <c r="D129" i="6"/>
  <c r="D127" i="6"/>
  <c r="D125" i="6"/>
  <c r="D123" i="6"/>
  <c r="D121" i="6"/>
  <c r="D119" i="6"/>
  <c r="D117" i="6"/>
  <c r="D115" i="6"/>
  <c r="D113" i="6"/>
  <c r="D111" i="6"/>
  <c r="D109" i="6"/>
  <c r="D107" i="6"/>
  <c r="D105" i="6"/>
  <c r="D103" i="6"/>
  <c r="D101" i="6"/>
  <c r="D99" i="6"/>
  <c r="D97" i="6"/>
  <c r="D95" i="6"/>
  <c r="D93" i="6"/>
  <c r="D91" i="6"/>
  <c r="D89" i="6"/>
  <c r="D87" i="6"/>
  <c r="D85" i="6"/>
  <c r="D83" i="6"/>
  <c r="D81" i="6"/>
  <c r="D79" i="6"/>
  <c r="D77" i="6"/>
  <c r="D75" i="6"/>
  <c r="D73" i="6"/>
  <c r="D71" i="6"/>
  <c r="D69" i="6"/>
  <c r="D67" i="6"/>
  <c r="D65" i="6"/>
  <c r="D63" i="6"/>
  <c r="D61" i="6"/>
  <c r="D59" i="6"/>
  <c r="D57" i="6"/>
  <c r="D55" i="6"/>
  <c r="D53" i="6"/>
  <c r="D226" i="6"/>
  <c r="D222" i="6"/>
  <c r="D218" i="6"/>
  <c r="D214" i="6"/>
  <c r="D210" i="6"/>
  <c r="D206" i="6"/>
  <c r="D202" i="6"/>
  <c r="D198" i="6"/>
  <c r="D188" i="6"/>
  <c r="D184" i="6"/>
  <c r="D180" i="6"/>
  <c r="D176" i="6"/>
  <c r="D172" i="6"/>
  <c r="D164" i="6"/>
  <c r="D160" i="6"/>
  <c r="D156" i="6"/>
  <c r="D152" i="6"/>
  <c r="D148" i="6"/>
  <c r="D144" i="6"/>
  <c r="D140" i="6"/>
  <c r="D136" i="6"/>
  <c r="D132" i="6"/>
  <c r="D128" i="6"/>
  <c r="D124" i="6"/>
  <c r="D120" i="6"/>
  <c r="D116" i="6"/>
  <c r="D112" i="6"/>
  <c r="D108" i="6"/>
  <c r="D104" i="6"/>
  <c r="D100" i="6"/>
  <c r="D96" i="6"/>
  <c r="D92" i="6"/>
  <c r="D88" i="6"/>
  <c r="D84" i="6"/>
  <c r="D80" i="6"/>
  <c r="D76" i="6"/>
  <c r="D72" i="6"/>
  <c r="D68" i="6"/>
  <c r="D64" i="6"/>
  <c r="D60" i="6"/>
  <c r="D56" i="6"/>
  <c r="D52" i="6"/>
  <c r="D50" i="6"/>
  <c r="D48" i="6"/>
  <c r="D46" i="6"/>
  <c r="D43" i="6"/>
  <c r="D40" i="6"/>
  <c r="D38" i="6"/>
  <c r="D36" i="6"/>
  <c r="D34" i="6"/>
  <c r="D32" i="6"/>
  <c r="D30" i="6"/>
  <c r="D28" i="6"/>
  <c r="D25" i="6"/>
  <c r="D23" i="6"/>
  <c r="D21" i="6"/>
  <c r="D19" i="6"/>
  <c r="D17" i="6"/>
  <c r="D15" i="6"/>
  <c r="D13" i="6"/>
  <c r="D11" i="6"/>
  <c r="D9" i="6"/>
  <c r="D5" i="6"/>
  <c r="D7" i="6"/>
  <c r="D3" i="6"/>
  <c r="D224" i="6"/>
  <c r="D220" i="6"/>
  <c r="D216" i="6"/>
  <c r="D212" i="6"/>
  <c r="D208" i="6"/>
  <c r="D204" i="6"/>
  <c r="D200" i="6"/>
  <c r="D190" i="6"/>
  <c r="D186" i="6"/>
  <c r="D182" i="6"/>
  <c r="D178" i="6"/>
  <c r="D174" i="6"/>
  <c r="D170" i="6"/>
  <c r="D166" i="6"/>
  <c r="D162" i="6"/>
  <c r="D158" i="6"/>
  <c r="D154" i="6"/>
  <c r="D150" i="6"/>
  <c r="D146" i="6"/>
  <c r="D142" i="6"/>
  <c r="D138" i="6"/>
  <c r="D134" i="6"/>
  <c r="D130" i="6"/>
  <c r="D126" i="6"/>
  <c r="D122" i="6"/>
  <c r="D118" i="6"/>
  <c r="D114" i="6"/>
  <c r="D110" i="6"/>
  <c r="D106" i="6"/>
  <c r="D102" i="6"/>
  <c r="D98" i="6"/>
  <c r="D94" i="6"/>
  <c r="D90" i="6"/>
  <c r="D86" i="6"/>
  <c r="D82" i="6"/>
  <c r="D78" i="6"/>
  <c r="D74" i="6"/>
  <c r="D70" i="6"/>
  <c r="D66" i="6"/>
  <c r="D62" i="6"/>
  <c r="D58" i="6"/>
  <c r="D54" i="6"/>
  <c r="D51" i="6"/>
  <c r="D49" i="6"/>
  <c r="D47" i="6"/>
  <c r="D45" i="6"/>
  <c r="D44" i="6"/>
  <c r="D42" i="6"/>
  <c r="D39" i="6"/>
  <c r="D37" i="6"/>
  <c r="D35" i="6"/>
  <c r="D33" i="6"/>
  <c r="D31" i="6"/>
  <c r="D29" i="6"/>
  <c r="D27" i="6"/>
  <c r="D24" i="6"/>
  <c r="D22" i="6"/>
  <c r="D20" i="6"/>
  <c r="D18" i="6"/>
  <c r="D16" i="6"/>
  <c r="D14" i="6"/>
  <c r="D12" i="6"/>
  <c r="D10" i="6"/>
  <c r="D8" i="6"/>
  <c r="D6" i="6"/>
  <c r="D4" i="6"/>
  <c r="H123" i="6"/>
  <c r="G28" i="6"/>
  <c r="G36" i="6"/>
  <c r="G52" i="6"/>
  <c r="G60" i="6"/>
  <c r="G68" i="6"/>
  <c r="G76" i="6"/>
  <c r="G84" i="6"/>
  <c r="G92" i="6"/>
  <c r="G100" i="6"/>
  <c r="G108" i="6"/>
  <c r="G116" i="6"/>
  <c r="G124" i="6"/>
  <c r="G132" i="6"/>
  <c r="G140" i="6"/>
  <c r="G148" i="6"/>
  <c r="G156" i="6"/>
  <c r="G164" i="6"/>
  <c r="G172" i="6"/>
  <c r="G180" i="6"/>
  <c r="G188" i="6"/>
  <c r="G29" i="6"/>
  <c r="G45" i="6"/>
  <c r="G61" i="6"/>
  <c r="G77" i="6"/>
  <c r="G93" i="6"/>
  <c r="G125" i="6"/>
  <c r="G157" i="6"/>
  <c r="G189" i="6"/>
  <c r="G213" i="6"/>
  <c r="G51" i="6"/>
  <c r="G83" i="6"/>
  <c r="G115" i="6"/>
  <c r="G147" i="6"/>
  <c r="G179" i="6"/>
  <c r="G216" i="6"/>
  <c r="G210" i="6"/>
  <c r="G34" i="6"/>
  <c r="G50" i="6"/>
  <c r="G66" i="6"/>
  <c r="G82" i="6"/>
  <c r="G98" i="6"/>
  <c r="G114" i="6"/>
  <c r="G130" i="6"/>
  <c r="G150" i="6"/>
  <c r="G174" i="6"/>
  <c r="G49" i="6"/>
  <c r="G113" i="6"/>
  <c r="G177" i="6"/>
  <c r="G223" i="6"/>
  <c r="G71" i="6"/>
  <c r="G135" i="6"/>
  <c r="G204" i="6"/>
  <c r="G142" i="6"/>
  <c r="G186" i="6"/>
  <c r="G73" i="6"/>
  <c r="G137" i="6"/>
  <c r="G203" i="6"/>
  <c r="G31" i="6"/>
  <c r="G95" i="6"/>
  <c r="G159" i="6"/>
  <c r="G4" i="6"/>
  <c r="G5" i="6"/>
  <c r="G14" i="6"/>
  <c r="G19" i="6"/>
  <c r="G9" i="6"/>
  <c r="G13" i="6"/>
  <c r="G17" i="6"/>
  <c r="G7" i="6"/>
  <c r="G12" i="6"/>
  <c r="G16" i="6"/>
  <c r="G20" i="6"/>
  <c r="G3" i="6"/>
  <c r="G6" i="6"/>
  <c r="G21" i="6"/>
  <c r="G202" i="6"/>
  <c r="G212" i="6"/>
  <c r="G175" i="6"/>
  <c r="G143" i="6"/>
  <c r="G111" i="6"/>
  <c r="G79" i="6"/>
  <c r="G47" i="6"/>
  <c r="G227" i="6"/>
  <c r="G211" i="6"/>
  <c r="G185" i="6"/>
  <c r="G153" i="6"/>
  <c r="G121" i="6"/>
  <c r="G89" i="6"/>
  <c r="G57" i="6"/>
  <c r="G24" i="6"/>
  <c r="G178" i="6"/>
  <c r="G158" i="6"/>
  <c r="G218" i="6"/>
  <c r="G220" i="6"/>
  <c r="G183" i="6"/>
  <c r="G151" i="6"/>
  <c r="G119" i="6"/>
  <c r="G87" i="6"/>
  <c r="G55" i="6"/>
  <c r="G22" i="6"/>
  <c r="G215" i="6"/>
  <c r="G199" i="6"/>
  <c r="G161" i="6"/>
  <c r="G129" i="6"/>
  <c r="G97" i="6"/>
  <c r="G65" i="6"/>
  <c r="G33" i="6"/>
  <c r="G182" i="6"/>
  <c r="G170" i="6"/>
  <c r="G154" i="6"/>
  <c r="G146" i="6"/>
  <c r="G134" i="6"/>
  <c r="G126" i="6"/>
  <c r="G118" i="6"/>
  <c r="G110" i="6"/>
  <c r="G102" i="6"/>
  <c r="G94" i="6"/>
  <c r="G86" i="6"/>
  <c r="G78" i="6"/>
  <c r="G70" i="6"/>
  <c r="G62" i="6"/>
  <c r="G54" i="6"/>
  <c r="G46" i="6"/>
  <c r="G38" i="6"/>
  <c r="G30" i="6"/>
  <c r="G226" i="6"/>
  <c r="G222" i="6"/>
  <c r="G224" i="6"/>
  <c r="G208" i="6"/>
  <c r="G187" i="6"/>
  <c r="G171" i="6"/>
  <c r="G155" i="6"/>
  <c r="G139" i="6"/>
  <c r="G123" i="6"/>
  <c r="G107" i="6"/>
  <c r="G91" i="6"/>
  <c r="G75" i="6"/>
  <c r="G59" i="6"/>
  <c r="G44" i="6"/>
  <c r="G27" i="6"/>
  <c r="G217" i="6"/>
  <c r="G209" i="6"/>
  <c r="G201" i="6"/>
  <c r="G181" i="6"/>
  <c r="G165" i="6"/>
  <c r="G149" i="6"/>
  <c r="G133" i="6"/>
  <c r="G117" i="6"/>
  <c r="G101" i="6"/>
  <c r="L124" i="6"/>
  <c r="H124" i="6" s="1"/>
  <c r="H45" i="6"/>
  <c r="AR485" i="1"/>
  <c r="AR455" i="1"/>
  <c r="AR450" i="1"/>
  <c r="AR409" i="1"/>
  <c r="AR412" i="1"/>
  <c r="AR302" i="1" l="1"/>
  <c r="AR300" i="1"/>
  <c r="AR273" i="1"/>
  <c r="AR241" i="1"/>
  <c r="AR72" i="1"/>
  <c r="AR69" i="1"/>
  <c r="AR65" i="1"/>
  <c r="AR62" i="1"/>
  <c r="AR59" i="1"/>
  <c r="AR56" i="1"/>
  <c r="AR53" i="1"/>
  <c r="AR33" i="1"/>
  <c r="H130" i="6" l="1"/>
  <c r="L227" i="6" l="1"/>
  <c r="H227" i="6" s="1"/>
  <c r="L226" i="6"/>
  <c r="H226" i="6" s="1"/>
  <c r="L225" i="6"/>
  <c r="H225" i="6" s="1"/>
  <c r="L224" i="6"/>
  <c r="H224" i="6" s="1"/>
  <c r="L223" i="6"/>
  <c r="H223" i="6" s="1"/>
  <c r="L222" i="6"/>
  <c r="H222" i="6" s="1"/>
  <c r="L221" i="6"/>
  <c r="H221" i="6" s="1"/>
  <c r="L220" i="6"/>
  <c r="H220" i="6" s="1"/>
  <c r="L219" i="6"/>
  <c r="H219" i="6" s="1"/>
  <c r="L218" i="6"/>
  <c r="H218" i="6" s="1"/>
  <c r="L217" i="6"/>
  <c r="H217" i="6" s="1"/>
  <c r="L216" i="6"/>
  <c r="H216" i="6" s="1"/>
  <c r="L215" i="6"/>
  <c r="H215" i="6" s="1"/>
  <c r="L214" i="6"/>
  <c r="H214" i="6" s="1"/>
  <c r="L213" i="6"/>
  <c r="H213" i="6" s="1"/>
  <c r="L212" i="6"/>
  <c r="H212" i="6" s="1"/>
  <c r="L211" i="6"/>
  <c r="H211" i="6" s="1"/>
  <c r="L210" i="6"/>
  <c r="H210" i="6" s="1"/>
  <c r="L209" i="6"/>
  <c r="H209" i="6" s="1"/>
  <c r="L208" i="6"/>
  <c r="H208" i="6" s="1"/>
  <c r="H207" i="6"/>
  <c r="L206" i="6"/>
  <c r="H206" i="6" s="1"/>
  <c r="L205" i="6"/>
  <c r="H205" i="6" s="1"/>
  <c r="L204" i="6"/>
  <c r="H204" i="6" s="1"/>
  <c r="L203" i="6"/>
  <c r="H203" i="6" s="1"/>
  <c r="L202" i="6"/>
  <c r="H202" i="6" s="1"/>
  <c r="L201" i="6"/>
  <c r="H201" i="6" s="1"/>
  <c r="L200" i="6"/>
  <c r="H200" i="6" s="1"/>
  <c r="L199" i="6"/>
  <c r="H199" i="6" s="1"/>
  <c r="L198" i="6"/>
  <c r="H198" i="6" s="1"/>
  <c r="L191" i="6"/>
  <c r="H191" i="6" s="1"/>
  <c r="L190" i="6"/>
  <c r="H190" i="6" s="1"/>
  <c r="L189" i="6"/>
  <c r="H189" i="6" s="1"/>
  <c r="L188" i="6"/>
  <c r="H188" i="6" s="1"/>
  <c r="L187" i="6"/>
  <c r="H187" i="6" s="1"/>
  <c r="L186" i="6"/>
  <c r="H186" i="6" s="1"/>
  <c r="L185" i="6"/>
  <c r="H185" i="6" s="1"/>
  <c r="H184" i="6"/>
  <c r="L183" i="6"/>
  <c r="H183" i="6" s="1"/>
  <c r="L179" i="6"/>
  <c r="H179" i="6" s="1"/>
  <c r="L178" i="6"/>
  <c r="H178" i="6" s="1"/>
  <c r="L177" i="6"/>
  <c r="H177" i="6" s="1"/>
  <c r="H176" i="6"/>
  <c r="H175" i="6"/>
  <c r="H174" i="6"/>
  <c r="H173" i="6"/>
  <c r="H172" i="6"/>
  <c r="H171" i="6"/>
  <c r="H170" i="6"/>
  <c r="H167" i="6"/>
  <c r="L166" i="6"/>
  <c r="H166" i="6" s="1"/>
  <c r="L165" i="6"/>
  <c r="H165" i="6" s="1"/>
  <c r="L164" i="6"/>
  <c r="H164" i="6" s="1"/>
  <c r="L163" i="6"/>
  <c r="H163" i="6" s="1"/>
  <c r="L162" i="6"/>
  <c r="H162" i="6" s="1"/>
  <c r="L161" i="6"/>
  <c r="H161" i="6" s="1"/>
  <c r="L160" i="6"/>
  <c r="H160" i="6" s="1"/>
  <c r="L159" i="6"/>
  <c r="H159" i="6" s="1"/>
  <c r="L158" i="6"/>
  <c r="H158" i="6" s="1"/>
  <c r="L157" i="6"/>
  <c r="H157" i="6" s="1"/>
  <c r="L156" i="6"/>
  <c r="H156" i="6" s="1"/>
  <c r="L155" i="6"/>
  <c r="H155" i="6" s="1"/>
  <c r="L154" i="6"/>
  <c r="H154" i="6" s="1"/>
  <c r="H153" i="6"/>
  <c r="L152" i="6"/>
  <c r="H152" i="6" s="1"/>
  <c r="L151" i="6"/>
  <c r="H151" i="6" s="1"/>
  <c r="L150" i="6"/>
  <c r="H150" i="6" s="1"/>
  <c r="L149" i="6"/>
  <c r="H149" i="6" s="1"/>
  <c r="L148" i="6"/>
  <c r="H148" i="6" s="1"/>
  <c r="L146" i="6"/>
  <c r="H146" i="6" s="1"/>
  <c r="H145" i="6"/>
  <c r="H144" i="6"/>
  <c r="L143" i="6"/>
  <c r="H143" i="6" s="1"/>
  <c r="L142" i="6"/>
  <c r="H142" i="6" s="1"/>
  <c r="L141" i="6"/>
  <c r="H141" i="6" s="1"/>
  <c r="L140" i="6"/>
  <c r="H140" i="6" s="1"/>
  <c r="L139" i="6"/>
  <c r="H139" i="6" s="1"/>
  <c r="L138" i="6"/>
  <c r="H138" i="6" s="1"/>
  <c r="L137" i="6"/>
  <c r="H137" i="6" s="1"/>
  <c r="H180" i="6" l="1"/>
  <c r="H181" i="6"/>
  <c r="H182" i="6"/>
  <c r="L136" i="6"/>
  <c r="H136" i="6" s="1"/>
  <c r="L135" i="6"/>
  <c r="H135" i="6" s="1"/>
  <c r="L134" i="6"/>
  <c r="H134" i="6" s="1"/>
  <c r="L133" i="6"/>
  <c r="H133" i="6" s="1"/>
  <c r="L132" i="6" l="1"/>
  <c r="H132" i="6" s="1"/>
  <c r="L131" i="6"/>
  <c r="H131" i="6" s="1"/>
  <c r="L129" i="6"/>
  <c r="H129" i="6" s="1"/>
  <c r="L128" i="6"/>
  <c r="H128" i="6" s="1"/>
  <c r="L127" i="6"/>
  <c r="H127" i="6" s="1"/>
  <c r="L126" i="6"/>
  <c r="H126" i="6" s="1"/>
  <c r="L125" i="6"/>
  <c r="H125" i="6" s="1"/>
  <c r="L122" i="6"/>
  <c r="H122" i="6" s="1"/>
  <c r="L121" i="6"/>
  <c r="H121" i="6" s="1"/>
  <c r="L120" i="6"/>
  <c r="H120" i="6" s="1"/>
  <c r="L119" i="6"/>
  <c r="H119" i="6" s="1"/>
  <c r="L118" i="6"/>
  <c r="H118" i="6" s="1"/>
  <c r="L117" i="6"/>
  <c r="H117" i="6" s="1"/>
  <c r="L116" i="6"/>
  <c r="H116" i="6" s="1"/>
  <c r="L115" i="6"/>
  <c r="H115" i="6" s="1"/>
  <c r="L114" i="6"/>
  <c r="H114" i="6" s="1"/>
  <c r="L113" i="6"/>
  <c r="H113" i="6" s="1"/>
  <c r="L112" i="6"/>
  <c r="H112" i="6" s="1"/>
  <c r="L111" i="6"/>
  <c r="H111" i="6" s="1"/>
  <c r="L110" i="6"/>
  <c r="H110" i="6" s="1"/>
  <c r="L109" i="6"/>
  <c r="H109" i="6" s="1"/>
  <c r="L108" i="6"/>
  <c r="H108" i="6" s="1"/>
  <c r="L107" i="6"/>
  <c r="H107" i="6" s="1"/>
  <c r="L106" i="6"/>
  <c r="H106" i="6" s="1"/>
  <c r="L105" i="6"/>
  <c r="H105" i="6" s="1"/>
  <c r="L104" i="6"/>
  <c r="H104" i="6" s="1"/>
  <c r="L103" i="6"/>
  <c r="H103" i="6" s="1"/>
  <c r="L102" i="6"/>
  <c r="H102" i="6" s="1"/>
  <c r="L101" i="6"/>
  <c r="H101" i="6" s="1"/>
  <c r="L100" i="6"/>
  <c r="H100" i="6" s="1"/>
  <c r="L99" i="6"/>
  <c r="H99" i="6" s="1"/>
  <c r="L98" i="6"/>
  <c r="H98" i="6" s="1"/>
  <c r="L97" i="6"/>
  <c r="H97" i="6" s="1"/>
  <c r="L96" i="6"/>
  <c r="H96" i="6" s="1"/>
  <c r="L95" i="6"/>
  <c r="H95" i="6" s="1"/>
  <c r="H94" i="6"/>
  <c r="H93" i="6"/>
  <c r="L92" i="6"/>
  <c r="H92" i="6" s="1"/>
  <c r="L91" i="6"/>
  <c r="H91" i="6" s="1"/>
  <c r="L90" i="6"/>
  <c r="H90" i="6" s="1"/>
  <c r="L89" i="6"/>
  <c r="H89" i="6" s="1"/>
  <c r="L88" i="6"/>
  <c r="H88" i="6" s="1"/>
  <c r="L87" i="6"/>
  <c r="H87" i="6" s="1"/>
  <c r="L86" i="6"/>
  <c r="H86" i="6" s="1"/>
  <c r="L85" i="6"/>
  <c r="H85" i="6" s="1"/>
  <c r="L84" i="6"/>
  <c r="H84" i="6" s="1"/>
  <c r="L83" i="6"/>
  <c r="H83" i="6" s="1"/>
  <c r="L82" i="6"/>
  <c r="H82" i="6" s="1"/>
  <c r="L81" i="6"/>
  <c r="H81" i="6" s="1"/>
  <c r="L80" i="6"/>
  <c r="H80" i="6" s="1"/>
  <c r="L79" i="6"/>
  <c r="H79" i="6" s="1"/>
  <c r="L78" i="6"/>
  <c r="H78" i="6" s="1"/>
  <c r="L77" i="6"/>
  <c r="H77" i="6" s="1"/>
  <c r="L76" i="6"/>
  <c r="H76" i="6" s="1"/>
  <c r="L75" i="6"/>
  <c r="H75" i="6" s="1"/>
  <c r="L74" i="6"/>
  <c r="H74" i="6" s="1"/>
  <c r="L73" i="6"/>
  <c r="H73" i="6" s="1"/>
  <c r="L72" i="6"/>
  <c r="H72" i="6" s="1"/>
  <c r="L71" i="6"/>
  <c r="H71" i="6" s="1"/>
  <c r="L70" i="6"/>
  <c r="H70" i="6" s="1"/>
  <c r="L69" i="6"/>
  <c r="H69" i="6" s="1"/>
  <c r="L67" i="6"/>
  <c r="H67" i="6" s="1"/>
  <c r="L65" i="6"/>
  <c r="H65" i="6" s="1"/>
  <c r="H64" i="6" l="1"/>
  <c r="H63" i="6"/>
  <c r="H62" i="6"/>
  <c r="H61" i="6"/>
  <c r="H60" i="6"/>
  <c r="H59" i="6"/>
  <c r="L58" i="6"/>
  <c r="H58" i="6" s="1"/>
  <c r="L57" i="6"/>
  <c r="H57" i="6" s="1"/>
  <c r="L56" i="6"/>
  <c r="H56" i="6" s="1"/>
  <c r="L55" i="6"/>
  <c r="H55" i="6" s="1"/>
  <c r="L54" i="6"/>
  <c r="H54" i="6" s="1"/>
  <c r="L53" i="6"/>
  <c r="H53" i="6" s="1"/>
  <c r="L52" i="6"/>
  <c r="H52" i="6" s="1"/>
  <c r="L51" i="6"/>
  <c r="H51" i="6" s="1"/>
  <c r="L48" i="6"/>
  <c r="H48" i="6" s="1"/>
  <c r="L47" i="6"/>
  <c r="H47" i="6" s="1"/>
  <c r="L46" i="6"/>
  <c r="H46" i="6" s="1"/>
  <c r="H42" i="6"/>
  <c r="L39" i="6"/>
  <c r="H39" i="6" s="1"/>
  <c r="L38" i="6"/>
  <c r="H38" i="6" s="1"/>
  <c r="L37" i="6"/>
  <c r="H37" i="6" s="1"/>
  <c r="L36" i="6"/>
  <c r="H36" i="6" s="1"/>
  <c r="L34" i="6"/>
  <c r="H34" i="6" s="1"/>
  <c r="L33" i="6"/>
  <c r="H33" i="6" s="1"/>
  <c r="H32" i="6"/>
  <c r="L31" i="6"/>
  <c r="H31" i="6" s="1"/>
  <c r="L30" i="6"/>
  <c r="H30" i="6" s="1"/>
  <c r="H29" i="6"/>
  <c r="L28" i="6"/>
  <c r="H28" i="6" s="1"/>
  <c r="L27" i="6"/>
  <c r="H27" i="6" s="1"/>
  <c r="H25" i="6"/>
  <c r="L24" i="6"/>
  <c r="H24" i="6" s="1"/>
  <c r="L23" i="6"/>
  <c r="H23" i="6" s="1"/>
  <c r="H22" i="6"/>
  <c r="L21" i="6"/>
  <c r="H21" i="6" s="1"/>
  <c r="L20" i="6"/>
  <c r="H20" i="6" s="1"/>
  <c r="L19" i="6"/>
  <c r="H19" i="6" s="1"/>
  <c r="L18" i="6"/>
  <c r="H18" i="6" s="1"/>
  <c r="L17" i="6"/>
  <c r="H17" i="6" s="1"/>
  <c r="L15" i="6"/>
  <c r="H15" i="6" s="1"/>
  <c r="L14" i="6"/>
  <c r="H14" i="6" s="1"/>
  <c r="L11" i="6"/>
  <c r="H11" i="6" s="1"/>
  <c r="L10" i="6"/>
  <c r="H10" i="6" s="1"/>
  <c r="L9" i="6"/>
  <c r="H9" i="6" s="1"/>
  <c r="L8" i="6"/>
  <c r="H8" i="6" s="1"/>
  <c r="L7" i="6"/>
  <c r="H7" i="6" s="1"/>
  <c r="L6" i="6"/>
  <c r="H6" i="6" s="1"/>
  <c r="L5" i="6"/>
  <c r="H5" i="6" s="1"/>
  <c r="L4" i="6"/>
  <c r="H4" i="6" s="1"/>
  <c r="L147" i="6"/>
  <c r="H147" i="6" s="1"/>
  <c r="L3" i="6"/>
  <c r="H3" i="6" s="1"/>
  <c r="AR905" i="1" l="1"/>
  <c r="AR900" i="1"/>
  <c r="AR897" i="1"/>
  <c r="AR891" i="1"/>
  <c r="AR819" i="1"/>
  <c r="AR816" i="1"/>
  <c r="AR812" i="1"/>
  <c r="AR807" i="1"/>
  <c r="AR798" i="1"/>
  <c r="AR796" i="1"/>
  <c r="AR793" i="1"/>
  <c r="AR790" i="1"/>
  <c r="AR787" i="1"/>
  <c r="AR772" i="1"/>
  <c r="AR762" i="1"/>
  <c r="AR749" i="1"/>
  <c r="AR746" i="1"/>
  <c r="AR708" i="1"/>
  <c r="AR688" i="1"/>
  <c r="AR685" i="1"/>
  <c r="AR683" i="1"/>
  <c r="AR674" i="1"/>
  <c r="AR659" i="1"/>
  <c r="AR655" i="1"/>
  <c r="AR648" i="1"/>
  <c r="AR625" i="1"/>
  <c r="AR583" i="1"/>
  <c r="AR581" i="1"/>
  <c r="AR566" i="1"/>
  <c r="AR564" i="1"/>
  <c r="AR561" i="1"/>
  <c r="AR559" i="1"/>
  <c r="AR557" i="1"/>
  <c r="AR554" i="1"/>
  <c r="AR541" i="1"/>
  <c r="AR481" i="1"/>
  <c r="AR477" i="1"/>
  <c r="AR447" i="1"/>
  <c r="AR444" i="1"/>
  <c r="AR426" i="1"/>
  <c r="AR423" i="1"/>
  <c r="AR420" i="1"/>
  <c r="AR403" i="1"/>
  <c r="AR401" i="1"/>
  <c r="AR386" i="1"/>
  <c r="AR375" i="1"/>
  <c r="AR372" i="1"/>
  <c r="AR371" i="1"/>
  <c r="AR370" i="1"/>
  <c r="AR369" i="1"/>
  <c r="AR368" i="1"/>
  <c r="AR367" i="1"/>
  <c r="AR366" i="1"/>
  <c r="AR365" i="1"/>
  <c r="AR364" i="1"/>
  <c r="AR363" i="1"/>
  <c r="AR362" i="1"/>
  <c r="AR361" i="1"/>
  <c r="AR360" i="1"/>
  <c r="AR98" i="1"/>
  <c r="AR88" i="1"/>
  <c r="AR80" i="1"/>
  <c r="AR77" i="1"/>
  <c r="AR21" i="1"/>
  <c r="AR16" i="1"/>
  <c r="AR12" i="1"/>
  <c r="AR597" i="1"/>
  <c r="AR374" i="1"/>
  <c r="AR373" i="1"/>
  <c r="AR8" i="1"/>
  <c r="D168" i="6"/>
  <c r="M168" i="6"/>
  <c r="J168" i="6"/>
  <c r="L168" i="6" s="1"/>
  <c r="H168" i="6" s="1"/>
  <c r="G168" i="6"/>
  <c r="M169" i="6"/>
  <c r="D169" i="6"/>
  <c r="J169" i="6"/>
  <c r="L169" i="6" s="1"/>
  <c r="H169" i="6" s="1"/>
  <c r="G169" i="6"/>
</calcChain>
</file>

<file path=xl/sharedStrings.xml><?xml version="1.0" encoding="utf-8"?>
<sst xmlns="http://schemas.openxmlformats.org/spreadsheetml/2006/main" count="2461" uniqueCount="1185">
  <si>
    <t>回答内容</t>
    <rPh sb="0" eb="4">
      <t>カイトウナイヨウ</t>
    </rPh>
    <phoneticPr fontId="11"/>
  </si>
  <si>
    <t>注意事項に該当する場合の対応メッセージ</t>
    <rPh sb="0" eb="4">
      <t>チュウイジコウ</t>
    </rPh>
    <rPh sb="5" eb="7">
      <t>ガイトウ</t>
    </rPh>
    <rPh sb="9" eb="11">
      <t>バアイ</t>
    </rPh>
    <rPh sb="12" eb="14">
      <t>タイオウ</t>
    </rPh>
    <phoneticPr fontId="11"/>
  </si>
  <si>
    <t>非該当</t>
    <rPh sb="0" eb="3">
      <t>ヒガイトウ</t>
    </rPh>
    <phoneticPr fontId="11"/>
  </si>
  <si>
    <t>週</t>
    <rPh sb="0" eb="1">
      <t>シュウ</t>
    </rPh>
    <phoneticPr fontId="11"/>
  </si>
  <si>
    <t>月</t>
    <rPh sb="0" eb="1">
      <t>ツキ</t>
    </rPh>
    <phoneticPr fontId="11"/>
  </si>
  <si>
    <t>（２）</t>
  </si>
  <si>
    <t>（３）</t>
  </si>
  <si>
    <t>（４）</t>
  </si>
  <si>
    <t>（５）</t>
  </si>
  <si>
    <t>（６）</t>
  </si>
  <si>
    <t>時間</t>
    <rPh sb="0" eb="2">
      <t>ジカン</t>
    </rPh>
    <phoneticPr fontId="11"/>
  </si>
  <si>
    <t>根拠法令</t>
  </si>
  <si>
    <t>（令和</t>
    <phoneticPr fontId="11"/>
  </si>
  <si>
    <t>年</t>
    <rPh sb="0" eb="1">
      <t>ネン</t>
    </rPh>
    <phoneticPr fontId="11"/>
  </si>
  <si>
    <t>月</t>
    <rPh sb="0" eb="1">
      <t>ガツ</t>
    </rPh>
    <phoneticPr fontId="11"/>
  </si>
  <si>
    <t>現在）</t>
    <rPh sb="0" eb="2">
      <t>ゲンザイ</t>
    </rPh>
    <phoneticPr fontId="11"/>
  </si>
  <si>
    <t>施設種別</t>
  </si>
  <si>
    <t>入　所　定　員</t>
  </si>
  <si>
    <t>（直近在籍者数）</t>
  </si>
  <si>
    <t>配置すべき職種</t>
  </si>
  <si>
    <t>生活相談員</t>
  </si>
  <si>
    <t>事務職員</t>
  </si>
  <si>
    <t>調理職員（雇用者）</t>
  </si>
  <si>
    <t>調理職員（委託）</t>
  </si>
  <si>
    <t>清掃職員</t>
  </si>
  <si>
    <t>（職名と業務内容）</t>
  </si>
  <si>
    <t>人</t>
  </si>
  <si>
    <t>（</t>
    <phoneticPr fontId="11"/>
  </si>
  <si>
    <t>）</t>
    <phoneticPr fontId="11"/>
  </si>
  <si>
    <t>人）</t>
    <phoneticPr fontId="11"/>
  </si>
  <si>
    <t>人</t>
    <phoneticPr fontId="11"/>
  </si>
  <si>
    <t>配置基準</t>
  </si>
  <si>
    <t>配置数</t>
  </si>
  <si>
    <t>人</t>
    <rPh sb="0" eb="1">
      <t>ニン</t>
    </rPh>
    <phoneticPr fontId="11"/>
  </si>
  <si>
    <t>職名：</t>
  </si>
  <si>
    <t>業務：</t>
  </si>
  <si>
    <t>※この表を作成する根拠となる「常勤換算表」は、別途作成してください。</t>
  </si>
  <si>
    <t>　入所者に対し健康管理及び療養上の指導を行うために必要な数を配置していますか。</t>
    <phoneticPr fontId="11"/>
  </si>
  <si>
    <t>嘱託医の氏名</t>
  </si>
  <si>
    <t>契約年月日</t>
  </si>
  <si>
    <t>主たる勤務先</t>
  </si>
  <si>
    <t>専門科目</t>
  </si>
  <si>
    <t>手当（報酬）額</t>
  </si>
  <si>
    <t>勤務日（曜日）</t>
  </si>
  <si>
    <t>月の勤務日数</t>
  </si>
  <si>
    <t>月の勤務時間</t>
  </si>
  <si>
    <t>（複数の場合）</t>
    <phoneticPr fontId="11"/>
  </si>
  <si>
    <t>生活相談員の氏名</t>
    <phoneticPr fontId="11"/>
  </si>
  <si>
    <t xml:space="preserve">　嘱託医の契約を締結していますか。    </t>
    <phoneticPr fontId="11"/>
  </si>
  <si>
    <t>内を選択・入力してください</t>
    <rPh sb="0" eb="1">
      <t>ナイ</t>
    </rPh>
    <rPh sb="2" eb="4">
      <t>センタク</t>
    </rPh>
    <rPh sb="5" eb="7">
      <t>ニュウリョク</t>
    </rPh>
    <phoneticPr fontId="11"/>
  </si>
  <si>
    <t>いる・いない</t>
  </si>
  <si>
    <t>介護サービス事業者</t>
  </si>
  <si>
    <t xml:space="preserve">     </t>
  </si>
  <si>
    <t xml:space="preserve">    </t>
  </si>
  <si>
    <t>事業所の名称</t>
    <phoneticPr fontId="11"/>
  </si>
  <si>
    <t>事業所の所在地   〒</t>
    <phoneticPr fontId="11"/>
  </si>
  <si>
    <t xml:space="preserve">  (電話番号) </t>
    <phoneticPr fontId="11"/>
  </si>
  <si>
    <t xml:space="preserve">  開設法人の名称    社会福祉法人</t>
    <phoneticPr fontId="11"/>
  </si>
  <si>
    <t xml:space="preserve">  開設法人の代表者（理事長）名</t>
    <phoneticPr fontId="11"/>
  </si>
  <si>
    <t xml:space="preserve">  管理者（施設長）名</t>
    <phoneticPr fontId="11"/>
  </si>
  <si>
    <t xml:space="preserve">  記入者職・氏名</t>
    <phoneticPr fontId="11"/>
  </si>
  <si>
    <t xml:space="preserve">  記入年月日 </t>
    <phoneticPr fontId="11"/>
  </si>
  <si>
    <t>令和</t>
    <rPh sb="0" eb="2">
      <t>レイワ</t>
    </rPh>
    <phoneticPr fontId="11"/>
  </si>
  <si>
    <t>日</t>
    <rPh sb="0" eb="1">
      <t>ニチ</t>
    </rPh>
    <phoneticPr fontId="11"/>
  </si>
  <si>
    <t>埼玉県 福祉部 福祉監査課</t>
  </si>
  <si>
    <t xml:space="preserve"> 目　　　次</t>
  </si>
  <si>
    <t>（ポイントとなる主な項目についてのみ目次に掲載しました。）</t>
  </si>
  <si>
    <t>介護サービス事業者自主点検表の作成について</t>
  </si>
  <si>
    <t>★作成、点検に当たっては､下記をよくお読み下さい。</t>
  </si>
  <si>
    <t>１　趣　　旨</t>
  </si>
  <si>
    <t>２  使用方法</t>
  </si>
  <si>
    <t>３  根拠法令</t>
  </si>
  <si>
    <t xml:space="preserve">  　</t>
    <phoneticPr fontId="11"/>
  </si>
  <si>
    <t xml:space="preserve">    </t>
    <phoneticPr fontId="11"/>
  </si>
  <si>
    <t>（１）</t>
    <phoneticPr fontId="11"/>
  </si>
  <si>
    <t>　判定について該当する項目（又は選択肢）がないときは、「非該当」を選択してください。</t>
    <rPh sb="28" eb="31">
      <t>ヒガイトウ</t>
    </rPh>
    <rPh sb="33" eb="35">
      <t>センタク</t>
    </rPh>
    <phoneticPr fontId="11"/>
  </si>
  <si>
    <t>　「いる・いない」等の判定については、該当する項目をリストからプルダウンして選択してださい。</t>
    <rPh sb="38" eb="40">
      <t>センタク</t>
    </rPh>
    <phoneticPr fontId="11"/>
  </si>
  <si>
    <t>　「いる・いない」 「いる」 「いない」 「非該当」の順になっていますので、該当するものを選択してください。</t>
    <rPh sb="22" eb="25">
      <t>ヒガイトウ</t>
    </rPh>
    <rPh sb="27" eb="28">
      <t>ジュン</t>
    </rPh>
    <rPh sb="38" eb="40">
      <t>ガイトウ</t>
    </rPh>
    <rPh sb="45" eb="47">
      <t>センタク</t>
    </rPh>
    <phoneticPr fontId="11"/>
  </si>
  <si>
    <t>・</t>
    <phoneticPr fontId="11"/>
  </si>
  <si>
    <t>「条例第65号」</t>
    <phoneticPr fontId="11"/>
  </si>
  <si>
    <t xml:space="preserve">「平25高介2516-2」 </t>
  </si>
  <si>
    <t>埼玉県軽費老人ホーム、特別養護老人ホーム等の設備及び運営に関する基準を定める条例及び介護保険法施行条例の県独自基準の施行について</t>
    <rPh sb="32" eb="34">
      <t>キジュン</t>
    </rPh>
    <phoneticPr fontId="11"/>
  </si>
  <si>
    <t>「法」</t>
    <phoneticPr fontId="11"/>
  </si>
  <si>
    <t xml:space="preserve">「施行規則」 </t>
    <phoneticPr fontId="11"/>
  </si>
  <si>
    <t>介護保険法施行規則　(平成11年　厚生省令第36号)</t>
    <phoneticPr fontId="11"/>
  </si>
  <si>
    <t>介護保険法　(平成9年　法律第123号)</t>
    <phoneticPr fontId="11"/>
  </si>
  <si>
    <t>　（平成25年3月27日　高介第2516-2号　埼玉県福祉部高齢介護課長通知）　</t>
    <phoneticPr fontId="11"/>
  </si>
  <si>
    <t>埼玉県軽費老人ホーム、特別養護老人ホーム等の設備及び運営に関する基準を定める条例　（平成24年　埼玉県条例第65号）</t>
    <phoneticPr fontId="11"/>
  </si>
  <si>
    <t>リストの項目</t>
    <rPh sb="4" eb="6">
      <t>コウモク</t>
    </rPh>
    <phoneticPr fontId="11"/>
  </si>
  <si>
    <t>いない・いる</t>
  </si>
  <si>
    <t>有・無</t>
  </si>
  <si>
    <t>※氏名を入力してください。</t>
    <rPh sb="1" eb="3">
      <t>シメイ</t>
    </rPh>
    <rPh sb="4" eb="6">
      <t>ニュウリョク</t>
    </rPh>
    <phoneticPr fontId="11"/>
  </si>
  <si>
    <t>　適切な指定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</si>
  <si>
    <t>※</t>
  </si>
  <si>
    <t>※</t>
    <phoneticPr fontId="11"/>
  </si>
  <si>
    <t>イ　感染症に係る業務継続計画　</t>
    <phoneticPr fontId="11"/>
  </si>
  <si>
    <t>策定済・未策定</t>
  </si>
  <si>
    <t>策定済</t>
    <rPh sb="0" eb="2">
      <t>サクテイ</t>
    </rPh>
    <rPh sb="2" eb="3">
      <t>ズ</t>
    </rPh>
    <phoneticPr fontId="11"/>
  </si>
  <si>
    <t>未策定</t>
    <rPh sb="0" eb="1">
      <t>ミ</t>
    </rPh>
    <rPh sb="1" eb="3">
      <t>サクテイ</t>
    </rPh>
    <phoneticPr fontId="11"/>
  </si>
  <si>
    <t>策定済・未策定</t>
    <rPh sb="0" eb="2">
      <t>サクテイ</t>
    </rPh>
    <rPh sb="2" eb="3">
      <t>ズ</t>
    </rPh>
    <rPh sb="4" eb="5">
      <t>ミ</t>
    </rPh>
    <rPh sb="5" eb="7">
      <t>サクテイ</t>
    </rPh>
    <phoneticPr fontId="11"/>
  </si>
  <si>
    <t>　ｂ　初動対応</t>
  </si>
  <si>
    <t>ロ　災害に係る業務継続計画</t>
  </si>
  <si>
    <t>　ｂ　緊急時の対応（業務継続計画発動基準、対応体制等）</t>
  </si>
  <si>
    <t>　ｃ　他施設及び地域との連携</t>
  </si>
  <si>
    <t>（感染症対応研修）</t>
    <rPh sb="1" eb="4">
      <t>カンセンショウ</t>
    </rPh>
    <rPh sb="4" eb="6">
      <t>タイオウ</t>
    </rPh>
    <rPh sb="6" eb="8">
      <t>ケンシュウ</t>
    </rPh>
    <phoneticPr fontId="11"/>
  </si>
  <si>
    <t>実施済</t>
    <rPh sb="0" eb="2">
      <t>ジッシ</t>
    </rPh>
    <rPh sb="2" eb="3">
      <t>ズ</t>
    </rPh>
    <phoneticPr fontId="11"/>
  </si>
  <si>
    <t>未実施</t>
    <rPh sb="0" eb="3">
      <t>ミジッシ</t>
    </rPh>
    <phoneticPr fontId="11"/>
  </si>
  <si>
    <t>実施予定</t>
    <rPh sb="0" eb="2">
      <t>ジッシ</t>
    </rPh>
    <rPh sb="2" eb="4">
      <t>ヨテイ</t>
    </rPh>
    <phoneticPr fontId="11"/>
  </si>
  <si>
    <t>実施済・未実施</t>
  </si>
  <si>
    <t>定期的に実施できるよう取り組んでください。</t>
    <rPh sb="0" eb="3">
      <t>テイキテキ</t>
    </rPh>
    <rPh sb="4" eb="6">
      <t>ジッシ</t>
    </rPh>
    <rPh sb="11" eb="12">
      <t>ト</t>
    </rPh>
    <rPh sb="13" eb="14">
      <t>ク</t>
    </rPh>
    <phoneticPr fontId="11"/>
  </si>
  <si>
    <t>（感染症対応訓練）</t>
    <rPh sb="1" eb="4">
      <t>カンセンショウ</t>
    </rPh>
    <rPh sb="4" eb="6">
      <t>タイオウ</t>
    </rPh>
    <rPh sb="6" eb="8">
      <t>クンレン</t>
    </rPh>
    <phoneticPr fontId="11"/>
  </si>
  <si>
    <t>　次の設備を備えていますか。</t>
    <phoneticPr fontId="11"/>
  </si>
  <si>
    <t>（２）</t>
    <phoneticPr fontId="11"/>
  </si>
  <si>
    <t>計画策定に向けて取り組んでください。</t>
    <rPh sb="0" eb="2">
      <t>ケイカク</t>
    </rPh>
    <rPh sb="2" eb="4">
      <t>サクテイ</t>
    </rPh>
    <rPh sb="5" eb="6">
      <t>ム</t>
    </rPh>
    <rPh sb="8" eb="9">
      <t>ト</t>
    </rPh>
    <rPh sb="10" eb="11">
      <t>ク</t>
    </rPh>
    <phoneticPr fontId="11"/>
  </si>
  <si>
    <t>①</t>
    <phoneticPr fontId="11"/>
  </si>
  <si>
    <t>②</t>
    <phoneticPr fontId="11"/>
  </si>
  <si>
    <t>回</t>
    <rPh sb="0" eb="1">
      <t>カイ</t>
    </rPh>
    <phoneticPr fontId="11"/>
  </si>
  <si>
    <t>計</t>
    <rPh sb="0" eb="1">
      <t>ケイ</t>
    </rPh>
    <phoneticPr fontId="11"/>
  </si>
  <si>
    <t>施設長</t>
    <rPh sb="0" eb="3">
      <t>シセツチョウ</t>
    </rPh>
    <phoneticPr fontId="11"/>
  </si>
  <si>
    <t>生活相談員</t>
    <rPh sb="0" eb="2">
      <t>セイカツ</t>
    </rPh>
    <rPh sb="2" eb="5">
      <t>ソウダンイン</t>
    </rPh>
    <phoneticPr fontId="11"/>
  </si>
  <si>
    <t>介護職員</t>
    <rPh sb="0" eb="2">
      <t>カイゴ</t>
    </rPh>
    <rPh sb="2" eb="4">
      <t>ショクイン</t>
    </rPh>
    <phoneticPr fontId="11"/>
  </si>
  <si>
    <t>看護職員</t>
    <rPh sb="0" eb="2">
      <t>カンゴ</t>
    </rPh>
    <rPh sb="2" eb="4">
      <t>ショクイン</t>
    </rPh>
    <phoneticPr fontId="11"/>
  </si>
  <si>
    <t>その他（</t>
    <rPh sb="2" eb="3">
      <t>タ</t>
    </rPh>
    <phoneticPr fontId="11"/>
  </si>
  <si>
    <t>（具体的に入力してください。）</t>
    <rPh sb="1" eb="4">
      <t>グタイテキ</t>
    </rPh>
    <rPh sb="5" eb="7">
      <t>ニュウリョク</t>
    </rPh>
    <phoneticPr fontId="11"/>
  </si>
  <si>
    <t>　</t>
  </si>
  <si>
    <t>ある・ない</t>
  </si>
  <si>
    <t>人</t>
    <rPh sb="0" eb="1">
      <t>ニン</t>
    </rPh>
    <phoneticPr fontId="11"/>
  </si>
  <si>
    <t>ベッド柵</t>
  </si>
  <si>
    <t>車イスベルト</t>
  </si>
  <si>
    <t>ミトンの使用</t>
  </si>
  <si>
    <t>つなぎ服の使用</t>
    <phoneticPr fontId="11"/>
  </si>
  <si>
    <t>拘束帯の使用</t>
    <phoneticPr fontId="11"/>
  </si>
  <si>
    <t>その他</t>
    <phoneticPr fontId="11"/>
  </si>
  <si>
    <t>実人員</t>
    <phoneticPr fontId="11"/>
  </si>
  <si>
    <t>解除への具体的な取組例</t>
  </si>
  <si>
    <t>（人数を選択してください。）</t>
    <rPh sb="1" eb="3">
      <t>ニンズウ</t>
    </rPh>
    <rPh sb="4" eb="6">
      <t>センタク</t>
    </rPh>
    <phoneticPr fontId="11"/>
  </si>
  <si>
    <t>③</t>
    <phoneticPr fontId="11"/>
  </si>
  <si>
    <t>④</t>
    <phoneticPr fontId="11"/>
  </si>
  <si>
    <t>自　主　点　検　の　ポ　イ　ン　ト</t>
    <rPh sb="0" eb="1">
      <t>ジ</t>
    </rPh>
    <rPh sb="2" eb="3">
      <t>シュ</t>
    </rPh>
    <rPh sb="4" eb="5">
      <t>テン</t>
    </rPh>
    <rPh sb="6" eb="7">
      <t>ケン</t>
    </rPh>
    <phoneticPr fontId="10"/>
  </si>
  <si>
    <t>点 検 結 果</t>
    <rPh sb="0" eb="1">
      <t>テン</t>
    </rPh>
    <rPh sb="2" eb="3">
      <t>ケン</t>
    </rPh>
    <rPh sb="4" eb="5">
      <t>ケツ</t>
    </rPh>
    <rPh sb="6" eb="7">
      <t>ハテ</t>
    </rPh>
    <phoneticPr fontId="11"/>
  </si>
  <si>
    <t>点検結果についての留意事項</t>
    <phoneticPr fontId="11"/>
  </si>
  <si>
    <t>自主点検項目</t>
    <phoneticPr fontId="11"/>
  </si>
  <si>
    <t>いない</t>
  </si>
  <si>
    <t>いる</t>
  </si>
  <si>
    <t>ある</t>
  </si>
  <si>
    <t>ない</t>
  </si>
  <si>
    <t>ない・ある</t>
    <phoneticPr fontId="11"/>
  </si>
  <si>
    <t>check</t>
    <phoneticPr fontId="11"/>
  </si>
  <si>
    <t>No.</t>
    <phoneticPr fontId="11"/>
  </si>
  <si>
    <t>※保有する資格を選択してください。</t>
    <rPh sb="1" eb="3">
      <t>ホユウ</t>
    </rPh>
    <rPh sb="5" eb="7">
      <t>シカク</t>
    </rPh>
    <rPh sb="8" eb="10">
      <t>センタク</t>
    </rPh>
    <phoneticPr fontId="11"/>
  </si>
  <si>
    <t>保　有　資　格</t>
    <phoneticPr fontId="11"/>
  </si>
  <si>
    <t>（契約内容を以下の表に記入（入力）してください。）</t>
    <rPh sb="6" eb="8">
      <t>イカ</t>
    </rPh>
    <rPh sb="9" eb="10">
      <t>ヒョウ</t>
    </rPh>
    <phoneticPr fontId="11"/>
  </si>
  <si>
    <t>（災害対応BCP)</t>
    <rPh sb="1" eb="3">
      <t>サイガイ</t>
    </rPh>
    <rPh sb="3" eb="5">
      <t>タイオウ</t>
    </rPh>
    <phoneticPr fontId="11"/>
  </si>
  <si>
    <t>（感染症対応BCP)</t>
    <rPh sb="1" eb="4">
      <t>カンセンショウ</t>
    </rPh>
    <rPh sb="4" eb="6">
      <t>タイオウ</t>
    </rPh>
    <phoneticPr fontId="11"/>
  </si>
  <si>
    <t>２ 設備の
　 基準</t>
    <phoneticPr fontId="11"/>
  </si>
  <si>
    <t>栄養士</t>
    <phoneticPr fontId="11"/>
  </si>
  <si>
    <t>人　数</t>
    <rPh sb="0" eb="1">
      <t>ヒト</t>
    </rPh>
    <rPh sb="2" eb="3">
      <t>スウ</t>
    </rPh>
    <phoneticPr fontId="11"/>
  </si>
  <si>
    <t>⑤</t>
    <phoneticPr fontId="11"/>
  </si>
  <si>
    <t>⑥</t>
    <phoneticPr fontId="11"/>
  </si>
  <si>
    <t>平13老発155
の3</t>
    <phoneticPr fontId="11"/>
  </si>
  <si>
    <t>構成メンバー</t>
  </si>
  <si>
    <t>名　　称</t>
    <phoneticPr fontId="11"/>
  </si>
  <si>
    <t>開 催 頻 度</t>
    <phoneticPr fontId="11"/>
  </si>
  <si>
    <t>開催ルール：</t>
    <rPh sb="0" eb="2">
      <t>カイサイ</t>
    </rPh>
    <phoneticPr fontId="11"/>
  </si>
  <si>
    <t>前年度開催回数</t>
    <rPh sb="0" eb="3">
      <t>ゼンネンド</t>
    </rPh>
    <rPh sb="3" eb="5">
      <t>カイサイ</t>
    </rPh>
    <rPh sb="5" eb="7">
      <t>カイスウ</t>
    </rPh>
    <phoneticPr fontId="11"/>
  </si>
  <si>
    <t>（該当者に〇を選択してください）</t>
    <rPh sb="1" eb="4">
      <t>ガイトウシャ</t>
    </rPh>
    <rPh sb="7" eb="9">
      <t>センタク</t>
    </rPh>
    <phoneticPr fontId="11"/>
  </si>
  <si>
    <t>医師</t>
    <rPh sb="0" eb="2">
      <t>イシ</t>
    </rPh>
    <phoneticPr fontId="11"/>
  </si>
  <si>
    <t>　　施設内の職員研修の実施回数　(前年度)</t>
    <phoneticPr fontId="11"/>
  </si>
  <si>
    <t>　身体的拘束等について報告するための様式を整備すること。</t>
    <phoneticPr fontId="11"/>
  </si>
  <si>
    <t>　報告された事例及び分析結果を従業者に周知徹底すること。</t>
    <phoneticPr fontId="11"/>
  </si>
  <si>
    <t>　適正化策を講じた後に、その効果について評価すること。</t>
    <phoneticPr fontId="11"/>
  </si>
  <si>
    <t>【身体的拘束等の適正化のための指針について】</t>
    <phoneticPr fontId="11"/>
  </si>
  <si>
    <t>「身体的拘束等の適正化のための指針」に盛り込むべき内容</t>
    <phoneticPr fontId="11"/>
  </si>
  <si>
    <t>⑦</t>
    <phoneticPr fontId="11"/>
  </si>
  <si>
    <t>　施設における身体的拘束等の適正化に関する基本的考え方</t>
    <phoneticPr fontId="11"/>
  </si>
  <si>
    <t>　身体的拘束等の適正化のための職員研修に関する基本方針</t>
    <phoneticPr fontId="11"/>
  </si>
  <si>
    <t>　施設内で発生した身体的拘束等の報告方法等のための方策に関する基本方針</t>
    <phoneticPr fontId="11"/>
  </si>
  <si>
    <t>　身体的拘束等の発生時の対応に関する基本方針</t>
    <phoneticPr fontId="11"/>
  </si>
  <si>
    <t>　入所者等に対する当該指針の閲覧に関する基本方針</t>
    <phoneticPr fontId="11"/>
  </si>
  <si>
    <t>　その他身体的拘束等の適正化の推進のために必要な基本方針</t>
    <phoneticPr fontId="11"/>
  </si>
  <si>
    <t>【身体的拘束等の適正化のための従業者に対する研修について】</t>
  </si>
  <si>
    <t>　身体的拘束等の適正化のための従業者に対する研修について、次のとおり取り組んでいますか。</t>
  </si>
  <si>
    <r>
      <t>　指針に基づいた研修プログラムを作成し、定期的な教育</t>
    </r>
    <r>
      <rPr>
        <u/>
        <sz val="14"/>
        <color theme="1"/>
        <rFont val="游ゴシック Medium"/>
        <family val="3"/>
        <charset val="128"/>
      </rPr>
      <t>（年２回以上）</t>
    </r>
    <r>
      <rPr>
        <sz val="14"/>
        <color theme="1"/>
        <rFont val="游ゴシック Medium"/>
        <family val="3"/>
        <charset val="128"/>
      </rPr>
      <t>を開催すること。</t>
    </r>
    <phoneticPr fontId="11"/>
  </si>
  <si>
    <r>
      <t>　</t>
    </r>
    <r>
      <rPr>
        <u/>
        <sz val="14"/>
        <color theme="1"/>
        <rFont val="游ゴシック Medium"/>
        <family val="3"/>
        <charset val="128"/>
      </rPr>
      <t>新規採用時には必ず身体的拘束等の適正化の研修を実施すること。</t>
    </r>
    <phoneticPr fontId="11"/>
  </si>
  <si>
    <t>　研修の実施内容については必ず記録すること。</t>
    <phoneticPr fontId="11"/>
  </si>
  <si>
    <t>　なお、「身体拘束ゼロへの手引き」に例示されている「緊急やむを得ない身体拘束に関する説明書」などを参考にして、文書により家族等にわかりやすく説明し、原則として拘束開始時かそれ以前に同意を得ていますか。</t>
    <phoneticPr fontId="11"/>
  </si>
  <si>
    <t>　上記の説明書について、次の点について適切に取り扱い、作成及び同意を得ていますか。</t>
    <phoneticPr fontId="11"/>
  </si>
  <si>
    <t>　拘束の三要件の１つのみに○がついていないか。</t>
    <phoneticPr fontId="11"/>
  </si>
  <si>
    <t>　拘束期間の「解除予定日」が空欄になっていないか。</t>
    <phoneticPr fontId="11"/>
  </si>
  <si>
    <t>（注意）</t>
    <phoneticPr fontId="11"/>
  </si>
  <si>
    <t>平13老発155
の6の(2)</t>
    <phoneticPr fontId="11"/>
  </si>
  <si>
    <t>　高齢者虐待の防止について、従業者への研修の実施、サービスの提供を受ける利用者及びその家族からの苦情の処理の体制の整備等、虐待の防止のための措置を講じていますか。</t>
    <phoneticPr fontId="11"/>
  </si>
  <si>
    <t>　高齢者虐待を受けたと思われる入居者を発見した場合は、速やかに、市町村に通報していますか。</t>
    <phoneticPr fontId="11"/>
  </si>
  <si>
    <t>高齢者虐待防止法
第5条</t>
    <phoneticPr fontId="11"/>
  </si>
  <si>
    <t>高齢者虐待防止法
第20条</t>
    <phoneticPr fontId="11"/>
  </si>
  <si>
    <t>高齢者虐待防止法
第21条</t>
    <phoneticPr fontId="11"/>
  </si>
  <si>
    <t>（高齢者虐待に該当する行為）</t>
  </si>
  <si>
    <t>ア</t>
    <phoneticPr fontId="11"/>
  </si>
  <si>
    <t>イ</t>
    <phoneticPr fontId="11"/>
  </si>
  <si>
    <t>ウ</t>
    <phoneticPr fontId="11"/>
  </si>
  <si>
    <t>エ</t>
    <phoneticPr fontId="11"/>
  </si>
  <si>
    <t>オ</t>
    <phoneticPr fontId="11"/>
  </si>
  <si>
    <t>≪参照≫</t>
    <phoneticPr fontId="11"/>
  </si>
  <si>
    <t>・「埼玉県虐待禁止条例」（平成２９年埼玉県条例第２６号）</t>
    <phoneticPr fontId="11"/>
  </si>
  <si>
    <t>　→虐待の早期発見、施設設置者による職員に対する虐待防止等研修の実施</t>
    <phoneticPr fontId="11"/>
  </si>
  <si>
    <t>　虐待の防止のための対策を検討する委員会（虐待防止検討委員会）（テレビ電話装置等を活用して行うことができるものとする。）を定期的に開催していますか。</t>
    <phoneticPr fontId="11"/>
  </si>
  <si>
    <t>　施設外の虐待防止の専門家を委員として積極的に活用することが望ましい。</t>
    <phoneticPr fontId="11"/>
  </si>
  <si>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また、施設に実施が求められるものですが、他のサービス事業者との連携等により行うことも差し支えありません。</t>
    <phoneticPr fontId="11"/>
  </si>
  <si>
    <t>　テレビ電話装置を活用して行う際は、個人情報検討委員会・厚生労働省「医療・介護関係事業者における個人情報の適切な取扱いのためのガイダンス」、厚生労働省「医療情報システムの安全管理に関するガイドライン」等を遵守してください。</t>
    <phoneticPr fontId="11"/>
  </si>
  <si>
    <t>「虐待防止検討委員会」での、具体的な検討事項</t>
  </si>
  <si>
    <t>ア</t>
    <phoneticPr fontId="11"/>
  </si>
  <si>
    <t>イ</t>
    <phoneticPr fontId="11"/>
  </si>
  <si>
    <t>ウ</t>
    <phoneticPr fontId="11"/>
  </si>
  <si>
    <t>エ</t>
    <phoneticPr fontId="11"/>
  </si>
  <si>
    <t>オ</t>
    <phoneticPr fontId="11"/>
  </si>
  <si>
    <t>カ</t>
    <phoneticPr fontId="11"/>
  </si>
  <si>
    <t>キ</t>
    <phoneticPr fontId="11"/>
  </si>
  <si>
    <t>　虐待防止検討委員会その他施設内の組織に関すること。</t>
    <phoneticPr fontId="11"/>
  </si>
  <si>
    <t>　虐待の防止のための指針の整備に関すること。</t>
    <phoneticPr fontId="11"/>
  </si>
  <si>
    <t>　虐待の防止のための職員研修の内容に関すること。</t>
    <phoneticPr fontId="11"/>
  </si>
  <si>
    <t>　虐待等について、職員が相談・報告できる体制整備に関すること。</t>
    <phoneticPr fontId="11"/>
  </si>
  <si>
    <t>　職員が虐待等を把握した場合に、市町村への通報が迅速かつ適切に行われるための方法に関すること。</t>
    <phoneticPr fontId="11"/>
  </si>
  <si>
    <t>　虐待等が発生した場合、その発生原因等の分析から得られる再発の確実な防止策に関すること。</t>
    <phoneticPr fontId="11"/>
  </si>
  <si>
    <t>　前号の再発の防止策を講じた際に、その効果についての評価に関すること。</t>
    <phoneticPr fontId="11"/>
  </si>
  <si>
    <t>②</t>
    <phoneticPr fontId="11"/>
  </si>
  <si>
    <t>③</t>
    <phoneticPr fontId="11"/>
  </si>
  <si>
    <t>　①の結果について、職員に周知徹底していますか。</t>
    <phoneticPr fontId="11"/>
  </si>
  <si>
    <t>　虐待の防止のための指針を整備していますか。</t>
    <phoneticPr fontId="11"/>
  </si>
  <si>
    <t>「虐待防止のための指針」に盛り込むべき内容</t>
  </si>
  <si>
    <t>ク</t>
    <phoneticPr fontId="11"/>
  </si>
  <si>
    <t>ケ</t>
    <phoneticPr fontId="11"/>
  </si>
  <si>
    <t>　施設における虐待の防止に関する基本的考え方</t>
    <phoneticPr fontId="11"/>
  </si>
  <si>
    <t>　虐待防止検討委員会その他施設内の組織に関する事項</t>
    <phoneticPr fontId="11"/>
  </si>
  <si>
    <t>　虐待の防止のための職員研修に関する基本方針</t>
    <phoneticPr fontId="11"/>
  </si>
  <si>
    <t>　虐待等が発生した場合の対応方法に関する基本方針</t>
    <phoneticPr fontId="11"/>
  </si>
  <si>
    <t>　虐待等が発生した場合の相談・報告体制に関する事項</t>
    <phoneticPr fontId="11"/>
  </si>
  <si>
    <t>　成年後見制度の利用支援に関する事項</t>
    <phoneticPr fontId="11"/>
  </si>
  <si>
    <t>　虐待等に係る苦情解決方法に関する事項</t>
    <phoneticPr fontId="11"/>
  </si>
  <si>
    <t>　入所者等に対する当該指針の閲覧に関する事項</t>
    <phoneticPr fontId="11"/>
  </si>
  <si>
    <t>　その他虐待の防止の推進のために必要な事項</t>
    <phoneticPr fontId="11"/>
  </si>
  <si>
    <t>④</t>
    <phoneticPr fontId="11"/>
  </si>
  <si>
    <t>⑤</t>
    <phoneticPr fontId="11"/>
  </si>
  <si>
    <t>　虐待を防止するための体制として、専任の担当者を置いていますか。
（当該担当者としては、虐待防止検討委員会の責任者と同一の従業者が務めることが望ましいです。）</t>
    <phoneticPr fontId="11"/>
  </si>
  <si>
    <t>（１）</t>
    <phoneticPr fontId="11"/>
  </si>
  <si>
    <t>（５）</t>
    <phoneticPr fontId="11"/>
  </si>
  <si>
    <t>（６）</t>
    <phoneticPr fontId="11"/>
  </si>
  <si>
    <t>（７）</t>
    <phoneticPr fontId="11"/>
  </si>
  <si>
    <t>（８）</t>
    <phoneticPr fontId="11"/>
  </si>
  <si>
    <t>（２）</t>
    <phoneticPr fontId="11"/>
  </si>
  <si>
    <t>（３）</t>
    <phoneticPr fontId="11"/>
  </si>
  <si>
    <t>（４）</t>
    <phoneticPr fontId="11"/>
  </si>
  <si>
    <t>　介護職員その他の従業者は、身体的拘束等の発生ごとにその状況、背景等を記録するとと
もに、①の様式に従い、身体的拘束等について報告すること。</t>
    <phoneticPr fontId="11"/>
  </si>
  <si>
    <t>　事例の分析に当たっては、身体的拘束等の発生時の状況等を分析し、身体的拘束等の発生
原因、結果等を取りまとめ、当該事例の適正性と適正化策を検討すること。</t>
    <phoneticPr fontId="11"/>
  </si>
  <si>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11"/>
  </si>
  <si>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11"/>
  </si>
  <si>
    <t>（注）</t>
    <rPh sb="1" eb="2">
      <t>チュウ</t>
    </rPh>
    <phoneticPr fontId="11"/>
  </si>
  <si>
    <t>　ａ　平時からの備え（体制構築・整備、感染症防止に向けた取組の実施、備蓄
　　品の確保等）</t>
    <phoneticPr fontId="11"/>
  </si>
  <si>
    <t>　ｃ　感染拡大防止体制の確立（保健所との連携、濃厚接触者への対応、関係者
　　との情報共有等）</t>
    <phoneticPr fontId="11"/>
  </si>
  <si>
    <t>　ａ　平常時の対応（建物・設備の安全対策、電気・水道等のライフラインが停
　　止した場合の対策、必要品の備蓄等）</t>
    <phoneticPr fontId="11"/>
  </si>
  <si>
    <t>　身体的拘束等の適正化の基礎的内容等の適切な知識を普及・啓発するとともに、当該指定
　施設における指針に基づき、適正化の徹底を行うこと。</t>
    <phoneticPr fontId="11"/>
  </si>
  <si>
    <t>　栄養並びに入所者の心身の状況及び嗜好を考慮した食事を、適切な時間に提供していますか。</t>
    <phoneticPr fontId="11"/>
  </si>
  <si>
    <t xml:space="preserve">　食事時間は適切なものとし、夕食時間は午後６時以降とすることが望ましいですが、早くても午後５時以降としていますか。  </t>
    <phoneticPr fontId="11"/>
  </si>
  <si>
    <t>朝食</t>
  </si>
  <si>
    <t>昼食</t>
  </si>
  <si>
    <t>夕食</t>
  </si>
  <si>
    <t>時</t>
    <rPh sb="0" eb="1">
      <t>ジ</t>
    </rPh>
    <phoneticPr fontId="11"/>
  </si>
  <si>
    <t>分</t>
    <rPh sb="0" eb="1">
      <t>フン</t>
    </rPh>
    <phoneticPr fontId="11"/>
  </si>
  <si>
    <t>～</t>
    <phoneticPr fontId="11"/>
  </si>
  <si>
    <t>　（食事時間を記入（入力）して下さい）</t>
    <rPh sb="10" eb="12">
      <t>ニュウリョク</t>
    </rPh>
    <phoneticPr fontId="11"/>
  </si>
  <si>
    <t>いる・いない（委託等）</t>
  </si>
  <si>
    <t>　入居者の所持金を、自己管理が可能な者についてまで一律に施設が管理していませんか。</t>
    <phoneticPr fontId="11"/>
  </si>
  <si>
    <t>○金銭管理について施設に依頼している入所者</t>
    <phoneticPr fontId="11"/>
  </si>
  <si>
    <t>人中</t>
    <rPh sb="0" eb="1">
      <t>ニン</t>
    </rPh>
    <rPh sb="1" eb="2">
      <t>チュウ</t>
    </rPh>
    <phoneticPr fontId="11"/>
  </si>
  <si>
    <t>（人数を記入（入力）してください。）</t>
    <rPh sb="1" eb="3">
      <t>ニンズウ</t>
    </rPh>
    <rPh sb="4" eb="6">
      <t>キニュウ</t>
    </rPh>
    <rPh sb="7" eb="9">
      <t>ニュウリョク</t>
    </rPh>
    <phoneticPr fontId="11"/>
  </si>
  <si>
    <t>印鑑</t>
    <phoneticPr fontId="11"/>
  </si>
  <si>
    <t>通帳</t>
    <phoneticPr fontId="11"/>
  </si>
  <si>
    <t>（氏名を入力してください。）</t>
    <rPh sb="1" eb="3">
      <t>シメイ</t>
    </rPh>
    <rPh sb="4" eb="6">
      <t>ニュウリョク</t>
    </rPh>
    <phoneticPr fontId="11"/>
  </si>
  <si>
    <t>○預り金の点検実績</t>
    <phoneticPr fontId="11"/>
  </si>
  <si>
    <t>前年度</t>
    <phoneticPr fontId="11"/>
  </si>
  <si>
    <t>今年度</t>
    <rPh sb="0" eb="3">
      <t>コンネンド</t>
    </rPh>
    <phoneticPr fontId="11"/>
  </si>
  <si>
    <t>（点検回数を入力してください。）</t>
    <rPh sb="1" eb="5">
      <t>テンケンカイスウ</t>
    </rPh>
    <rPh sb="6" eb="8">
      <t>ニュウリョク</t>
    </rPh>
    <phoneticPr fontId="11"/>
  </si>
  <si>
    <t>○知らせた方法</t>
    <phoneticPr fontId="11"/>
  </si>
  <si>
    <t xml:space="preserve">○知らせた実績 </t>
    <phoneticPr fontId="11"/>
  </si>
  <si>
    <t>(ア)</t>
    <phoneticPr fontId="11"/>
  </si>
  <si>
    <t>(イ)</t>
    <phoneticPr fontId="11"/>
  </si>
  <si>
    <t>(ウ)</t>
    <phoneticPr fontId="11"/>
  </si>
  <si>
    <t xml:space="preserve"> 　次に掲げる施設の運営についての重要事項に関する規程（運営規程）を定めていますか。</t>
    <phoneticPr fontId="11"/>
  </si>
  <si>
    <t>　施設の目的及び運営の方針</t>
    <phoneticPr fontId="11"/>
  </si>
  <si>
    <t>　従業者の職種、員数及び職務の内容</t>
    <phoneticPr fontId="11"/>
  </si>
  <si>
    <t>　入所定員</t>
    <phoneticPr fontId="11"/>
  </si>
  <si>
    <t>　施設の利用に当たっての留意事項（入所者が留意すべき入所生活上のルール、設備利用上の留意事項）</t>
    <phoneticPr fontId="11"/>
  </si>
  <si>
    <t>　虐待の防止のための対策を検討する委員会の概要等　</t>
    <phoneticPr fontId="11"/>
  </si>
  <si>
    <t>　感染症及び食中毒の予防及びまん延の防止のため次のような内容を盛り込んだ指針を整備していますか。</t>
    <phoneticPr fontId="11"/>
  </si>
  <si>
    <t>（８）</t>
  </si>
  <si>
    <t>（９）</t>
  </si>
  <si>
    <t>　感染者や既往者の入所に際し、感染対策担当者は、介護職員その他の従事者に対し、当該感染症に関する知識、対応等について周知を図っていますか。</t>
    <phoneticPr fontId="11"/>
  </si>
  <si>
    <t>平18厚労告
268の四</t>
    <rPh sb="11" eb="12">
      <t>4</t>
    </rPh>
    <phoneticPr fontId="11"/>
  </si>
  <si>
    <t>平18厚労告
268の五</t>
    <rPh sb="11" eb="12">
      <t>5</t>
    </rPh>
    <phoneticPr fontId="11"/>
  </si>
  <si>
    <t>平18厚労告
268の六</t>
    <rPh sb="11" eb="12">
      <t>6</t>
    </rPh>
    <phoneticPr fontId="11"/>
  </si>
  <si>
    <t>平18厚労告
268の七</t>
    <rPh sb="11" eb="12">
      <t>7</t>
    </rPh>
    <phoneticPr fontId="11"/>
  </si>
  <si>
    <t>　同一の感染症若しくは食中毒による又はそれらによると疑われる死亡者又は重篤な患者が１週間内に２名以上発生した場合</t>
    <phoneticPr fontId="11"/>
  </si>
  <si>
    <t>　上記(ア)及び(イ)に掲げる場合のほか、通常の発生動向を上回る感染症等の発生が疑われ、特に管理者等が報告を必要と認めた場合</t>
    <phoneticPr fontId="11"/>
  </si>
  <si>
    <t>平18厚労告
268の八</t>
    <rPh sb="11" eb="12">
      <t>8</t>
    </rPh>
    <phoneticPr fontId="11"/>
  </si>
  <si>
    <t>　入所者の口腔衛生の観点から、あらかじめ、協力歯科医療機関を定めておくよう努めていますか。</t>
    <phoneticPr fontId="11"/>
  </si>
  <si>
    <t>　　委託費支払いの有無</t>
    <rPh sb="2" eb="7">
      <t>イタクヒシハラ</t>
    </rPh>
    <rPh sb="9" eb="11">
      <t>ウム</t>
    </rPh>
    <phoneticPr fontId="11"/>
  </si>
  <si>
    <t>円）</t>
    <rPh sb="0" eb="1">
      <t>エン</t>
    </rPh>
    <phoneticPr fontId="11"/>
  </si>
  <si>
    <t>委託費（</t>
    <rPh sb="0" eb="3">
      <t>イタクヒ</t>
    </rPh>
    <phoneticPr fontId="11"/>
  </si>
  <si>
    <t xml:space="preserve"> 協 力 歯 科 医 療 機 関 名</t>
    <rPh sb="1" eb="2">
      <t>キョウ</t>
    </rPh>
    <rPh sb="3" eb="4">
      <t>チカラ</t>
    </rPh>
    <rPh sb="5" eb="6">
      <t>ハ</t>
    </rPh>
    <rPh sb="7" eb="8">
      <t>カ</t>
    </rPh>
    <rPh sb="9" eb="10">
      <t>イ</t>
    </rPh>
    <rPh sb="11" eb="12">
      <t>リョウ</t>
    </rPh>
    <rPh sb="13" eb="14">
      <t>キ</t>
    </rPh>
    <rPh sb="15" eb="16">
      <t>カン</t>
    </rPh>
    <rPh sb="17" eb="18">
      <t>ナ</t>
    </rPh>
    <phoneticPr fontId="11"/>
  </si>
  <si>
    <t>（医療機関の名称、委託費の支払いの有無、委託費の金額を記載（入力等）してください。）</t>
    <rPh sb="1" eb="5">
      <t>イリョウキカン</t>
    </rPh>
    <rPh sb="6" eb="8">
      <t>メイショウ</t>
    </rPh>
    <rPh sb="9" eb="11">
      <t>イタク</t>
    </rPh>
    <rPh sb="11" eb="12">
      <t>ヒ</t>
    </rPh>
    <rPh sb="13" eb="15">
      <t>シハラ</t>
    </rPh>
    <rPh sb="17" eb="19">
      <t>ウム</t>
    </rPh>
    <rPh sb="20" eb="23">
      <t>イタクヒ</t>
    </rPh>
    <rPh sb="24" eb="26">
      <t>キンガク</t>
    </rPh>
    <rPh sb="27" eb="29">
      <t>キサイ</t>
    </rPh>
    <rPh sb="30" eb="32">
      <t>ニュウリョク</t>
    </rPh>
    <rPh sb="32" eb="33">
      <t>トウ</t>
    </rPh>
    <phoneticPr fontId="11"/>
  </si>
  <si>
    <t>個人情報保護法
平29ｶﾞｲﾀﾞﾝｽ</t>
    <phoneticPr fontId="11"/>
  </si>
  <si>
    <t>「個人情報の保護に関する法律」の概要</t>
  </si>
  <si>
    <t>　利用目的を出来る限り特定し、その利用目的の達成に必要な範囲内で個人情報を取り扱うこと</t>
    <phoneticPr fontId="11"/>
  </si>
  <si>
    <t>　個人情報は適正な方法で取得し、取得時に本人に対して利用目的の通知・公表等をすること</t>
    <phoneticPr fontId="11"/>
  </si>
  <si>
    <t>　あらかじめ本人の同意を得なければ、第三者に個人データを提供してはならないこと</t>
    <phoneticPr fontId="11"/>
  </si>
  <si>
    <t>　苦情の処理に努め、そのための体制の整備をすること</t>
    <phoneticPr fontId="11"/>
  </si>
  <si>
    <t>　保有個人データについては、利用目的などを本人の知り得る状態に置き、本人の求めに応じて開示・訂正・利用停止等を行うこと</t>
    <phoneticPr fontId="11"/>
  </si>
  <si>
    <t>　改正個人情報保護法（H29.5.30施行）では、5,000件以下の個人情報取り扱い事業者も、法律の規制対象となりました。</t>
    <phoneticPr fontId="11"/>
  </si>
  <si>
    <t>　個人データについては、正確・最新の内容に保つように努め、安全管理措置を講じ、従業者・委託先を監督すること</t>
    <rPh sb="1" eb="3">
      <t>コジン</t>
    </rPh>
    <phoneticPr fontId="11"/>
  </si>
  <si>
    <t>　介護関係事業者は、多数の利用者やその家族について、他人が容易には知りえないような個人情報を詳細に知り得る立場にあり、個人情報の適正な取扱いが求められます。そのため、個人情報保護法の趣旨を踏まえ、介護事業者が遵守すべき事項等について、ガイダンスを定めたものです。</t>
    <phoneticPr fontId="11"/>
  </si>
  <si>
    <t>平29ｶﾞｲﾀﾞﾝｽ</t>
    <phoneticPr fontId="11"/>
  </si>
  <si>
    <t>　次のような項目を盛り込んだ「事故発生の防止のための指針」を作成していますか。</t>
    <phoneticPr fontId="11"/>
  </si>
  <si>
    <t>①</t>
  </si>
  <si>
    <t>②</t>
  </si>
  <si>
    <t>③</t>
  </si>
  <si>
    <t>④</t>
  </si>
  <si>
    <t>⑤</t>
  </si>
  <si>
    <t>⑥</t>
  </si>
  <si>
    <t>　介護事故の防止のための委員会その他施設内の組織に関する事項</t>
    <phoneticPr fontId="11"/>
  </si>
  <si>
    <t>　施設における介護事故の防止に関する基本的考え方</t>
    <phoneticPr fontId="11"/>
  </si>
  <si>
    <t>　介護事故の防止のための職員研修に関する基本方針</t>
    <phoneticPr fontId="11"/>
  </si>
  <si>
    <t>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介護に係る安全の確保を目的とした改善のための方策に関する基本方針</t>
    <phoneticPr fontId="11"/>
  </si>
  <si>
    <t>　介護事故等発生時の対応に関する基本方針</t>
    <phoneticPr fontId="11"/>
  </si>
  <si>
    <t>　その他介護事故等の発生の防止の推進のために必要な基本方針</t>
    <phoneticPr fontId="11"/>
  </si>
  <si>
    <t xml:space="preserve">　事故が発生した場合等の報告、改善策、従業者への周知徹底は、介護事故等について、施設全体で情報共有し、今後の再発防止につなげるためのものです。具体的には、次のような手順を想定しています。 </t>
    <phoneticPr fontId="11"/>
  </si>
  <si>
    <t>　介護事故等について報告するための様式を整備すること。</t>
    <phoneticPr fontId="11"/>
  </si>
  <si>
    <t>　介護職員その他の職員は、介護事故等の発生又は発見ごとにその状況、背景等を記載するとともに、①の様式に従い介護事故等について報告すること。</t>
    <phoneticPr fontId="11"/>
  </si>
  <si>
    <t>　防止策を講じた後に、その効果について評価すること。</t>
    <phoneticPr fontId="11"/>
  </si>
  <si>
    <t>　報告された事例及び分析結果を職員に周知徹底すること。</t>
    <rPh sb="1" eb="3">
      <t>ホウコク</t>
    </rPh>
    <phoneticPr fontId="11"/>
  </si>
  <si>
    <t>　事例の分析に当たっては、介護事故等の発生時の状況等を分析し、介護事故等の発生原因、結果等をとりまとめ、防止策を検討すること。</t>
    <rPh sb="1" eb="3">
      <t>ジレイ</t>
    </rPh>
    <phoneticPr fontId="11"/>
  </si>
  <si>
    <t>　事故発生の防止のために、次のような委員会（テレビ電話装置等を活用して行うことができるものとする。）を設置し、定期的及び必要に応じて開催していますか。</t>
    <phoneticPr fontId="11"/>
  </si>
  <si>
    <t>○</t>
  </si>
  <si>
    <t>○</t>
    <phoneticPr fontId="11"/>
  </si>
  <si>
    <t>　委員会は、介護事故発生の防止、再発防止のための対策を検討するものであること。</t>
    <rPh sb="1" eb="3">
      <t>イイン</t>
    </rPh>
    <phoneticPr fontId="11"/>
  </si>
  <si>
    <t>　構成メンバーの責務及び役割分担を明確にすることが必要です。</t>
    <phoneticPr fontId="11"/>
  </si>
  <si>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t>
    <phoneticPr fontId="11"/>
  </si>
  <si>
    <t>　責任者はケア全般の責任者であることが望ましい。</t>
    <phoneticPr fontId="11"/>
  </si>
  <si>
    <t>　施設外の安全対策の専門家を委員として積極的に活用することが望ましい。</t>
    <phoneticPr fontId="11"/>
  </si>
  <si>
    <t>　事故発生防止の基礎的内容等の適切な知識を普及・啓発すること。</t>
    <phoneticPr fontId="11"/>
  </si>
  <si>
    <t>　当該施設における指針に基づき、安全管理の徹底を行うこと。</t>
    <phoneticPr fontId="11"/>
  </si>
  <si>
    <t>　当該施設が指針に基づいた研修プログラムを作成し、定期的な教育(年２回以上)を開催すること。</t>
    <phoneticPr fontId="11"/>
  </si>
  <si>
    <t>　新規採用時には必ず事故発生防止の研修を実施すること。</t>
    <phoneticPr fontId="11"/>
  </si>
  <si>
    <t>　研修の実施内容について記録を作成すること。</t>
    <phoneticPr fontId="11"/>
  </si>
  <si>
    <t>事故発生の防止措置を適切に実施するための担当者</t>
    <rPh sb="7" eb="8">
      <t>チ</t>
    </rPh>
    <phoneticPr fontId="11"/>
  </si>
  <si>
    <t>虐待防止措置を適切に実施するための専任の担当者</t>
    <rPh sb="0" eb="4">
      <t>ギャクタイボウシ</t>
    </rPh>
    <rPh sb="4" eb="6">
      <t>ソチ</t>
    </rPh>
    <rPh sb="17" eb="19">
      <t>センニン</t>
    </rPh>
    <phoneticPr fontId="11"/>
  </si>
  <si>
    <t>身体的拘束等適正化対応策を担当する専任の担当者</t>
    <rPh sb="0" eb="2">
      <t>シンタイ</t>
    </rPh>
    <rPh sb="2" eb="3">
      <t>テキ</t>
    </rPh>
    <rPh sb="3" eb="5">
      <t>コウソク</t>
    </rPh>
    <rPh sb="5" eb="6">
      <t>ナド</t>
    </rPh>
    <rPh sb="6" eb="8">
      <t>テキセイ</t>
    </rPh>
    <rPh sb="8" eb="9">
      <t>カ</t>
    </rPh>
    <rPh sb="9" eb="11">
      <t>タイオウ</t>
    </rPh>
    <rPh sb="11" eb="12">
      <t>サク</t>
    </rPh>
    <rPh sb="13" eb="15">
      <t>タントウ</t>
    </rPh>
    <rPh sb="17" eb="19">
      <t>センニン</t>
    </rPh>
    <rPh sb="20" eb="23">
      <t>タントウシャ</t>
    </rPh>
    <phoneticPr fontId="11"/>
  </si>
  <si>
    <t xml:space="preserve"> 感染症及び食中毒の予防及びまん延の防止のための対策を検討する委員会の概要等　</t>
    <phoneticPr fontId="11"/>
  </si>
  <si>
    <t>感染症対策等を適切に実施するための担当者</t>
    <rPh sb="0" eb="5">
      <t>カンセンショウタイサク</t>
    </rPh>
    <rPh sb="5" eb="6">
      <t>トウ</t>
    </rPh>
    <phoneticPr fontId="11"/>
  </si>
  <si>
    <t xml:space="preserve"> 事故発生の防止のための委員会の概要等　</t>
    <rPh sb="12" eb="15">
      <t>イインカイ</t>
    </rPh>
    <phoneticPr fontId="11"/>
  </si>
  <si>
    <t>　(8)の事態に備えて、損害賠償保険に加入しておくか、若しくは賠償資力を有する等の措置を講じていますか。</t>
    <phoneticPr fontId="11"/>
  </si>
  <si>
    <t>　事故防止対策については、以下の文書を参考にしてください。</t>
    <phoneticPr fontId="11"/>
  </si>
  <si>
    <t>　平成14年3月
　「福祉サービスにおける危機管理（リスクマネジメント）に関する取組指針
　　～利用者の笑顔と満足を求めて～」（厚生労働省）</t>
    <phoneticPr fontId="11"/>
  </si>
  <si>
    <t>https://www.pref.saitama.lg.jp/documents/19837/kikikanrimanual021102.pdf</t>
    <phoneticPr fontId="11"/>
  </si>
  <si>
    <t>（解除への具体的な取組内容を入力してください。）</t>
    <rPh sb="1" eb="3">
      <t>カイジョ</t>
    </rPh>
    <rPh sb="5" eb="8">
      <t>グタイテキ</t>
    </rPh>
    <rPh sb="9" eb="10">
      <t>ト</t>
    </rPh>
    <rPh sb="10" eb="11">
      <t>ク</t>
    </rPh>
    <rPh sb="11" eb="13">
      <t>ナイヨウ</t>
    </rPh>
    <rPh sb="14" eb="16">
      <t>ニュウリョク</t>
    </rPh>
    <phoneticPr fontId="11"/>
  </si>
  <si>
    <t>・</t>
    <phoneticPr fontId="42"/>
  </si>
  <si>
    <t>基準</t>
    <rPh sb="0" eb="2">
      <t>キジュン</t>
    </rPh>
    <phoneticPr fontId="11"/>
  </si>
  <si>
    <t>いる</t>
    <phoneticPr fontId="11"/>
  </si>
  <si>
    <t>いない</t>
    <phoneticPr fontId="11"/>
  </si>
  <si>
    <t>点検項目</t>
    <rPh sb="0" eb="2">
      <t>テンケン</t>
    </rPh>
    <rPh sb="2" eb="4">
      <t>コウモク</t>
    </rPh>
    <phoneticPr fontId="11"/>
  </si>
  <si>
    <t>点検結果</t>
    <rPh sb="0" eb="2">
      <t>テンケン</t>
    </rPh>
    <rPh sb="2" eb="4">
      <t>ケッカ</t>
    </rPh>
    <phoneticPr fontId="11"/>
  </si>
  <si>
    <t>（９）</t>
    <phoneticPr fontId="11"/>
  </si>
  <si>
    <t>（10）</t>
    <phoneticPr fontId="11"/>
  </si>
  <si>
    <t>（11）</t>
    <phoneticPr fontId="11"/>
  </si>
  <si>
    <t>No.</t>
  </si>
  <si>
    <t>判定</t>
    <rPh sb="0" eb="2">
      <t>ハンテイ</t>
    </rPh>
    <phoneticPr fontId="11"/>
  </si>
  <si>
    <t>根　　　拠　　　法　　　令</t>
    <rPh sb="0" eb="1">
      <t>ネ</t>
    </rPh>
    <rPh sb="4" eb="5">
      <t>キョ</t>
    </rPh>
    <rPh sb="8" eb="9">
      <t>ホウ</t>
    </rPh>
    <rPh sb="12" eb="13">
      <t>レイ</t>
    </rPh>
    <phoneticPr fontId="11"/>
  </si>
  <si>
    <t>点　検　結　果</t>
    <rPh sb="0" eb="1">
      <t>テン</t>
    </rPh>
    <rPh sb="2" eb="3">
      <t>ケン</t>
    </rPh>
    <rPh sb="4" eb="5">
      <t>ケツ</t>
    </rPh>
    <rPh sb="6" eb="7">
      <t>ハテ</t>
    </rPh>
    <phoneticPr fontId="11"/>
  </si>
  <si>
    <t>①居室</t>
    <phoneticPr fontId="11"/>
  </si>
  <si>
    <t>②静養室</t>
    <phoneticPr fontId="11"/>
  </si>
  <si>
    <t>③食堂</t>
    <phoneticPr fontId="11"/>
  </si>
  <si>
    <t>⑫面談室</t>
    <phoneticPr fontId="11"/>
  </si>
  <si>
    <t>⑬洗濯室又は洗濯場</t>
    <phoneticPr fontId="11"/>
  </si>
  <si>
    <t>⑭汚物処理室</t>
    <phoneticPr fontId="11"/>
  </si>
  <si>
    <t>⑯事務室その他運営に必要な部屋</t>
    <phoneticPr fontId="11"/>
  </si>
  <si>
    <t>EXCEL</t>
    <phoneticPr fontId="11"/>
  </si>
  <si>
    <t>紙</t>
    <rPh sb="0" eb="1">
      <t>カミ</t>
    </rPh>
    <phoneticPr fontId="11"/>
  </si>
  <si>
    <t>　入所者の処遇の内容</t>
    <phoneticPr fontId="11"/>
  </si>
  <si>
    <t>　虐待の防止のための措置に関する事項</t>
  </si>
  <si>
    <t>　その他施設の運営に関する重要事項</t>
  </si>
  <si>
    <t>　非常災害対策（基準省令第８条の非常災害対策に関する具体的計画）</t>
    <rPh sb="8" eb="10">
      <t>キジュン</t>
    </rPh>
    <rPh sb="10" eb="12">
      <t>ショウレイ</t>
    </rPh>
    <rPh sb="20" eb="22">
      <t>タイサク</t>
    </rPh>
    <phoneticPr fontId="11"/>
  </si>
  <si>
    <t>入所定員は、居室の利用人員数の合計となっていますか。</t>
    <phoneticPr fontId="11"/>
  </si>
  <si>
    <t>「入所者の処遇の内容」は、日常生活を送る上での１日の日課やレクリエーション、年間行事等を含めた処遇の内容となっていますか。</t>
    <phoneticPr fontId="11"/>
  </si>
  <si>
    <t>「施設の利用に当たっての留意事項」として、入所生活上のルール、設備の利用上の留意事項等を定めていますか。</t>
    <phoneticPr fontId="11"/>
  </si>
  <si>
    <t>「非常災害対策」として、「養護老人ホームの設備及び運営に関する基準」第８条第１項の具体的計画を定めていますか。</t>
    <phoneticPr fontId="11"/>
  </si>
  <si>
    <t>また、非常災害に備えるため、定期的に避難、救出その他必要な訓練を実施していますか。</t>
    <phoneticPr fontId="11"/>
  </si>
  <si>
    <t>さらに、訓練の実施に当たって、地域住民の参加が得られるよう連携に努めていますか。</t>
    <phoneticPr fontId="11"/>
  </si>
  <si>
    <t>「その他施設の運営に関する重要事項」として、当該入所者又は他の入所者等の生命又は身体を保護するため、緊急やむを得ない場合に身体的拘束等を行う際の手続を定めるよう努めていますか。</t>
    <phoneticPr fontId="11"/>
  </si>
  <si>
    <t>常勤換算方法</t>
    <phoneticPr fontId="11"/>
  </si>
  <si>
    <t>　常勤換算に使用する「勤務延時間数」は、勤務表上、当該養護老人ホームの職務に従事する時間として明確に位置付けられている時間の合計数としていますか。</t>
    <phoneticPr fontId="11"/>
  </si>
  <si>
    <t>　また、職員１人につき、勤務延時間数に算入することができる時間数は、当該養護老人ホームにおいて常勤の職員が勤務すべき勤務時間数を上限としていますか。</t>
    <phoneticPr fontId="11"/>
  </si>
  <si>
    <t xml:space="preserve"> 入所者及び一般入所者の数</t>
  </si>
  <si>
    <t>また、前年度の平均値は、前年度の入所者延数を前年度の日数で除して得た数となっていますか。</t>
    <phoneticPr fontId="11"/>
  </si>
  <si>
    <t>《参考》</t>
  </si>
  <si>
    <t>月</t>
    <rPh sb="0" eb="1">
      <t>ガツ</t>
    </rPh>
    <phoneticPr fontId="11"/>
  </si>
  <si>
    <t>日</t>
    <rPh sb="0" eb="1">
      <t>ニチ</t>
    </rPh>
    <phoneticPr fontId="11"/>
  </si>
  <si>
    <t>現在</t>
    <rPh sb="0" eb="2">
      <t>ゲンザイ</t>
    </rPh>
    <phoneticPr fontId="11"/>
  </si>
  <si>
    <t>（</t>
    <phoneticPr fontId="11"/>
  </si>
  <si>
    <t>）</t>
    <phoneticPr fontId="11"/>
  </si>
  <si>
    <t>令和</t>
    <rPh sb="0" eb="2">
      <t>レイワ</t>
    </rPh>
    <phoneticPr fontId="11"/>
  </si>
  <si>
    <t>年</t>
    <rPh sb="0" eb="1">
      <t>ネン</t>
    </rPh>
    <phoneticPr fontId="11"/>
  </si>
  <si>
    <t>　</t>
    <phoneticPr fontId="11"/>
  </si>
  <si>
    <t>・措置市町村は主にどこですか。３市町村記入してください。</t>
    <phoneticPr fontId="11"/>
  </si>
  <si>
    <t>・被措置者以外で、契約入所者はいますか。
　いる（　　　人）（令和　年　　月　　日時点）・いない</t>
    <phoneticPr fontId="11"/>
  </si>
  <si>
    <t>※　収容余力があり、措置入所に支障を及ぼさない場合に限り定員の20%の範囲内で、居住に課題を抱える者の契約入所が認められています。　</t>
    <phoneticPr fontId="11"/>
  </si>
  <si>
    <t xml:space="preserve"> 　職員の専従は入所者の処遇の万全を期するため職員は当該施設の職務に専念すべきとしたものです。しかし、職員の他の職業との兼業を禁止する趣旨のものではなく、また、当該施設を運営する法人内の他の職務であっても、同時並行的に行われるものではない職務であれば、各々の職務に従事すべき時間帯が明確に区分されたうえで兼務することは可能です。したがって、職員の採用及び事務分掌を決定するに当たっては、この点を留意してください。なお、これにより「常勤」に必要な時間を満たさなくなった職員は常勤ではなくなりますので注意してください。　　</t>
    <phoneticPr fontId="11"/>
  </si>
  <si>
    <t xml:space="preserve"> 入所者及び一般入所者の数</t>
    <phoneticPr fontId="11"/>
  </si>
  <si>
    <t>施設長</t>
    <rPh sb="0" eb="3">
      <t>シセツチョウ</t>
    </rPh>
    <phoneticPr fontId="11"/>
  </si>
  <si>
    <t>常勤換算方法で、入所者の数が30又はその端数を増すごとに１以上の生活相談員を配置していますか。</t>
    <phoneticPr fontId="11"/>
  </si>
  <si>
    <t>盲養護老人ホーム（視覚障害者数が定員の7割を超える施設）については、常勤換算方法で、１に、入所者の数が30又はその端数を増すごとに１を加えて得た数以上の生活相談員を配置していますか。</t>
    <phoneticPr fontId="11"/>
  </si>
  <si>
    <t>生活相談員のうち、入所者の数が100又はその端数を増すごとに１人以上を主任生活相談員としていますか。</t>
    <phoneticPr fontId="11"/>
  </si>
  <si>
    <t>生活相談員は、資格を有する者を配置していますか。</t>
    <phoneticPr fontId="11"/>
  </si>
  <si>
    <t>配置人数</t>
    <rPh sb="0" eb="2">
      <t>ハイチ</t>
    </rPh>
    <rPh sb="2" eb="4">
      <t>ニンズウ</t>
    </rPh>
    <phoneticPr fontId="11"/>
  </si>
  <si>
    <t>主任生活相談員</t>
    <phoneticPr fontId="11"/>
  </si>
  <si>
    <t>生活相談員</t>
    <phoneticPr fontId="11"/>
  </si>
  <si>
    <t>基準数</t>
    <rPh sb="0" eb="2">
      <t>キジュン</t>
    </rPh>
    <rPh sb="2" eb="3">
      <t>スウ</t>
    </rPh>
    <phoneticPr fontId="11"/>
  </si>
  <si>
    <t>支援員</t>
    <rPh sb="0" eb="2">
      <t>シエン</t>
    </rPh>
    <rPh sb="2" eb="3">
      <t>イン</t>
    </rPh>
    <phoneticPr fontId="11"/>
  </si>
  <si>
    <t>常勤換算方法で、一般入所者の数が15又はその端数を増すごとに１以上の支援員を配置していますか。</t>
    <phoneticPr fontId="11"/>
  </si>
  <si>
    <t>※一般入所者は、入所者であって、指定特定施設入居者生活介護、指定地域密着型特定施設入居者生活介護又は指定介護予防特定施設入居者生活介護の提供を受けていない者です。</t>
    <phoneticPr fontId="11"/>
  </si>
  <si>
    <t>盲養護老人ホームについては、次の表に掲げる一般入所者の数に応じて支援員を配置していますか。</t>
    <phoneticPr fontId="11"/>
  </si>
  <si>
    <t>一般入所者の数</t>
    <rPh sb="0" eb="2">
      <t>イッパン</t>
    </rPh>
    <rPh sb="2" eb="5">
      <t>ニュウショシャ</t>
    </rPh>
    <rPh sb="6" eb="7">
      <t>スウ</t>
    </rPh>
    <phoneticPr fontId="11"/>
  </si>
  <si>
    <t>支援員の数</t>
    <rPh sb="0" eb="2">
      <t>シエン</t>
    </rPh>
    <rPh sb="2" eb="3">
      <t>イン</t>
    </rPh>
    <rPh sb="4" eb="5">
      <t>スウ</t>
    </rPh>
    <phoneticPr fontId="11"/>
  </si>
  <si>
    <t>21以上　30以下</t>
    <phoneticPr fontId="11"/>
  </si>
  <si>
    <t>31以上　40以下</t>
    <phoneticPr fontId="11"/>
  </si>
  <si>
    <t>41以上　50以下</t>
    <phoneticPr fontId="11"/>
  </si>
  <si>
    <t>51以上　60以下</t>
    <phoneticPr fontId="11"/>
  </si>
  <si>
    <t>61以上　70以下</t>
    <phoneticPr fontId="11"/>
  </si>
  <si>
    <t>71以上　80以下</t>
    <phoneticPr fontId="11"/>
  </si>
  <si>
    <t>81以上　90以下</t>
    <phoneticPr fontId="11"/>
  </si>
  <si>
    <t>91以上　110以下</t>
    <phoneticPr fontId="11"/>
  </si>
  <si>
    <t>支援員のうち１人を「主任支援員」としていますか。</t>
    <phoneticPr fontId="11"/>
  </si>
  <si>
    <t>また、主任支援員は、常勤の者となっていますか。</t>
    <phoneticPr fontId="11"/>
  </si>
  <si>
    <t>主任支援員</t>
    <rPh sb="2" eb="4">
      <t>シエン</t>
    </rPh>
    <rPh sb="4" eb="5">
      <t>イン</t>
    </rPh>
    <phoneticPr fontId="11"/>
  </si>
  <si>
    <t>看護職員</t>
    <rPh sb="0" eb="2">
      <t>カンゴ</t>
    </rPh>
    <rPh sb="2" eb="4">
      <t>ショクイン</t>
    </rPh>
    <phoneticPr fontId="11"/>
  </si>
  <si>
    <t>常勤換算方法で、入所者の数が100又はその端数を増すごとに１以上の看護職員（看護師又は准看護師）を配置していますか。</t>
    <phoneticPr fontId="11"/>
  </si>
  <si>
    <t>盲養護老人ホーム（入所者の数が100以下の場合）については、常勤換算方法で、2以上の看護職員を配置していますか。</t>
    <phoneticPr fontId="11"/>
  </si>
  <si>
    <t>看護職員のうち１人以上は、常勤の者としていますか。</t>
    <phoneticPr fontId="11"/>
  </si>
  <si>
    <t>栄養士</t>
    <rPh sb="0" eb="2">
      <t>エイヨウ</t>
    </rPh>
    <rPh sb="2" eb="3">
      <t>シ</t>
    </rPh>
    <phoneticPr fontId="11"/>
  </si>
  <si>
    <t>調理員、事務員その他の職員</t>
    <phoneticPr fontId="11"/>
  </si>
  <si>
    <t>施設の実情に応じた適当数を配置していますか。</t>
    <phoneticPr fontId="11"/>
  </si>
  <si>
    <t>夜間及び深夜の勤務</t>
    <phoneticPr fontId="11"/>
  </si>
  <si>
    <t>夜間及び深夜の時間帯を通じて1以上の職員に宿直勤務又は夜間及び深夜の勤務を行わせていますか。</t>
    <phoneticPr fontId="11"/>
  </si>
  <si>
    <t>夜勤（人）</t>
    <rPh sb="0" eb="2">
      <t>ヤキン</t>
    </rPh>
    <rPh sb="3" eb="4">
      <t>ニン</t>
    </rPh>
    <phoneticPr fontId="11"/>
  </si>
  <si>
    <t>宿直（人）</t>
    <rPh sb="0" eb="2">
      <t>シュクチョク</t>
    </rPh>
    <rPh sb="3" eb="4">
      <t>ニン</t>
    </rPh>
    <phoneticPr fontId="11"/>
  </si>
  <si>
    <t>夜間・深夜勤務者数</t>
    <phoneticPr fontId="11"/>
  </si>
  <si>
    <t>特定施設の指定・事業の実施形態</t>
    <phoneticPr fontId="11"/>
  </si>
  <si>
    <t>①　指定特定施設入居者生活介護</t>
  </si>
  <si>
    <t>②　指定地域密着型特定施設入居者生活介護</t>
    <phoneticPr fontId="11"/>
  </si>
  <si>
    <t>③　指定介護予防特定施設入居者生活介護</t>
    <phoneticPr fontId="11"/>
  </si>
  <si>
    <t>①　外部サービス利用型</t>
    <phoneticPr fontId="11"/>
  </si>
  <si>
    <t>②　一般型（外部サービス利用型以外）</t>
    <phoneticPr fontId="11"/>
  </si>
  <si>
    <t>指定はどの事業ですか。該当する事業の番号を選んでください。</t>
    <rPh sb="21" eb="22">
      <t>エラ</t>
    </rPh>
    <phoneticPr fontId="11"/>
  </si>
  <si>
    <t>指定を受けている特定施設入居者生活介護の事業形態はどの形態ですか。該当する方の番号を選んでください。</t>
    <rPh sb="39" eb="41">
      <t>バンゴウ</t>
    </rPh>
    <rPh sb="42" eb="43">
      <t>エラ</t>
    </rPh>
    <phoneticPr fontId="11"/>
  </si>
  <si>
    <t>外部サービス利用型養護老人ホームの職員配置状況</t>
    <phoneticPr fontId="11"/>
  </si>
  <si>
    <t>⑮霊安室</t>
    <rPh sb="1" eb="4">
      <t>レイアンシツ</t>
    </rPh>
    <phoneticPr fontId="11"/>
  </si>
  <si>
    <t>⑪職員室</t>
    <rPh sb="1" eb="3">
      <t>ショクイン</t>
    </rPh>
    <phoneticPr fontId="11"/>
  </si>
  <si>
    <t>⑩宿直室</t>
    <rPh sb="1" eb="3">
      <t>シュクチョク</t>
    </rPh>
    <phoneticPr fontId="11"/>
  </si>
  <si>
    <t>⑨調理室</t>
    <rPh sb="1" eb="3">
      <t>チョウリ</t>
    </rPh>
    <rPh sb="3" eb="4">
      <t>シツ</t>
    </rPh>
    <phoneticPr fontId="11"/>
  </si>
  <si>
    <t>⑧医務室</t>
    <rPh sb="1" eb="3">
      <t>イム</t>
    </rPh>
    <phoneticPr fontId="11"/>
  </si>
  <si>
    <t>⑦便所</t>
    <rPh sb="1" eb="3">
      <t>ベンジョ</t>
    </rPh>
    <phoneticPr fontId="11"/>
  </si>
  <si>
    <t>⑥洗面所</t>
    <rPh sb="1" eb="3">
      <t>センメン</t>
    </rPh>
    <rPh sb="3" eb="4">
      <t>ジョ</t>
    </rPh>
    <phoneticPr fontId="11"/>
  </si>
  <si>
    <t>⑤浴室</t>
    <rPh sb="1" eb="3">
      <t>ヨクシツ</t>
    </rPh>
    <phoneticPr fontId="11"/>
  </si>
  <si>
    <t>④集会室</t>
    <rPh sb="1" eb="4">
      <t>シュウカイシツ</t>
    </rPh>
    <phoneticPr fontId="11"/>
  </si>
  <si>
    <t xml:space="preserve">入所者1人当たりの床面積は、10.65㎡以上となっていますか。 </t>
    <phoneticPr fontId="11"/>
  </si>
  <si>
    <t>居室の定員は、1人となっていますか。</t>
    <phoneticPr fontId="11"/>
  </si>
  <si>
    <t>※　ただし、上記の基準は、平成18年4月1日に現に存する施設には適用しません。</t>
    <phoneticPr fontId="11"/>
  </si>
  <si>
    <t>居室に収納設備（押入、タンスなど）を設けていますか。</t>
    <phoneticPr fontId="11"/>
  </si>
  <si>
    <t>　静養室は、医務室又は職員室に近接して設けていますか。</t>
    <rPh sb="1" eb="3">
      <t>セイヨウ</t>
    </rPh>
    <rPh sb="3" eb="4">
      <t>シツ</t>
    </rPh>
    <rPh sb="6" eb="9">
      <t>イムシツ</t>
    </rPh>
    <phoneticPr fontId="11"/>
  </si>
  <si>
    <t>医薬品及び医療機器は、適正に管理していますか。</t>
    <phoneticPr fontId="11"/>
  </si>
  <si>
    <t>医務室には、入所者を診療するために必要な医薬品や医療機器を備えるほか、必要に応じて臨床検査設備を設けていますか。</t>
    <rPh sb="0" eb="3">
      <t>イムシツ</t>
    </rPh>
    <phoneticPr fontId="11"/>
  </si>
  <si>
    <t>医務室は、入院施設を有しない診療所として医療法第7条第1項の規定に基づく知事の許可を得ていますか。</t>
    <phoneticPr fontId="11"/>
  </si>
  <si>
    <t>職員室は、居室のある階ごとに居室に近接して設けられていますか。</t>
    <rPh sb="0" eb="3">
      <t>ショクインシツ</t>
    </rPh>
    <phoneticPr fontId="11"/>
  </si>
  <si>
    <t>入所予定者の入所に際しては、その者の心身の状況、生活歴、病歴等の把握に努めていますか。</t>
    <phoneticPr fontId="11"/>
  </si>
  <si>
    <t>入所者の処遇に当たっては、心身の状況、その置かれている環境等に照らし、その者が居宅において日常生活を営むことができるかどうかについて常に配慮していますか。</t>
    <phoneticPr fontId="11"/>
  </si>
  <si>
    <t>入所者が在宅において生活することができると判断される状態となった場合には、本人又は家族との話し合い等を通じて、在宅復帰後の不安や疑問を解消するとともに、自立した日常生活を継続できるよう助言や指導を行う等、円滑な退所に向けて必要な援助に努めていますか。</t>
    <phoneticPr fontId="11"/>
  </si>
  <si>
    <t>入所者の退所に際しては、保健医療サービスや福祉サービスを行う者との密接な連携を図る等、継続的な支援体制づくりに努めていますか。</t>
    <phoneticPr fontId="11"/>
  </si>
  <si>
    <t>入所者の退所後も、地域包括支援センター等との連携を通じるなどして、当該入所者及びその家族等からの健康、生活状況等に関する相談に応じる等、適切な援助を行うよう努めていますか。</t>
    <phoneticPr fontId="11"/>
  </si>
  <si>
    <t>２ 入所者の処遇に関する計画</t>
    <phoneticPr fontId="11"/>
  </si>
  <si>
    <t>処遇計画の作成に関する業務は、生活相談員に担当させていますか。</t>
    <phoneticPr fontId="11"/>
  </si>
  <si>
    <t>生活相談員は、入所者の心身の状況、その置かれている環境、その者及び家族の希望等を勘案し、他の職員と協議の上、処遇計画を作成していますか。</t>
    <phoneticPr fontId="11"/>
  </si>
  <si>
    <t>処遇計画の作成に当たり、入所者が介護保険法の居宅サービス等を利用している場合は、居宅介護支援事業所で作成する「居宅介護支援計画」又は地域包括支援センターで作成する「介護予防支援計画」の内容に留意していますか。</t>
    <phoneticPr fontId="11"/>
  </si>
  <si>
    <t>処遇計画の内容には、当該施設の行事及び日課等を含めていますか。</t>
    <phoneticPr fontId="11"/>
  </si>
  <si>
    <t>※　処遇計画の作成にあたっては、「介護サービス計画書の様式及び課題分析標準項目の提示について」（平成11年11月12日老企第29号厚生省課長通知）を参考にしてください。</t>
    <phoneticPr fontId="11"/>
  </si>
  <si>
    <t>処遇計画は、入所者の処遇の状況等を勘案し、必要な見直しを行っていますか。</t>
    <phoneticPr fontId="11"/>
  </si>
  <si>
    <t>入所者に対して行った具体的な処遇の内容等を記録していますか。</t>
    <phoneticPr fontId="11"/>
  </si>
  <si>
    <t>また、上記の記録及び処遇計画は、完結の日から２年間保存していますか。</t>
    <phoneticPr fontId="11"/>
  </si>
  <si>
    <t>処遇に当たっては、入所者の有する能力に応じ自立した日常生活を営むことができるように、その心身の状況等に応じて、社会復帰の促進及び自立のために必要な指導、訓練等を行っていますか。</t>
    <phoneticPr fontId="11"/>
  </si>
  <si>
    <t>入所者の処遇は、処遇計画に基づき、漫然かつ画一的なものとならないよう配慮して、行っていますか。</t>
    <phoneticPr fontId="11"/>
  </si>
  <si>
    <t>処遇に当たっては、入所者又は家族に対し、処遇計画の目標及び内容等の必要な事項について、理解しやすいように説明を行っていますか。</t>
    <phoneticPr fontId="11"/>
  </si>
  <si>
    <t>入所者の処遇に当たっては、当該入所者又は他の入所者等の生命又は身体を保護するため緊急やむを得ない場合を除き、身体的拘束その他入所者の行動を制限する行為を行っていませんか。</t>
    <phoneticPr fontId="11"/>
  </si>
  <si>
    <t>【緊急やむを得ない場合とは】</t>
    <phoneticPr fontId="11"/>
  </si>
  <si>
    <t>(a) 委員会のメンバーについては、幅広い職種（例えば、施設長、事務長、医師、
　看護職員、支援員、生活相談員）により構成していますか。</t>
    <rPh sb="46" eb="48">
      <t>シエン</t>
    </rPh>
    <rPh sb="48" eb="49">
      <t>イン</t>
    </rPh>
    <phoneticPr fontId="11"/>
  </si>
  <si>
    <t>支援員</t>
    <rPh sb="0" eb="2">
      <t>シエン</t>
    </rPh>
    <rPh sb="2" eb="3">
      <t>イン</t>
    </rPh>
    <phoneticPr fontId="11"/>
  </si>
  <si>
    <t>　養護老人ホーム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してください。</t>
    <phoneticPr fontId="11"/>
  </si>
  <si>
    <t>施設の職員は、高齢者虐待を発見しやすい立場にあることを自覚し、高齢者虐待の早期発見に努めていますか。</t>
    <rPh sb="0" eb="2">
      <t>シセツ</t>
    </rPh>
    <rPh sb="3" eb="5">
      <t>ショクイン</t>
    </rPh>
    <phoneticPr fontId="11"/>
  </si>
  <si>
    <t>　入所者の身体に外傷が生じ、又は生じるおそれのある暴行を加えること。</t>
  </si>
  <si>
    <t>　入所者を衰弱させるような著しい減食又は長時間の放置その他の入所者を養護すべき職務上の義務を著しく怠ること。</t>
  </si>
  <si>
    <t>　入所者に対する著しい暴言又は著しく拒絶的な対応その他の入所者に著しい心理的外傷を与える言動を行うこと。</t>
  </si>
  <si>
    <t>　入所者にわいせつな行為をすること又は入所者をしてわいせつな行為をさせること。</t>
  </si>
  <si>
    <t>　入所者の財産を不当に処分することその他当該入所者から不当に財産上の利益を得ること。</t>
  </si>
  <si>
    <t>　同一の有症者等が10名以上又は全入所者の半数以上発生した場合</t>
  </si>
  <si>
    <t>（２）</t>
    <phoneticPr fontId="11"/>
  </si>
  <si>
    <t>また、病弱者に対する献立については、必要に応じ、医師の指導を受けていますか。</t>
    <phoneticPr fontId="11"/>
  </si>
  <si>
    <t>食事の提供に関する業務は、養護老人ホーム自らが行っていますか。　　</t>
    <phoneticPr fontId="11"/>
  </si>
  <si>
    <t>食事の提供に関する業務を第三者に委託している場合には、栄養管理、調理管理、材料管理、施設等管理、業務管理、衛生管理、労働衛生管理について施設自らが行う等、当該施設の施設長が業務遂行上必要な注意を果たし得るような体制と契約内容になっていますか。　</t>
    <phoneticPr fontId="11"/>
  </si>
  <si>
    <t>（４）</t>
    <phoneticPr fontId="11"/>
  </si>
  <si>
    <t>（６）</t>
    <phoneticPr fontId="11"/>
  </si>
  <si>
    <t>５ 生活相談等</t>
    <phoneticPr fontId="11"/>
  </si>
  <si>
    <t>（３）</t>
    <phoneticPr fontId="11"/>
  </si>
  <si>
    <t>手続を進めるに当たって、金銭にかかるものについては、書面等をもって事前に同意を得るとともに、代行した後は、その都度本人に確認を得ていますか。併せて、その経過を記録していますか。</t>
    <phoneticPr fontId="11"/>
  </si>
  <si>
    <t>（５）</t>
    <phoneticPr fontId="11"/>
  </si>
  <si>
    <t>（７）</t>
    <phoneticPr fontId="11"/>
  </si>
  <si>
    <t>入浴に際しては、必要に応じて、見回り等により安全確認を行っていますか。</t>
    <phoneticPr fontId="11"/>
  </si>
  <si>
    <t>また、介護を要する者を入浴させる場合には、事故の危険性があることから、職員が目を離すことがないようにする等、安全確保に配慮していますか。</t>
    <phoneticPr fontId="11"/>
  </si>
  <si>
    <t>（８）</t>
    <phoneticPr fontId="11"/>
  </si>
  <si>
    <t>入所者の生活意欲の増進等を図るため、教養娯楽設備を備えるとともに、適宜レクリエーション行事を行っていますか。</t>
    <phoneticPr fontId="11"/>
  </si>
  <si>
    <t>６　居宅サービス等の利用</t>
    <phoneticPr fontId="11"/>
  </si>
  <si>
    <t>７ 健康管理</t>
    <phoneticPr fontId="11"/>
  </si>
  <si>
    <t>入所者の所持金を施設で管理（預り金）する場合、「事務処理要領」等を定めていますか。</t>
    <phoneticPr fontId="11"/>
  </si>
  <si>
    <t>○保管責任者　　　</t>
    <phoneticPr fontId="11"/>
  </si>
  <si>
    <t>入所者の通帳、印鑑の管理にあたっては、通帳と印鑑の保管責任者をそれぞれ別の職員としていますか。</t>
    <phoneticPr fontId="11"/>
  </si>
  <si>
    <t>預り金について、個人別の金銭出納簿を作成し、入金又は払出しがあった場合には証拠書類（領収書等）を添えて記録していますか。</t>
    <phoneticPr fontId="11"/>
  </si>
  <si>
    <t>施設長は、預り金の収支状況を定期的に点検していますか。</t>
    <phoneticPr fontId="11"/>
  </si>
  <si>
    <t xml:space="preserve"> 預り金の収支状況を、定期的（少なくとも四半期に1回）に入所者（必要に応じて家族等）に報告していますか。</t>
    <phoneticPr fontId="11"/>
  </si>
  <si>
    <t>無年金者等に本人支給金を支給していますか。</t>
    <phoneticPr fontId="11"/>
  </si>
  <si>
    <t>（１）</t>
    <phoneticPr fontId="11"/>
  </si>
  <si>
    <t>遺留金品は、措置の実施機関の立会いのもと、身元引受人等に引き渡していますか。</t>
    <phoneticPr fontId="11"/>
  </si>
  <si>
    <t>また、遺留金品の引き渡しの際には、遺留金品の明細を記した受領書を徴するとともに、実施機関の立会者の記名押印、受取人の記名押印を得ていますか。</t>
    <phoneticPr fontId="11"/>
  </si>
  <si>
    <t>９　施設長の責務</t>
    <phoneticPr fontId="11"/>
  </si>
  <si>
    <t>施設長は、施設の職員の管理、業務の実施状況の把握その他の管理を一元的に行っていますか。</t>
    <phoneticPr fontId="11"/>
  </si>
  <si>
    <t>施設長は、職員に「養護老人ホームの設備及び運営に関する基準」の各規定を遵守させるために必要な指揮命令を行っていますか。</t>
    <phoneticPr fontId="11"/>
  </si>
  <si>
    <t>10 生活相談員の責務</t>
    <phoneticPr fontId="11"/>
  </si>
  <si>
    <t xml:space="preserve"> 生活相談員は、処遇計画を作成し、それに沿った支援が行われるよう必要な調整を行っていますか。</t>
    <phoneticPr fontId="11"/>
  </si>
  <si>
    <t xml:space="preserve">入所者の居宅サービス等の利用に際し、介護保険法に規定する居宅サービス計画又は介護予防サービス計画の作成等に資するため、居宅介護支援事業又は介護予防支援事業を行う者と密接な連携を図っていますか。
</t>
    <phoneticPr fontId="11"/>
  </si>
  <si>
    <t>併せて、居宅サービス等その他の保健医療サービス又は福祉サービスを提供する者との連携を図っていますか。　</t>
    <phoneticPr fontId="11"/>
  </si>
  <si>
    <t>入所者又はその家族からの苦情を受け付けた場合は、苦情内容等を記録していますか。</t>
    <phoneticPr fontId="11"/>
  </si>
  <si>
    <t>入所者に対する処遇により事故が発生した場合、事故の状況及び事故に際して採った処置について、記録していますか。</t>
    <phoneticPr fontId="11"/>
  </si>
  <si>
    <t>主任生活相談員は上記(1)～(4)の業務のほか、入所に際しての調整、他の生活相談員に対する技術的指導等の内容の管理を行っていますか。</t>
    <phoneticPr fontId="11"/>
  </si>
  <si>
    <t xml:space="preserve">定員３０人以下で指定特定施設入居者生活介護、指定地域密着型特定施設入居者生活介護又は指定介護予防特定施設入居者生活介護を行う養護老人ホームで生活相談員を置いていない場合は、上記(1) ～(5)の業務は主任支援員が行っていますか。 </t>
    <phoneticPr fontId="11"/>
  </si>
  <si>
    <t>１１ 勤務体制の確保等</t>
    <phoneticPr fontId="11"/>
  </si>
  <si>
    <t>職場におけるセクシャルハラスメントやパワーハラスメントの防止のための取組を規定したものです。
　なお、セクシャルハラスメントについては、上司や同僚に限らず、入所者やその家族等から受けるものも含まれます。</t>
    <phoneticPr fontId="11"/>
  </si>
  <si>
    <t>①</t>
    <phoneticPr fontId="11"/>
  </si>
  <si>
    <t>事業者が講ずべき措置の具体的内容
ア　事業者の方針の明確化及びその周知・啓発
イ　相談（苦情を含む）に応じ、適切に対応するために必要な体制の整備</t>
    <phoneticPr fontId="11"/>
  </si>
  <si>
    <t>②</t>
    <phoneticPr fontId="11"/>
  </si>
  <si>
    <t>事業主が講じることが望ましい取組例
ア　相談に応じ、適切に対応するために必要な体制の整備
イ　被害者への配慮のための取組
ウ　被害防止のための取組</t>
    <phoneticPr fontId="11"/>
  </si>
  <si>
    <t>感染症や非常災害の発生時において、入所者に対する処遇を継続的に行うための、及び非常時の体制で早期の業務再開を図るための「業務継続計画」を策定（見直し）していますか。</t>
    <phoneticPr fontId="11"/>
  </si>
  <si>
    <t>12業務継続計画の策定等</t>
    <phoneticPr fontId="11"/>
  </si>
  <si>
    <t>職員に対し、業務継続計画について周知するとともに、必要な研修及び訓練を定期的（年２回以上）に実施していますか。</t>
    <phoneticPr fontId="11"/>
  </si>
  <si>
    <t>感染症に係る業務継続計画の周知をしていますか</t>
    <rPh sb="13" eb="15">
      <t>シュウチ</t>
    </rPh>
    <phoneticPr fontId="11"/>
  </si>
  <si>
    <t>災害に係る業務継続計画の周知をしていますか</t>
    <rPh sb="12" eb="14">
      <t>シュウチ</t>
    </rPh>
    <phoneticPr fontId="11"/>
  </si>
  <si>
    <t>事務長</t>
    <rPh sb="0" eb="3">
      <t>ジムチョウ</t>
    </rPh>
    <phoneticPr fontId="11"/>
  </si>
  <si>
    <t>栄養士</t>
    <rPh sb="0" eb="3">
      <t>エイヨウシ</t>
    </rPh>
    <phoneticPr fontId="11"/>
  </si>
  <si>
    <t>※</t>
    <phoneticPr fontId="11"/>
  </si>
  <si>
    <t>感染対策委員会は、運営委員会など施設内の他の委員会と独立して設置・運営することが必要ですが、関係する職種、取り扱う事項等が相互に関係が深いと認められる他の会議体を設置している場合には、これと一体的に設置・運営しても差し支えないものとされています。</t>
    <phoneticPr fontId="11"/>
  </si>
  <si>
    <t>また、感染症の予防及びまん延の防止のための訓練（シュミレーション）を定期的（年２回以上）に実施していますか。</t>
    <phoneticPr fontId="11"/>
  </si>
  <si>
    <t>訓練（シュミレーション）について</t>
  </si>
  <si>
    <t>イ</t>
    <phoneticPr fontId="11"/>
  </si>
  <si>
    <t xml:space="preserve">感染症発生時において迅速に行動ができるよう、発生時の対応を定めた指針や研修内容に基づき、施設内の分担や感染対策をした上でのケアの演習などを実施するものです。
</t>
    <phoneticPr fontId="11"/>
  </si>
  <si>
    <t>訓練の実施は、机上を含めその手法は問わないものの、机上及び実地で実施するものを組み合わせながら実施することが適切です。</t>
    <phoneticPr fontId="11"/>
  </si>
  <si>
    <t>ロ</t>
    <phoneticPr fontId="11"/>
  </si>
  <si>
    <t>感染症又は食中毒の発生が疑われる際は、「別に厚生労働大臣が定める感染症又は食中毒の発生が疑われる際の対処等に関する手順」として、下記に掲げる対策を行うこととされています。</t>
    <phoneticPr fontId="11"/>
  </si>
  <si>
    <t>施設は、感染症若しくは食中毒の発生又はそれが疑われる状況が生じたときの有症者等の状況及び各有症者等に講じた措置等を記録していますか。</t>
    <phoneticPr fontId="11"/>
  </si>
  <si>
    <t xml:space="preserve">施設長は、次に掲げる場合には、有症者等の人数、症状、対応状況等を市町村及び保健所に迅速に報告するとともに、市町村又は保健所からの指示を求めることその他の措置を講じていますか。 </t>
    <rPh sb="0" eb="3">
      <t>シセツチョウ</t>
    </rPh>
    <phoneticPr fontId="11"/>
  </si>
  <si>
    <t>　施設内の感染症拡大を未然に防ぐため、利用者だけでなく職員室等、施設内すべての場所で共用タオルの使用を禁止していますか。</t>
    <phoneticPr fontId="11"/>
  </si>
  <si>
    <t>職員は、正当な理由がなく、その業務上知り得た入所者又はその家族の秘密を漏らしてはならないことに、留意していますか。</t>
    <phoneticPr fontId="11"/>
  </si>
  <si>
    <t>職員が退職した後においても、正当な理由がなく、その業務上知り得た入所者又はその家族の秘密を漏らすことがないよう、雇用時に文書で取り決め、例えば違約金についての定めを置くなどの措置を講じていますか。</t>
    <phoneticPr fontId="11"/>
  </si>
  <si>
    <t>「個人情報の保護に関する法律」及び「医療・介護関係事業者における個人情報の適切な取扱いのためのガイダンス」に基づき、入所者及びその家族の個人情報を適切に取り扱っていますか。</t>
    <phoneticPr fontId="11"/>
  </si>
  <si>
    <t/>
  </si>
  <si>
    <t>個人情報保護に関する規程等を整備していますか。</t>
    <phoneticPr fontId="11"/>
  </si>
  <si>
    <t>処遇に関する入所者及びその家族からの苦情に迅速かつ適切に対応するために、苦情を受け付けるための窓口その他の必要な措置を講じていますか。</t>
    <phoneticPr fontId="11"/>
  </si>
  <si>
    <t>施設内に、苦情解決のための体制を整備していますか。</t>
    <phoneticPr fontId="11"/>
  </si>
  <si>
    <t>体制</t>
    <rPh sb="0" eb="2">
      <t>タイセイ</t>
    </rPh>
    <phoneticPr fontId="11"/>
  </si>
  <si>
    <t>氏名等</t>
    <rPh sb="0" eb="2">
      <t>シメイ</t>
    </rPh>
    <rPh sb="2" eb="3">
      <t>トウ</t>
    </rPh>
    <phoneticPr fontId="11"/>
  </si>
  <si>
    <t>苦情受付担当者</t>
    <rPh sb="0" eb="2">
      <t>クジョウ</t>
    </rPh>
    <rPh sb="2" eb="4">
      <t>ウケツケ</t>
    </rPh>
    <rPh sb="4" eb="7">
      <t>タントウシャ</t>
    </rPh>
    <phoneticPr fontId="11"/>
  </si>
  <si>
    <t>苦情受付責任者</t>
    <rPh sb="0" eb="2">
      <t>クジョウ</t>
    </rPh>
    <rPh sb="2" eb="4">
      <t>ウケツケ</t>
    </rPh>
    <rPh sb="4" eb="7">
      <t>セキニンシャ</t>
    </rPh>
    <phoneticPr fontId="11"/>
  </si>
  <si>
    <t>第三者委員(複数）</t>
    <rPh sb="0" eb="3">
      <t>ダイサンシャ</t>
    </rPh>
    <rPh sb="3" eb="5">
      <t>イイン</t>
    </rPh>
    <rPh sb="6" eb="8">
      <t>フクスウ</t>
    </rPh>
    <phoneticPr fontId="11"/>
  </si>
  <si>
    <t>また、苦情が処遇の質の向上を図る上で重要な情報であるとの認識に立ち、苦情の内容を踏まえ、処遇の質の向上に向けた取組を行っていますか。</t>
    <phoneticPr fontId="11"/>
  </si>
  <si>
    <t>苦情を受け付けた場合には、当該苦情の受付日、内容等を記録していますか。</t>
    <phoneticPr fontId="11"/>
  </si>
  <si>
    <t>苦情の内容等の記録は、２年間保存していますか。</t>
    <phoneticPr fontId="11"/>
  </si>
  <si>
    <t>処遇に関し、市町村から指導又は助言を受けた場合には、当該指導又は助言に従って必要な改善を行っていますか。</t>
    <phoneticPr fontId="11"/>
  </si>
  <si>
    <t xml:space="preserve">施設が行った処遇に関する苦情について、その解決の申出が社会福祉法第８３条に規定する運営適正化委員会になされたときは、運営適正化委員会が行う同法第８５条第１項の「調査」にできる限り協力していますか。  </t>
    <phoneticPr fontId="11"/>
  </si>
  <si>
    <t>施設の運営に当たっては、入所者からの苦情に関して、市町村が派遣する介護サービス相談員を積極的に受け入れる等、市町村との密接な連携に努めていますか。</t>
    <phoneticPr fontId="11"/>
  </si>
  <si>
    <t>施設の運営に当たっては、指定施設が地域に開かれたものとして運営されるよう、地域の住民又はボランティア団体等との連携及び協力を行う等、地域との交流に努めていますか。</t>
    <phoneticPr fontId="11"/>
  </si>
  <si>
    <t>上記のほか、市町村が実施する介護サービス相談員派遣事業のほか、老人クラブ、婦人会その他の非営利団体や住民の協力を得て行う事業に協力するよう努めていますか。</t>
    <phoneticPr fontId="11"/>
  </si>
  <si>
    <t>事故が発生した場合又はその危険性がある事態が生じた場合（ヒヤリハット事例）に、当該事実が報告され、その分析を通じた改善策について、職員に周知徹底する体制が整備されていますか。</t>
    <phoneticPr fontId="11"/>
  </si>
  <si>
    <t>　幅広い職種(例えば、施設長、事務長、医師、看護職員、支援員、生活相談員)によって構成すること。</t>
    <rPh sb="27" eb="29">
      <t>シエン</t>
    </rPh>
    <phoneticPr fontId="11"/>
  </si>
  <si>
    <t>入所者に対する処遇により事故が発生した場合は、速やかに県、市町村、入所者の家族等に連絡を行うとともに、必要な措置を講じていますか。</t>
    <phoneticPr fontId="11"/>
  </si>
  <si>
    <t>また、骨折以上の重大な事故や、特異な事故等が発生した場合は、県福祉事務所にも速やかに報告していますか。</t>
    <phoneticPr fontId="11"/>
  </si>
  <si>
    <t>介護事故等の状況及び事故に際して採った処置について記録していますか。</t>
    <phoneticPr fontId="11"/>
  </si>
  <si>
    <t>入所者に対する処遇により賠償すべき事故が発生した場合は、損害賠償を速やかに行っていますか。</t>
    <phoneticPr fontId="11"/>
  </si>
  <si>
    <t xml:space="preserve"> 自　主　点　検　表　５</t>
    <phoneticPr fontId="11"/>
  </si>
  <si>
    <t>養護老人ホーム</t>
    <rPh sb="0" eb="2">
      <t>ヨウゴ</t>
    </rPh>
    <rPh sb="2" eb="4">
      <t>ロウジン</t>
    </rPh>
    <phoneticPr fontId="11"/>
  </si>
  <si>
    <t>介護サービス事業者 自主点検表　５</t>
    <phoneticPr fontId="11"/>
  </si>
  <si>
    <t>養護老人ホーム用</t>
    <phoneticPr fontId="11"/>
  </si>
  <si>
    <t>　　２　入所者の処遇に関する計画・・・・・・・・・・・・・・・・・・・・</t>
    <phoneticPr fontId="11"/>
  </si>
  <si>
    <t>　　12　業務継続計画の策定等・・・・・・・・・・・・・・・・・・・・</t>
    <phoneticPr fontId="11"/>
  </si>
  <si>
    <t>　　16　苦情処理・・・・・・・・・・・・・・・・・・・・・・・・・・</t>
    <phoneticPr fontId="11"/>
  </si>
  <si>
    <t>　　18　事故発生の防止及び発生時の対応・・・・・・・・・・・・・・・・・・・</t>
    <phoneticPr fontId="11"/>
  </si>
  <si>
    <t>（注）この点検表は養護老人ホーム用です。</t>
    <phoneticPr fontId="42"/>
  </si>
  <si>
    <t>　養護老人ホームが、入所者に対して適切な処遇を行なうためには、施設自らが自主的に事業の運営状況を点検し、設備及び運営に関する基準が守られているかを常に確認することが重要です。
　そこで、県では、養護老人ホームについて、法令、関係通知等を基に自主点検表を作成し、運営上の必要な事項について、自主点検をお願いし、県が行う指導と連携を図ることとしました。
　この点検表は、主として「平成２４年埼玉県条例第６５号」及び「養護老人ホームの設備及び運営に関する基準（昭和４１年７月１日 厚生省令第19号）」並びにその「解釈通知」に基づき、その項目立ての順に点検していただくように作成しています。（一部、関連項目については、掲載順を変更している場合があります。）
　なお、社会福祉法、労働基準法や非常災害対策など、ここに記載されていない基準や規定等については、別に点検表を作成しましたので、各施設で「法令遵守」の視点から確認の上、適正な運営確保に努めるようお願いいたします。
　</t>
    <phoneticPr fontId="11"/>
  </si>
  <si>
    <t>施設長が中心となって、毎年度定期的に作成（自主点検）し、設備及び運営に関する基準の適合状況を確認するのに活用してください。</t>
    <phoneticPr fontId="42"/>
  </si>
  <si>
    <t>　県による施設への実地指導が行われるときは、直近の内容により作成し、他の確認書類とともに、福祉監査課へ提出してください。なお、この場合は、控えを必ず保管してください。</t>
    <phoneticPr fontId="11"/>
  </si>
  <si>
    <t>記入にあたっては、施設長が中心となり、必ず直接担当する職員及び関係する全職員で検討のうえ点検してください。　</t>
    <phoneticPr fontId="11"/>
  </si>
  <si>
    <t>　点検結果については、実施後3年間の保管をお願いします。</t>
    <phoneticPr fontId="11"/>
  </si>
  <si>
    <t>　養護老人ホームの設備及び運営に関する基準（施設基準）は、従来、厚生省令で定められていましたが、平成23年の法改正で、施設基準は条例で定めることになりました。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42"/>
  </si>
  <si>
    <t>「昭41厚令19」</t>
    <phoneticPr fontId="42"/>
  </si>
  <si>
    <t>養護老人ホームの設備及び運営に関する基準</t>
    <phoneticPr fontId="42"/>
  </si>
  <si>
    <t>    (昭和41年7月1日　厚生省令第19号)</t>
    <phoneticPr fontId="42"/>
  </si>
  <si>
    <t>「平12老発307」</t>
    <phoneticPr fontId="42"/>
  </si>
  <si>
    <t>養護老人ホームの設備及び運営に関する基準について</t>
    <phoneticPr fontId="42"/>
  </si>
  <si>
    <t xml:space="preserve"> (平成12年3月30日　老発第307号　厚生省老人保健福祉局長通知)</t>
    <phoneticPr fontId="42"/>
  </si>
  <si>
    <t>【施設長】</t>
  </si>
  <si>
    <t>「昭53社庶13」      </t>
  </si>
  <si>
    <t>社会福祉施設の長の資格要件について</t>
    <phoneticPr fontId="42"/>
  </si>
  <si>
    <t>                        　</t>
    <phoneticPr fontId="42"/>
  </si>
  <si>
    <t>　(昭和53年2月20日　社庶第13号　厚生省社会局長・児童家庭局長通知)</t>
    <phoneticPr fontId="42"/>
  </si>
  <si>
    <t>　　　　　　　　　　　　　　局長通知)</t>
  </si>
  <si>
    <t>【夜間及び深夜の勤務】</t>
  </si>
  <si>
    <t>「昭62社施107」</t>
    <phoneticPr fontId="42"/>
  </si>
  <si>
    <t>社会福祉施設における防火安全対策の強化について</t>
  </si>
  <si>
    <t xml:space="preserve"> (昭和62年9月18日　社施第107号　厚生省社会局長・児童家庭局長通知）</t>
    <phoneticPr fontId="42"/>
  </si>
  <si>
    <t>【処遇の方針】</t>
  </si>
  <si>
    <t>「平13老発155」</t>
    <phoneticPr fontId="42"/>
  </si>
  <si>
    <t>「身体拘束ゼロ作戦」の推進について</t>
    <phoneticPr fontId="42"/>
  </si>
  <si>
    <t>(平成13年4月6日　老発第155号　厚生労働省老健局長通知)</t>
    <phoneticPr fontId="42"/>
  </si>
  <si>
    <t>「身体拘束ゼロへの手引」　</t>
    <phoneticPr fontId="42"/>
  </si>
  <si>
    <t>身体拘束ゼロへの手引き　
（厚生労働省「身体拘束ゼロ作戦推進会議」）</t>
    <phoneticPr fontId="42"/>
  </si>
  <si>
    <t>　　　　　　　　　　　　　　</t>
    <phoneticPr fontId="42"/>
  </si>
  <si>
    <t>「高齢者虐待防止法」</t>
    <phoneticPr fontId="42"/>
  </si>
  <si>
    <t>　高齢者虐待の防止、高齢者の養護者に対する支援等に関する法律</t>
    <phoneticPr fontId="42"/>
  </si>
  <si>
    <t>　（平成17年11月9日　法律第124号）</t>
    <phoneticPr fontId="42"/>
  </si>
  <si>
    <t>「昭53老第1255」</t>
    <phoneticPr fontId="42"/>
  </si>
  <si>
    <t>老人ホーム入所者の預り金及び遺留金品等の取扱いについて
（昭和53年12月23日　老第1255号　埼玉県生活福祉部長通知）</t>
    <phoneticPr fontId="42"/>
  </si>
  <si>
    <t>【感染症、食中毒の予防】</t>
  </si>
  <si>
    <t>「平 18厚労告268」</t>
    <phoneticPr fontId="42"/>
  </si>
  <si>
    <t xml:space="preserve">厚生労働大臣が定める感染症又は食中毒の発生が疑われる際の対処等に関する手順
(平成18年3月31日厚生労働省告示第268号)  </t>
    <phoneticPr fontId="42"/>
  </si>
  <si>
    <t>【秘密保持等】</t>
  </si>
  <si>
    <t>「個人情報保護法」</t>
    <phoneticPr fontId="42"/>
  </si>
  <si>
    <t>個人情報の保護に関する法律（平成15年　法律第57号）</t>
    <phoneticPr fontId="42"/>
  </si>
  <si>
    <t>「平29ガイダンス」</t>
  </si>
  <si>
    <t>【苦情処理】</t>
  </si>
  <si>
    <t>「平12老発514」</t>
  </si>
  <si>
    <t>社会福祉事業の経営者による福祉サービスに関する苦情解決の仕組みの指針について（平成12年6月7日　老発第514号など厚生省老人保健福祉局長など4局長連名通知）</t>
    <phoneticPr fontId="42"/>
  </si>
  <si>
    <t>・「社会福祉法」（再掲）　　社会福祉法（昭和26年　法律第45号）</t>
  </si>
  <si>
    <t>【事故発生の防止及び発生時の対応】</t>
  </si>
  <si>
    <t>　施設の事業運営の方針は、養護老人ホームの設備及び運営に関する基準第２条の基本方針に沿ったものとなっていますか。</t>
    <phoneticPr fontId="11"/>
  </si>
  <si>
    <t>　入所者の意思及び人格を尊重し、常にその者の立場に立って処遇を行うように努めていますか。</t>
    <phoneticPr fontId="11"/>
  </si>
  <si>
    <t>条例第42 条
昭41 厚令19
第2 条</t>
    <phoneticPr fontId="11"/>
  </si>
  <si>
    <t>条例第42 条
第2 項
昭41 厚令19
第2 条第2 項</t>
    <phoneticPr fontId="11"/>
  </si>
  <si>
    <t>条例第42 条
第3 項
昭41 厚令19
第2 条第3 項</t>
    <phoneticPr fontId="11"/>
  </si>
  <si>
    <t>条例第42 条
第4 項
昭41 厚令19
第2 条第4 項</t>
    <phoneticPr fontId="11"/>
  </si>
  <si>
    <t>　明るく家庭的な雰囲気を有し、地域や家庭との結び付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t>
    <phoneticPr fontId="11"/>
  </si>
  <si>
    <t xml:space="preserve"> 　入所者の人権の擁護、虐待の防止等のため、必要な体制の整備を行うとともに、その職員に対し、研修を実施する等の措置を講じていますか。</t>
    <phoneticPr fontId="11"/>
  </si>
  <si>
    <t>条例第47 条
昭41 厚令19
第7 条</t>
    <phoneticPr fontId="11"/>
  </si>
  <si>
    <t>２運営規程</t>
    <phoneticPr fontId="11"/>
  </si>
  <si>
    <t>平12 老発307
第1 の6 の(2)</t>
    <phoneticPr fontId="11"/>
  </si>
  <si>
    <t>平12 老発307
第1 の6 の(3)</t>
    <phoneticPr fontId="11"/>
  </si>
  <si>
    <t>平12 老発307
第1 の6 の(4)</t>
    <phoneticPr fontId="11"/>
  </si>
  <si>
    <t>条例第48 条
第1 項
昭41 厚令19
第8 条第1 項</t>
    <phoneticPr fontId="11"/>
  </si>
  <si>
    <t>条例第48 条
第2 項
昭41 厚令19
第8 条第2 項</t>
    <phoneticPr fontId="11"/>
  </si>
  <si>
    <t>条例第48 条
第3 項
昭41 厚令19
第8 条第3 項</t>
    <phoneticPr fontId="11"/>
  </si>
  <si>
    <t>平12 老発307
第1 の6 の(7)</t>
    <phoneticPr fontId="11"/>
  </si>
  <si>
    <t>　常勤換算方法は、当該養護老人ホームの職員の勤務延時間数を常勤の職員が勤務すべき時間数（１週間に勤務すべき時間数が32時間を下回る場合は32時間を基本とする。）で除することにより、職員の員数を常勤の職員の員数に換算する方法をいうものです。</t>
    <phoneticPr fontId="11"/>
  </si>
  <si>
    <t xml:space="preserve"> 勤務延時間数</t>
    <phoneticPr fontId="11"/>
  </si>
  <si>
    <t xml:space="preserve"> 常勤・非常勤について、次のとおり取り扱っていますか。</t>
    <phoneticPr fontId="11"/>
  </si>
  <si>
    <t>常勤</t>
    <rPh sb="0" eb="2">
      <t>ジョウキン</t>
    </rPh>
    <phoneticPr fontId="11"/>
  </si>
  <si>
    <t>前記の除して得た数については、小数点第２位以下を切り上げていますか。</t>
    <phoneticPr fontId="11"/>
  </si>
  <si>
    <t>令元.7.2 老高発
0702 第1</t>
    <phoneticPr fontId="11"/>
  </si>
  <si>
    <t>２職員数等</t>
    <phoneticPr fontId="11"/>
  </si>
  <si>
    <t>条例第45 条
昭41 厚令19
第5 条第1 項</t>
    <phoneticPr fontId="11"/>
  </si>
  <si>
    <t>昭53 社庶13
1 の(3)</t>
    <phoneticPr fontId="11"/>
  </si>
  <si>
    <t>条例第52 条
昭41 厚令19
第12 条第5 項</t>
    <phoneticPr fontId="11"/>
  </si>
  <si>
    <t>　常勤換算方法について、このとおり計算していますか。</t>
    <phoneticPr fontId="11"/>
  </si>
  <si>
    <t>職員の専従</t>
    <rPh sb="0" eb="2">
      <t>ショクイン</t>
    </rPh>
    <rPh sb="3" eb="5">
      <t>センジュウ</t>
    </rPh>
    <phoneticPr fontId="11"/>
  </si>
  <si>
    <t>条例第45 条
昭41 厚令19
第5 条第2 項</t>
    <phoneticPr fontId="11"/>
  </si>
  <si>
    <t>条例第52 条
昭41 厚令19
第12 条第7 項</t>
    <phoneticPr fontId="11"/>
  </si>
  <si>
    <t>条例第52 条
昭41 厚令19
第12 条第１項
第3 号のロ及
び第12 条第2
項第1 号のロ</t>
    <phoneticPr fontId="11"/>
  </si>
  <si>
    <t>条例第52 条
昭41 厚令19
第12 条第8 項</t>
    <phoneticPr fontId="11"/>
  </si>
  <si>
    <t>条例第52 条
昭41 厚令19
第12 条第2 項
第１号のイ</t>
    <phoneticPr fontId="11"/>
  </si>
  <si>
    <t>条例第52 条
昭41 厚令19
第12 条第１項
第4 号のイ</t>
    <phoneticPr fontId="11"/>
  </si>
  <si>
    <t>条例第52 条
昭41 厚令19
第12 条第9 項</t>
    <phoneticPr fontId="11"/>
  </si>
  <si>
    <t>条例第52 条
昭41 厚令19
第12 条第2 項
第3 号のイ</t>
    <phoneticPr fontId="11"/>
  </si>
  <si>
    <t>条例第52 条
昭41 厚令19
第12 条第１
項ただし書</t>
    <phoneticPr fontId="11"/>
  </si>
  <si>
    <t>条例第52 条
昭41 厚令19
第12 条第１項第7 号</t>
    <phoneticPr fontId="11"/>
  </si>
  <si>
    <t>条例第52 条
昭41 厚令19
第12 条第11 項</t>
    <phoneticPr fontId="11"/>
  </si>
  <si>
    <t>平12 老発307
第3 の1 の(6)
昭62 社施107
５の(1)</t>
    <phoneticPr fontId="11"/>
  </si>
  <si>
    <t>＊　宿直の場合には、次の中から選択してください。</t>
    <rPh sb="10" eb="11">
      <t>ツギ</t>
    </rPh>
    <rPh sb="12" eb="13">
      <t>ナカ</t>
    </rPh>
    <rPh sb="15" eb="17">
      <t>センタク</t>
    </rPh>
    <phoneticPr fontId="11"/>
  </si>
  <si>
    <t>事務職員等 （職員宿直）</t>
    <phoneticPr fontId="11"/>
  </si>
  <si>
    <t>宿直専門職員（賃金雇用職員）　</t>
    <phoneticPr fontId="11"/>
  </si>
  <si>
    <t>委託職員(業務委託）</t>
    <phoneticPr fontId="11"/>
  </si>
  <si>
    <t>養護老人ホーム</t>
    <phoneticPr fontId="11"/>
  </si>
  <si>
    <t>外部サービス利用型特定施設</t>
    <phoneticPr fontId="11"/>
  </si>
  <si>
    <t>施設長</t>
    <phoneticPr fontId="11"/>
  </si>
  <si>
    <t>　（うち主任生活相談員）</t>
    <rPh sb="4" eb="6">
      <t>シュニン</t>
    </rPh>
    <rPh sb="6" eb="8">
      <t>セイカツ</t>
    </rPh>
    <rPh sb="8" eb="11">
      <t>ソウダンイン</t>
    </rPh>
    <phoneticPr fontId="11"/>
  </si>
  <si>
    <t>計画作成担当者</t>
    <rPh sb="0" eb="2">
      <t>ケイカク</t>
    </rPh>
    <rPh sb="2" eb="4">
      <t>サクセイ</t>
    </rPh>
    <rPh sb="4" eb="7">
      <t>タントウシャ</t>
    </rPh>
    <phoneticPr fontId="11"/>
  </si>
  <si>
    <t>( A ) - ( B )のうち外部サービス利用者数（ア）</t>
    <rPh sb="16" eb="18">
      <t>ガイブ</t>
    </rPh>
    <rPh sb="22" eb="25">
      <t>リヨウシャ</t>
    </rPh>
    <rPh sb="25" eb="26">
      <t>スウ</t>
    </rPh>
    <phoneticPr fontId="11"/>
  </si>
  <si>
    <t>Aのうち一般入所者の数
（B)</t>
    <phoneticPr fontId="11"/>
  </si>
  <si>
    <t>－</t>
    <phoneticPr fontId="11"/>
  </si>
  <si>
    <r>
      <t>★　上記（３）の一般型（外部サービス利用型以外）の特定施設入居者生活介護等の事業を行っている養護老人ホームにあっては、</t>
    </r>
    <r>
      <rPr>
        <u/>
        <sz val="16"/>
        <color theme="1"/>
        <rFont val="游ゴシック Medium"/>
        <family val="3"/>
        <charset val="128"/>
      </rPr>
      <t>特定施設入居者生活介護及び介護予防特定施設入居者生活介護の自主点検表並びに養護老人ホーム・特定施設職員総括表</t>
    </r>
    <r>
      <rPr>
        <sz val="16"/>
        <color theme="1"/>
        <rFont val="游ゴシック Medium"/>
        <family val="3"/>
        <charset val="128"/>
      </rPr>
      <t>も記入、作成し提出してください。</t>
    </r>
    <phoneticPr fontId="11"/>
  </si>
  <si>
    <t>条例第51 条
昭41 厚令19
第11 条第3 項</t>
    <phoneticPr fontId="11"/>
  </si>
  <si>
    <t>条例第51 条
昭41 厚令19
第11 条第3 項
ただし書き
平12 老発307
第1 の3</t>
    <phoneticPr fontId="11"/>
  </si>
  <si>
    <t>居 室</t>
  </si>
  <si>
    <t>静養室</t>
    <rPh sb="0" eb="2">
      <t>セイヨウ</t>
    </rPh>
    <rPh sb="2" eb="3">
      <t>シツ</t>
    </rPh>
    <phoneticPr fontId="11"/>
  </si>
  <si>
    <t>　ベッド等の設備を備えるとともに、入所者の身の回り品を収納できる収納設備を設けていますか。</t>
    <phoneticPr fontId="11"/>
  </si>
  <si>
    <t>条例第51 条
昭41 厚令19
第11 条第4 項
第1 号のロ</t>
    <phoneticPr fontId="11"/>
  </si>
  <si>
    <t>条例第53 条
昭41 厚令19
第13 条</t>
    <phoneticPr fontId="11"/>
  </si>
  <si>
    <t>条例第51 条
昭41 厚令19
第11 条第4 項
第1 号のニ</t>
    <phoneticPr fontId="11"/>
  </si>
  <si>
    <t>条例第51 条
昭41 厚令19
第11 条第4 項
第2 号</t>
    <phoneticPr fontId="11"/>
  </si>
  <si>
    <t>医務室</t>
    <rPh sb="0" eb="3">
      <t>イムシツ</t>
    </rPh>
    <phoneticPr fontId="11"/>
  </si>
  <si>
    <t>条例第51 条
昭41 厚令19
第11 条第4 項
第5 号</t>
    <phoneticPr fontId="11"/>
  </si>
  <si>
    <t>条例第64 条
第1 項
昭41 厚令19
第24 条第1 項</t>
    <phoneticPr fontId="11"/>
  </si>
  <si>
    <t>平12 老発307
第2 の2 の(7)</t>
    <phoneticPr fontId="11"/>
  </si>
  <si>
    <t>職員室</t>
    <rPh sb="0" eb="3">
      <t>ショクインシツ</t>
    </rPh>
    <phoneticPr fontId="11"/>
  </si>
  <si>
    <t>条例第51 条
昭41 厚令19
第11 条第4 項第7 号</t>
    <phoneticPr fontId="11"/>
  </si>
  <si>
    <t>条例第54 条第1 項
昭41 厚令19
第14 条第1 項
平12 老発307
第5 の1 の(1)</t>
    <phoneticPr fontId="11"/>
  </si>
  <si>
    <t>条例第54 条第2 項
昭41 厚令19
第14 条第2 項
平12 老発307
第5 の1 の(2)</t>
    <phoneticPr fontId="11"/>
  </si>
  <si>
    <t>条例第54 条第3 項
昭41 厚令19
第14 条第3 項
平12 老発307
第5 の1 の(3)</t>
    <phoneticPr fontId="11"/>
  </si>
  <si>
    <t>条例第54 条第4 項
昭41 厚令19
第14 条第4 項
平12 老発307
第5 の1 の(4)</t>
    <phoneticPr fontId="11"/>
  </si>
  <si>
    <t>条例第54 条第5 項
昭41 厚令19
第14 条第5 項
平12 老発307
第5 の1 の(5)</t>
    <phoneticPr fontId="11"/>
  </si>
  <si>
    <t>条例第55 条第1 項
昭41 厚令19
第15 条第1 項</t>
    <phoneticPr fontId="11"/>
  </si>
  <si>
    <t>条例第55 条第2 項
昭41 厚令19
第15 条第2 項</t>
    <phoneticPr fontId="11"/>
  </si>
  <si>
    <t>平12 老発307
第5 の2 の(2)</t>
    <phoneticPr fontId="11"/>
  </si>
  <si>
    <t>また、入所者が特定施設入居者生活介護又は介護予防特定施設入居者生活介護のサービスを受けている場合には、特定施設の計画作成担当者が作成する「特定施設サービス計画」の内容に留意していますか。</t>
    <phoneticPr fontId="11"/>
  </si>
  <si>
    <t>平12 老発307
第5 の2 の(3)</t>
    <phoneticPr fontId="11"/>
  </si>
  <si>
    <t>平12 老発307
第5 の2 の(4)</t>
    <phoneticPr fontId="11"/>
  </si>
  <si>
    <r>
      <t>　なお、</t>
    </r>
    <r>
      <rPr>
        <u/>
        <sz val="16"/>
        <color theme="1"/>
        <rFont val="游ゴシック Medium"/>
        <family val="3"/>
        <charset val="128"/>
      </rPr>
      <t>直接入所者の処遇にあたる生活相談員、支援員及び看護師、准看護師については専従の例外を適用すべきでなく、また、その他の職員についても同一敷地内に設置されている他の社会福祉施設に兼ねて勤務する場合等であって、兼務によっても入所者の処遇に支障をきたさない場合に限り、職員の専従の例外を適用してください。</t>
    </r>
    <phoneticPr fontId="11"/>
  </si>
  <si>
    <t>条例第56 条
昭41 厚令19
第16 条第1 項</t>
    <phoneticPr fontId="11"/>
  </si>
  <si>
    <t>条例第56 条
昭41 厚令19
第16 条第2 項</t>
    <phoneticPr fontId="11"/>
  </si>
  <si>
    <t>３ 処遇の方針</t>
    <phoneticPr fontId="11"/>
  </si>
  <si>
    <t>（１）</t>
    <phoneticPr fontId="11"/>
  </si>
  <si>
    <t>一般的事項</t>
    <phoneticPr fontId="11"/>
  </si>
  <si>
    <t>条例第56 条
昭41 厚令19
第16 条第3 項
平12 老発307
第5 の3 の(2)</t>
    <phoneticPr fontId="11"/>
  </si>
  <si>
    <t>条例第56 条
昭41 厚令19
第16 条第4 項</t>
    <phoneticPr fontId="11"/>
  </si>
  <si>
    <t>条例第56 条
昭41 厚令19
第16 条第6 項第1 号
平12 老発307
第5 の3 の(4)</t>
    <phoneticPr fontId="11"/>
  </si>
  <si>
    <t>条例第56 条
昭41 厚令19
第16 条第6 項第1 号</t>
    <phoneticPr fontId="11"/>
  </si>
  <si>
    <t>昭41 厚令19
第16 条第6 項第２号</t>
    <phoneticPr fontId="11"/>
  </si>
  <si>
    <t>昭41 厚令19
第16 条第6 項第３号
平12 老発307
第5 の3 の(6）</t>
    <phoneticPr fontId="11"/>
  </si>
  <si>
    <t>平12 老発307
第5 の3 の(4)</t>
    <phoneticPr fontId="11"/>
  </si>
  <si>
    <t>昭41 厚令19
第16 条第6 項第２号
平12 老発307
第5 の3 の(5)</t>
    <phoneticPr fontId="11"/>
  </si>
  <si>
    <t>条例第56 条
昭41 厚令19
第16 条第5 項</t>
    <phoneticPr fontId="11"/>
  </si>
  <si>
    <t>平13 老発155
の6 の(1)(2)</t>
    <phoneticPr fontId="11"/>
  </si>
  <si>
    <t>虐待の防止</t>
    <phoneticPr fontId="11"/>
  </si>
  <si>
    <t>高齢者虐待防止法
第2 条第4項</t>
    <phoneticPr fontId="11"/>
  </si>
  <si>
    <t>条例第69 条の2
昭41 厚令19
第30 条</t>
    <phoneticPr fontId="11"/>
  </si>
  <si>
    <t>虐待の発生又はその再発を防止するため、次に掲げる措置を講じなければなりません。</t>
    <phoneticPr fontId="11"/>
  </si>
  <si>
    <t>４ 食 事</t>
    <phoneticPr fontId="11"/>
  </si>
  <si>
    <t>条例第57 条
昭41 厚令19
第17 条</t>
    <phoneticPr fontId="11"/>
  </si>
  <si>
    <t>平12 老発307
第5 の4 の(1)</t>
    <phoneticPr fontId="11"/>
  </si>
  <si>
    <t>　また、入所者の食事は、自立の支援に配慮し、できるだけ離床して食堂で行われるよう努めていますか。</t>
    <phoneticPr fontId="11"/>
  </si>
  <si>
    <t>　調理は、あらかじめ作成された献立(予定献立表)に従って行うとともに、その実施状況（実施献立表）を明らかにしていますか。</t>
    <phoneticPr fontId="11"/>
  </si>
  <si>
    <t>平12 老発307
第5 の4 の(2)</t>
    <phoneticPr fontId="11"/>
  </si>
  <si>
    <t>平12 老発307
第5 の4 の(3)</t>
    <phoneticPr fontId="11"/>
  </si>
  <si>
    <t>平12 老発307
第5 の4 の(4)</t>
    <phoneticPr fontId="11"/>
  </si>
  <si>
    <t>平12 老発307
第5 の4 の(5)</t>
    <phoneticPr fontId="11"/>
  </si>
  <si>
    <t xml:space="preserve">　食事提供については、入所者の嚥下や咀嚼の状況、食欲など心身の状態等を当該入所者の食事に的確に反映させるために、居室関係部門と食事関係部門との連絡が十分とられていますか。  </t>
    <phoneticPr fontId="11"/>
  </si>
  <si>
    <t>平12 老発307
第5 の4 の(6)</t>
    <phoneticPr fontId="11"/>
  </si>
  <si>
    <t>　入所者に対しては、適切な栄養食事相談を行っていますか。</t>
    <phoneticPr fontId="11"/>
  </si>
  <si>
    <t>平12 老発307
第5 の4 の(7)</t>
    <phoneticPr fontId="11"/>
  </si>
  <si>
    <t>（７）</t>
    <phoneticPr fontId="11"/>
  </si>
  <si>
    <t>　食事内容について、当該施設の医師又は栄養士（栄養士を配置していない場合は、連携を図っている他の社会福祉施設等の栄養士）を含む会議において、検討していますか。</t>
    <phoneticPr fontId="11"/>
  </si>
  <si>
    <t>条例第58 条第1 項
昭41 厚令19
第18 条第1 項</t>
    <phoneticPr fontId="11"/>
  </si>
  <si>
    <t>　常に入所者の心身の状況、その置かれている環境等の的確な把握に努め、入所者又はその家族に対し、その相談に適切に応じるとともに、必要な助言その他の援助を行っていますか。</t>
    <phoneticPr fontId="11"/>
  </si>
  <si>
    <t>条例第58 条第2 項
昭41 厚令19
第18 条第2 項</t>
    <phoneticPr fontId="11"/>
  </si>
  <si>
    <t>　入所者に対し、処遇計画に基づき、自立した日常生活を営むために必要な指導及び訓練等を行っていますか。</t>
    <phoneticPr fontId="11"/>
  </si>
  <si>
    <t>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t>
    <phoneticPr fontId="11"/>
  </si>
  <si>
    <t>条例第58 条第3 項
昭41 厚令19
第18 条第3 項</t>
    <phoneticPr fontId="11"/>
  </si>
  <si>
    <t>平12 老発307
第5 の5 の(2)</t>
    <phoneticPr fontId="11"/>
  </si>
  <si>
    <t>条例第58 条第4 項
昭41 厚令19
第18 条第4 項
平12 老発307
第5 の5 の(3)</t>
    <phoneticPr fontId="11"/>
  </si>
  <si>
    <t>　常に入所者の家族との連携を図るとともに、入所者の家族に対し、当該施設の会報の送付、施設が実施する行事への参加の呼びかけ等によって入所者とその家族が交流できる機会等を確保するよう努めていますか。</t>
    <phoneticPr fontId="11"/>
  </si>
  <si>
    <t>　また、入所者と家族の面会の場所や時間等についても、入所者やその家族の利便に配慮したものとなっていますか。</t>
    <phoneticPr fontId="11"/>
  </si>
  <si>
    <t>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phoneticPr fontId="11"/>
  </si>
  <si>
    <t>　入所者に対しては、退所後の地域における生活を念頭に置いて、自立的な生活に必要な援助を行っていますか。</t>
    <phoneticPr fontId="11"/>
  </si>
  <si>
    <t>条例第58 条第5 項
昭41 厚令19
第18 条第5 項
平12 老発307
第5 の5 の(4)</t>
    <phoneticPr fontId="11"/>
  </si>
  <si>
    <t>条例第58 条第6 項
昭41 厚令19
第18 条第6 項</t>
    <phoneticPr fontId="11"/>
  </si>
  <si>
    <t>条例第58 条第7 項
昭41 厚令19
第18 条第7 項</t>
    <phoneticPr fontId="11"/>
  </si>
  <si>
    <t>条例第58 条第8 項
昭41 厚令19
第18 条第8 項</t>
    <phoneticPr fontId="11"/>
  </si>
  <si>
    <t>条例第59 条
昭41 厚令19
第19 条
平12 老発307
第5 の6</t>
    <phoneticPr fontId="11"/>
  </si>
  <si>
    <t>条例第60 条
昭41 厚令19
第20 条</t>
    <phoneticPr fontId="11"/>
  </si>
  <si>
    <t>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t>
    <phoneticPr fontId="11"/>
  </si>
  <si>
    <t>　入所者について、その入所時及び毎年定期に２回以上健康診断を行っていますか。</t>
    <phoneticPr fontId="11"/>
  </si>
  <si>
    <t>　また、健康診断は、各入居者の身体的状況等を考慮のうえ、「保健事業実施要領」の基本健康診査の検査項目に準じて行っていますか。</t>
    <phoneticPr fontId="11"/>
  </si>
  <si>
    <t>平12 老発307
第5 の7 の(1)</t>
    <phoneticPr fontId="11"/>
  </si>
  <si>
    <t>老人ホーム入所者の預り金及び遺留金品等の取扱いについて
（埼玉県福祉部長通知 昭和53年12月23日老第1255号）</t>
    <phoneticPr fontId="11"/>
  </si>
  <si>
    <t>入所者預り金</t>
    <phoneticPr fontId="11"/>
  </si>
  <si>
    <t>８ 入所者預り金の取扱い等</t>
    <phoneticPr fontId="11"/>
  </si>
  <si>
    <t>本人支給金</t>
    <phoneticPr fontId="11"/>
  </si>
  <si>
    <t>遺留金品</t>
    <phoneticPr fontId="11"/>
  </si>
  <si>
    <t>条例第61 条第1 項
昭41 厚令19
第21 条第1 項</t>
    <phoneticPr fontId="11"/>
  </si>
  <si>
    <t>条例第61 条第2 項
昭41 厚令19
第21 条第2 項</t>
    <phoneticPr fontId="11"/>
  </si>
  <si>
    <t>条例第62 条第1 項
昭41 厚令19
第22 条第1 項</t>
    <phoneticPr fontId="11"/>
  </si>
  <si>
    <t>条例第62 条
第1 項第1 号
昭41 厚令19
第22 条第1 項第１号</t>
    <phoneticPr fontId="11"/>
  </si>
  <si>
    <t>条例第62 条
第1 項第2 号
昭41 厚令19
第22 条第1 項第2 号</t>
    <phoneticPr fontId="11"/>
  </si>
  <si>
    <t>条例第62 条
第1 項第3 号
昭41 厚令19
第22 条第1 項第3 号</t>
    <phoneticPr fontId="11"/>
  </si>
  <si>
    <t>条例第64 条
昭41 厚令19
第24 条第2 項第1 号</t>
    <phoneticPr fontId="11"/>
  </si>
  <si>
    <t>　感染症及び食中毒の予防及びまん延の防止のための対策を検討する委員会（感染対策委員会）をおおむね3月に1回以上開催するとともに、その結果について、支援員その他の職員に周知徹底を図っていますか。
 　なお、この委員会は、テレビ電話装置その他の情報通信機器を活用して行うことができます。</t>
    <phoneticPr fontId="11"/>
  </si>
  <si>
    <t>　感染対策委員会は、幅広い職種（ 例えば、施設長、事務長、医師、看護職員、支援員、栄養士、生活相談員） により構成していますか。</t>
    <phoneticPr fontId="11"/>
  </si>
  <si>
    <t>条例第64 条
昭41 厚令19
第24 条第2 項第2 号</t>
    <phoneticPr fontId="11"/>
  </si>
  <si>
    <t>条例第64 条
第2 項第4 号
平24 県告1743</t>
    <phoneticPr fontId="11"/>
  </si>
  <si>
    <t>昭41 厚令19
第24 条第2 項第4 号
平18 厚労告268</t>
    <phoneticPr fontId="11"/>
  </si>
  <si>
    <t>平18 厚労告
268 の一</t>
    <phoneticPr fontId="11"/>
  </si>
  <si>
    <t xml:space="preserve">　感染症又は食中毒の発生又はまん延を防止する観 点から、職員の健康管理を徹底し、職員、来訪者等の健康状態によっては入所者との接触を制限する等の措置を講ずるとともに、職員及び入所者に対して手洗いやうがいを励行するなど衛生教育の徹底を図っていますか。  </t>
    <phoneticPr fontId="11"/>
  </si>
  <si>
    <t>平18 厚労告
268 の二
平18 厚労告
268 の三</t>
    <phoneticPr fontId="11"/>
  </si>
  <si>
    <t>条例第65 条第1 項
昭41 厚令19
第25 条第1 項</t>
    <phoneticPr fontId="11"/>
  </si>
  <si>
    <t>条例第66 条
昭41 厚令19
第26 条第1 項</t>
    <phoneticPr fontId="11"/>
  </si>
  <si>
    <t>「窓口その他の必要な措置」とは、具体的には、
　① 施設長による苦情受付担当者の指名など苦情受付窓口の決定
　② 苦情解決の手続の明確化
　③ 苦情解決手続等の入所者・施設職員への周知　
　等です。</t>
    <phoneticPr fontId="11"/>
  </si>
  <si>
    <t>平12 老発514
別紙の2</t>
    <phoneticPr fontId="11"/>
  </si>
  <si>
    <t>条例第49 条
第2 項第4 号</t>
    <phoneticPr fontId="11"/>
  </si>
  <si>
    <t>昭41 厚令19
第9 条第2 項第4 号</t>
    <phoneticPr fontId="11"/>
  </si>
  <si>
    <t>条例第67 条第3 項
昭41 厚令19
第27 条第3 項</t>
    <phoneticPr fontId="11"/>
  </si>
  <si>
    <t>条例第67 条第5 項
昭41 厚令19
第27 条第5 項
社会福祉法第83 条及び第85条第1項</t>
    <rPh sb="49" eb="50">
      <t>コウ</t>
    </rPh>
    <phoneticPr fontId="11"/>
  </si>
  <si>
    <t>条例第67 条第4 項
昭41 厚令19
第27 条第4 項</t>
    <phoneticPr fontId="11"/>
  </si>
  <si>
    <t>　事故発生の防止のため、当該指針に基づいた研修プログラムを作成し、支援員その他の職員に対し研修を定期的(年２ 回以上)に行い、行った研修については、記録していますか。</t>
    <phoneticPr fontId="11"/>
  </si>
  <si>
    <t>(1)～(3)に掲げる事故発生の防止の措置を実施するための担当者を置いていますか。
なお、当該担当者としては、事故防止検討委員会の安全対策を担当する者と同一の重要者が務めることが望ましいとされています。</t>
    <phoneticPr fontId="11"/>
  </si>
  <si>
    <t>老人福祉施設等危機管理マニュアル（埼玉県）</t>
    <phoneticPr fontId="11"/>
  </si>
  <si>
    <t>条例第69 条
昭41 厚令19
第29 条第2 項</t>
    <phoneticPr fontId="11"/>
  </si>
  <si>
    <t>条例第69 条
昭41 厚令19
第29 条第3 項</t>
    <phoneticPr fontId="11"/>
  </si>
  <si>
    <t>当該事故等の記録は、２ 年間保存していますか。</t>
    <rPh sb="0" eb="2">
      <t>トウガイ</t>
    </rPh>
    <rPh sb="2" eb="4">
      <t>ジコ</t>
    </rPh>
    <rPh sb="4" eb="5">
      <t>トウ</t>
    </rPh>
    <phoneticPr fontId="11"/>
  </si>
  <si>
    <t>条例第49 条
第2 項第5 号
昭41 厚令19
第9 条第2 項第5 号</t>
    <phoneticPr fontId="11"/>
  </si>
  <si>
    <t>条例第69 条
昭41 厚令19
第29 条第4 項</t>
    <phoneticPr fontId="11"/>
  </si>
  <si>
    <t>第５ 雑則</t>
    <phoneticPr fontId="11"/>
  </si>
  <si>
    <t>磁気的記録等</t>
    <phoneticPr fontId="11"/>
  </si>
  <si>
    <t>条例第69 条の3
昭41 厚令19
第31 条</t>
    <phoneticPr fontId="11"/>
  </si>
  <si>
    <t>　作成、保存その他これらに類するもののうち、書面（ 書面、書類、文書、謄本、抄本、正本、副本、その他文字、図形等人の知覚によって認識することできる情報が記載された紙その他有体物）で行うことが規定されている又は想定されるものについては、書面に代えて、電磁的記録により行うことができることになりました。</t>
    <phoneticPr fontId="11"/>
  </si>
  <si>
    <t>　ただし、併設する特別養護老人ホームの栄養士との連携を図ることにより効果的な運営を期待することができる養護老人ホーム（定員50人未満に限る。）にあっては、入所者の処遇に支障がない場合に限り、栄養士を置かないことができます。該当していますか。</t>
    <rPh sb="111" eb="113">
      <t>ガイトウ</t>
    </rPh>
    <phoneticPr fontId="11"/>
  </si>
  <si>
    <t>　栄養士を１人以上置いていますか。</t>
    <phoneticPr fontId="11"/>
  </si>
  <si>
    <t>ただし、調理業務の全部を委託する養護老人ホームにあっては、調理員を置かないことができます。該当していますか。</t>
    <rPh sb="45" eb="47">
      <t>ガイトウ</t>
    </rPh>
    <phoneticPr fontId="11"/>
  </si>
  <si>
    <t>※ただし、同一敷地内にある他の社会福祉施設の設備を利用することにより、施設の効果的な運営を期待することができる場合であって、入所者の処遇に支障がないときは、調理室等の設備について、その一部を設けないことができます。該当していますか。</t>
    <rPh sb="107" eb="109">
      <t>ガイトウ</t>
    </rPh>
    <phoneticPr fontId="11"/>
  </si>
  <si>
    <t>なお、入所者の処遇上必要と認められる場合には、２人とすることができます。
該当していますか。</t>
    <rPh sb="37" eb="39">
      <t>ガイトウ</t>
    </rPh>
    <phoneticPr fontId="11"/>
  </si>
  <si>
    <t>いる場合</t>
    <rPh sb="2" eb="4">
      <t>バアイ</t>
    </rPh>
    <phoneticPr fontId="11"/>
  </si>
  <si>
    <t>ただし、指定特定施設入居者生活介護、指定地域密着型特定施設入居者生活介護又は指定介護予防特定施設入居者生活介護を行う養護老人ホームでは上記の生活相談員の数から、常勤換算方法で、１を減じた数とすることができます。該当していますか。</t>
    <rPh sb="105" eb="107">
      <t>ガイトウ</t>
    </rPh>
    <phoneticPr fontId="11"/>
  </si>
  <si>
    <t>★</t>
    <phoneticPr fontId="11"/>
  </si>
  <si>
    <t>注１：人員配置の算定に用いる「前年度入所者数」は、実地指導対象年度の前年度（4月1日～翌年3月31日）の全利用者等の延数（＝算定数）を前年度の日数で除した数とし、小数点２位以下を切り上げます。</t>
    <phoneticPr fontId="11"/>
  </si>
  <si>
    <t>（災害対応研修）</t>
  </si>
  <si>
    <t>（災害対応訓練）</t>
    <phoneticPr fontId="11"/>
  </si>
  <si>
    <t>指定居宅サービス等の事業の人員、設備及び運営に関する基準
(H11.3.31) 厚生省令第37 号第192 条の2</t>
    <phoneticPr fontId="11"/>
  </si>
  <si>
    <t>平13 老発155
身体拘束ゼロへの手引</t>
    <phoneticPr fontId="11"/>
  </si>
  <si>
    <t>身体拘束ゼロへの手引き</t>
    <phoneticPr fontId="11"/>
  </si>
  <si>
    <t xml:space="preserve">　施設長は資格がありますか。
</t>
    <phoneticPr fontId="11"/>
  </si>
  <si>
    <t>　施設長に資格が無い場合、資格認定講習の受講を予定していますか。</t>
    <phoneticPr fontId="11"/>
  </si>
  <si>
    <t>　施設長は、専らその職務に従事する常勤の者としていますか。</t>
    <phoneticPr fontId="11"/>
  </si>
  <si>
    <t>　主任生活相談員のうち１人以上は、専らその職務に従事する常勤の者としていますか。</t>
    <phoneticPr fontId="11"/>
  </si>
  <si>
    <t xml:space="preserve">
</t>
    <phoneticPr fontId="11"/>
  </si>
  <si>
    <t>条例第52 条
昭41 厚令19
第12 条第１項
第3 号のイ</t>
    <phoneticPr fontId="11"/>
  </si>
  <si>
    <t>条例第52 条
昭41 厚令19
第12 条第3 項
平12 老発307
第3 の1 の(3)の④のイ</t>
    <phoneticPr fontId="11"/>
  </si>
  <si>
    <t>条例第52 条
昭41 厚令19
第12 条第１項ただし書</t>
    <phoneticPr fontId="11"/>
  </si>
  <si>
    <t>平12 老発307
第3 の1 の(3)の③</t>
    <phoneticPr fontId="11"/>
  </si>
  <si>
    <t>平12 老発307
第3 の1 の(3)の②</t>
    <phoneticPr fontId="11"/>
  </si>
  <si>
    <t>条例第52 条
昭41 厚令19
第12 条第4 項
平12 老発307
第3 の1 の(3)の①、③</t>
    <phoneticPr fontId="11"/>
  </si>
  <si>
    <t>条例第52 条
昭41 厚令19
第12 条第1 項第4 号のロ又は第2 項第2号のイ</t>
    <phoneticPr fontId="11"/>
  </si>
  <si>
    <t>条例第52 条
昭41 厚令19
第12 条第2 項第2 号のロ</t>
    <phoneticPr fontId="11"/>
  </si>
  <si>
    <t>条例第52 条
昭41 厚令19
第12 条第１項第2 号</t>
    <phoneticPr fontId="11"/>
  </si>
  <si>
    <t>指定居宅サービス等の事業の人員、設備及び運営に関する基準（H11.3.31 厚生省令第37 号第174 条)</t>
    <phoneticPr fontId="11"/>
  </si>
  <si>
    <t>条例第53 条
昭41 厚令19
第13条</t>
    <phoneticPr fontId="11"/>
  </si>
  <si>
    <t>条例第55 条第3 項
昭41 厚令19
第15 条第3 項</t>
    <phoneticPr fontId="11"/>
  </si>
  <si>
    <t>昭41 厚令19
第16 条第6 項第３号
平12 老発307
第5 の3 の(6)</t>
    <phoneticPr fontId="11"/>
  </si>
  <si>
    <t>平12 老発307
第5 の5 の(3)</t>
    <phoneticPr fontId="11"/>
  </si>
  <si>
    <t>条例第62 条第2 項
昭41 厚令19
第22 条第2 項</t>
    <phoneticPr fontId="11"/>
  </si>
  <si>
    <t>　その際、入所者に対する処遇に直接携わる職員のうち、医療・福祉関係の資格を有さない者（各資格のカリキュラム等において、認知症介護に関する基礎的な知識及び技術を習得していない者）について、認知症介護基礎研修を受講させるために必要な措置を講じていますか。</t>
    <phoneticPr fontId="11"/>
  </si>
  <si>
    <t>　職員の資質の向上を図るため、研修機関が実施する研修や施設内の研修への参加の機会を計画的に確保していますか。</t>
    <phoneticPr fontId="11"/>
  </si>
  <si>
    <t>　職員の勤務体制を定めるに当たっては、入所者が安心して日常生活を送るために継続性を重視するとともに、個別ケアの視点に立った処遇を行うことができるよう配慮したものとなっていますか。</t>
    <phoneticPr fontId="11"/>
  </si>
  <si>
    <t>　入所者に対する適切な処遇の提供を確保するため、原則として月ごとに作成する勤務表によって、職員の勤務体制を定めていますか。</t>
    <phoneticPr fontId="11"/>
  </si>
  <si>
    <t xml:space="preserve">　また、勤務表は、職員の日々の勤務時間、常勤・非常勤の別、生活相談員及び支援員等の配置、施設長等の兼務関係等を明確にしたものとなっていますか。 </t>
    <phoneticPr fontId="11"/>
  </si>
  <si>
    <t>（感染症計画周知）</t>
    <rPh sb="1" eb="4">
      <t>カンセンショウ</t>
    </rPh>
    <rPh sb="4" eb="6">
      <t>ケイカク</t>
    </rPh>
    <rPh sb="6" eb="8">
      <t>シュウチ</t>
    </rPh>
    <phoneticPr fontId="11"/>
  </si>
  <si>
    <t>（災害計画周知）</t>
    <rPh sb="1" eb="3">
      <t>サイガイ</t>
    </rPh>
    <rPh sb="3" eb="5">
      <t>ケイカク</t>
    </rPh>
    <rPh sb="5" eb="7">
      <t>シュウチ</t>
    </rPh>
    <phoneticPr fontId="11"/>
  </si>
  <si>
    <t>介護現場における感染対策の手引き第２版</t>
    <phoneticPr fontId="11"/>
  </si>
  <si>
    <t>（新規採用時の研修）</t>
    <rPh sb="1" eb="3">
      <t>シンキ</t>
    </rPh>
    <rPh sb="3" eb="5">
      <t>サイヨウ</t>
    </rPh>
    <rPh sb="5" eb="6">
      <t>ジ</t>
    </rPh>
    <rPh sb="7" eb="9">
      <t>ケンシュウ</t>
    </rPh>
    <phoneticPr fontId="11"/>
  </si>
  <si>
    <t>（年2回以上の研修）</t>
    <rPh sb="1" eb="2">
      <t>ネン</t>
    </rPh>
    <rPh sb="3" eb="6">
      <t>カイイジョウ</t>
    </rPh>
    <rPh sb="7" eb="9">
      <t>ケンシュウ</t>
    </rPh>
    <phoneticPr fontId="11"/>
  </si>
  <si>
    <t>該当・非該当</t>
  </si>
  <si>
    <t>自主点検のポイント</t>
    <phoneticPr fontId="11"/>
  </si>
  <si>
    <t>条例第52 条
昭41 厚令19
第12条第１項第5号</t>
    <phoneticPr fontId="11"/>
  </si>
  <si>
    <t>条例第52 条
昭41 厚令19
第12 条第10項</t>
    <phoneticPr fontId="11"/>
  </si>
  <si>
    <t>条例第52 条
昭41 厚令19
第12条第１項第6号</t>
    <phoneticPr fontId="11"/>
  </si>
  <si>
    <t>②　①の結果について、介護職員その他の従業者に周知徹底していますか。</t>
    <phoneticPr fontId="11"/>
  </si>
  <si>
    <t>③　身体的拘束等の適正化のための指針を整備していますか。</t>
    <phoneticPr fontId="11"/>
  </si>
  <si>
    <t>④　介護職員その他の従業者に対し、身体的拘束等の適正化のための研修を定期的（年２回以上）に実施していますか。</t>
    <phoneticPr fontId="11"/>
  </si>
  <si>
    <t>⑤　管理者(施設長)は、必ず(又はほぼ毎回)委員会に出席していますか。</t>
    <phoneticPr fontId="11"/>
  </si>
  <si>
    <t>主任生活相談員の該当</t>
    <rPh sb="0" eb="2">
      <t>シュニン</t>
    </rPh>
    <rPh sb="2" eb="4">
      <t>セイカツ</t>
    </rPh>
    <rPh sb="4" eb="7">
      <t>ソウダンイン</t>
    </rPh>
    <rPh sb="8" eb="10">
      <t>ガイトウ</t>
    </rPh>
    <phoneticPr fontId="11"/>
  </si>
  <si>
    <t>ア</t>
    <phoneticPr fontId="11"/>
  </si>
  <si>
    <t>従業者が、入所者について、感染症又は食中毒の発生を疑ったときは、速やかに管理者に報告する体制を整えていますか。</t>
    <phoneticPr fontId="11"/>
  </si>
  <si>
    <t>施設長は当該指定施設における感染症若しくは食中毒の発生を疑ったとき又は前記アの報告を受けたときは、従業者に対して必要な指示を行っていますか。</t>
    <rPh sb="0" eb="3">
      <t>シセツチョウ</t>
    </rPh>
    <phoneticPr fontId="11"/>
  </si>
  <si>
    <t>ウ</t>
    <phoneticPr fontId="11"/>
  </si>
  <si>
    <t>エ</t>
    <phoneticPr fontId="11"/>
  </si>
  <si>
    <t>　医師及び看護職員は、当該指定施設内において感染症若しくは食中毒の発生又はそれが疑われる状況が生じたときは、速やかな対応を行っていますか。</t>
    <phoneticPr fontId="11"/>
  </si>
  <si>
    <t>オ</t>
    <phoneticPr fontId="11"/>
  </si>
  <si>
    <t>　施設長及び医師、看護職員その他の従業者は、感染症若しくは食中毒の患者又はそれらの疑いのある者(以下「有症者等」という。)の状態に応じ、協力病院をはじめとする地域の医療機関等との連携を図るなど適切な措置を講じていますか。</t>
    <rPh sb="1" eb="4">
      <t>シセツチョウ</t>
    </rPh>
    <phoneticPr fontId="11"/>
  </si>
  <si>
    <t>ク</t>
    <phoneticPr fontId="11"/>
  </si>
  <si>
    <t>上記キの報告を行った場合は、その原因の究明に資するため、当該有症者等を診察する医師等と連携の上、血液、便、吐物等の検体を確保するよう、努めていますか。</t>
    <phoneticPr fontId="11"/>
  </si>
  <si>
    <t xml:space="preserve">下記の「２　職員数等」のうち、配置すべき生活相談員、支援員及び看護職員の数の算定にあたっては、入所者及び一般入所者の数を前年度の平均値としていますか。
</t>
    <phoneticPr fontId="11"/>
  </si>
  <si>
    <t>※ 「一般入所者」については、「２職員数等(４)支援員」の項目を参照してください。</t>
  </si>
  <si>
    <t>人</t>
    <rPh sb="0" eb="1">
      <t>ニン</t>
    </rPh>
    <phoneticPr fontId="11"/>
  </si>
  <si>
    <t>前年度入所者の平均値</t>
    <rPh sb="0" eb="3">
      <t>ゼンネンド</t>
    </rPh>
    <rPh sb="3" eb="5">
      <t>ニュウショ</t>
    </rPh>
    <rPh sb="5" eb="6">
      <t>シャ</t>
    </rPh>
    <rPh sb="7" eb="10">
      <t>ヘイキンチ</t>
    </rPh>
    <phoneticPr fontId="11"/>
  </si>
  <si>
    <t>前年度一般入所者の平均値</t>
    <rPh sb="0" eb="3">
      <t>ゼンネンド</t>
    </rPh>
    <rPh sb="3" eb="5">
      <t>イッパン</t>
    </rPh>
    <rPh sb="9" eb="12">
      <t>ヘイキンチ</t>
    </rPh>
    <phoneticPr fontId="11"/>
  </si>
  <si>
    <t>①</t>
    <phoneticPr fontId="11"/>
  </si>
  <si>
    <t>②</t>
    <phoneticPr fontId="11"/>
  </si>
  <si>
    <t>★　前年度の入所者数（平均値）について入力してください</t>
    <rPh sb="2" eb="5">
      <t>ゼンネンド</t>
    </rPh>
    <rPh sb="6" eb="9">
      <t>ニュウショシャ</t>
    </rPh>
    <rPh sb="9" eb="10">
      <t>スウ</t>
    </rPh>
    <rPh sb="11" eb="14">
      <t>ヘイキンチ</t>
    </rPh>
    <rPh sb="19" eb="21">
      <t>ニュウリョク</t>
    </rPh>
    <phoneticPr fontId="11"/>
  </si>
  <si>
    <t>・現在の入所者のうち、被措置者は現在何人ですか。</t>
    <rPh sb="1" eb="3">
      <t>ゲンザイ</t>
    </rPh>
    <phoneticPr fontId="11"/>
  </si>
  <si>
    <t>①</t>
    <phoneticPr fontId="11"/>
  </si>
  <si>
    <t>②</t>
    <phoneticPr fontId="11"/>
  </si>
  <si>
    <t>③</t>
    <phoneticPr fontId="11"/>
  </si>
  <si>
    <t>人</t>
    <rPh sb="0" eb="1">
      <t>ニン</t>
    </rPh>
    <phoneticPr fontId="11"/>
  </si>
  <si>
    <t>（前年度の平均一般入所者数</t>
    <phoneticPr fontId="11"/>
  </si>
  <si>
    <t>人）</t>
    <phoneticPr fontId="11"/>
  </si>
  <si>
    <t>（５）看護職員</t>
    <rPh sb="3" eb="5">
      <t>カンゴ</t>
    </rPh>
    <rPh sb="5" eb="7">
      <t>ショクイン</t>
    </rPh>
    <phoneticPr fontId="11"/>
  </si>
  <si>
    <t>条例第49 条
第2 項第1 号・第2 号
昭41 厚令19
第9 条第2 項第1 号・第2 号</t>
    <phoneticPr fontId="11"/>
  </si>
  <si>
    <t>昭41 厚令19
第23条の2第1項、第3項</t>
    <phoneticPr fontId="11"/>
  </si>
  <si>
    <t>平常時の対策としては、施設内の衛生管理（環境の整備、排泄物の処理、血液・体液の処理等）、日常のケアにかかる感染対策（血液・体液・分泌液・排泄物（便）などに触れるとき及び傷や創傷皮膚に触れるときどのようにするかなどの取り決め、手洗いの基本、早期発見のための日常の観察項目）等です。</t>
    <phoneticPr fontId="11"/>
  </si>
  <si>
    <t>発生時の対応としては、発生状況の把握、感染拡大の防止、医療機関や保健所、市町村における施設関係課等の関係機関との連携、医療処置、行政への報告等が想定されます。また、発生時における施設内の連絡体制、関係機関への連絡体制を整備、明記しておくことも必要です。</t>
    <phoneticPr fontId="11"/>
  </si>
  <si>
    <t>なお、それぞれの項目の記載内容の例については、「介護現場における感染対策の手引き」を参照してください。</t>
    <phoneticPr fontId="11"/>
  </si>
  <si>
    <t>※当該施設における「感染症及び食中毒の予防及びまん延の防止のための指針」には、平常時の対策及び発生時の対応を規定します。
　</t>
    <rPh sb="1" eb="3">
      <t>トウガイ</t>
    </rPh>
    <phoneticPr fontId="11"/>
  </si>
  <si>
    <t>確認</t>
    <rPh sb="0" eb="2">
      <t>カクニン</t>
    </rPh>
    <phoneticPr fontId="11"/>
  </si>
  <si>
    <t>市町村から求めがあった場合には、上記(４)の改善の内容を市町村に報告していますか。</t>
    <phoneticPr fontId="11"/>
  </si>
  <si>
    <t>※８の「その他運営に関する重要事項」は、当該利用者又は他の利用者等の生命又は身体を保護するため緊急やむを得ない場合に身体的拘束等を行う際の手続について定めておくことが望ましいです。</t>
    <phoneticPr fontId="11"/>
  </si>
  <si>
    <t>職員配置状況</t>
    <rPh sb="0" eb="2">
      <t>ショクイン</t>
    </rPh>
    <rPh sb="2" eb="4">
      <t>ハイチ</t>
    </rPh>
    <rPh sb="4" eb="6">
      <t>ジョウキョウ</t>
    </rPh>
    <phoneticPr fontId="11"/>
  </si>
  <si>
    <t>※　施設職員の配置状況等について、別紙（職員配置状況）に入力をお願いします。</t>
    <rPh sb="2" eb="4">
      <t>シセツ</t>
    </rPh>
    <rPh sb="4" eb="6">
      <t>ショクイン</t>
    </rPh>
    <rPh sb="7" eb="9">
      <t>ハイチ</t>
    </rPh>
    <rPh sb="9" eb="11">
      <t>ジョウキョウ</t>
    </rPh>
    <rPh sb="11" eb="12">
      <t>トウ</t>
    </rPh>
    <rPh sb="17" eb="19">
      <t>ベッシ</t>
    </rPh>
    <rPh sb="20" eb="22">
      <t>ショクイン</t>
    </rPh>
    <rPh sb="22" eb="24">
      <t>ハイチ</t>
    </rPh>
    <rPh sb="24" eb="26">
      <t>ジョウキョウ</t>
    </rPh>
    <rPh sb="28" eb="30">
      <t>ニュウリョク</t>
    </rPh>
    <rPh sb="32" eb="33">
      <t>ネガ</t>
    </rPh>
    <phoneticPr fontId="11"/>
  </si>
  <si>
    <t>人</t>
    <rPh sb="0" eb="1">
      <t>ニン</t>
    </rPh>
    <phoneticPr fontId="11"/>
  </si>
  <si>
    <t>（ A ) - ( B )のうち介護予防サービス利用者数（イ）</t>
    <phoneticPr fontId="11"/>
  </si>
  <si>
    <t>施設長（管理者）</t>
    <rPh sb="4" eb="7">
      <t>カンリシャ</t>
    </rPh>
    <phoneticPr fontId="11"/>
  </si>
  <si>
    <t>※各基準の算定方法については、自主点検表のP２以降「第２職員に関する事項」を参照して作成してください。</t>
    <rPh sb="15" eb="17">
      <t>ジシュ</t>
    </rPh>
    <rPh sb="17" eb="20">
      <t>テンケンヒョウ</t>
    </rPh>
    <rPh sb="38" eb="40">
      <t>サンショウ</t>
    </rPh>
    <phoneticPr fontId="11"/>
  </si>
  <si>
    <t>（別紙）職員配置状況</t>
    <rPh sb="1" eb="3">
      <t>ベッシ</t>
    </rPh>
    <rPh sb="4" eb="6">
      <t>ショクイン</t>
    </rPh>
    <rPh sb="6" eb="8">
      <t>ハイチ</t>
    </rPh>
    <rPh sb="8" eb="10">
      <t>ジョウキョウ</t>
    </rPh>
    <phoneticPr fontId="11"/>
  </si>
  <si>
    <t>Aのうち契約入所者
（被措置者以外の者）の数</t>
    <rPh sb="4" eb="6">
      <t>ケイヤク</t>
    </rPh>
    <rPh sb="6" eb="9">
      <t>ニュウショシャ</t>
    </rPh>
    <rPh sb="11" eb="12">
      <t>ヒ</t>
    </rPh>
    <rPh sb="12" eb="14">
      <t>ソチ</t>
    </rPh>
    <rPh sb="14" eb="15">
      <t>シャ</t>
    </rPh>
    <rPh sb="15" eb="17">
      <t>イガイ</t>
    </rPh>
    <rPh sb="18" eb="19">
      <t>モノ</t>
    </rPh>
    <rPh sb="21" eb="22">
      <t>スウ</t>
    </rPh>
    <phoneticPr fontId="11"/>
  </si>
  <si>
    <t>平12 老発307
第１の５</t>
    <phoneticPr fontId="11"/>
  </si>
  <si>
    <t>★　外部サービス利用型養護老人ホームについては、別紙の配置状況表の該当箇所にも配置人数等を記入してください。</t>
    <rPh sb="24" eb="26">
      <t>ベッシ</t>
    </rPh>
    <rPh sb="27" eb="29">
      <t>ハイチ</t>
    </rPh>
    <rPh sb="29" eb="31">
      <t>ジョウキョウ</t>
    </rPh>
    <rPh sb="31" eb="32">
      <t>ヒョウ</t>
    </rPh>
    <rPh sb="33" eb="35">
      <t>ガイトウ</t>
    </rPh>
    <rPh sb="35" eb="37">
      <t>カショ</t>
    </rPh>
    <phoneticPr fontId="11"/>
  </si>
  <si>
    <t>平12 老発307
第3 の1 の(3)の②</t>
  </si>
  <si>
    <t>該当</t>
  </si>
  <si>
    <t>第１
一般的事項１基本方針</t>
    <phoneticPr fontId="11"/>
  </si>
  <si>
    <t>第２職員に関する事項
１ 用語の定義</t>
    <phoneticPr fontId="11"/>
  </si>
  <si>
    <t>２職員数等</t>
    <phoneticPr fontId="11"/>
  </si>
  <si>
    <t>第２職員に関する事項
１ 用語の定義</t>
    <phoneticPr fontId="11"/>
  </si>
  <si>
    <t xml:space="preserve">第３設備に関する基準
１ 設 備
　 </t>
    <phoneticPr fontId="11"/>
  </si>
  <si>
    <t>第４ 処遇に関する事項
１ 入退所</t>
    <rPh sb="3" eb="5">
      <t>ショグウ</t>
    </rPh>
    <rPh sb="6" eb="7">
      <t>カン</t>
    </rPh>
    <rPh sb="9" eb="11">
      <t>ジコウ</t>
    </rPh>
    <phoneticPr fontId="11"/>
  </si>
  <si>
    <t>13 衛生管理等（感染症、食中毒の予防）</t>
    <phoneticPr fontId="11"/>
  </si>
  <si>
    <t>15 秘密保持等</t>
    <phoneticPr fontId="11"/>
  </si>
  <si>
    <t>16 苦情処理</t>
    <phoneticPr fontId="11"/>
  </si>
  <si>
    <t>17 地域との連携等</t>
    <phoneticPr fontId="11"/>
  </si>
  <si>
    <t>18 事故発生の防止及び発生時の対応</t>
    <phoneticPr fontId="11"/>
  </si>
  <si>
    <t>前年度平均入所者数（注1）
（A)</t>
    <rPh sb="3" eb="5">
      <t>ヘイキン</t>
    </rPh>
    <rPh sb="10" eb="11">
      <t>チュウ</t>
    </rPh>
    <phoneticPr fontId="11"/>
  </si>
  <si>
    <t>生活相談員　（注２）</t>
    <rPh sb="7" eb="8">
      <t>チュウ</t>
    </rPh>
    <phoneticPr fontId="11"/>
  </si>
  <si>
    <t>（うち主任支援員）（注３）</t>
    <rPh sb="3" eb="5">
      <t>シュニン</t>
    </rPh>
    <rPh sb="5" eb="7">
      <t>シエン</t>
    </rPh>
    <rPh sb="7" eb="8">
      <t>イン</t>
    </rPh>
    <rPh sb="10" eb="11">
      <t>チュウ</t>
    </rPh>
    <phoneticPr fontId="11"/>
  </si>
  <si>
    <t>注３：主任支援員は常勤の者であること</t>
    <rPh sb="0" eb="1">
      <t>チュウ</t>
    </rPh>
    <rPh sb="3" eb="5">
      <t>シュニン</t>
    </rPh>
    <rPh sb="5" eb="7">
      <t>シエン</t>
    </rPh>
    <rPh sb="7" eb="8">
      <t>イン</t>
    </rPh>
    <rPh sb="9" eb="11">
      <t>ジョウキン</t>
    </rPh>
    <rPh sb="12" eb="13">
      <t>モノ</t>
    </rPh>
    <phoneticPr fontId="11"/>
  </si>
  <si>
    <t>注４：外部サービス利用型特定施設の配置基準
・ 計画作成担当者及び生活相談員は、(ア)＋(イ)の合計数が１ ０ ０ 又はその端数を増すごとに、それぞれ1 人以上。
・ 介護職員は、（ (ア)＋ (イ)÷３ ） の数が１ ０ 又はその端数を増すごとに１ 人以上。</t>
    <rPh sb="0" eb="1">
      <t>チュウ</t>
    </rPh>
    <rPh sb="48" eb="50">
      <t>ゴウケイ</t>
    </rPh>
    <phoneticPr fontId="11"/>
  </si>
  <si>
    <t>（外部サービス利用型の場合）（注４）</t>
    <rPh sb="11" eb="13">
      <t>バアイ</t>
    </rPh>
    <rPh sb="15" eb="16">
      <t>チュウ</t>
    </rPh>
    <phoneticPr fontId="11"/>
  </si>
  <si>
    <t>医師</t>
    <rPh sb="0" eb="2">
      <t>イシ</t>
    </rPh>
    <phoneticPr fontId="11"/>
  </si>
  <si>
    <t>人</t>
    <rPh sb="0" eb="1">
      <t>ニン</t>
    </rPh>
    <phoneticPr fontId="11"/>
  </si>
  <si>
    <t>夜勤者</t>
    <rPh sb="0" eb="2">
      <t>ヤキン</t>
    </rPh>
    <phoneticPr fontId="11"/>
  </si>
  <si>
    <t>宿直者</t>
    <phoneticPr fontId="11"/>
  </si>
  <si>
    <t>雇用形態</t>
    <rPh sb="0" eb="2">
      <t>コヨウ</t>
    </rPh>
    <rPh sb="2" eb="4">
      <t>ケイタイ</t>
    </rPh>
    <phoneticPr fontId="11"/>
  </si>
  <si>
    <t>その他の職員</t>
    <rPh sb="4" eb="6">
      <t>ショクイン</t>
    </rPh>
    <phoneticPr fontId="11"/>
  </si>
  <si>
    <t>必要数</t>
    <rPh sb="0" eb="1">
      <t>ヒツヨウ</t>
    </rPh>
    <rPh sb="2" eb="3">
      <t>スウ</t>
    </rPh>
    <phoneticPr fontId="11"/>
  </si>
  <si>
    <t>注２：盲養護老人ホーム等（視覚または聴覚に障害のある入所者が利用定員の７割を超える場合）は、生活相談員の数に常勤換算で１を加える。また、支援員の数については別基準あり。</t>
    <rPh sb="0" eb="1">
      <t>チュウ</t>
    </rPh>
    <rPh sb="41" eb="43">
      <t>バアイ</t>
    </rPh>
    <rPh sb="46" eb="48">
      <t>セイカツ</t>
    </rPh>
    <rPh sb="48" eb="51">
      <t>ソウダンイン</t>
    </rPh>
    <rPh sb="52" eb="53">
      <t>スウ</t>
    </rPh>
    <rPh sb="54" eb="56">
      <t>ジョウキン</t>
    </rPh>
    <rPh sb="56" eb="58">
      <t>カンザン</t>
    </rPh>
    <rPh sb="68" eb="70">
      <t>シエン</t>
    </rPh>
    <rPh sb="70" eb="71">
      <t>イン</t>
    </rPh>
    <rPh sb="72" eb="73">
      <t>スウ</t>
    </rPh>
    <rPh sb="78" eb="79">
      <t>ベツ</t>
    </rPh>
    <rPh sb="79" eb="81">
      <t>キジュン</t>
    </rPh>
    <phoneticPr fontId="11"/>
  </si>
  <si>
    <t>支援員（注２）</t>
    <rPh sb="0" eb="2">
      <t>シエン</t>
    </rPh>
    <rPh sb="2" eb="3">
      <t>イン</t>
    </rPh>
    <rPh sb="4" eb="5">
      <t>チュウ</t>
    </rPh>
    <phoneticPr fontId="11"/>
  </si>
  <si>
    <t>配置基準
（自動計算）</t>
    <rPh sb="6" eb="8">
      <t>ジドウ</t>
    </rPh>
    <rPh sb="8" eb="10">
      <t>ケイサン</t>
    </rPh>
    <phoneticPr fontId="11"/>
  </si>
  <si>
    <t>目次ページの右側から　各項目に進むことができます。</t>
    <rPh sb="0" eb="2">
      <t>モクジ</t>
    </rPh>
    <rPh sb="6" eb="8">
      <t>ミギガワ</t>
    </rPh>
    <rPh sb="11" eb="12">
      <t>カク</t>
    </rPh>
    <rPh sb="12" eb="14">
      <t>コウモク</t>
    </rPh>
    <rPh sb="15" eb="16">
      <t>スス</t>
    </rPh>
    <phoneticPr fontId="42"/>
  </si>
  <si>
    <t>点検表については、　　  　の部分をもれなく選択または、記入（入力）する方法で作成してください。</t>
    <rPh sb="0" eb="3">
      <t>テンケンヒョウ</t>
    </rPh>
    <rPh sb="15" eb="17">
      <t>ブブン</t>
    </rPh>
    <rPh sb="22" eb="24">
      <t>センタク</t>
    </rPh>
    <rPh sb="28" eb="30">
      <t>キニュウ</t>
    </rPh>
    <rPh sb="31" eb="33">
      <t>ニュウリョク</t>
    </rPh>
    <rPh sb="36" eb="38">
      <t>ホウホウ</t>
    </rPh>
    <rPh sb="39" eb="41">
      <t>サクセイ</t>
    </rPh>
    <phoneticPr fontId="42"/>
  </si>
  <si>
    <t>該当するものについて、すべての項目の点検が終了しましたら、</t>
    <rPh sb="0" eb="2">
      <t>ガイトウ</t>
    </rPh>
    <rPh sb="15" eb="17">
      <t>コウモク</t>
    </rPh>
    <rPh sb="18" eb="20">
      <t>テンケン</t>
    </rPh>
    <rPh sb="21" eb="23">
      <t>シュウリョウ</t>
    </rPh>
    <phoneticPr fontId="42"/>
  </si>
  <si>
    <t>自己点検結果確認シートの内容を確認してください。</t>
    <rPh sb="0" eb="8">
      <t>ジコテンケンケッカカクニン</t>
    </rPh>
    <rPh sb="12" eb="14">
      <t>ナイヨウ</t>
    </rPh>
    <rPh sb="15" eb="17">
      <t>カクニン</t>
    </rPh>
    <phoneticPr fontId="42"/>
  </si>
  <si>
    <t>判定欄に不適切等の表示がありましたら、点検表の内容を確認し、結果に誤りがなければ、ファイルを保存してください。</t>
    <rPh sb="0" eb="2">
      <t>ハンテイ</t>
    </rPh>
    <rPh sb="2" eb="3">
      <t>ラン</t>
    </rPh>
    <rPh sb="4" eb="7">
      <t>フテキセツ</t>
    </rPh>
    <rPh sb="7" eb="8">
      <t>トウ</t>
    </rPh>
    <rPh sb="9" eb="11">
      <t>ヒョウジ</t>
    </rPh>
    <rPh sb="19" eb="21">
      <t>テンケン</t>
    </rPh>
    <rPh sb="21" eb="22">
      <t>ヒョウ</t>
    </rPh>
    <rPh sb="23" eb="25">
      <t>ナイヨウ</t>
    </rPh>
    <rPh sb="26" eb="28">
      <t>カクニン</t>
    </rPh>
    <rPh sb="30" eb="32">
      <t>ケッカ</t>
    </rPh>
    <rPh sb="33" eb="34">
      <t>アヤマ</t>
    </rPh>
    <rPh sb="46" eb="48">
      <t>ホゾン</t>
    </rPh>
    <phoneticPr fontId="42"/>
  </si>
  <si>
    <t>印刷について</t>
    <rPh sb="0" eb="2">
      <t>インサツ</t>
    </rPh>
    <phoneticPr fontId="42"/>
  </si>
  <si>
    <t>シートのグループにして印刷するか、各シートごとに印刷を行ってください。</t>
    <rPh sb="11" eb="13">
      <t>インサツ</t>
    </rPh>
    <rPh sb="17" eb="18">
      <t>カク</t>
    </rPh>
    <rPh sb="24" eb="26">
      <t>インサツ</t>
    </rPh>
    <rPh sb="27" eb="28">
      <t>オコナ</t>
    </rPh>
    <phoneticPr fontId="42"/>
  </si>
  <si>
    <t>自主点検表　５　（養護老人ホーム）　について</t>
    <rPh sb="0" eb="5">
      <t>ジシュテンケンヒョウ</t>
    </rPh>
    <rPh sb="9" eb="11">
      <t>ヨウゴ</t>
    </rPh>
    <rPh sb="11" eb="13">
      <t>ロウジン</t>
    </rPh>
    <phoneticPr fontId="42"/>
  </si>
  <si>
    <t>目次に戻る</t>
    <rPh sb="0" eb="2">
      <t>モクジ</t>
    </rPh>
    <rPh sb="3" eb="4">
      <t>モド</t>
    </rPh>
    <phoneticPr fontId="11"/>
  </si>
  <si>
    <t xml:space="preserve">印刷を行う場合については、Ctrlキーを押しながら　表紙・目次のシートと　自主点検表（養護老人ホーム）
</t>
    <rPh sb="0" eb="2">
      <t>インサツ</t>
    </rPh>
    <rPh sb="3" eb="4">
      <t>オコナ</t>
    </rPh>
    <rPh sb="5" eb="7">
      <t>バアイ</t>
    </rPh>
    <rPh sb="26" eb="28">
      <t>ヒョウシ</t>
    </rPh>
    <rPh sb="29" eb="31">
      <t>モクジ</t>
    </rPh>
    <rPh sb="37" eb="39">
      <t>ジシュ</t>
    </rPh>
    <rPh sb="39" eb="41">
      <t>テンケン</t>
    </rPh>
    <rPh sb="41" eb="42">
      <t>ヒョウ</t>
    </rPh>
    <rPh sb="43" eb="47">
      <t>ヨウゴロウジン</t>
    </rPh>
    <phoneticPr fontId="42"/>
  </si>
  <si>
    <t>（別紙）職員配置状況の　３つのシートを選択し</t>
    <rPh sb="1" eb="3">
      <t>ベッシ</t>
    </rPh>
    <rPh sb="4" eb="6">
      <t>ショクイン</t>
    </rPh>
    <rPh sb="6" eb="8">
      <t>ハイチ</t>
    </rPh>
    <rPh sb="8" eb="10">
      <t>ジョウキョウ</t>
    </rPh>
    <phoneticPr fontId="11"/>
  </si>
  <si>
    <t>この点検表は、はじめに、表紙・目次、自主点検表（養護老人ホーム）、（別紙）職員配置状況、自主点検結果確認シートの　５シートがあります。</t>
    <rPh sb="2" eb="5">
      <t>テンケンヒョウ</t>
    </rPh>
    <rPh sb="12" eb="14">
      <t>ヒョウシ</t>
    </rPh>
    <rPh sb="15" eb="17">
      <t>モクジ</t>
    </rPh>
    <rPh sb="18" eb="20">
      <t>ジシュ</t>
    </rPh>
    <rPh sb="20" eb="22">
      <t>テンケン</t>
    </rPh>
    <rPh sb="22" eb="23">
      <t>ヒョウ</t>
    </rPh>
    <rPh sb="24" eb="28">
      <t>ヨウゴロウジン</t>
    </rPh>
    <rPh sb="34" eb="36">
      <t>ベッシ</t>
    </rPh>
    <rPh sb="37" eb="39">
      <t>ショクイン</t>
    </rPh>
    <rPh sb="39" eb="41">
      <t>ハイチ</t>
    </rPh>
    <rPh sb="41" eb="43">
      <t>ジョウキョウ</t>
    </rPh>
    <rPh sb="44" eb="46">
      <t>ジシュ</t>
    </rPh>
    <rPh sb="46" eb="48">
      <t>テンケン</t>
    </rPh>
    <rPh sb="48" eb="50">
      <t>ケッカ</t>
    </rPh>
    <rPh sb="50" eb="52">
      <t>カクニン</t>
    </rPh>
    <phoneticPr fontId="42"/>
  </si>
  <si>
    <t>　ただし、指定特定施設入居者生活介護、指定地域密着型特定施設入居者生活介護又は指定介護予防特定施設入居者生活介護を行う養護老人ホームでは、入所者の処遇に支障がない場合、当該養護老人ホームの他の職務に従事することができます。該当していますか。</t>
    <rPh sb="111" eb="113">
      <t>ガイトウ</t>
    </rPh>
    <phoneticPr fontId="11"/>
  </si>
  <si>
    <t>（前年度の平均一般入所者数</t>
    <phoneticPr fontId="11"/>
  </si>
  <si>
    <t>人）</t>
    <phoneticPr fontId="11"/>
  </si>
  <si>
    <t>該当する場合○</t>
  </si>
  <si>
    <t>１週間に２回以上、入所者を入浴させ、又は清拭していますか。</t>
    <phoneticPr fontId="11"/>
  </si>
  <si>
    <t>　３年間の経過措置が設けられており、令和９年３月 31 日までの間は、努力義務とされていますが、経過措置期限を待たず、可及的速やかに連携体制を構築することが望ましいです。</t>
    <phoneticPr fontId="11"/>
  </si>
  <si>
    <t>　入所者の病状が急変した場合等において医師又は看護職員が相談対応を行う体制を、常時確保していること。</t>
    <phoneticPr fontId="11"/>
  </si>
  <si>
    <t>　協力医療機関が第二種協定指定医療機関である場合には、（２）で定められた入所者の急変時等における対応の確認と合わせ、当該協力機関との間で、新興感染症の発生時等における対応について協議を行うことを義務付けるものです。
　協議の結果、当該協力医療機関との間で新興感染症の発生時等の対応の取り決めがなされない場合も考えられますが、協力医療機関のように日頃から連携のある第二種協定指定医療機関と取り決めを行うことが望ましいです。</t>
    <phoneticPr fontId="11"/>
  </si>
  <si>
    <t>　「速やかに入所させることができるよう努めなければならない」とは、必ずしも退院後に再入所を希望する入所者のために常にベッドを確保しておくということではなく、できる限り円滑に再入所できるよう努めなければならないということです。</t>
    <phoneticPr fontId="11"/>
  </si>
  <si>
    <t>　協力医療機関及び協力歯科医療機関は、何れも養護老人ホームから近距離にあることが望ましい。</t>
    <rPh sb="19" eb="20">
      <t>イズ</t>
    </rPh>
    <rPh sb="22" eb="24">
      <t>ヨウゴ</t>
    </rPh>
    <rPh sb="24" eb="26">
      <t>ロウジン</t>
    </rPh>
    <phoneticPr fontId="11"/>
  </si>
  <si>
    <t>　当該養護老人ホームからの診療の求めがあった場合において診療を行う体制を、常時確保していること。</t>
    <rPh sb="3" eb="7">
      <t>ヨウゴロウジン</t>
    </rPh>
    <phoneticPr fontId="11"/>
  </si>
  <si>
    <t>　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t>
    <rPh sb="1" eb="2">
      <t>ニュウ</t>
    </rPh>
    <rPh sb="22" eb="26">
      <t>ヨウゴロウジン</t>
    </rPh>
    <phoneticPr fontId="11"/>
  </si>
  <si>
    <t>　連携する医療機関は、在宅療養支援病院や在宅療養支援診療所、地域包括ケア病棟(200 床未満)を持つ医療機関、在宅療養後方支援病院等の在宅医療を支援する地域の医療機関（以下、在宅療養支援病院等）と連携を行うことが想定されます。
　なお、令和６年度診療報酬改定において新設される地域包括医療病棟を持つ医療機関は、前述の在宅療養支援病院等を除き、連携の対象として想定される医療機関には含まれないため留意してください。
　また、③の要件については、必ずしも当該養護老人ホームの入所者が入院するための専用の病床を確保する場合でなくとも差し支えなく、一般的に当該地域で在宅療養を行う者を受け入れる体制が確保されていればよいとされています。</t>
    <rPh sb="227" eb="231">
      <t>ヨウゴロウジン</t>
    </rPh>
    <phoneticPr fontId="11"/>
  </si>
  <si>
    <t>　養護老人ホームは、一年に一回以上、協力医療機関との間で、入所者の病状が急変した場合等の対応を確認するとともに、協力医療機関の名称等を、都道府県知事に届け出なければなりません。</t>
    <rPh sb="1" eb="5">
      <t>ヨウゴロウジン</t>
    </rPh>
    <phoneticPr fontId="11"/>
  </si>
  <si>
    <t>　届出については、指定の様式により行ってください。
　なお、協力医療機関の名称や契約内容の変更があった場合には、速やかに都道府県知事に届け出てください。
　経過措置期間において、① ② ③の要件を満たす協力医療機関を確保できていない場合は、経過措置の期限内に確保するための計画を併せて届け出を行ってください。</t>
    <rPh sb="9" eb="11">
      <t>シテイ</t>
    </rPh>
    <rPh sb="12" eb="14">
      <t>ヨウシキ</t>
    </rPh>
    <rPh sb="17" eb="18">
      <t>オコナ</t>
    </rPh>
    <rPh sb="60" eb="64">
      <t>トドウフケン</t>
    </rPh>
    <rPh sb="64" eb="66">
      <t>チジ</t>
    </rPh>
    <phoneticPr fontId="11"/>
  </si>
  <si>
    <t>　養護老人ホームは、感染症の予防及び感染症の患者に対する医療に関する法律（平成１０年法律第１１４号）第６条第１７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において同じ。）の発生時等の対応を取り決めるように努めなければなりません。</t>
    <rPh sb="1" eb="5">
      <t>ヨウゴロウジン</t>
    </rPh>
    <rPh sb="74" eb="76">
      <t>イカ</t>
    </rPh>
    <rPh sb="164" eb="166">
      <t>イカ</t>
    </rPh>
    <phoneticPr fontId="11"/>
  </si>
  <si>
    <t>　取り決めの内容としては、流行初期期間経過後（新興感染症の発生の公表後４か月程度から６カ月程度経過後）において、養護老人ホームの入所者が新興感染症に感染した場合に、相談、診療、入院の要否の判断、入院調整等を行うことが想定されます。
　なお、第二種協定指定医療機関である薬局や訪問看護ステーションとの連携を行うことを妨げるものではありません。</t>
    <rPh sb="56" eb="60">
      <t>ヨウゴロウジン</t>
    </rPh>
    <phoneticPr fontId="11"/>
  </si>
  <si>
    <t>　養護老人ホームは、協力医療機関が第二種協定指定医療機関である場合においては、当該第二種協定指定医療機関との間で、新興感染症の発生時等の対応について協議を行わなければなりません。</t>
    <rPh sb="1" eb="5">
      <t>ヨウゴロウジン</t>
    </rPh>
    <phoneticPr fontId="11"/>
  </si>
  <si>
    <t>　養護老人ホームは、入所者が協力医療機関その他の医療機関に入院した後に、当該入所者の病状が軽快し、退院が可能となった場合においては、再び当該指定施設に速やかに入所させることができるように努めなければなりません。</t>
    <rPh sb="1" eb="5">
      <t>ヨウゴロウジン</t>
    </rPh>
    <phoneticPr fontId="11"/>
  </si>
  <si>
    <t>昭41 厚令19
第25 条第2 項</t>
  </si>
  <si>
    <t>昭41 厚令19
第25 条第3 項</t>
    <phoneticPr fontId="11"/>
  </si>
  <si>
    <t>昭41 厚令19
第25 条第４項</t>
    <phoneticPr fontId="11"/>
  </si>
  <si>
    <t>昭41 厚令19
第25 条第５項</t>
    <phoneticPr fontId="11"/>
  </si>
  <si>
    <t>平12 老発307
第5 の13 の(1)</t>
    <phoneticPr fontId="11"/>
  </si>
  <si>
    <t>平12 老発307
第5 の13 の(2)</t>
    <phoneticPr fontId="11"/>
  </si>
  <si>
    <t>平12 老発307
第5 の13 の(3)</t>
    <phoneticPr fontId="11"/>
  </si>
  <si>
    <t>平12 老発307
第5 の13 の(4)</t>
    <phoneticPr fontId="11"/>
  </si>
  <si>
    <t>平12 老発307
第5 の13 の(5)</t>
    <phoneticPr fontId="11"/>
  </si>
  <si>
    <t>※</t>
    <phoneticPr fontId="11"/>
  </si>
  <si>
    <t xml:space="preserve"> 昭41厚令19第21 条は、養護老人ホームの施設長の責務を、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に必要な指揮命令を行うこととしたものです。</t>
    <rPh sb="15" eb="17">
      <t>ヨウゴ</t>
    </rPh>
    <rPh sb="17" eb="19">
      <t>ロウジン</t>
    </rPh>
    <rPh sb="23" eb="26">
      <t>シセツチョウ</t>
    </rPh>
    <rPh sb="27" eb="29">
      <t>セキム</t>
    </rPh>
    <rPh sb="31" eb="34">
      <t>ニュウショシャ</t>
    </rPh>
    <rPh sb="34" eb="36">
      <t>ホンイ</t>
    </rPh>
    <rPh sb="41" eb="43">
      <t>テイキョウ</t>
    </rPh>
    <rPh sb="44" eb="45">
      <t>オコナ</t>
    </rPh>
    <rPh sb="49" eb="52">
      <t>ニュウショシャ</t>
    </rPh>
    <rPh sb="58" eb="60">
      <t>テイキョウ</t>
    </rPh>
    <rPh sb="61" eb="64">
      <t>バメントウ</t>
    </rPh>
    <rPh sb="65" eb="66">
      <t>ショウ</t>
    </rPh>
    <rPh sb="68" eb="70">
      <t>ジショウ</t>
    </rPh>
    <rPh sb="71" eb="73">
      <t>テキジ</t>
    </rPh>
    <rPh sb="75" eb="77">
      <t>テキセツ</t>
    </rPh>
    <rPh sb="78" eb="80">
      <t>ハアク</t>
    </rPh>
    <rPh sb="85" eb="88">
      <t>ジュウギョウシャ</t>
    </rPh>
    <rPh sb="88" eb="89">
      <t>オヨ</t>
    </rPh>
    <rPh sb="90" eb="92">
      <t>ギョウム</t>
    </rPh>
    <rPh sb="93" eb="95">
      <t>カンリ</t>
    </rPh>
    <rPh sb="96" eb="99">
      <t>イチゲンテキ</t>
    </rPh>
    <rPh sb="100" eb="101">
      <t>オコナ</t>
    </rPh>
    <rPh sb="107" eb="110">
      <t>ジュウギョウシャ</t>
    </rPh>
    <rPh sb="111" eb="113">
      <t>ウンエイ</t>
    </rPh>
    <rPh sb="114" eb="115">
      <t>カン</t>
    </rPh>
    <rPh sb="117" eb="119">
      <t>キジュン</t>
    </rPh>
    <rPh sb="120" eb="122">
      <t>キテイ</t>
    </rPh>
    <rPh sb="123" eb="125">
      <t>ジュンシュ</t>
    </rPh>
    <rPh sb="131" eb="133">
      <t>ヒツヨウ</t>
    </rPh>
    <rPh sb="134" eb="138">
      <t>シキメイレイ</t>
    </rPh>
    <rPh sb="139" eb="140">
      <t>オコナ</t>
    </rPh>
    <phoneticPr fontId="11"/>
  </si>
  <si>
    <t>平12 老発307
第5 の３の(3)</t>
    <phoneticPr fontId="11"/>
  </si>
  <si>
    <t>　ただし、当該養護老人ホームの管理上支障がない場合は、他の事業所、施設等の職務に従事することができます。</t>
    <rPh sb="7" eb="9">
      <t>ヨウゴ</t>
    </rPh>
    <rPh sb="9" eb="11">
      <t>ロウジン</t>
    </rPh>
    <phoneticPr fontId="11"/>
  </si>
  <si>
    <t>平12 老発307
第3 の1 の(6)</t>
    <phoneticPr fontId="11"/>
  </si>
  <si>
    <t>　なお、同一 施設内での複数担当 (※)の兼務や他の事業所・施設等との 担当 (※)の兼務については、担当者としての職務に支障がなければ差し支えありません。
　ただし、日常的に兼務先の各事業所内の業務に従事しており、 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1"/>
  </si>
  <si>
    <t>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1"/>
  </si>
  <si>
    <t>老人福祉施設等危機管理マニュアル</t>
    <phoneticPr fontId="11"/>
  </si>
  <si>
    <t>第１一般事項</t>
  </si>
  <si>
    <t>第２職員に関する事項</t>
    <rPh sb="0" eb="1">
      <t>ダイ</t>
    </rPh>
    <phoneticPr fontId="11"/>
  </si>
  <si>
    <t>１用語の定義</t>
  </si>
  <si>
    <t>２職員数等</t>
  </si>
  <si>
    <t>第３設備に関する事項</t>
  </si>
  <si>
    <t>第４処遇に関する事項</t>
  </si>
  <si>
    <t>１入退所</t>
  </si>
  <si>
    <t>２入所者の処遇に関する計画</t>
  </si>
  <si>
    <t>３処遇の方針</t>
  </si>
  <si>
    <t>４食事</t>
  </si>
  <si>
    <t>５生活相談等</t>
  </si>
  <si>
    <t>８入所者預り金の取扱い等</t>
  </si>
  <si>
    <t>11勤務体制の確保等</t>
  </si>
  <si>
    <t>12業務継続計画の策定等</t>
  </si>
  <si>
    <t>13衛生管理等</t>
  </si>
  <si>
    <t>16苦情処理</t>
  </si>
  <si>
    <t>18事故発生の防止及び発生時の対応</t>
  </si>
  <si>
    <t>第５雑則</t>
  </si>
  <si>
    <t>　当該養護老人ホームの従業者としての職務に従事する場合</t>
    <rPh sb="3" eb="5">
      <t>ヨウゴ</t>
    </rPh>
    <phoneticPr fontId="11"/>
  </si>
  <si>
    <t>ある</t>
    <phoneticPr fontId="11"/>
  </si>
  <si>
    <t>(b) (a)の構成メンバーの責務及び役割分担を明確にするとともに、専任の身体的拘
　束等適正化対応策を担当する者を定めていますか。</t>
    <phoneticPr fontId="11"/>
  </si>
  <si>
    <t>（1）常勤換算方法</t>
  </si>
  <si>
    <t>（2）勤務延時間数</t>
  </si>
  <si>
    <t>（3）常勤</t>
  </si>
  <si>
    <t>（4）入所者及び一般入所者の数</t>
  </si>
  <si>
    <t>（2） 施設長</t>
  </si>
  <si>
    <t>①</t>
    <phoneticPr fontId="11"/>
  </si>
  <si>
    <t>②</t>
    <phoneticPr fontId="11"/>
  </si>
  <si>
    <t>（3）生活相談員</t>
  </si>
  <si>
    <t>（４）支援員</t>
    <rPh sb="3" eb="5">
      <t>シエン</t>
    </rPh>
    <rPh sb="5" eb="6">
      <t>イン</t>
    </rPh>
    <phoneticPr fontId="11"/>
  </si>
  <si>
    <t>（６）栄養士</t>
    <rPh sb="3" eb="6">
      <t>エイヨウシ</t>
    </rPh>
    <phoneticPr fontId="11"/>
  </si>
  <si>
    <t>（７）調理員、事務員その他の職員</t>
    <phoneticPr fontId="11"/>
  </si>
  <si>
    <t>（８）医師</t>
    <rPh sb="3" eb="5">
      <t>イシ</t>
    </rPh>
    <phoneticPr fontId="11"/>
  </si>
  <si>
    <t>（９）夜間及び深夜の勤務</t>
    <phoneticPr fontId="11"/>
  </si>
  <si>
    <t>（10）特定施設の指定・事業の実施形態</t>
    <phoneticPr fontId="11"/>
  </si>
  <si>
    <t>（11）外部サービス利用型養護老人ホームの職員配置状況</t>
    <phoneticPr fontId="11"/>
  </si>
  <si>
    <t>（１）</t>
  </si>
  <si>
    <t>（１）</t>
    <phoneticPr fontId="11"/>
  </si>
  <si>
    <t>（１）居室</t>
    <rPh sb="3" eb="5">
      <t>キョシツ</t>
    </rPh>
    <phoneticPr fontId="11"/>
  </si>
  <si>
    <t>（２）静養室</t>
    <rPh sb="3" eb="6">
      <t>セイヨウシツ</t>
    </rPh>
    <phoneticPr fontId="11"/>
  </si>
  <si>
    <t>（３）医務室</t>
    <rPh sb="3" eb="6">
      <t>イムシツ</t>
    </rPh>
    <phoneticPr fontId="11"/>
  </si>
  <si>
    <t>（４）職員室</t>
    <rPh sb="3" eb="6">
      <t>ショクインシツ</t>
    </rPh>
    <phoneticPr fontId="11"/>
  </si>
  <si>
    <t>（１）一般的事項</t>
    <rPh sb="3" eb="6">
      <t>イッパンテキ</t>
    </rPh>
    <rPh sb="6" eb="8">
      <t>ジコウ</t>
    </rPh>
    <phoneticPr fontId="11"/>
  </si>
  <si>
    <t>（２）身体的拘束</t>
    <rPh sb="3" eb="6">
      <t>シンタイテキ</t>
    </rPh>
    <rPh sb="6" eb="8">
      <t>コウソク</t>
    </rPh>
    <phoneticPr fontId="11"/>
  </si>
  <si>
    <t>（３）</t>
    <phoneticPr fontId="11"/>
  </si>
  <si>
    <t>（４）</t>
    <phoneticPr fontId="11"/>
  </si>
  <si>
    <t>（５）</t>
    <phoneticPr fontId="11"/>
  </si>
  <si>
    <t>（６）虐待の防止</t>
    <rPh sb="3" eb="5">
      <t>ギャクタイ</t>
    </rPh>
    <rPh sb="6" eb="8">
      <t>ボウシ</t>
    </rPh>
    <phoneticPr fontId="11"/>
  </si>
  <si>
    <t>③</t>
    <phoneticPr fontId="11"/>
  </si>
  <si>
    <t>④</t>
    <phoneticPr fontId="11"/>
  </si>
  <si>
    <t>⑤</t>
    <phoneticPr fontId="11"/>
  </si>
  <si>
    <t>（６）</t>
    <phoneticPr fontId="11"/>
  </si>
  <si>
    <t>（７）</t>
    <phoneticPr fontId="11"/>
  </si>
  <si>
    <t>（８）</t>
    <phoneticPr fontId="11"/>
  </si>
  <si>
    <t>（１）入所者預り金</t>
    <phoneticPr fontId="11"/>
  </si>
  <si>
    <t>（２）本人支給金</t>
    <rPh sb="3" eb="5">
      <t>ホンニン</t>
    </rPh>
    <rPh sb="5" eb="8">
      <t>シキュウキン</t>
    </rPh>
    <phoneticPr fontId="11"/>
  </si>
  <si>
    <t>（３）遺留金品</t>
    <rPh sb="3" eb="5">
      <t>イリュウ</t>
    </rPh>
    <rPh sb="5" eb="6">
      <t>キン</t>
    </rPh>
    <rPh sb="6" eb="7">
      <t>ヒン</t>
    </rPh>
    <phoneticPr fontId="11"/>
  </si>
  <si>
    <t>（２）</t>
    <phoneticPr fontId="11"/>
  </si>
  <si>
    <t>感染症対応研修</t>
    <rPh sb="0" eb="3">
      <t>カンセンショウ</t>
    </rPh>
    <rPh sb="3" eb="5">
      <t>タイオウ</t>
    </rPh>
    <rPh sb="5" eb="7">
      <t>ケンシュウ</t>
    </rPh>
    <phoneticPr fontId="11"/>
  </si>
  <si>
    <t>災害対応研修</t>
    <rPh sb="0" eb="2">
      <t>サイガイ</t>
    </rPh>
    <rPh sb="2" eb="4">
      <t>タイオウ</t>
    </rPh>
    <rPh sb="4" eb="6">
      <t>ケンシュウ</t>
    </rPh>
    <phoneticPr fontId="11"/>
  </si>
  <si>
    <t>感染症対応訓練</t>
    <rPh sb="0" eb="3">
      <t>カンセンショウ</t>
    </rPh>
    <rPh sb="3" eb="5">
      <t>タイオウ</t>
    </rPh>
    <rPh sb="5" eb="7">
      <t>クンレン</t>
    </rPh>
    <phoneticPr fontId="11"/>
  </si>
  <si>
    <t>災害対応訓練</t>
    <rPh sb="0" eb="2">
      <t>サイガイ</t>
    </rPh>
    <rPh sb="2" eb="4">
      <t>タイオウ</t>
    </rPh>
    <rPh sb="4" eb="6">
      <t>クンレン</t>
    </rPh>
    <phoneticPr fontId="11"/>
  </si>
  <si>
    <t>　同一の事業者によって設置された他の事業所、施設等の施設長又は従業者としての職務に従事する場合であって、当該他の事業所、施設等の施設長又は従業者としての職務に従事する時間帯も、当該養護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rPh sb="26" eb="29">
      <t>シセツチョウ</t>
    </rPh>
    <rPh sb="64" eb="67">
      <t>シセツチョウ</t>
    </rPh>
    <rPh sb="90" eb="92">
      <t>ヨウゴ</t>
    </rPh>
    <rPh sb="174" eb="177">
      <t>シセツチョウ</t>
    </rPh>
    <phoneticPr fontId="11"/>
  </si>
  <si>
    <t>　この場合の他の事業所、施設等の事業の内容は問いませんが、例えば、管理すべき事業所数が過剰であると個別に判断される場合や、事故発生時等の緊急時において施設長自身が速やかに当該養護老人ホームに駆け付けることができない体制となっている場合などは、管理業務に支障があると考えられます。</t>
    <rPh sb="75" eb="78">
      <t>シセツチョウ</t>
    </rPh>
    <rPh sb="87" eb="91">
      <t>ヨウゴロウジン</t>
    </rPh>
    <phoneticPr fontId="11"/>
  </si>
  <si>
    <t xml:space="preserve">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  </t>
    <phoneticPr fontId="11"/>
  </si>
  <si>
    <r>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t>
    </r>
    <r>
      <rPr>
        <u/>
        <sz val="16"/>
        <color theme="1"/>
        <rFont val="游ゴシック Medium"/>
        <family val="3"/>
        <charset val="128"/>
      </rPr>
      <t>なお、感染症及び災害の業務継続計画を一体的に策定することを妨げるものではありません。</t>
    </r>
    <phoneticPr fontId="11"/>
  </si>
  <si>
    <t>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11"/>
  </si>
  <si>
    <t>　構成メンバーの責務及び役割分担を明確にするとともに、感染対策を担当する者（感染対策担当者）を決めておくことが必要です。</t>
    <rPh sb="1" eb="3">
      <t>コウセイ</t>
    </rPh>
    <rPh sb="8" eb="10">
      <t>セキム</t>
    </rPh>
    <rPh sb="10" eb="11">
      <t>オヨ</t>
    </rPh>
    <rPh sb="12" eb="14">
      <t>ヤクワリ</t>
    </rPh>
    <rPh sb="14" eb="16">
      <t>ブンタン</t>
    </rPh>
    <rPh sb="17" eb="19">
      <t>メイカク</t>
    </rPh>
    <rPh sb="27" eb="29">
      <t>カンセン</t>
    </rPh>
    <rPh sb="29" eb="31">
      <t>タイサク</t>
    </rPh>
    <rPh sb="32" eb="34">
      <t>タントウ</t>
    </rPh>
    <rPh sb="36" eb="37">
      <t>モノ</t>
    </rPh>
    <rPh sb="38" eb="40">
      <t>カンセン</t>
    </rPh>
    <rPh sb="40" eb="42">
      <t>タイサク</t>
    </rPh>
    <rPh sb="42" eb="45">
      <t>タントウシャ</t>
    </rPh>
    <rPh sb="47" eb="48">
      <t>キ</t>
    </rPh>
    <rPh sb="55" eb="57">
      <t>ヒツヨウ</t>
    </rPh>
    <phoneticPr fontId="11"/>
  </si>
  <si>
    <t>　養護老人ホームは、入所者の病状の急変等に備えるため、あらかじめ、次の①～③に掲げる要件を満たす協力医療機関（③の要件を満たす協力医療機関にあっては、病院に限る。）を定めておかなければなりません。
　ただし、複数の医療機関を協力医療機関として定めることにより①～③の要件を満たすこととしても差し支えありません。</t>
    <phoneticPr fontId="11"/>
  </si>
  <si>
    <t xml:space="preserve"> 協 力 医 療 機 関 名</t>
    <rPh sb="1" eb="2">
      <t>キョウ</t>
    </rPh>
    <rPh sb="3" eb="4">
      <t>チカラ</t>
    </rPh>
    <rPh sb="5" eb="6">
      <t>イ</t>
    </rPh>
    <rPh sb="7" eb="8">
      <t>リョウ</t>
    </rPh>
    <rPh sb="9" eb="10">
      <t>キ</t>
    </rPh>
    <rPh sb="11" eb="12">
      <t>カン</t>
    </rPh>
    <rPh sb="13" eb="14">
      <t>ナ</t>
    </rPh>
    <phoneticPr fontId="11"/>
  </si>
  <si>
    <t>　次の(3)の事故発生の防止のための委員会において、②により報告された事例を集計し、分析すること。</t>
    <phoneticPr fontId="11"/>
  </si>
  <si>
    <t>　切迫性</t>
    <phoneticPr fontId="11"/>
  </si>
  <si>
    <t>　利用者本人または他の利用者等の生命または身体が危険にさらされる可能性が著しく高いこと。</t>
    <phoneticPr fontId="11"/>
  </si>
  <si>
    <t>　非代替性</t>
    <phoneticPr fontId="11"/>
  </si>
  <si>
    <t>　一時性</t>
    <phoneticPr fontId="11"/>
  </si>
  <si>
    <t>　なお、この委員会は、テレビ電話装置その他の情報通信機器を活用して行うことができます。</t>
    <phoneticPr fontId="11"/>
  </si>
  <si>
    <t>　このため、拘束を開始する際、電話等で家族等に連絡が取れない場合は、連絡を試みた旨について、説明書上等に記録するようにしてください。</t>
    <phoneticPr fontId="11"/>
  </si>
  <si>
    <t>★施設の運営理念（処遇の基本方針等）を記載してください。</t>
    <phoneticPr fontId="11"/>
  </si>
  <si>
    <t>　施設の常勤の従業者が勤務すべき就業規則上の勤務時間を記入（入力）して下さい。</t>
    <rPh sb="27" eb="29">
      <t>キニュウ</t>
    </rPh>
    <rPh sb="30" eb="32">
      <t>ニュウリョク</t>
    </rPh>
    <phoneticPr fontId="11"/>
  </si>
  <si>
    <t>施設の生活相談員の配置状況を記入してください。
　　　　　　</t>
    <phoneticPr fontId="11"/>
  </si>
  <si>
    <t>施設の支援員の配置状況を記入してください。
　　　　　</t>
    <phoneticPr fontId="11"/>
  </si>
  <si>
    <t>施設は、特定施設入居者生活介護の指定を受けていますか。　　</t>
    <phoneticPr fontId="11"/>
  </si>
  <si>
    <t>施設は、外部サービス利用型養護老人ホームに該当していますか。　　</t>
    <rPh sb="21" eb="23">
      <t>ガイトウ</t>
    </rPh>
    <phoneticPr fontId="11"/>
  </si>
  <si>
    <t>　　２　職員数等・・・・・・・・・・・・・・・・・・・・・・・・・</t>
    <phoneticPr fontId="42"/>
  </si>
  <si>
    <t>第２　職員に関する事項・・・・・・・・・・・・・・・・・・・・・・</t>
    <rPh sb="0" eb="1">
      <t>ダイ</t>
    </rPh>
    <phoneticPr fontId="11"/>
  </si>
  <si>
    <t>　　１　用語の定義・・・・・・・・・・・・・・・・・・・・・・・・</t>
    <phoneticPr fontId="42"/>
  </si>
  <si>
    <t>第１　一般事項・・・・・・・・・・・・・・・・・・・・・・・・・・</t>
    <phoneticPr fontId="11"/>
  </si>
  <si>
    <t>根拠法令・・・・・・・・・・・・・・・・・・・・・・・・・・・・・</t>
    <phoneticPr fontId="11"/>
  </si>
  <si>
    <t>養護老人ホーム自主点検表の作成について・・・・・・・・・・・・・・・・・・・・・・　</t>
    <phoneticPr fontId="11"/>
  </si>
  <si>
    <t>第３　設備に関する事項・・・・・・・・・・・・・・・・・・・・・・</t>
    <phoneticPr fontId="11"/>
  </si>
  <si>
    <t>第４　処遇に関する事項・・・・・・・・・・・・・・・・・・・・・・</t>
    <phoneticPr fontId="11"/>
  </si>
  <si>
    <t>　　１　入退所・・・・・・・・・・・・・・・・・・・・・・・・・・</t>
    <phoneticPr fontId="11"/>
  </si>
  <si>
    <t>　　３　処遇の方針・・・・・・・・・・・・・・・・・・・・・・・・</t>
    <phoneticPr fontId="11"/>
  </si>
  <si>
    <t>　　４　食事・・・・・・・・・・・・・・・・・・・・・・・・・・・・・</t>
    <phoneticPr fontId="11"/>
  </si>
  <si>
    <t>　　５　生活相談等・・・・・・・・・・・・・・・・・・・・・・・・・・・・・</t>
    <phoneticPr fontId="11"/>
  </si>
  <si>
    <t>　　８　入所者預り金の取扱い等・・・・・・・・・・・・・・・・・・・・・・・・・・・</t>
    <phoneticPr fontId="11"/>
  </si>
  <si>
    <t>　　11　勤務体制の確保等・・・・・・・・・・・・・・・・・・・・・</t>
    <phoneticPr fontId="11"/>
  </si>
  <si>
    <t>　　13　衛生管理等・・・・・・・・・・・・・・・・・・・・・・・・・・・・・・・・・</t>
    <phoneticPr fontId="11"/>
  </si>
  <si>
    <t>第５　雑則・・・・・・・・・・・・・・・・・・・・・・・・・・・・・・・・・・・・・・・・</t>
    <phoneticPr fontId="11"/>
  </si>
  <si>
    <t>　</t>
    <phoneticPr fontId="11"/>
  </si>
  <si>
    <t>　ただし、法律に規定されている「母性健康管理措置」、「育児 、介護及び治療のための所定労働時間の短縮等の措置」が講じられている場合、３０時間以上の勤務で、常勤換算方法での計算に当たり、常勤の従事者が勤務すべき時間数を満たすものとし、１として取り扱うことが可能です。</t>
    <rPh sb="17" eb="18">
      <t>セイ</t>
    </rPh>
    <phoneticPr fontId="11"/>
  </si>
  <si>
    <t xml:space="preserve">　「常勤」とは、当該養護老人ホームにおける勤務時間が、当該養護老人ホームにおいて定められている常勤の職員が勤務すべき時間数（１週間に勤務すべき時間数が３２時間を下回る場合は３２時間を基本とする。）に達していることをいいます。
  ただし、母性健康管理措置又は育児 、介護及び治療のための所定労働時間の短縮措置が講じられた者については、入所者の処遇に支障がない体制が施設として整っている場合は、例外的に常勤の従業者が勤務すべき時間数を３０時間として取り扱うことが可能です。
  </t>
    <phoneticPr fontId="11"/>
  </si>
  <si>
    <t>　また、人員基準において、常勤要件が設けられている場合、法律に規定されている産前産後休業、母性健康管理措置、育児休業、介護休業、育児休業に準ずる休業を取得中の期間においては、当該人員基準において求められる資質を有する複数の非常勤の従業者を常勤の従業者の員数に換算することにより、人員基準を満たすことが可能です。</t>
    <rPh sb="45" eb="46">
      <t>ハハ</t>
    </rPh>
    <phoneticPr fontId="11"/>
  </si>
  <si>
    <t>　当該施設に併設される他の事業所（同一敷地内に所在する又 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として扱われます。例えば、養護老人ホームに特別養護老人ホームが併設されている場合、養護老人ホームの施設長と特別養護老人ホームの施設長を兼務している者は、その勤務時間の合計が所定の時間数に達していれば、常勤要件を満たすこととなります。</t>
    <rPh sb="15" eb="16">
      <t>ショ</t>
    </rPh>
    <phoneticPr fontId="11"/>
  </si>
  <si>
    <t>身体的拘束等廃止</t>
    <rPh sb="2" eb="3">
      <t>テキ</t>
    </rPh>
    <rPh sb="5" eb="6">
      <t>トウ</t>
    </rPh>
    <phoneticPr fontId="11"/>
  </si>
  <si>
    <t>　身体的拘束その他の行動制限を行う以外に代替する介護方法がないこと。</t>
    <phoneticPr fontId="11"/>
  </si>
  <si>
    <t>　身体的拘束その他の行動制限が一時的なものであること。</t>
    <rPh sb="3" eb="4">
      <t>テキ</t>
    </rPh>
    <phoneticPr fontId="11"/>
  </si>
  <si>
    <t>身体的拘束等禁止の対象となる具体的行為
　ア　一人歩きしないように、車いすやいす、ベッドに体幹や四肢をひも等で
　　　縛る。
　イ　転落しないように、ベッドに体幹や四肢をひも等で縛る。
　ウ　自分で降りられないようにベッドを柵(サイドレール)で囲む
　　　（4点柵又はベッドを壁際に寄せた反対側2点柵設置）。
　エ　点滴・経管栄養等のチューブを抜かないように、四肢をひも等で縛る。
　オ　点滴・経管栄養等のチューブを抜かないように、または皮膚をかきむしらな
　　　いように、手指の機能を制限するミトン型の手袋等をつける。
　カ　車いすやいすからずり落ちたり、立ち上がったりしないように、Ｙ字型拘束
　　　帯や腰ベルト、車いすテーブルをつける。
　キ　立ち上がる能力のある人の立ち上がりを妨げるようないすを使用する。
　ク　脱衣やおむつはずしを制限するために、介護衣(つなぎ服)を着せる。
　ケ　他人への迷惑行為を防ぐために、ベッドなどに体幹や四肢をひも等で縛る。
　コ　行動を落ち着かせるために、向精神薬を過剰に服用させる。
　サ　自分の意思で開けることのできない居室等に隔離する。</t>
    <rPh sb="2" eb="3">
      <t>テキ</t>
    </rPh>
    <rPh sb="5" eb="6">
      <t>トウ</t>
    </rPh>
    <rPh sb="23" eb="25">
      <t>ヒトリ</t>
    </rPh>
    <rPh sb="25" eb="26">
      <t>アル</t>
    </rPh>
    <rPh sb="59" eb="60">
      <t>シバ</t>
    </rPh>
    <phoneticPr fontId="11"/>
  </si>
  <si>
    <t>緊急やむを得ず身体的拘束等を実施している場合の内容</t>
    <rPh sb="9" eb="10">
      <t>テキ</t>
    </rPh>
    <rPh sb="12" eb="13">
      <t>トウ</t>
    </rPh>
    <phoneticPr fontId="11"/>
  </si>
  <si>
    <t>身体的拘束等の態様</t>
    <rPh sb="2" eb="3">
      <t>テキ</t>
    </rPh>
    <rPh sb="5" eb="6">
      <t>トウ</t>
    </rPh>
    <phoneticPr fontId="11"/>
  </si>
  <si>
    <t>　施設長及び各職種の従業者で構成する「身体的拘束等の適正化のための対策を検討する委員会」（以下「身体的拘束等適正化検討委員会」）を設置し、施設全体で身体的拘束等廃止に取り組んでいますか。</t>
    <rPh sb="53" eb="54">
      <t>トウ</t>
    </rPh>
    <rPh sb="76" eb="77">
      <t>テキ</t>
    </rPh>
    <rPh sb="79" eb="80">
      <t>トウ</t>
    </rPh>
    <phoneticPr fontId="11"/>
  </si>
  <si>
    <t>　身体的拘束等適正化検討委員会の開催状況等について</t>
    <rPh sb="1" eb="4">
      <t>シンタイテキ</t>
    </rPh>
    <rPh sb="6" eb="7">
      <t>トウ</t>
    </rPh>
    <phoneticPr fontId="11"/>
  </si>
  <si>
    <r>
      <t xml:space="preserve"> 　平成30年4月から、</t>
    </r>
    <r>
      <rPr>
        <u/>
        <sz val="16"/>
        <rFont val="游ゴシック Medium"/>
        <family val="3"/>
        <charset val="128"/>
      </rPr>
      <t>身体的拘束等実施者の有無に関わらず</t>
    </r>
    <r>
      <rPr>
        <sz val="16"/>
        <rFont val="游ゴシック Medium"/>
        <family val="3"/>
        <charset val="128"/>
      </rPr>
      <t xml:space="preserve">、委員会の開催
　（下記①②）、指針の整備（③）及び研修の実施（④）が義務付けられました。
</t>
    </r>
    <rPh sb="14" eb="15">
      <t>テキ</t>
    </rPh>
    <rPh sb="17" eb="18">
      <t>トウ</t>
    </rPh>
    <phoneticPr fontId="11"/>
  </si>
  <si>
    <t>①　身体的拘束等適正化検討委員会（テレビ電話装置等を活用して行うことができるものとする。）は、３月に１回以上開催していますか。</t>
    <rPh sb="7" eb="8">
      <t>トウ</t>
    </rPh>
    <phoneticPr fontId="11"/>
  </si>
  <si>
    <t>⑥　管理者(施設長)は、身体的拘束等廃止に係る、外部の研修等に参加していますか。</t>
    <rPh sb="14" eb="15">
      <t>テキ</t>
    </rPh>
    <rPh sb="17" eb="18">
      <t>トウ</t>
    </rPh>
    <phoneticPr fontId="11"/>
  </si>
  <si>
    <t>　身体的拘束等適正化検討委員会の概要等　</t>
    <rPh sb="6" eb="7">
      <t>トウ</t>
    </rPh>
    <phoneticPr fontId="11"/>
  </si>
  <si>
    <t>【身体的拘束等適正化検討委員会について】</t>
    <rPh sb="6" eb="7">
      <t>トウ</t>
    </rPh>
    <phoneticPr fontId="11"/>
  </si>
  <si>
    <t>(c) 身体的拘束等適正化検討委員会は、運営委員会など他の委員会と独立して設置・
　運営していますか。（ただし、関係する職種、取り扱う事項等が相互に関係が深
　いと認められる他の会議体を設置している場合、これと一体的に設置・運営する
　こととして差し支えありません。）</t>
    <rPh sb="9" eb="10">
      <t>トウ</t>
    </rPh>
    <phoneticPr fontId="11"/>
  </si>
  <si>
    <t>　身体的拘束等適正化検討委員会の責任者はケア全般の責任者であることが望ましいです。また、第三者や専門家が関わることが望ましいです（具体的には、精神科専門医との連携等が考えられます）。</t>
    <rPh sb="6" eb="7">
      <t>トウ</t>
    </rPh>
    <phoneticPr fontId="11"/>
  </si>
  <si>
    <t>　身体的拘束等適正化検討委員会は、テレビ電話装置等（リアルタイムでの画像を介したコミュニケーションが可能な機器をいう。以下同じ。）を活用して行うことができるものとする。この際、個人情報保護委員会・ 厚生労働省「医療・介護関係事業者における個人情報の適切な取扱いのためのガイダンス」、厚生労働省「医療情報システムの安全管理に関するガイドライン」等を遵守することとされています。</t>
    <rPh sb="6" eb="7">
      <t>トウ</t>
    </rPh>
    <phoneticPr fontId="11"/>
  </si>
  <si>
    <t>身体的拘束等適正化検討委員会では、具体的には次のような取り組みを想定しています。</t>
    <rPh sb="5" eb="6">
      <t>トウ</t>
    </rPh>
    <phoneticPr fontId="11"/>
  </si>
  <si>
    <t>　身体的拘束等適正化検討委員会において、②により報告された事例を集計し、分析すること。</t>
    <rPh sb="6" eb="7">
      <t>トウ</t>
    </rPh>
    <phoneticPr fontId="11"/>
  </si>
  <si>
    <t xml:space="preserve">　身体的拘束等の適正化のための指針（又は「身体的拘束等廃止に向けた改善計画」など）については、以下の内容を盛り込んでいますか。 </t>
    <rPh sb="23" eb="24">
      <t>テキ</t>
    </rPh>
    <rPh sb="26" eb="27">
      <t>トウ</t>
    </rPh>
    <phoneticPr fontId="11"/>
  </si>
  <si>
    <t>　身体的拘束等適正化検討委員会その他施設内の組織に関する事項</t>
    <rPh sb="6" eb="7">
      <t>トウ</t>
    </rPh>
    <phoneticPr fontId="11"/>
  </si>
  <si>
    <t>　緊急やむを得ず身体的拘束等を行う場合には、その態様及び時間、利用者の心身の状況並びに緊急やむを得なかった理由を記録していますか。</t>
    <rPh sb="10" eb="11">
      <t>テキ</t>
    </rPh>
    <rPh sb="13" eb="14">
      <t>トウ</t>
    </rPh>
    <rPh sb="35" eb="37">
      <t>シンシン</t>
    </rPh>
    <phoneticPr fontId="11"/>
  </si>
  <si>
    <t>　なお、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11"/>
  </si>
  <si>
    <t>　説明書(基準に定められた身体的拘束等の記録)の作成日が拘束開始日より遅くなっていないか。</t>
    <rPh sb="15" eb="16">
      <t>テキ</t>
    </rPh>
    <rPh sb="18" eb="19">
      <t>トウ</t>
    </rPh>
    <phoneticPr fontId="11"/>
  </si>
  <si>
    <t>　身体的拘束等は、入居者の生命等が危険にさらされる可能性が著しく高い場合など、やむなく緊急かつ一時的に行われるものです。</t>
    <rPh sb="3" eb="4">
      <t>テキ</t>
    </rPh>
    <rPh sb="6" eb="7">
      <t>トウ</t>
    </rPh>
    <phoneticPr fontId="11"/>
  </si>
  <si>
    <t>　埼玉県では身体的拘束等は、本人の人権の制限という面があるため、説明書の説明・同意については、原則として事前又は開始時までに家族等の了解を得るよう指導しています。</t>
    <phoneticPr fontId="11"/>
  </si>
  <si>
    <t>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t>
    <rPh sb="10" eb="11">
      <t>テキ</t>
    </rPh>
    <rPh sb="13" eb="14">
      <t>トウ</t>
    </rPh>
    <phoneticPr fontId="11"/>
  </si>
  <si>
    <t>平12 老発307
第5 の18 の①</t>
    <phoneticPr fontId="11"/>
  </si>
  <si>
    <t>条例第63条の2
昭41厚令19
第23条の2
平12老発307
第5の11</t>
    <phoneticPr fontId="11"/>
  </si>
  <si>
    <t>昭41 厚令19
第23 条の2 第2 項
平12 老発307
第5 の11</t>
    <phoneticPr fontId="11"/>
  </si>
  <si>
    <t>昭41 厚令19
第23 条の2 第2 項
平12 老発307
第5 の11 の(3)(4)</t>
    <phoneticPr fontId="11"/>
  </si>
  <si>
    <t>昭41 厚令19
第23 条の2 第2 項
平12 老発307
第5 の11 の(3)</t>
    <phoneticPr fontId="11"/>
  </si>
  <si>
    <t>昭41 厚令19
第23 条の2 第2 項
平12 老発307
第5 の11 の(4)</t>
    <phoneticPr fontId="11"/>
  </si>
  <si>
    <t>平12 老発307
第5 の12 の(2)の②</t>
    <phoneticPr fontId="11"/>
  </si>
  <si>
    <t>昭41 厚令19
第24 条第2 項第3 号
平12 老発307
第5 の 12の(2)の④</t>
    <phoneticPr fontId="11"/>
  </si>
  <si>
    <t>平12 老発307
第5 の12 の(2)の⑤</t>
    <phoneticPr fontId="11"/>
  </si>
  <si>
    <t>14協力医療機関等</t>
    <rPh sb="4" eb="8">
      <t>イリョウキカン</t>
    </rPh>
    <phoneticPr fontId="11"/>
  </si>
  <si>
    <t>条例第65 条第2 項
昭41 厚令19
第25 条第6項</t>
    <phoneticPr fontId="11"/>
  </si>
  <si>
    <t>条例第67 条第1 項
昭41 厚令19
第27 条第1 項
平12 老発307
第5 の15 の(1)</t>
    <phoneticPr fontId="11"/>
  </si>
  <si>
    <t>条例第67 条第2 項
昭41 厚令19
第27 条第2 項
平12 老発307
第5 の15の(2)</t>
    <phoneticPr fontId="11"/>
  </si>
  <si>
    <t>条例第68 条第1 項
昭41 厚令19
第28 条第1 項
平12 老発307
第5 の16 の(1)</t>
    <phoneticPr fontId="11"/>
  </si>
  <si>
    <t>条例第68 条第2 項
昭41 厚令19
第28 条第2 項
平12 老発307
第5 の16 の(2)</t>
    <phoneticPr fontId="11"/>
  </si>
  <si>
    <t>条例第69 条
昭41 厚令19
第29 条第1 項第1 号
平12 老発307
第5 の17 の(1)</t>
    <phoneticPr fontId="11"/>
  </si>
  <si>
    <t>条例第69 条
昭41 厚令19
第29 条第1 項第3 号
平12 老発307
第5 の17の(3)</t>
    <phoneticPr fontId="11"/>
  </si>
  <si>
    <t>条例第69 条
昭41 厚令19
第29 条第1 項第3 号
平12 老発307
第5 の17の(4)</t>
    <phoneticPr fontId="11"/>
  </si>
  <si>
    <t>平12 老発307
第5 の17 の(4)</t>
    <phoneticPr fontId="11"/>
  </si>
  <si>
    <t>昭41 厚令19
第29 条第1 項第4 号
平12 老発307
第5 の17 の(5)</t>
    <phoneticPr fontId="11"/>
  </si>
  <si>
    <t>　令和2年11月
　「老人福祉施設等危機管理マニュアル」（埼玉県高齢者福祉課）</t>
    <rPh sb="1" eb="3">
      <t>レイワ</t>
    </rPh>
    <rPh sb="4" eb="5">
      <t>ネン</t>
    </rPh>
    <phoneticPr fontId="11"/>
  </si>
  <si>
    <t>　施設は、感染症や災害が発生した場合であっても、入所者が継続してサービスの提供を受けられるよう、サービスの提供を継続的に実施するための、及び非常時の体制で早期の業務再開を図るための計画（業務継続計画）を策定し、その計画に従い、必要な研修及び訓練（シミュレーション）を実施しなければならないことになりました。</t>
    <phoneticPr fontId="11"/>
  </si>
  <si>
    <t>条例第66 条
昭41 厚令19
第26 条第2 項
平12 老発307
第5 の14の(2)</t>
    <phoneticPr fontId="11"/>
  </si>
  <si>
    <t>条例第62 条第3 項
41 厚令19
第22 条第3 項
平12 老発307
第5 の 9の(3)</t>
    <phoneticPr fontId="11"/>
  </si>
  <si>
    <t>条例第63 条第1 項
昭41 厚令19
第23 条第1 項
平12 老発307
第5 の10 の(1)</t>
    <phoneticPr fontId="11"/>
  </si>
  <si>
    <t>平12 老発307
第5 の10の(1)</t>
    <phoneticPr fontId="11"/>
  </si>
  <si>
    <t>条例第63 条第2 項
昭41 厚令19
第23 条第2 項
平12 老発307
第5 の10の(2)</t>
    <phoneticPr fontId="11"/>
  </si>
  <si>
    <t>条例第63 条第3 項
昭41 厚令19
第23 条第3 項
平12 老発307
第5 の10 の(3)</t>
    <phoneticPr fontId="11"/>
  </si>
  <si>
    <t>条例第63 条第4 項
昭41 厚令19
第23 条第4 項
平12 老発307
第5 の10 の(4)</t>
    <phoneticPr fontId="11"/>
  </si>
  <si>
    <t>平12 老発307
第5 の17 の(6)</t>
    <phoneticPr fontId="11"/>
  </si>
  <si>
    <t>平12 老発307
第5 の17の(2)</t>
    <phoneticPr fontId="11"/>
  </si>
  <si>
    <t>平12 老発307
第5 の18 の②</t>
    <phoneticPr fontId="11"/>
  </si>
  <si>
    <t>平12 老発307
第5 の18 の③</t>
    <phoneticPr fontId="11"/>
  </si>
  <si>
    <t>平12 老発307
第5 の18 の④</t>
    <phoneticPr fontId="11"/>
  </si>
  <si>
    <t>平12 老発307
第5 の12 の(2)の①</t>
    <phoneticPr fontId="11"/>
  </si>
  <si>
    <r>
      <t>※印刷終了後には、シートを</t>
    </r>
    <r>
      <rPr>
        <sz val="11"/>
        <color rgb="FFFF0000"/>
        <rFont val="ＭＳ Ｐゴシック"/>
        <family val="3"/>
        <charset val="128"/>
      </rPr>
      <t>左</t>
    </r>
    <r>
      <rPr>
        <sz val="11"/>
        <rFont val="ＭＳ Ｐゴシック"/>
        <family val="2"/>
        <charset val="128"/>
      </rPr>
      <t>クリックをして　シートのグループの解除　を忘れずに行ってください。</t>
    </r>
    <rPh sb="1" eb="3">
      <t>インサツ</t>
    </rPh>
    <rPh sb="3" eb="6">
      <t>シュウリョウゴ</t>
    </rPh>
    <rPh sb="13" eb="14">
      <t>ヒダリ</t>
    </rPh>
    <rPh sb="31" eb="33">
      <t>カイジョ</t>
    </rPh>
    <rPh sb="35" eb="36">
      <t>ワス</t>
    </rPh>
    <rPh sb="39" eb="40">
      <t>オコナ</t>
    </rPh>
    <phoneticPr fontId="42"/>
  </si>
  <si>
    <t>　虐待の防止のための従業者に対する研修について、次のとおり取り組んでいますか。</t>
    <phoneticPr fontId="11"/>
  </si>
  <si>
    <t>・　　虐待等の防止に関する基礎的内容等の適切な知識を普及・啓発するとともに、当該指定
　　施設における指針に基づき、虐待の防止の徹底を行うこと。
・　　指針に基づいた研修プログラムを作成し、定期的な研修（年２回以上）を実施すること。
・　　新規採用時には必ず虐待の防止のための研修を実施すること。
・　　研修の実施内容については必ず記録すること。</t>
    <phoneticPr fontId="11"/>
  </si>
  <si>
    <t>　感染症及び食中毒の予防及びまん延の防止のための従業者に対する研修について、次のとおり取り組んでいますか。</t>
    <rPh sb="1" eb="4">
      <t>カンセンショウ</t>
    </rPh>
    <rPh sb="4" eb="5">
      <t>オヨ</t>
    </rPh>
    <rPh sb="6" eb="9">
      <t>ショクチュウドク</t>
    </rPh>
    <rPh sb="10" eb="12">
      <t>ヨボウ</t>
    </rPh>
    <rPh sb="12" eb="13">
      <t>オヨ</t>
    </rPh>
    <rPh sb="16" eb="17">
      <t>エン</t>
    </rPh>
    <rPh sb="18" eb="20">
      <t>ボウシ</t>
    </rPh>
    <rPh sb="24" eb="27">
      <t>ジュウギョウシャ</t>
    </rPh>
    <rPh sb="28" eb="29">
      <t>タイ</t>
    </rPh>
    <rPh sb="31" eb="33">
      <t>ケンシュウ</t>
    </rPh>
    <rPh sb="38" eb="39">
      <t>ツギ</t>
    </rPh>
    <rPh sb="43" eb="44">
      <t>ト</t>
    </rPh>
    <rPh sb="45" eb="46">
      <t>ク</t>
    </rPh>
    <phoneticPr fontId="11"/>
  </si>
  <si>
    <t>・　　感染対策の基礎的内容等の適切な知識を普及・啓発するとともに、当該施設における指針
　　に基づいた衛生管理の徹底や衛生的なケアの励行を行うこと。
・　　指針に基づいた研修プログラムを作成し、定期的な教育（年２回以上）を開催すること。
・　　新規採用時には必ず感染対策研修を実施すること。
・　　調理や清掃などの業務を委託する場合には、委託を受けて行う者に対しても、施設の指針
　　が周知されるようにすること。
・　　研修の実施内容については必ず記録すること。</t>
    <phoneticPr fontId="11"/>
  </si>
  <si>
    <t>条例第64 条
昭41 厚令19
第24 条第2 項第3 号
平12 老発307
第5 の12 の(2)の③</t>
    <phoneticPr fontId="1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</si>
  <si>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２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1"/>
  </si>
  <si>
    <t>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1"/>
  </si>
  <si>
    <r>
      <t xml:space="preserve">   (令和</t>
    </r>
    <r>
      <rPr>
        <b/>
        <sz val="20"/>
        <color rgb="FFFF0000"/>
        <rFont val="游ゴシック"/>
        <family val="3"/>
        <charset val="128"/>
        <scheme val="minor"/>
      </rPr>
      <t>８</t>
    </r>
    <r>
      <rPr>
        <b/>
        <sz val="20"/>
        <color theme="1"/>
        <rFont val="游ゴシック"/>
        <family val="3"/>
        <charset val="128"/>
        <scheme val="minor"/>
      </rPr>
      <t>年</t>
    </r>
    <r>
      <rPr>
        <b/>
        <sz val="20"/>
        <rFont val="游ゴシック"/>
        <family val="3"/>
        <charset val="128"/>
        <scheme val="minor"/>
      </rPr>
      <t>４月版 Ver.1.1</t>
    </r>
    <r>
      <rPr>
        <b/>
        <sz val="20"/>
        <color theme="1"/>
        <rFont val="游ゴシック"/>
        <family val="3"/>
        <charset val="128"/>
        <scheme val="minor"/>
      </rPr>
      <t>）</t>
    </r>
    <phoneticPr fontId="11"/>
  </si>
  <si>
    <r>
      <t>医療・介護関係事業者における個人情報の適切な取扱いのためのガイダンス（平成29年4月14日個人情報保護委員</t>
    </r>
    <r>
      <rPr>
        <sz val="11"/>
        <rFont val="ＭＳ Ｐゴシック"/>
        <family val="3"/>
        <charset val="128"/>
      </rPr>
      <t>会・厚生労働省）令和</t>
    </r>
    <r>
      <rPr>
        <sz val="11"/>
        <color rgb="FFFF0000"/>
        <rFont val="ＭＳ Ｐゴシック"/>
        <family val="3"/>
        <charset val="128"/>
      </rPr>
      <t>8</t>
    </r>
    <r>
      <rPr>
        <sz val="11"/>
        <rFont val="ＭＳ Ｐゴシック"/>
        <family val="3"/>
        <charset val="128"/>
      </rPr>
      <t>年4月一部改正</t>
    </r>
    <phoneticPr fontId="42"/>
  </si>
  <si>
    <r>
      <t>埼玉県福祉部高齢者福祉課　（令和</t>
    </r>
    <r>
      <rPr>
        <sz val="11"/>
        <color rgb="FFFF0000"/>
        <rFont val="ＭＳ Ｐゴシック"/>
        <family val="3"/>
        <charset val="128"/>
      </rPr>
      <t>7年4月</t>
    </r>
    <r>
      <rPr>
        <sz val="11"/>
        <color theme="1"/>
        <rFont val="ＭＳ Ｐゴシック"/>
        <family val="2"/>
        <charset val="128"/>
      </rPr>
      <t>一部改正）　</t>
    </r>
    <rPh sb="17" eb="18">
      <t>ネン</t>
    </rPh>
    <rPh sb="19" eb="20">
      <t>ガツ</t>
    </rPh>
    <phoneticPr fontId="42"/>
  </si>
  <si>
    <r>
      <t>「医療・介護関係事業者における個人情報の適切な取扱いのためのガイダンス」
　(平29.4.14個人情報保護委員会・厚生労働省）令</t>
    </r>
    <r>
      <rPr>
        <sz val="16"/>
        <color rgb="FFFF0000"/>
        <rFont val="游ゴシック Medium"/>
        <family val="3"/>
        <charset val="128"/>
      </rPr>
      <t>8</t>
    </r>
    <r>
      <rPr>
        <sz val="16"/>
        <rFont val="游ゴシック Medium"/>
        <family val="3"/>
        <charset val="128"/>
      </rPr>
      <t>.4一部改正</t>
    </r>
    <phoneticPr fontId="11"/>
  </si>
  <si>
    <t>14協力医療機関等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</si>
</sst>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Red]\(0.0\)"/>
    <numFmt numFmtId="178" formatCode="0.0_ "/>
    <numFmt numFmtId="179" formatCode="#,##0_ "/>
    <numFmt numFmtId="180" formatCode="[$-411]ggge&quot;年&quot;m&quot;月&quot;d&quot;日&quot;;@"/>
    <numFmt numFmtId="181" formatCode="0_);[Red]\(0\)"/>
    <numFmt numFmtId="182" formatCode="&quot;P&quot;0"/>
  </numFmts>
  <fonts count="87"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6"/>
      <color theme="1"/>
      <name val="游ゴシック"/>
      <family val="2"/>
      <charset val="128"/>
      <scheme val="minor"/>
    </font>
    <font>
      <b/>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sz val="22"/>
      <color theme="1"/>
      <name val="游ゴシック"/>
      <family val="3"/>
      <charset val="128"/>
      <scheme val="minor"/>
    </font>
    <font>
      <sz val="16"/>
      <color theme="1"/>
      <name val="游ゴシック"/>
      <family val="3"/>
      <charset val="128"/>
      <scheme val="minor"/>
    </font>
    <font>
      <u/>
      <sz val="11"/>
      <color theme="10"/>
      <name val="游ゴシック"/>
      <family val="2"/>
      <charset val="128"/>
      <scheme val="minor"/>
    </font>
    <font>
      <sz val="11"/>
      <color theme="1"/>
      <name val="游ゴシック Medium"/>
      <family val="3"/>
      <charset val="128"/>
    </font>
    <font>
      <sz val="16"/>
      <color theme="1"/>
      <name val="游ゴシック Medium"/>
      <family val="3"/>
      <charset val="128"/>
    </font>
    <font>
      <sz val="9"/>
      <color theme="1"/>
      <name val="游ゴシック Medium"/>
      <family val="3"/>
      <charset val="128"/>
    </font>
    <font>
      <sz val="14"/>
      <color theme="1"/>
      <name val="游ゴシック Medium"/>
      <family val="3"/>
      <charset val="128"/>
    </font>
    <font>
      <sz val="8"/>
      <color theme="1"/>
      <name val="游ゴシック Medium"/>
      <family val="3"/>
      <charset val="128"/>
    </font>
    <font>
      <sz val="13"/>
      <color theme="1"/>
      <name val="游ゴシック Medium"/>
      <family val="3"/>
      <charset val="128"/>
    </font>
    <font>
      <sz val="10"/>
      <color theme="1"/>
      <name val="游ゴシック Medium"/>
      <family val="3"/>
      <charset val="128"/>
    </font>
    <font>
      <sz val="16"/>
      <color rgb="FFFF0000"/>
      <name val="游ゴシック Medium"/>
      <family val="3"/>
      <charset val="128"/>
    </font>
    <font>
      <sz val="16"/>
      <name val="游ゴシック Medium"/>
      <family val="3"/>
      <charset val="128"/>
    </font>
    <font>
      <u/>
      <sz val="16"/>
      <color theme="1"/>
      <name val="游ゴシック Medium"/>
      <family val="3"/>
      <charset val="128"/>
    </font>
    <font>
      <b/>
      <sz val="16"/>
      <color theme="1"/>
      <name val="游ゴシック Medium"/>
      <family val="3"/>
      <charset val="128"/>
    </font>
    <font>
      <b/>
      <sz val="16"/>
      <color rgb="FFFF0000"/>
      <name val="游ゴシック Medium"/>
      <family val="3"/>
      <charset val="128"/>
    </font>
    <font>
      <sz val="12"/>
      <color theme="1"/>
      <name val="游ゴシック Medium"/>
      <family val="3"/>
      <charset val="128"/>
    </font>
    <font>
      <sz val="15"/>
      <color theme="1"/>
      <name val="游ゴシック Medium"/>
      <family val="3"/>
      <charset val="128"/>
    </font>
    <font>
      <sz val="14"/>
      <color rgb="FFFF0000"/>
      <name val="游ゴシック Medium"/>
      <family val="3"/>
      <charset val="128"/>
    </font>
    <font>
      <u/>
      <sz val="14"/>
      <color rgb="FFFF0000"/>
      <name val="游ゴシック Medium"/>
      <family val="3"/>
      <charset val="128"/>
    </font>
    <font>
      <u/>
      <sz val="16"/>
      <name val="游ゴシック Medium"/>
      <family val="3"/>
      <charset val="128"/>
    </font>
    <font>
      <b/>
      <sz val="14"/>
      <color theme="1"/>
      <name val="游ゴシック Medium"/>
      <family val="3"/>
      <charset val="128"/>
    </font>
    <font>
      <u/>
      <sz val="14"/>
      <color theme="1"/>
      <name val="游ゴシック Medium"/>
      <family val="3"/>
      <charset val="128"/>
    </font>
    <font>
      <b/>
      <sz val="9"/>
      <color rgb="FF191919"/>
      <name val="游ゴシック Medium"/>
      <family val="3"/>
      <charset val="128"/>
    </font>
    <font>
      <u/>
      <sz val="15"/>
      <color theme="10"/>
      <name val="游ゴシック Medium"/>
      <family val="3"/>
      <charset val="128"/>
    </font>
    <font>
      <sz val="9"/>
      <color rgb="FF191919"/>
      <name val="游ゴシック Medium"/>
      <family val="3"/>
      <charset val="128"/>
    </font>
    <font>
      <sz val="6"/>
      <name val="ＭＳ Ｐゴシック"/>
      <family val="2"/>
      <charset val="128"/>
    </font>
    <font>
      <sz val="12"/>
      <name val="游ゴシック Medium"/>
      <family val="3"/>
      <charset val="128"/>
    </font>
    <font>
      <sz val="14"/>
      <name val="游ゴシック Medium"/>
      <family val="3"/>
      <charset val="128"/>
    </font>
    <font>
      <sz val="11"/>
      <name val="游ゴシック Medium"/>
      <family val="3"/>
      <charset val="128"/>
    </font>
    <font>
      <sz val="9"/>
      <color theme="0" tint="-0.499984740745262"/>
      <name val="游ゴシック Medium"/>
      <family val="3"/>
      <charset val="128"/>
    </font>
    <font>
      <sz val="16"/>
      <color theme="0"/>
      <name val="游ゴシック Medium"/>
      <family val="3"/>
      <charset val="128"/>
    </font>
    <font>
      <sz val="11"/>
      <color theme="1"/>
      <name val="ＭＳ Ｐゴシック"/>
      <family val="3"/>
      <charset val="128"/>
    </font>
    <font>
      <u/>
      <sz val="16"/>
      <color theme="10"/>
      <name val="游ゴシック"/>
      <family val="2"/>
      <charset val="128"/>
      <scheme val="minor"/>
    </font>
    <font>
      <sz val="15"/>
      <name val="游ゴシック Medium"/>
      <family val="3"/>
      <charset val="128"/>
    </font>
    <font>
      <u/>
      <sz val="14"/>
      <color theme="10"/>
      <name val="游ゴシック"/>
      <family val="2"/>
      <charset val="128"/>
      <scheme val="minor"/>
    </font>
    <font>
      <sz val="14"/>
      <color theme="0"/>
      <name val="游ゴシック Medium"/>
      <family val="3"/>
      <charset val="128"/>
    </font>
    <font>
      <sz val="11"/>
      <color rgb="FFFF0000"/>
      <name val="ＭＳ Ｐゴシック"/>
      <family val="2"/>
      <charset val="128"/>
    </font>
    <font>
      <b/>
      <u/>
      <sz val="16"/>
      <color rgb="FFFF0000"/>
      <name val="游ゴシック"/>
      <family val="3"/>
      <charset val="128"/>
      <scheme val="minor"/>
    </font>
    <font>
      <b/>
      <u/>
      <sz val="14"/>
      <color rgb="FFFF0000"/>
      <name val="游ゴシック"/>
      <family val="3"/>
      <charset val="128"/>
      <scheme val="minor"/>
    </font>
    <font>
      <sz val="6"/>
      <color theme="1"/>
      <name val="游ゴシック Medium"/>
      <family val="3"/>
      <charset val="128"/>
    </font>
    <font>
      <b/>
      <sz val="16"/>
      <name val="游ゴシック Medium"/>
      <family val="3"/>
      <charset val="128"/>
    </font>
    <font>
      <strike/>
      <sz val="16"/>
      <color rgb="FFFF0000"/>
      <name val="游ゴシック Medium"/>
      <family val="3"/>
      <charset val="128"/>
    </font>
    <font>
      <sz val="8"/>
      <color rgb="FFC00000"/>
      <name val="游ゴシック Medium"/>
      <family val="3"/>
      <charset val="128"/>
    </font>
    <font>
      <strike/>
      <sz val="14"/>
      <color rgb="FFFF0000"/>
      <name val="游ゴシック Medium"/>
      <family val="3"/>
      <charset val="128"/>
    </font>
    <font>
      <sz val="16"/>
      <color rgb="FFC00000"/>
      <name val="游ゴシック Medium"/>
      <family val="3"/>
      <charset val="128"/>
    </font>
    <font>
      <sz val="11"/>
      <color rgb="FFFF0000"/>
      <name val="游ゴシック"/>
      <family val="2"/>
      <charset val="128"/>
      <scheme val="minor"/>
    </font>
    <font>
      <sz val="11"/>
      <color rgb="FFFF0000"/>
      <name val="ＭＳ Ｐゴシック"/>
      <family val="3"/>
      <charset val="128"/>
    </font>
    <font>
      <sz val="6"/>
      <color theme="1"/>
      <name val="ＭＳ Ｐゴシック"/>
      <family val="2"/>
      <charset val="128"/>
    </font>
    <font>
      <sz val="6"/>
      <color theme="1"/>
      <name val="游ゴシック"/>
      <family val="2"/>
      <charset val="128"/>
      <scheme val="minor"/>
    </font>
    <font>
      <sz val="11"/>
      <name val="ＭＳ Ｐゴシック"/>
      <family val="2"/>
      <charset val="128"/>
    </font>
    <font>
      <sz val="11"/>
      <name val="ＭＳ Ｐゴシック"/>
      <family val="3"/>
      <charset val="128"/>
    </font>
    <font>
      <b/>
      <sz val="20"/>
      <color rgb="FFFF0000"/>
      <name val="游ゴシック"/>
      <family val="3"/>
      <charset val="128"/>
      <scheme val="minor"/>
    </font>
    <font>
      <sz val="16"/>
      <name val="游ゴシック"/>
      <family val="2"/>
      <charset val="128"/>
      <scheme val="minor"/>
    </font>
    <font>
      <b/>
      <sz val="14"/>
      <name val="游ゴシック Medium"/>
      <family val="3"/>
      <charset val="128"/>
    </font>
    <font>
      <sz val="11"/>
      <name val="游ゴシック"/>
      <family val="2"/>
      <charset val="128"/>
      <scheme val="minor"/>
    </font>
    <font>
      <sz val="9"/>
      <name val="游ゴシック Medium"/>
      <family val="3"/>
      <charset val="128"/>
    </font>
    <font>
      <strike/>
      <sz val="16"/>
      <name val="游ゴシック Medium"/>
      <family val="3"/>
      <charset val="128"/>
    </font>
    <font>
      <u/>
      <sz val="9"/>
      <name val="游ゴシック Medium"/>
      <family val="3"/>
      <charset val="128"/>
    </font>
    <font>
      <sz val="16"/>
      <color theme="4"/>
      <name val="游ゴシック Medium"/>
      <family val="3"/>
      <charset val="128"/>
    </font>
    <font>
      <u/>
      <sz val="16"/>
      <color theme="4"/>
      <name val="游ゴシック Medium"/>
      <family val="3"/>
      <charset val="128"/>
    </font>
    <font>
      <u/>
      <sz val="14"/>
      <color theme="4"/>
      <name val="游ゴシック"/>
      <family val="2"/>
      <charset val="128"/>
      <scheme val="minor"/>
    </font>
    <font>
      <sz val="12"/>
      <name val="游ゴシック"/>
      <family val="2"/>
      <charset val="128"/>
      <scheme val="minor"/>
    </font>
    <font>
      <b/>
      <sz val="20"/>
      <name val="游ゴシック"/>
      <family val="3"/>
      <charset val="128"/>
      <scheme val="minor"/>
    </font>
    <font>
      <sz val="13"/>
      <name val="游ゴシック Medium"/>
      <family val="3"/>
      <charset val="128"/>
    </font>
    <font>
      <strike/>
      <sz val="9"/>
      <name val="游ゴシック Medium"/>
      <family val="3"/>
      <charset val="128"/>
    </font>
    <font>
      <strike/>
      <sz val="11"/>
      <name val="游ゴシック"/>
      <family val="2"/>
      <charset val="128"/>
      <scheme val="minor"/>
    </font>
    <font>
      <sz val="16"/>
      <color rgb="FFFF0000"/>
      <name val="游ゴシック"/>
      <family val="2"/>
      <charset val="128"/>
      <scheme val="minor"/>
    </font>
    <font>
      <sz val="10"/>
      <color rgb="FFFF0000"/>
      <name val="游ゴシック Medium"/>
      <family val="3"/>
      <charset val="128"/>
    </font>
    <font>
      <sz val="9"/>
      <color rgb="FFFF0000"/>
      <name val="游ゴシック Medium"/>
      <family val="3"/>
      <charset val="128"/>
    </font>
    <font>
      <sz val="8"/>
      <color rgb="FFFF0000"/>
      <name val="游ゴシック Medium"/>
      <family val="3"/>
      <charset val="128"/>
    </font>
  </fonts>
  <fills count="1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tint="-0.14999847407452621"/>
        <bgColor indexed="64"/>
      </patternFill>
    </fill>
  </fills>
  <borders count="94">
    <border>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bottom/>
      <diagonal/>
    </border>
    <border>
      <left/>
      <right/>
      <top/>
      <bottom style="hair">
        <color indexed="64"/>
      </bottom>
      <diagonal/>
    </border>
    <border>
      <left/>
      <right/>
      <top style="thin">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diagonal/>
    </border>
    <border>
      <left/>
      <right style="hair">
        <color indexed="64"/>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hair">
        <color indexed="64"/>
      </right>
      <top style="hair">
        <color indexed="64"/>
      </top>
      <bottom style="medium">
        <color indexed="64"/>
      </bottom>
      <diagonal/>
    </border>
    <border>
      <left style="medium">
        <color indexed="64"/>
      </left>
      <right/>
      <top/>
      <bottom style="hair">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medium">
        <color indexed="64"/>
      </bottom>
      <diagonal/>
    </border>
    <border>
      <left style="dashed">
        <color indexed="64"/>
      </left>
      <right/>
      <top/>
      <bottom/>
      <diagonal/>
    </border>
    <border>
      <left style="dashed">
        <color indexed="64"/>
      </left>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ashed">
        <color indexed="64"/>
      </bottom>
      <diagonal/>
    </border>
    <border>
      <left/>
      <right/>
      <top style="dashed">
        <color indexed="64"/>
      </top>
      <bottom style="dashed">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dashed">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8">
    <xf numFmtId="0" fontId="0" fillId="0" borderId="0">
      <alignment vertical="center"/>
    </xf>
    <xf numFmtId="0" fontId="19" fillId="0" borderId="0" applyNumberForma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9" fontId="10" fillId="0" borderId="0" applyFont="0" applyFill="0" applyBorder="0" applyAlignment="0" applyProtection="0">
      <alignment vertical="center"/>
    </xf>
    <xf numFmtId="0" fontId="5" fillId="0" borderId="0">
      <alignment vertical="center"/>
    </xf>
  </cellStyleXfs>
  <cellXfs count="1118">
    <xf numFmtId="0" fontId="0" fillId="0" borderId="0" xfId="0">
      <alignment vertical="center"/>
    </xf>
    <xf numFmtId="0" fontId="23" fillId="0" borderId="20" xfId="0" applyFont="1" applyBorder="1">
      <alignment vertical="center"/>
    </xf>
    <xf numFmtId="0" fontId="23" fillId="0" borderId="0" xfId="0" applyFont="1">
      <alignment vertical="center"/>
    </xf>
    <xf numFmtId="0" fontId="21" fillId="0" borderId="14" xfId="0" applyFont="1" applyBorder="1">
      <alignment vertical="center"/>
    </xf>
    <xf numFmtId="0" fontId="23" fillId="0" borderId="17" xfId="0" applyFont="1" applyBorder="1">
      <alignment vertical="center"/>
    </xf>
    <xf numFmtId="0" fontId="21" fillId="0" borderId="17" xfId="0" applyFont="1" applyBorder="1">
      <alignment vertical="center"/>
    </xf>
    <xf numFmtId="0" fontId="21" fillId="0" borderId="21" xfId="0" applyFont="1" applyBorder="1">
      <alignment vertical="center"/>
    </xf>
    <xf numFmtId="0" fontId="21" fillId="0" borderId="11" xfId="0" applyFont="1" applyBorder="1">
      <alignment vertical="center"/>
    </xf>
    <xf numFmtId="0" fontId="21" fillId="0" borderId="0" xfId="0" applyFont="1">
      <alignment vertical="center"/>
    </xf>
    <xf numFmtId="0" fontId="21" fillId="0" borderId="0" xfId="0" applyFont="1" applyAlignment="1">
      <alignment vertical="center" shrinkToFit="1"/>
    </xf>
    <xf numFmtId="0" fontId="22" fillId="0" borderId="0" xfId="0" applyFont="1" applyAlignment="1">
      <alignment vertical="center" wrapText="1" shrinkToFit="1"/>
    </xf>
    <xf numFmtId="0" fontId="22" fillId="0" borderId="0" xfId="0" applyFont="1" applyAlignment="1">
      <alignment horizontal="left" vertical="center" wrapText="1"/>
    </xf>
    <xf numFmtId="0" fontId="21" fillId="0" borderId="12" xfId="0" applyFont="1" applyBorder="1">
      <alignment vertical="center"/>
    </xf>
    <xf numFmtId="0" fontId="21" fillId="0" borderId="18" xfId="0" applyFont="1" applyBorder="1">
      <alignment vertical="center"/>
    </xf>
    <xf numFmtId="0" fontId="32" fillId="0" borderId="17" xfId="0" applyFont="1" applyBorder="1">
      <alignment vertical="center"/>
    </xf>
    <xf numFmtId="0" fontId="23" fillId="0" borderId="0" xfId="0" applyFont="1" applyAlignment="1">
      <alignment vertical="center" shrinkToFit="1"/>
    </xf>
    <xf numFmtId="0" fontId="23" fillId="0" borderId="0" xfId="0" applyFont="1" applyAlignment="1">
      <alignment vertical="center" wrapText="1" shrinkToFit="1"/>
    </xf>
    <xf numFmtId="0" fontId="23" fillId="0" borderId="16" xfId="0" applyFont="1" applyBorder="1">
      <alignment vertical="center"/>
    </xf>
    <xf numFmtId="0" fontId="23" fillId="0" borderId="18" xfId="0" applyFont="1" applyBorder="1">
      <alignment vertical="center"/>
    </xf>
    <xf numFmtId="0" fontId="22" fillId="0" borderId="19" xfId="0" applyFont="1" applyBorder="1" applyAlignment="1">
      <alignment vertical="center" wrapText="1"/>
    </xf>
    <xf numFmtId="0" fontId="23" fillId="0" borderId="58" xfId="0" applyFont="1" applyBorder="1" applyAlignment="1">
      <alignment horizontal="center" vertical="center"/>
    </xf>
    <xf numFmtId="0" fontId="21" fillId="0" borderId="40" xfId="0" applyFont="1" applyBorder="1" applyAlignment="1">
      <alignment vertical="center" shrinkToFit="1"/>
    </xf>
    <xf numFmtId="0" fontId="23" fillId="0" borderId="0" xfId="0" applyFont="1" applyAlignment="1">
      <alignment horizontal="center" vertical="center"/>
    </xf>
    <xf numFmtId="0" fontId="20" fillId="0" borderId="15" xfId="0" applyFont="1" applyBorder="1" applyAlignment="1">
      <alignment vertical="center" shrinkToFit="1"/>
    </xf>
    <xf numFmtId="0" fontId="23" fillId="0" borderId="22" xfId="0" applyFont="1" applyBorder="1">
      <alignment vertical="center"/>
    </xf>
    <xf numFmtId="0" fontId="23" fillId="0" borderId="21" xfId="0" applyFont="1" applyBorder="1">
      <alignment vertical="center"/>
    </xf>
    <xf numFmtId="0" fontId="21" fillId="0" borderId="57" xfId="0" applyFont="1" applyBorder="1">
      <alignment vertical="center"/>
    </xf>
    <xf numFmtId="0" fontId="21" fillId="0" borderId="20" xfId="0" applyFont="1" applyBorder="1" applyAlignment="1">
      <alignment vertical="center" shrinkToFit="1"/>
    </xf>
    <xf numFmtId="0" fontId="21" fillId="0" borderId="20" xfId="0" applyFont="1" applyBorder="1">
      <alignment vertical="center"/>
    </xf>
    <xf numFmtId="0" fontId="22" fillId="0" borderId="23" xfId="0" applyFont="1" applyBorder="1" applyAlignment="1">
      <alignment vertical="center" wrapText="1"/>
    </xf>
    <xf numFmtId="0" fontId="23" fillId="0" borderId="13" xfId="0" applyFont="1" applyBorder="1">
      <alignment vertical="center"/>
    </xf>
    <xf numFmtId="0" fontId="23" fillId="0" borderId="14" xfId="0" applyFont="1" applyBorder="1">
      <alignment vertical="center"/>
    </xf>
    <xf numFmtId="0" fontId="21" fillId="0" borderId="13" xfId="0" applyFont="1" applyBorder="1">
      <alignment vertical="center"/>
    </xf>
    <xf numFmtId="0" fontId="21" fillId="0" borderId="54" xfId="0" applyFont="1" applyBorder="1">
      <alignment vertical="center"/>
    </xf>
    <xf numFmtId="0" fontId="22" fillId="0" borderId="15" xfId="0" applyFont="1" applyBorder="1" applyAlignment="1">
      <alignment horizontal="left" vertical="center" wrapText="1"/>
    </xf>
    <xf numFmtId="0" fontId="21" fillId="0" borderId="19" xfId="0" applyFont="1" applyBorder="1">
      <alignment vertical="center"/>
    </xf>
    <xf numFmtId="0" fontId="21" fillId="0" borderId="16" xfId="0" applyFont="1" applyBorder="1">
      <alignment vertical="center"/>
    </xf>
    <xf numFmtId="0" fontId="23" fillId="0" borderId="19" xfId="0" applyFont="1" applyBorder="1">
      <alignment vertical="center"/>
    </xf>
    <xf numFmtId="0" fontId="21" fillId="0" borderId="54" xfId="0" applyFont="1" applyBorder="1" applyAlignment="1">
      <alignment vertical="center" wrapText="1"/>
    </xf>
    <xf numFmtId="0" fontId="21" fillId="0" borderId="15" xfId="0" applyFont="1" applyBorder="1">
      <alignment vertical="center"/>
    </xf>
    <xf numFmtId="0" fontId="41" fillId="0" borderId="15" xfId="0" applyFont="1" applyBorder="1" applyAlignment="1">
      <alignment horizontal="left" vertical="center" wrapText="1"/>
    </xf>
    <xf numFmtId="0" fontId="21" fillId="0" borderId="23" xfId="0" applyFont="1" applyBorder="1">
      <alignment vertical="center"/>
    </xf>
    <xf numFmtId="0" fontId="21" fillId="0" borderId="22" xfId="0" applyFont="1" applyBorder="1">
      <alignment vertical="center"/>
    </xf>
    <xf numFmtId="0" fontId="31" fillId="0" borderId="21" xfId="0" applyFont="1" applyBorder="1">
      <alignment vertical="center"/>
    </xf>
    <xf numFmtId="0" fontId="41" fillId="0" borderId="15" xfId="0" applyFont="1" applyBorder="1" applyAlignment="1">
      <alignment vertical="top" wrapText="1"/>
    </xf>
    <xf numFmtId="0" fontId="41" fillId="0" borderId="15" xfId="0" applyFont="1" applyBorder="1" applyAlignment="1">
      <alignment horizontal="left" vertical="top" wrapText="1"/>
    </xf>
    <xf numFmtId="0" fontId="41" fillId="0" borderId="23" xfId="0" applyFont="1" applyBorder="1" applyAlignment="1">
      <alignment horizontal="left" vertical="center" wrapText="1"/>
    </xf>
    <xf numFmtId="0" fontId="21" fillId="0" borderId="53" xfId="0" applyFont="1" applyBorder="1">
      <alignment vertical="center"/>
    </xf>
    <xf numFmtId="0" fontId="21" fillId="0" borderId="17" xfId="0" applyFont="1" applyBorder="1" applyAlignment="1">
      <alignment vertical="center" shrinkToFit="1"/>
    </xf>
    <xf numFmtId="0" fontId="26" fillId="0" borderId="0" xfId="0" applyFont="1" applyAlignment="1" applyProtection="1">
      <alignment horizontal="center" vertical="center" wrapText="1" shrinkToFit="1"/>
      <protection locked="0"/>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39" fillId="0" borderId="15" xfId="0" applyFont="1" applyBorder="1" applyAlignment="1">
      <alignment vertical="top" wrapText="1" shrinkToFit="1"/>
    </xf>
    <xf numFmtId="0" fontId="22" fillId="0" borderId="23" xfId="0" applyFont="1" applyBorder="1" applyAlignment="1">
      <alignment horizontal="left" vertical="center" wrapText="1"/>
    </xf>
    <xf numFmtId="0" fontId="21" fillId="0" borderId="20" xfId="0" applyFont="1" applyBorder="1" applyAlignment="1">
      <alignment horizontal="left" vertical="center" wrapText="1"/>
    </xf>
    <xf numFmtId="0" fontId="41" fillId="0" borderId="14" xfId="0" applyFont="1" applyBorder="1" applyAlignment="1">
      <alignment horizontal="left" vertical="center" wrapText="1"/>
    </xf>
    <xf numFmtId="0" fontId="29" fillId="0" borderId="0" xfId="0" applyFont="1">
      <alignment vertical="center"/>
    </xf>
    <xf numFmtId="0" fontId="21" fillId="0" borderId="10" xfId="0" applyFont="1" applyBorder="1">
      <alignment vertical="center"/>
    </xf>
    <xf numFmtId="0" fontId="20" fillId="0" borderId="12" xfId="0" applyFont="1" applyBorder="1">
      <alignment vertical="center"/>
    </xf>
    <xf numFmtId="0" fontId="20" fillId="0" borderId="10" xfId="0" quotePrefix="1" applyFont="1" applyBorder="1" applyAlignment="1">
      <alignment horizontal="right" vertical="center"/>
    </xf>
    <xf numFmtId="177" fontId="32" fillId="0" borderId="11" xfId="0" applyNumberFormat="1" applyFont="1" applyBorder="1">
      <alignment vertical="center"/>
    </xf>
    <xf numFmtId="0" fontId="21" fillId="0" borderId="28" xfId="0" applyFont="1" applyBorder="1">
      <alignment vertical="center"/>
    </xf>
    <xf numFmtId="0" fontId="20" fillId="0" borderId="27" xfId="0" applyFont="1" applyBorder="1" applyAlignment="1">
      <alignment vertical="center" shrinkToFit="1"/>
    </xf>
    <xf numFmtId="0" fontId="20" fillId="0" borderId="20" xfId="0" quotePrefix="1" applyFont="1" applyBorder="1" applyAlignment="1">
      <alignment horizontal="right" vertical="center"/>
    </xf>
    <xf numFmtId="0" fontId="20" fillId="0" borderId="21" xfId="0" applyFont="1" applyBorder="1">
      <alignment vertical="center"/>
    </xf>
    <xf numFmtId="0" fontId="20" fillId="0" borderId="21" xfId="0" applyFont="1" applyBorder="1" applyAlignment="1">
      <alignment vertical="center" shrinkToFit="1"/>
    </xf>
    <xf numFmtId="0" fontId="33" fillId="0" borderId="13" xfId="0" applyFont="1" applyBorder="1">
      <alignment vertical="center"/>
    </xf>
    <xf numFmtId="0" fontId="33" fillId="0" borderId="22" xfId="0" applyFont="1" applyBorder="1">
      <alignment vertical="center"/>
    </xf>
    <xf numFmtId="0" fontId="33" fillId="0" borderId="20" xfId="0" applyFont="1" applyBorder="1">
      <alignment vertical="center"/>
    </xf>
    <xf numFmtId="0" fontId="33" fillId="0" borderId="20" xfId="0" applyFont="1" applyBorder="1" applyAlignment="1">
      <alignment vertical="center" wrapText="1"/>
    </xf>
    <xf numFmtId="0" fontId="39" fillId="0" borderId="15" xfId="0" applyFont="1" applyBorder="1" applyAlignment="1">
      <alignment horizontal="left" vertical="top" wrapText="1" shrinkToFit="1"/>
    </xf>
    <xf numFmtId="0" fontId="21" fillId="0" borderId="20" xfId="0" applyFont="1" applyBorder="1" applyAlignment="1">
      <alignment vertical="top" wrapText="1"/>
    </xf>
    <xf numFmtId="0" fontId="21" fillId="0" borderId="16" xfId="0" applyFont="1" applyBorder="1" applyAlignment="1">
      <alignment vertical="center" shrinkToFit="1"/>
    </xf>
    <xf numFmtId="0" fontId="21" fillId="0" borderId="17" xfId="0" applyFont="1" applyBorder="1" applyAlignment="1">
      <alignment vertical="top" wrapText="1"/>
    </xf>
    <xf numFmtId="0" fontId="21" fillId="0" borderId="18" xfId="0" applyFont="1" applyBorder="1" applyAlignment="1">
      <alignment vertical="top" wrapText="1"/>
    </xf>
    <xf numFmtId="0" fontId="21" fillId="0" borderId="20" xfId="0" applyFont="1" applyBorder="1" applyAlignment="1">
      <alignment vertical="center" wrapText="1"/>
    </xf>
    <xf numFmtId="0" fontId="21" fillId="0" borderId="21" xfId="0" applyFont="1" applyBorder="1" applyAlignment="1">
      <alignment horizontal="left" vertical="center" wrapText="1"/>
    </xf>
    <xf numFmtId="0" fontId="21" fillId="0" borderId="17" xfId="0" applyFont="1" applyBorder="1" applyAlignment="1">
      <alignmen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3" xfId="0" applyFont="1" applyBorder="1" applyAlignment="1">
      <alignment vertical="center" shrinkToFit="1"/>
    </xf>
    <xf numFmtId="0" fontId="30" fillId="0" borderId="0" xfId="0" applyFont="1" applyAlignment="1">
      <alignment horizontal="center" vertical="center" shrinkToFit="1"/>
    </xf>
    <xf numFmtId="0" fontId="21" fillId="0" borderId="40" xfId="0" applyFont="1" applyBorder="1" applyAlignment="1">
      <alignment horizontal="center" vertical="center"/>
    </xf>
    <xf numFmtId="0" fontId="21" fillId="0" borderId="42" xfId="0" applyFont="1" applyBorder="1">
      <alignment vertical="center"/>
    </xf>
    <xf numFmtId="0" fontId="21" fillId="0" borderId="45" xfId="0" applyFont="1" applyBorder="1">
      <alignment vertical="center"/>
    </xf>
    <xf numFmtId="0" fontId="21" fillId="0" borderId="34" xfId="0" applyFont="1" applyBorder="1">
      <alignment vertical="center"/>
    </xf>
    <xf numFmtId="0" fontId="33" fillId="0" borderId="16" xfId="0" applyFont="1" applyBorder="1">
      <alignment vertical="center"/>
    </xf>
    <xf numFmtId="0" fontId="21" fillId="0" borderId="64" xfId="0" applyFont="1" applyBorder="1">
      <alignment vertical="center"/>
    </xf>
    <xf numFmtId="0" fontId="21" fillId="0" borderId="65" xfId="0" applyFont="1" applyBorder="1">
      <alignment vertical="center"/>
    </xf>
    <xf numFmtId="0" fontId="20" fillId="0" borderId="0" xfId="0" applyFont="1" applyAlignment="1">
      <alignment horizontal="right" vertical="center" wrapText="1"/>
    </xf>
    <xf numFmtId="0" fontId="33" fillId="0" borderId="0" xfId="0" applyFont="1" applyAlignment="1">
      <alignment vertical="top" wrapText="1"/>
    </xf>
    <xf numFmtId="0" fontId="33" fillId="0" borderId="0" xfId="0" applyFont="1">
      <alignment vertical="center"/>
    </xf>
    <xf numFmtId="0" fontId="13" fillId="0" borderId="0" xfId="0" applyFont="1" applyAlignment="1">
      <alignment horizontal="center" vertical="center"/>
    </xf>
    <xf numFmtId="0" fontId="0" fillId="9" borderId="1" xfId="0" quotePrefix="1" applyFill="1" applyBorder="1">
      <alignment vertical="center"/>
    </xf>
    <xf numFmtId="0" fontId="13" fillId="0" borderId="35" xfId="0" quotePrefix="1" applyFont="1" applyBorder="1" applyAlignment="1">
      <alignment horizontal="center" vertical="center"/>
    </xf>
    <xf numFmtId="0" fontId="13" fillId="0" borderId="31" xfId="0" quotePrefix="1" applyFont="1" applyBorder="1" applyAlignment="1">
      <alignment horizontal="center" vertical="center"/>
    </xf>
    <xf numFmtId="0" fontId="13" fillId="0" borderId="52" xfId="0" quotePrefix="1" applyFont="1" applyBorder="1" applyAlignment="1">
      <alignment horizontal="center" vertical="center"/>
    </xf>
    <xf numFmtId="0" fontId="0" fillId="6" borderId="20" xfId="0" applyFill="1" applyBorder="1">
      <alignment vertical="center"/>
    </xf>
    <xf numFmtId="0" fontId="22" fillId="0" borderId="0" xfId="0" applyFont="1" applyAlignment="1">
      <alignment horizontal="right" vertical="center"/>
    </xf>
    <xf numFmtId="0" fontId="22" fillId="0" borderId="0" xfId="0" applyFont="1" applyAlignment="1">
      <alignment horizontal="right" vertical="center" shrinkToFit="1"/>
    </xf>
    <xf numFmtId="0" fontId="22" fillId="0" borderId="20" xfId="0" applyFont="1" applyBorder="1" applyAlignment="1">
      <alignment horizontal="right" vertical="center" shrinkToFit="1"/>
    </xf>
    <xf numFmtId="0" fontId="22" fillId="0" borderId="20" xfId="0" applyFont="1" applyBorder="1" applyAlignment="1">
      <alignment horizontal="right" vertical="center"/>
    </xf>
    <xf numFmtId="0" fontId="22" fillId="0" borderId="17" xfId="0" applyFont="1" applyBorder="1" applyAlignment="1">
      <alignment horizontal="right" vertical="center"/>
    </xf>
    <xf numFmtId="0" fontId="0" fillId="0" borderId="19" xfId="0" applyBorder="1">
      <alignment vertical="center"/>
    </xf>
    <xf numFmtId="0" fontId="0" fillId="0" borderId="23" xfId="0" applyBorder="1">
      <alignment vertical="center"/>
    </xf>
    <xf numFmtId="0" fontId="13" fillId="0" borderId="28" xfId="0" quotePrefix="1" applyFont="1" applyBorder="1" applyAlignment="1">
      <alignment horizontal="center" vertical="center"/>
    </xf>
    <xf numFmtId="0" fontId="0" fillId="9" borderId="26" xfId="0" quotePrefix="1" applyFill="1" applyBorder="1">
      <alignment vertical="center"/>
    </xf>
    <xf numFmtId="0" fontId="0" fillId="0" borderId="0" xfId="0" applyAlignment="1">
      <alignment horizontal="center" vertical="center"/>
    </xf>
    <xf numFmtId="0" fontId="0" fillId="7" borderId="26" xfId="0" applyFill="1" applyBorder="1" applyAlignment="1">
      <alignment horizontal="center" vertical="center"/>
    </xf>
    <xf numFmtId="0" fontId="0" fillId="7" borderId="1" xfId="0" applyFill="1" applyBorder="1" applyAlignment="1">
      <alignment horizontal="center" vertical="center"/>
    </xf>
    <xf numFmtId="0" fontId="0" fillId="7" borderId="29" xfId="0" applyFill="1"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7" borderId="33" xfId="0" applyFill="1" applyBorder="1" applyAlignment="1">
      <alignment horizontal="center" vertical="center"/>
    </xf>
    <xf numFmtId="0" fontId="0" fillId="0" borderId="33" xfId="0" applyBorder="1" applyAlignment="1">
      <alignment horizontal="center" vertical="center"/>
    </xf>
    <xf numFmtId="0" fontId="21" fillId="0" borderId="13" xfId="0" applyFont="1" applyBorder="1" applyAlignment="1">
      <alignment horizontal="center" vertical="center"/>
    </xf>
    <xf numFmtId="0" fontId="23" fillId="0" borderId="0" xfId="0" applyFont="1" applyAlignment="1">
      <alignment vertical="center" wrapText="1"/>
    </xf>
    <xf numFmtId="0" fontId="20" fillId="0" borderId="17" xfId="0" applyFont="1" applyBorder="1" applyAlignment="1">
      <alignment vertical="center" shrinkToFit="1"/>
    </xf>
    <xf numFmtId="0" fontId="21" fillId="0" borderId="0" xfId="0" applyFont="1" applyAlignment="1">
      <alignment horizontal="left" vertical="top" wrapText="1" shrinkToFit="1"/>
    </xf>
    <xf numFmtId="0" fontId="41" fillId="0" borderId="15" xfId="0" applyFont="1" applyBorder="1" applyAlignment="1">
      <alignment horizontal="left" vertical="top" wrapText="1" shrinkToFit="1"/>
    </xf>
    <xf numFmtId="0" fontId="31" fillId="0" borderId="14" xfId="0" applyFont="1" applyBorder="1">
      <alignment vertical="center"/>
    </xf>
    <xf numFmtId="0" fontId="23" fillId="0" borderId="0" xfId="0" applyFont="1" applyAlignment="1" applyProtection="1">
      <alignment horizontal="center" vertical="center" shrinkToFit="1"/>
      <protection locked="0"/>
    </xf>
    <xf numFmtId="0" fontId="32" fillId="0" borderId="0" xfId="0" applyFont="1" applyAlignment="1">
      <alignment horizontal="left" vertical="center"/>
    </xf>
    <xf numFmtId="0" fontId="21" fillId="6" borderId="0" xfId="0" applyFont="1" applyFill="1">
      <alignment vertical="center"/>
    </xf>
    <xf numFmtId="0" fontId="34" fillId="0" borderId="13" xfId="0" applyFont="1" applyBorder="1" applyAlignment="1">
      <alignment vertical="top" wrapText="1" shrinkToFit="1"/>
    </xf>
    <xf numFmtId="0" fontId="34" fillId="0" borderId="0" xfId="0" applyFont="1" applyAlignment="1">
      <alignment vertical="top" wrapText="1" shrinkToFit="1"/>
    </xf>
    <xf numFmtId="0" fontId="34" fillId="0" borderId="14" xfId="0" applyFont="1" applyBorder="1" applyAlignment="1">
      <alignment vertical="top" wrapText="1" shrinkToFit="1"/>
    </xf>
    <xf numFmtId="0" fontId="7" fillId="0" borderId="0" xfId="4">
      <alignment vertical="center"/>
    </xf>
    <xf numFmtId="0" fontId="16" fillId="0" borderId="0" xfId="4" applyFont="1" applyAlignment="1">
      <alignment horizontal="center" vertical="center"/>
    </xf>
    <xf numFmtId="0" fontId="7" fillId="0" borderId="16" xfId="4" applyBorder="1">
      <alignment vertical="center"/>
    </xf>
    <xf numFmtId="0" fontId="7" fillId="0" borderId="17" xfId="4" applyBorder="1">
      <alignment vertical="center"/>
    </xf>
    <xf numFmtId="0" fontId="7" fillId="0" borderId="18" xfId="4" applyBorder="1">
      <alignment vertical="center"/>
    </xf>
    <xf numFmtId="0" fontId="7" fillId="0" borderId="13" xfId="4" applyBorder="1">
      <alignment vertical="center"/>
    </xf>
    <xf numFmtId="0" fontId="7" fillId="0" borderId="14" xfId="4" applyBorder="1">
      <alignment vertical="center"/>
    </xf>
    <xf numFmtId="0" fontId="13" fillId="0" borderId="0" xfId="4" applyFont="1">
      <alignment vertical="center"/>
    </xf>
    <xf numFmtId="0" fontId="13" fillId="0" borderId="0" xfId="4" applyFont="1" applyAlignment="1">
      <alignment horizontal="left" vertical="center"/>
    </xf>
    <xf numFmtId="0" fontId="7" fillId="0" borderId="22" xfId="4" applyBorder="1">
      <alignment vertical="center"/>
    </xf>
    <xf numFmtId="0" fontId="7" fillId="0" borderId="20" xfId="4" applyBorder="1">
      <alignment vertical="center"/>
    </xf>
    <xf numFmtId="0" fontId="7" fillId="0" borderId="21" xfId="4" applyBorder="1">
      <alignment vertical="center"/>
    </xf>
    <xf numFmtId="0" fontId="7" fillId="0" borderId="0" xfId="4" applyAlignment="1">
      <alignment vertical="top" wrapText="1"/>
    </xf>
    <xf numFmtId="0" fontId="12" fillId="0" borderId="0" xfId="4" applyFont="1">
      <alignment vertical="center"/>
    </xf>
    <xf numFmtId="0" fontId="7" fillId="0" borderId="0" xfId="4" quotePrefix="1" applyAlignment="1">
      <alignment horizontal="right" vertical="center"/>
    </xf>
    <xf numFmtId="0" fontId="7" fillId="0" borderId="0" xfId="4" applyAlignment="1">
      <alignment horizontal="right" vertical="center"/>
    </xf>
    <xf numFmtId="0" fontId="7" fillId="0" borderId="0" xfId="4" quotePrefix="1" applyAlignment="1">
      <alignment horizontal="center" vertical="center"/>
    </xf>
    <xf numFmtId="0" fontId="7" fillId="0" borderId="0" xfId="4" applyAlignment="1">
      <alignment horizontal="left" vertical="top" wrapText="1"/>
    </xf>
    <xf numFmtId="0" fontId="7" fillId="0" borderId="0" xfId="4" applyAlignment="1">
      <alignment horizontal="left" vertical="top"/>
    </xf>
    <xf numFmtId="0" fontId="7" fillId="0" borderId="20" xfId="4" applyBorder="1" applyAlignment="1">
      <alignment horizontal="left" vertical="top"/>
    </xf>
    <xf numFmtId="0" fontId="7" fillId="0" borderId="0" xfId="4" applyAlignment="1">
      <alignment horizontal="left" vertical="center"/>
    </xf>
    <xf numFmtId="0" fontId="7" fillId="0" borderId="0" xfId="4" applyAlignment="1">
      <alignment vertical="top"/>
    </xf>
    <xf numFmtId="0" fontId="7" fillId="0" borderId="20" xfId="4" applyBorder="1" applyAlignment="1">
      <alignment horizontal="left" vertical="center"/>
    </xf>
    <xf numFmtId="0" fontId="23" fillId="0" borderId="0" xfId="0" applyFont="1" applyAlignment="1">
      <alignment vertical="top" wrapText="1" shrinkToFit="1"/>
    </xf>
    <xf numFmtId="0" fontId="20" fillId="0" borderId="0" xfId="0" applyFont="1">
      <alignment vertical="center"/>
    </xf>
    <xf numFmtId="0" fontId="21" fillId="0" borderId="0" xfId="0" applyFont="1" applyAlignment="1">
      <alignment horizontal="center" vertical="center"/>
    </xf>
    <xf numFmtId="0" fontId="20" fillId="0" borderId="0" xfId="0" applyFont="1" applyAlignment="1">
      <alignment vertical="center" shrinkToFit="1"/>
    </xf>
    <xf numFmtId="0" fontId="21" fillId="0" borderId="29" xfId="0" quotePrefix="1" applyFont="1" applyBorder="1" applyAlignment="1">
      <alignment horizontal="center" vertical="center"/>
    </xf>
    <xf numFmtId="0" fontId="20" fillId="0" borderId="0" xfId="0" quotePrefix="1" applyFont="1" applyAlignment="1">
      <alignment horizontal="right" vertical="center"/>
    </xf>
    <xf numFmtId="0" fontId="20" fillId="0" borderId="14" xfId="0" applyFont="1" applyBorder="1">
      <alignment vertical="center"/>
    </xf>
    <xf numFmtId="0" fontId="21" fillId="0" borderId="31" xfId="0" applyFont="1" applyBorder="1">
      <alignment vertical="center"/>
    </xf>
    <xf numFmtId="0" fontId="21" fillId="0" borderId="30" xfId="0" applyFont="1" applyBorder="1">
      <alignment vertical="center"/>
    </xf>
    <xf numFmtId="0" fontId="20" fillId="0" borderId="30" xfId="0" applyFont="1" applyBorder="1" applyAlignment="1">
      <alignment horizontal="left" vertical="center" shrinkToFit="1"/>
    </xf>
    <xf numFmtId="177" fontId="32" fillId="0" borderId="0" xfId="0" applyNumberFormat="1" applyFont="1">
      <alignment vertical="center"/>
    </xf>
    <xf numFmtId="0" fontId="21" fillId="0" borderId="11" xfId="0" quotePrefix="1" applyFont="1" applyBorder="1" applyAlignment="1">
      <alignment horizontal="center" vertical="center"/>
    </xf>
    <xf numFmtId="0" fontId="21" fillId="0" borderId="17" xfId="0" quotePrefix="1" applyFont="1" applyBorder="1" applyAlignment="1">
      <alignment horizontal="center" vertical="center"/>
    </xf>
    <xf numFmtId="0" fontId="23" fillId="0" borderId="1" xfId="0" applyFont="1" applyBorder="1" applyAlignment="1" applyProtection="1">
      <alignment horizontal="center" vertical="center" shrinkToFit="1"/>
      <protection locked="0"/>
    </xf>
    <xf numFmtId="0" fontId="23" fillId="0" borderId="13" xfId="0" applyFont="1" applyBorder="1" applyAlignment="1">
      <alignment vertical="top" wrapText="1"/>
    </xf>
    <xf numFmtId="0" fontId="23" fillId="0" borderId="0" xfId="0" applyFont="1" applyAlignment="1">
      <alignment vertical="top" wrapText="1"/>
    </xf>
    <xf numFmtId="0" fontId="23" fillId="0" borderId="14" xfId="0" applyFont="1" applyBorder="1" applyAlignment="1">
      <alignment vertical="top" wrapText="1"/>
    </xf>
    <xf numFmtId="0" fontId="23" fillId="0" borderId="13" xfId="0" applyFont="1" applyBorder="1" applyAlignment="1">
      <alignment vertical="center" wrapText="1"/>
    </xf>
    <xf numFmtId="0" fontId="23" fillId="0" borderId="14" xfId="0" applyFont="1" applyBorder="1" applyAlignment="1">
      <alignment vertical="center" wrapText="1"/>
    </xf>
    <xf numFmtId="0" fontId="26" fillId="0" borderId="32" xfId="0" applyFont="1" applyBorder="1">
      <alignment vertical="center"/>
    </xf>
    <xf numFmtId="0" fontId="21" fillId="0" borderId="0" xfId="0" applyFont="1" applyAlignment="1">
      <alignment vertical="center" wrapText="1"/>
    </xf>
    <xf numFmtId="0" fontId="22" fillId="0" borderId="54" xfId="0" applyFont="1" applyBorder="1" applyAlignment="1">
      <alignment vertical="center" wrapText="1"/>
    </xf>
    <xf numFmtId="0" fontId="21" fillId="0" borderId="14" xfId="0" applyFont="1" applyBorder="1" applyAlignment="1">
      <alignment vertical="center" shrinkToFit="1"/>
    </xf>
    <xf numFmtId="0" fontId="40" fillId="0" borderId="20" xfId="1" applyFont="1" applyFill="1" applyBorder="1" applyAlignment="1">
      <alignment vertical="center"/>
    </xf>
    <xf numFmtId="0" fontId="47" fillId="0" borderId="58" xfId="0" applyFont="1" applyBorder="1">
      <alignment vertical="center"/>
    </xf>
    <xf numFmtId="0" fontId="47" fillId="0" borderId="59" xfId="0" applyFont="1" applyBorder="1">
      <alignment vertical="center"/>
    </xf>
    <xf numFmtId="0" fontId="47" fillId="0" borderId="57" xfId="0" applyFont="1" applyBorder="1">
      <alignment vertical="center"/>
    </xf>
    <xf numFmtId="0" fontId="21" fillId="0" borderId="0" xfId="0" applyFont="1" applyAlignment="1">
      <alignment vertical="top" wrapText="1"/>
    </xf>
    <xf numFmtId="0" fontId="0" fillId="10" borderId="16" xfId="0" applyFill="1" applyBorder="1">
      <alignment vertical="center"/>
    </xf>
    <xf numFmtId="0" fontId="0" fillId="10" borderId="22" xfId="0" applyFill="1" applyBorder="1">
      <alignment vertical="center"/>
    </xf>
    <xf numFmtId="0" fontId="19" fillId="0" borderId="0" xfId="1" applyFill="1" applyAlignment="1">
      <alignment horizontal="right" vertical="center"/>
    </xf>
    <xf numFmtId="0" fontId="19" fillId="0" borderId="54" xfId="1" applyFill="1" applyBorder="1" applyAlignment="1">
      <alignment vertical="center" wrapText="1"/>
    </xf>
    <xf numFmtId="0" fontId="19" fillId="0" borderId="0" xfId="1" applyFill="1">
      <alignment vertical="center"/>
    </xf>
    <xf numFmtId="0" fontId="20" fillId="0" borderId="12" xfId="0" applyFont="1" applyBorder="1" applyAlignment="1">
      <alignment vertical="center" shrinkToFit="1"/>
    </xf>
    <xf numFmtId="0" fontId="21" fillId="0" borderId="0" xfId="0" applyFont="1" applyAlignment="1">
      <alignment horizontal="left" vertical="center" shrinkToFit="1"/>
    </xf>
    <xf numFmtId="0" fontId="23" fillId="6" borderId="0" xfId="0" applyFont="1" applyFill="1">
      <alignment vertical="center"/>
    </xf>
    <xf numFmtId="0" fontId="21" fillId="5" borderId="0" xfId="0" applyFont="1" applyFill="1">
      <alignment vertical="center"/>
    </xf>
    <xf numFmtId="0" fontId="21" fillId="0" borderId="14" xfId="0" applyFont="1" applyBorder="1" applyAlignment="1">
      <alignment horizontal="center" vertical="center"/>
    </xf>
    <xf numFmtId="0" fontId="21" fillId="0" borderId="0" xfId="0" quotePrefix="1" applyFont="1">
      <alignment vertical="center"/>
    </xf>
    <xf numFmtId="0" fontId="21" fillId="0" borderId="14" xfId="0" quotePrefix="1" applyFont="1" applyBorder="1">
      <alignment vertical="center"/>
    </xf>
    <xf numFmtId="0" fontId="40" fillId="0" borderId="21" xfId="1" applyFont="1" applyFill="1" applyBorder="1" applyAlignment="1">
      <alignment vertical="center"/>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14" xfId="0" applyFont="1" applyBorder="1" applyAlignment="1">
      <alignment vertical="center" shrinkToFit="1"/>
    </xf>
    <xf numFmtId="0" fontId="21" fillId="0" borderId="0" xfId="0" applyFont="1" applyAlignment="1">
      <alignment horizontal="center" vertical="center" shrinkToFit="1"/>
    </xf>
    <xf numFmtId="0" fontId="21" fillId="0" borderId="0" xfId="0" quotePrefix="1" applyFont="1" applyAlignment="1">
      <alignment horizontal="center" vertical="center"/>
    </xf>
    <xf numFmtId="0" fontId="21" fillId="0" borderId="17" xfId="0" applyFont="1" applyBorder="1" applyAlignment="1">
      <alignment horizontal="center" vertical="center" shrinkToFit="1"/>
    </xf>
    <xf numFmtId="0" fontId="21" fillId="0" borderId="10" xfId="0" applyFont="1" applyBorder="1" applyAlignment="1">
      <alignment vertical="center" shrinkToFit="1"/>
    </xf>
    <xf numFmtId="0" fontId="20" fillId="0" borderId="11" xfId="0" applyFont="1" applyBorder="1" applyAlignment="1">
      <alignment vertical="center" shrinkToFit="1"/>
    </xf>
    <xf numFmtId="0" fontId="21" fillId="0" borderId="13" xfId="0" applyFont="1" applyBorder="1" applyAlignment="1">
      <alignment vertical="top" wrapText="1" shrinkToFit="1"/>
    </xf>
    <xf numFmtId="0" fontId="21" fillId="0" borderId="0" xfId="0" applyFont="1" applyAlignment="1">
      <alignment vertical="top" wrapText="1" shrinkToFit="1"/>
    </xf>
    <xf numFmtId="0" fontId="33" fillId="0" borderId="0" xfId="0" applyFont="1" applyAlignment="1">
      <alignment vertical="center" shrinkToFit="1"/>
    </xf>
    <xf numFmtId="0" fontId="33" fillId="0" borderId="0" xfId="0" applyFont="1" applyAlignment="1">
      <alignment vertical="center" wrapText="1" shrinkToFit="1"/>
    </xf>
    <xf numFmtId="0" fontId="21" fillId="0" borderId="0" xfId="0" applyFont="1" applyAlignment="1">
      <alignment vertical="top" shrinkToFit="1"/>
    </xf>
    <xf numFmtId="0" fontId="21" fillId="0" borderId="0" xfId="0" applyFont="1" applyAlignment="1">
      <alignment vertical="center" wrapText="1" shrinkToFit="1"/>
    </xf>
    <xf numFmtId="0" fontId="20" fillId="0" borderId="14" xfId="0" applyFont="1" applyBorder="1" applyAlignment="1">
      <alignment horizontal="center" vertical="center"/>
    </xf>
    <xf numFmtId="0" fontId="21" fillId="0" borderId="81" xfId="0" applyFont="1" applyBorder="1" applyAlignment="1">
      <alignment vertical="top" wrapText="1" shrinkToFit="1"/>
    </xf>
    <xf numFmtId="0" fontId="37" fillId="0" borderId="0" xfId="0" applyFont="1" applyAlignment="1">
      <alignment vertical="center" shrinkToFit="1"/>
    </xf>
    <xf numFmtId="0" fontId="48" fillId="8" borderId="13" xfId="0" applyFont="1" applyFill="1" applyBorder="1" applyAlignment="1">
      <alignment vertical="top" wrapText="1"/>
    </xf>
    <xf numFmtId="0" fontId="52" fillId="0" borderId="13" xfId="0" applyFont="1" applyBorder="1">
      <alignment vertical="center"/>
    </xf>
    <xf numFmtId="0" fontId="52" fillId="0" borderId="0" xfId="0" applyFont="1">
      <alignment vertical="center"/>
    </xf>
    <xf numFmtId="0" fontId="52" fillId="0" borderId="14" xfId="0" applyFont="1" applyBorder="1">
      <alignment vertical="center"/>
    </xf>
    <xf numFmtId="0" fontId="23" fillId="0" borderId="22" xfId="0" applyFont="1" applyBorder="1" applyAlignment="1">
      <alignment vertical="top" wrapText="1" shrinkToFit="1"/>
    </xf>
    <xf numFmtId="0" fontId="23" fillId="0" borderId="20" xfId="0" applyFont="1" applyBorder="1" applyAlignment="1">
      <alignment vertical="top" wrapText="1" shrinkToFit="1"/>
    </xf>
    <xf numFmtId="0" fontId="23" fillId="0" borderId="21" xfId="0" applyFont="1" applyBorder="1" applyAlignment="1">
      <alignment vertical="top" wrapText="1" shrinkToFit="1"/>
    </xf>
    <xf numFmtId="0" fontId="35" fillId="0" borderId="13" xfId="0" applyFont="1" applyBorder="1" applyAlignment="1">
      <alignment vertical="top" wrapText="1" shrinkToFit="1"/>
    </xf>
    <xf numFmtId="0" fontId="35" fillId="0" borderId="14" xfId="0" applyFont="1" applyBorder="1" applyAlignment="1">
      <alignment vertical="top" wrapText="1" shrinkToFit="1"/>
    </xf>
    <xf numFmtId="9" fontId="20" fillId="0" borderId="13" xfId="6" applyFont="1" applyFill="1" applyBorder="1" applyAlignment="1">
      <alignment vertical="center"/>
    </xf>
    <xf numFmtId="9" fontId="20" fillId="0" borderId="0" xfId="6" applyFont="1" applyFill="1" applyBorder="1" applyAlignment="1">
      <alignment vertical="center"/>
    </xf>
    <xf numFmtId="177" fontId="21" fillId="5" borderId="11" xfId="0" applyNumberFormat="1" applyFont="1" applyFill="1" applyBorder="1">
      <alignment vertical="center"/>
    </xf>
    <xf numFmtId="177" fontId="21" fillId="0" borderId="11" xfId="0" applyNumberFormat="1" applyFont="1" applyBorder="1">
      <alignment vertical="center"/>
    </xf>
    <xf numFmtId="177" fontId="21" fillId="5" borderId="26" xfId="0" applyNumberFormat="1" applyFont="1" applyFill="1" applyBorder="1">
      <alignment vertical="center"/>
    </xf>
    <xf numFmtId="177" fontId="21" fillId="5" borderId="1" xfId="0" applyNumberFormat="1" applyFont="1" applyFill="1" applyBorder="1">
      <alignment vertical="center"/>
    </xf>
    <xf numFmtId="177" fontId="21" fillId="5" borderId="20" xfId="0" applyNumberFormat="1" applyFont="1" applyFill="1" applyBorder="1">
      <alignment vertical="center"/>
    </xf>
    <xf numFmtId="177" fontId="21" fillId="5" borderId="38" xfId="0" applyNumberFormat="1" applyFont="1" applyFill="1" applyBorder="1">
      <alignment vertical="center"/>
    </xf>
    <xf numFmtId="177" fontId="21" fillId="0" borderId="17" xfId="0" applyNumberFormat="1" applyFont="1" applyBorder="1">
      <alignment vertical="center"/>
    </xf>
    <xf numFmtId="177" fontId="21" fillId="0" borderId="33" xfId="0" applyNumberFormat="1" applyFont="1" applyBorder="1">
      <alignment vertical="center"/>
    </xf>
    <xf numFmtId="0" fontId="21" fillId="5" borderId="11" xfId="0" quotePrefix="1" applyFont="1" applyFill="1" applyBorder="1" applyAlignment="1">
      <alignment horizontal="center" vertical="center"/>
    </xf>
    <xf numFmtId="181" fontId="21" fillId="12" borderId="11" xfId="0" applyNumberFormat="1" applyFont="1" applyFill="1" applyBorder="1">
      <alignment vertical="center"/>
    </xf>
    <xf numFmtId="181" fontId="21" fillId="12" borderId="26" xfId="0" applyNumberFormat="1" applyFont="1" applyFill="1" applyBorder="1">
      <alignment vertical="center"/>
    </xf>
    <xf numFmtId="181" fontId="21" fillId="12" borderId="33" xfId="0" applyNumberFormat="1" applyFont="1" applyFill="1" applyBorder="1">
      <alignment vertical="center"/>
    </xf>
    <xf numFmtId="181" fontId="21" fillId="12" borderId="0" xfId="0" applyNumberFormat="1" applyFont="1" applyFill="1">
      <alignment vertical="center"/>
    </xf>
    <xf numFmtId="177" fontId="21" fillId="0" borderId="0" xfId="0" applyNumberFormat="1" applyFont="1">
      <alignment vertical="center"/>
    </xf>
    <xf numFmtId="0" fontId="20" fillId="0" borderId="0" xfId="0" applyFont="1" applyAlignment="1">
      <alignment horizontal="center" vertical="center" shrinkToFit="1"/>
    </xf>
    <xf numFmtId="0" fontId="0" fillId="0" borderId="17" xfId="0" applyBorder="1">
      <alignment vertical="center"/>
    </xf>
    <xf numFmtId="0" fontId="48" fillId="8" borderId="22" xfId="0" applyFont="1" applyFill="1" applyBorder="1" applyAlignment="1">
      <alignment vertical="top" wrapText="1"/>
    </xf>
    <xf numFmtId="0" fontId="0" fillId="8" borderId="20" xfId="0" applyFill="1" applyBorder="1" applyAlignment="1">
      <alignment vertical="center" wrapText="1"/>
    </xf>
    <xf numFmtId="0" fontId="0" fillId="4" borderId="20" xfId="0" applyFill="1" applyBorder="1" applyAlignment="1">
      <alignment vertical="center" wrapText="1"/>
    </xf>
    <xf numFmtId="0" fontId="5" fillId="0" borderId="0" xfId="7">
      <alignment vertical="center"/>
    </xf>
    <xf numFmtId="0" fontId="53" fillId="0" borderId="0" xfId="7" applyFont="1">
      <alignment vertical="center"/>
    </xf>
    <xf numFmtId="0" fontId="13" fillId="6" borderId="22" xfId="0" applyFont="1" applyFill="1" applyBorder="1" applyAlignment="1">
      <alignment horizontal="center" vertical="center"/>
    </xf>
    <xf numFmtId="0" fontId="0" fillId="0" borderId="36" xfId="0" applyBorder="1" applyAlignment="1">
      <alignment horizontal="center" vertical="center"/>
    </xf>
    <xf numFmtId="0" fontId="0" fillId="5" borderId="26" xfId="0" applyFill="1" applyBorder="1">
      <alignment vertical="center"/>
    </xf>
    <xf numFmtId="0" fontId="0" fillId="0" borderId="27" xfId="0"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0" borderId="29" xfId="0" applyBorder="1">
      <alignment vertical="center"/>
    </xf>
    <xf numFmtId="0" fontId="0" fillId="5" borderId="33" xfId="0" applyFill="1" applyBorder="1">
      <alignment vertical="center"/>
    </xf>
    <xf numFmtId="0" fontId="48" fillId="8" borderId="16" xfId="0" applyFont="1" applyFill="1" applyBorder="1" applyAlignment="1">
      <alignment vertical="top" wrapText="1"/>
    </xf>
    <xf numFmtId="0" fontId="0" fillId="5" borderId="29" xfId="0" applyFill="1" applyBorder="1">
      <alignment vertical="center"/>
    </xf>
    <xf numFmtId="0" fontId="23" fillId="0" borderId="0" xfId="0" applyFont="1" applyAlignment="1">
      <alignment horizontal="left" vertical="top" wrapText="1" shrinkToFit="1"/>
    </xf>
    <xf numFmtId="0" fontId="23" fillId="0" borderId="14" xfId="0" applyFont="1" applyBorder="1" applyAlignment="1">
      <alignment horizontal="left" vertical="top" wrapText="1" shrinkToFit="1"/>
    </xf>
    <xf numFmtId="0" fontId="23" fillId="0" borderId="13" xfId="0" applyFont="1" applyBorder="1" applyAlignment="1">
      <alignment horizontal="left" vertical="top" wrapText="1" shrinkToFit="1"/>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1" fillId="0" borderId="17" xfId="0" applyFont="1" applyBorder="1" applyAlignment="1">
      <alignment horizontal="left" vertical="top" wrapText="1" shrinkToFit="1"/>
    </xf>
    <xf numFmtId="0" fontId="21" fillId="0" borderId="13" xfId="0" quotePrefix="1" applyFont="1" applyBorder="1" applyAlignment="1">
      <alignment horizontal="center" vertical="center"/>
    </xf>
    <xf numFmtId="0" fontId="21" fillId="0" borderId="13" xfId="0" applyFont="1" applyBorder="1" applyAlignment="1">
      <alignment horizontal="center" vertical="center" shrinkToFit="1"/>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0" xfId="0" applyFont="1" applyAlignment="1">
      <alignment horizontal="left" vertical="center"/>
    </xf>
    <xf numFmtId="0" fontId="21" fillId="0" borderId="17" xfId="0" applyFont="1" applyBorder="1" applyAlignment="1">
      <alignment horizontal="left" vertical="top" wrapText="1"/>
    </xf>
    <xf numFmtId="0" fontId="21" fillId="0" borderId="0" xfId="0" applyFont="1" applyAlignment="1">
      <alignment horizontal="left" vertical="top" wrapText="1"/>
    </xf>
    <xf numFmtId="0" fontId="23" fillId="0" borderId="14" xfId="0" applyFont="1" applyBorder="1" applyAlignment="1">
      <alignment vertical="center" wrapText="1" shrinkToFit="1"/>
    </xf>
    <xf numFmtId="0" fontId="23" fillId="0" borderId="13" xfId="0" applyFont="1" applyBorder="1" applyAlignment="1">
      <alignment horizontal="left" vertical="top" wrapText="1"/>
    </xf>
    <xf numFmtId="0" fontId="21" fillId="0" borderId="0" xfId="0" applyFont="1" applyAlignment="1">
      <alignment horizontal="left" vertical="top" shrinkToFit="1"/>
    </xf>
    <xf numFmtId="0" fontId="52" fillId="0" borderId="13" xfId="0" applyFont="1" applyBorder="1" applyAlignment="1">
      <alignment vertical="top" wrapText="1" shrinkToFit="1"/>
    </xf>
    <xf numFmtId="0" fontId="23" fillId="0" borderId="14" xfId="0" applyFont="1" applyBorder="1" applyAlignment="1">
      <alignment vertical="top" wrapText="1" shrinkToFit="1"/>
    </xf>
    <xf numFmtId="0" fontId="23" fillId="0" borderId="13" xfId="0" applyFont="1" applyBorder="1" applyAlignment="1">
      <alignment vertical="top" wrapText="1" shrinkToFit="1"/>
    </xf>
    <xf numFmtId="0" fontId="21" fillId="0" borderId="0" xfId="0" applyFont="1" applyAlignment="1">
      <alignment horizontal="left" vertical="center" wrapText="1" shrinkToFit="1"/>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0" xfId="0" quotePrefix="1" applyFont="1" applyAlignment="1">
      <alignment horizontal="center" vertical="top"/>
    </xf>
    <xf numFmtId="0" fontId="21" fillId="0" borderId="17" xfId="0" applyFont="1" applyBorder="1" applyAlignment="1">
      <alignment horizontal="left" vertical="center" wrapText="1" shrinkToFit="1"/>
    </xf>
    <xf numFmtId="0" fontId="21" fillId="0" borderId="18" xfId="0" applyFont="1" applyBorder="1" applyAlignment="1">
      <alignment horizontal="left" vertical="center" wrapText="1" shrinkToFit="1"/>
    </xf>
    <xf numFmtId="0" fontId="33" fillId="0" borderId="0" xfId="0" applyFont="1" applyAlignment="1">
      <alignment horizontal="left" vertical="center"/>
    </xf>
    <xf numFmtId="0" fontId="56" fillId="0" borderId="0" xfId="0" applyFont="1">
      <alignment vertical="center"/>
    </xf>
    <xf numFmtId="0" fontId="21" fillId="0" borderId="58" xfId="0" applyFont="1" applyBorder="1">
      <alignment vertical="center"/>
    </xf>
    <xf numFmtId="0" fontId="19" fillId="0" borderId="0" xfId="1" applyFill="1" applyAlignment="1">
      <alignment horizontal="left" vertical="center"/>
    </xf>
    <xf numFmtId="0" fontId="21" fillId="0" borderId="55" xfId="0" applyFont="1" applyBorder="1">
      <alignment vertical="center"/>
    </xf>
    <xf numFmtId="0" fontId="28" fillId="0" borderId="13" xfId="0" applyFont="1" applyBorder="1">
      <alignment vertical="center"/>
    </xf>
    <xf numFmtId="0" fontId="28" fillId="0" borderId="40" xfId="0" applyFont="1" applyBorder="1" applyAlignment="1">
      <alignment horizontal="center" vertical="center"/>
    </xf>
    <xf numFmtId="0" fontId="28" fillId="0" borderId="14" xfId="0" applyFont="1" applyBorder="1">
      <alignment vertical="center"/>
    </xf>
    <xf numFmtId="0" fontId="28" fillId="0" borderId="21" xfId="0" applyFont="1" applyBorder="1">
      <alignment vertical="center"/>
    </xf>
    <xf numFmtId="0" fontId="28" fillId="0" borderId="11" xfId="0" applyFont="1" applyBorder="1">
      <alignment vertical="center"/>
    </xf>
    <xf numFmtId="0" fontId="59" fillId="0" borderId="0" xfId="0" applyFont="1">
      <alignment vertical="center"/>
    </xf>
    <xf numFmtId="0" fontId="61" fillId="0" borderId="0" xfId="0" applyFont="1">
      <alignment vertical="center"/>
    </xf>
    <xf numFmtId="0" fontId="23" fillId="0" borderId="0" xfId="0" applyFont="1" applyAlignment="1">
      <alignment vertical="top"/>
    </xf>
    <xf numFmtId="0" fontId="46" fillId="0" borderId="0" xfId="0" applyFont="1" applyAlignment="1">
      <alignment horizontal="right" vertical="center" wrapText="1"/>
    </xf>
    <xf numFmtId="0" fontId="21" fillId="0" borderId="0" xfId="0" applyFont="1" applyAlignment="1">
      <alignment horizontal="center" vertical="top" wrapText="1"/>
    </xf>
    <xf numFmtId="0" fontId="20" fillId="0" borderId="0" xfId="0" applyFont="1" applyAlignment="1">
      <alignment vertical="top"/>
    </xf>
    <xf numFmtId="0" fontId="21" fillId="0" borderId="54" xfId="0" applyFont="1" applyBorder="1" applyAlignment="1">
      <alignment vertical="top" wrapText="1"/>
    </xf>
    <xf numFmtId="0" fontId="21" fillId="0" borderId="0" xfId="0" applyFont="1" applyAlignment="1">
      <alignment horizontal="left" vertical="center" wrapText="1"/>
    </xf>
    <xf numFmtId="0" fontId="21" fillId="0" borderId="0" xfId="0" applyFont="1" applyAlignment="1">
      <alignment horizontal="center" vertical="center" wrapText="1" shrinkToFit="1"/>
    </xf>
    <xf numFmtId="0" fontId="30" fillId="0" borderId="0" xfId="0" applyFont="1" applyAlignment="1">
      <alignment horizontal="left" vertical="top" wrapText="1" shrinkToFit="1"/>
    </xf>
    <xf numFmtId="0" fontId="23" fillId="0" borderId="0" xfId="0" applyFont="1" applyAlignment="1">
      <alignment horizontal="left" vertical="center"/>
    </xf>
    <xf numFmtId="0" fontId="35" fillId="0" borderId="0" xfId="0" applyFont="1" applyAlignment="1">
      <alignment vertical="top" wrapText="1" shrinkToFit="1"/>
    </xf>
    <xf numFmtId="0" fontId="28" fillId="0" borderId="0" xfId="0" applyFont="1">
      <alignment vertical="center"/>
    </xf>
    <xf numFmtId="0" fontId="28" fillId="0" borderId="0" xfId="0" applyFont="1" applyAlignment="1">
      <alignment vertical="center" wrapText="1"/>
    </xf>
    <xf numFmtId="0" fontId="44" fillId="0" borderId="0" xfId="0" applyFont="1">
      <alignment vertical="center"/>
    </xf>
    <xf numFmtId="0" fontId="32" fillId="0" borderId="0" xfId="0" quotePrefix="1" applyFont="1" applyAlignment="1">
      <alignment horizontal="center" vertical="center"/>
    </xf>
    <xf numFmtId="0" fontId="32" fillId="0" borderId="0" xfId="0" applyFont="1">
      <alignment vertical="center"/>
    </xf>
    <xf numFmtId="0" fontId="27" fillId="0" borderId="0" xfId="0" applyFont="1" applyAlignment="1">
      <alignment horizontal="left" vertical="center" wrapText="1"/>
    </xf>
    <xf numFmtId="0" fontId="21" fillId="0" borderId="0" xfId="0" applyFont="1" applyAlignment="1">
      <alignment horizontal="center" vertical="top"/>
    </xf>
    <xf numFmtId="0" fontId="22" fillId="0" borderId="54" xfId="0" applyFont="1" applyBorder="1">
      <alignment vertical="center"/>
    </xf>
    <xf numFmtId="0" fontId="27" fillId="0" borderId="0" xfId="0" applyFont="1" applyAlignment="1">
      <alignment horizontal="left" vertical="top"/>
    </xf>
    <xf numFmtId="0" fontId="4" fillId="0" borderId="0" xfId="4" applyFont="1">
      <alignment vertical="center"/>
    </xf>
    <xf numFmtId="0" fontId="19" fillId="0" borderId="0" xfId="1">
      <alignment vertical="center"/>
    </xf>
    <xf numFmtId="0" fontId="0" fillId="0" borderId="0" xfId="0" applyAlignment="1">
      <alignment vertical="center" wrapText="1"/>
    </xf>
    <xf numFmtId="0" fontId="0" fillId="0" borderId="0" xfId="0" applyAlignment="1">
      <alignment horizontal="left" vertical="top" wrapText="1"/>
    </xf>
    <xf numFmtId="0" fontId="21" fillId="0" borderId="0" xfId="0" applyFont="1" applyAlignment="1">
      <alignment horizontal="left" vertical="top"/>
    </xf>
    <xf numFmtId="49" fontId="7" fillId="0" borderId="0" xfId="4" applyNumberFormat="1">
      <alignment vertical="center"/>
    </xf>
    <xf numFmtId="49" fontId="19" fillId="0" borderId="0" xfId="1" applyNumberFormat="1" applyFill="1" applyAlignment="1">
      <alignment horizontal="left" vertical="center"/>
    </xf>
    <xf numFmtId="0" fontId="19" fillId="0" borderId="0" xfId="1" applyNumberFormat="1" applyFill="1" applyAlignment="1">
      <alignment horizontal="left" vertical="center"/>
    </xf>
    <xf numFmtId="0" fontId="64" fillId="0" borderId="0" xfId="4" applyFont="1">
      <alignment vertical="center"/>
    </xf>
    <xf numFmtId="0" fontId="65" fillId="0" borderId="0" xfId="4" applyFont="1">
      <alignment vertical="center"/>
    </xf>
    <xf numFmtId="0" fontId="0" fillId="0" borderId="30" xfId="0" applyBorder="1" applyAlignment="1">
      <alignment horizontal="center" vertical="center"/>
    </xf>
    <xf numFmtId="0" fontId="62" fillId="0" borderId="17" xfId="0" applyFont="1" applyBorder="1">
      <alignment vertical="center"/>
    </xf>
    <xf numFmtId="0" fontId="62" fillId="4" borderId="20" xfId="0" applyFont="1" applyFill="1" applyBorder="1" applyAlignment="1">
      <alignment vertical="center" wrapText="1"/>
    </xf>
    <xf numFmtId="0" fontId="62" fillId="0" borderId="0" xfId="0" applyFont="1">
      <alignment vertical="center"/>
    </xf>
    <xf numFmtId="0" fontId="66" fillId="0" borderId="0" xfId="7" applyFont="1">
      <alignment vertical="center"/>
    </xf>
    <xf numFmtId="0" fontId="67" fillId="0" borderId="0" xfId="7" applyFont="1">
      <alignment vertical="center"/>
    </xf>
    <xf numFmtId="0" fontId="58" fillId="0" borderId="17" xfId="0" applyFont="1" applyBorder="1">
      <alignment vertical="center"/>
    </xf>
    <xf numFmtId="0" fontId="28" fillId="2" borderId="0" xfId="0" applyFont="1" applyFill="1" applyAlignment="1">
      <alignment horizontal="left" vertical="top"/>
    </xf>
    <xf numFmtId="0" fontId="3" fillId="0" borderId="0" xfId="7" applyFont="1">
      <alignment vertical="center"/>
    </xf>
    <xf numFmtId="0" fontId="28" fillId="0" borderId="0" xfId="0" applyFont="1" applyAlignment="1">
      <alignment horizontal="left" vertical="top" wrapText="1" shrinkToFit="1"/>
    </xf>
    <xf numFmtId="0" fontId="28" fillId="0" borderId="13" xfId="0" quotePrefix="1" applyFont="1" applyBorder="1" applyAlignment="1">
      <alignment horizontal="center" vertical="center"/>
    </xf>
    <xf numFmtId="0" fontId="28" fillId="0" borderId="0" xfId="0" quotePrefix="1" applyFont="1" applyAlignment="1">
      <alignment horizontal="center" vertical="center"/>
    </xf>
    <xf numFmtId="0" fontId="66" fillId="0" borderId="0" xfId="4" applyFont="1">
      <alignment vertical="center"/>
    </xf>
    <xf numFmtId="0" fontId="28" fillId="0" borderId="0" xfId="0" applyFont="1" applyAlignment="1">
      <alignment horizontal="left" vertical="top" wrapText="1"/>
    </xf>
    <xf numFmtId="0" fontId="72" fillId="0" borderId="54" xfId="0" applyFont="1" applyBorder="1" applyAlignment="1">
      <alignment vertical="center" wrapText="1"/>
    </xf>
    <xf numFmtId="0" fontId="28" fillId="0" borderId="58" xfId="0" applyFont="1" applyBorder="1">
      <alignment vertical="center"/>
    </xf>
    <xf numFmtId="0" fontId="72" fillId="0" borderId="0" xfId="0" applyFont="1" applyAlignment="1">
      <alignment horizontal="right" vertical="center"/>
    </xf>
    <xf numFmtId="0" fontId="72" fillId="0" borderId="13" xfId="0" applyFont="1" applyBorder="1" applyAlignment="1">
      <alignment horizontal="left" vertical="top" wrapText="1"/>
    </xf>
    <xf numFmtId="0" fontId="72" fillId="0" borderId="0" xfId="0" applyFont="1" applyAlignment="1">
      <alignment horizontal="left" vertical="top" wrapText="1"/>
    </xf>
    <xf numFmtId="0" fontId="72" fillId="0" borderId="14" xfId="0" applyFont="1" applyBorder="1" applyAlignment="1">
      <alignment horizontal="left" vertical="top" wrapText="1"/>
    </xf>
    <xf numFmtId="0" fontId="28" fillId="0" borderId="54" xfId="0" applyFont="1" applyBorder="1">
      <alignment vertical="center"/>
    </xf>
    <xf numFmtId="0" fontId="44" fillId="0" borderId="0" xfId="0" applyFont="1" applyAlignment="1" applyProtection="1">
      <alignment horizontal="center" vertical="center" shrinkToFit="1"/>
      <protection locked="0"/>
    </xf>
    <xf numFmtId="0" fontId="72" fillId="0" borderId="13" xfId="0" applyFont="1" applyBorder="1" applyAlignment="1">
      <alignment vertical="top" wrapText="1"/>
    </xf>
    <xf numFmtId="0" fontId="72" fillId="0" borderId="0" xfId="0" applyFont="1" applyAlignment="1">
      <alignment vertical="top" wrapText="1"/>
    </xf>
    <xf numFmtId="0" fontId="72" fillId="0" borderId="14" xfId="0" applyFont="1" applyBorder="1" applyAlignment="1">
      <alignment vertical="top" wrapText="1"/>
    </xf>
    <xf numFmtId="0" fontId="28" fillId="0" borderId="17" xfId="0" applyFont="1" applyBorder="1">
      <alignment vertical="center"/>
    </xf>
    <xf numFmtId="0" fontId="28" fillId="0" borderId="0" xfId="0" applyFont="1" applyAlignment="1">
      <alignment horizontal="left" vertical="center"/>
    </xf>
    <xf numFmtId="0" fontId="28" fillId="0" borderId="0" xfId="0" applyFont="1" applyAlignment="1">
      <alignment vertical="top" wrapText="1"/>
    </xf>
    <xf numFmtId="0" fontId="28" fillId="2" borderId="16" xfId="0" applyFont="1" applyFill="1" applyBorder="1">
      <alignment vertical="center"/>
    </xf>
    <xf numFmtId="0" fontId="28" fillId="2" borderId="17" xfId="0" applyFont="1" applyFill="1" applyBorder="1" applyAlignment="1">
      <alignment horizontal="left" vertical="top" wrapText="1"/>
    </xf>
    <xf numFmtId="0" fontId="28" fillId="2" borderId="18" xfId="0" applyFont="1" applyFill="1" applyBorder="1" applyAlignment="1">
      <alignment horizontal="left" vertical="top" wrapText="1"/>
    </xf>
    <xf numFmtId="0" fontId="28" fillId="2" borderId="13" xfId="0" applyFont="1" applyFill="1" applyBorder="1">
      <alignment vertical="center"/>
    </xf>
    <xf numFmtId="0" fontId="28" fillId="2" borderId="0" xfId="0" applyFont="1" applyFill="1" applyAlignment="1">
      <alignment horizontal="left" vertical="top" wrapText="1" shrinkToFit="1"/>
    </xf>
    <xf numFmtId="0" fontId="28" fillId="2" borderId="22" xfId="0" applyFont="1" applyFill="1" applyBorder="1" applyAlignment="1">
      <alignment horizontal="left" vertical="top" wrapText="1" shrinkToFit="1"/>
    </xf>
    <xf numFmtId="0" fontId="28" fillId="2" borderId="20" xfId="0" applyFont="1" applyFill="1" applyBorder="1" applyAlignment="1">
      <alignment horizontal="left" vertical="top" wrapText="1" shrinkToFit="1"/>
    </xf>
    <xf numFmtId="0" fontId="28" fillId="2" borderId="0" xfId="0" applyFont="1" applyFill="1">
      <alignment vertical="center"/>
    </xf>
    <xf numFmtId="0" fontId="28" fillId="0" borderId="0" xfId="0" applyFont="1" applyAlignment="1">
      <alignment horizontal="left" vertical="center" wrapText="1" shrinkToFit="1"/>
    </xf>
    <xf numFmtId="0" fontId="28" fillId="0" borderId="0" xfId="0" applyFont="1" applyAlignment="1">
      <alignment vertical="center" shrinkToFit="1"/>
    </xf>
    <xf numFmtId="0" fontId="72" fillId="0" borderId="13" xfId="0" applyFont="1" applyBorder="1" applyAlignment="1">
      <alignment horizontal="left" vertical="top" wrapText="1" shrinkToFit="1"/>
    </xf>
    <xf numFmtId="0" fontId="72" fillId="0" borderId="0" xfId="0" applyFont="1" applyAlignment="1">
      <alignment horizontal="left" vertical="top" wrapText="1" shrinkToFit="1"/>
    </xf>
    <xf numFmtId="0" fontId="72" fillId="0" borderId="14" xfId="0" applyFont="1" applyBorder="1" applyAlignment="1">
      <alignment horizontal="left" vertical="top" wrapText="1" shrinkToFit="1"/>
    </xf>
    <xf numFmtId="0" fontId="28" fillId="0" borderId="0" xfId="0" applyFont="1" applyAlignment="1">
      <alignment horizontal="left" vertical="top"/>
    </xf>
    <xf numFmtId="0" fontId="70" fillId="0" borderId="16" xfId="0" applyFont="1" applyBorder="1">
      <alignment vertical="center"/>
    </xf>
    <xf numFmtId="0" fontId="44" fillId="0" borderId="13" xfId="0" applyFont="1" applyBorder="1">
      <alignment vertical="center"/>
    </xf>
    <xf numFmtId="0" fontId="44" fillId="0" borderId="22" xfId="0" applyFont="1" applyBorder="1">
      <alignment vertical="center"/>
    </xf>
    <xf numFmtId="0" fontId="28" fillId="0" borderId="13" xfId="0" quotePrefix="1" applyFont="1" applyBorder="1">
      <alignment vertical="center"/>
    </xf>
    <xf numFmtId="0" fontId="44" fillId="0" borderId="16" xfId="0" applyFont="1" applyBorder="1">
      <alignment vertical="center"/>
    </xf>
    <xf numFmtId="0" fontId="72" fillId="0" borderId="13" xfId="0" applyFont="1" applyBorder="1" applyAlignment="1">
      <alignment vertical="center" wrapText="1" shrinkToFit="1"/>
    </xf>
    <xf numFmtId="0" fontId="72" fillId="0" borderId="0" xfId="0" applyFont="1" applyAlignment="1">
      <alignment vertical="center" wrapText="1" shrinkToFit="1"/>
    </xf>
    <xf numFmtId="0" fontId="72" fillId="0" borderId="14" xfId="0" applyFont="1" applyBorder="1" applyAlignment="1">
      <alignment vertical="center" wrapText="1" shrinkToFit="1"/>
    </xf>
    <xf numFmtId="0" fontId="72" fillId="0" borderId="13" xfId="0" applyFont="1" applyBorder="1" applyAlignment="1">
      <alignment horizontal="left" vertical="top"/>
    </xf>
    <xf numFmtId="0" fontId="72" fillId="0" borderId="0" xfId="0" applyFont="1" applyAlignment="1">
      <alignment horizontal="left" vertical="top"/>
    </xf>
    <xf numFmtId="0" fontId="72" fillId="0" borderId="14" xfId="0" applyFont="1" applyBorder="1" applyAlignment="1">
      <alignment horizontal="left" vertical="top"/>
    </xf>
    <xf numFmtId="0" fontId="72" fillId="0" borderId="16" xfId="0" applyFont="1" applyBorder="1" applyAlignment="1">
      <alignment vertical="center" wrapText="1"/>
    </xf>
    <xf numFmtId="0" fontId="72" fillId="0" borderId="17" xfId="0" applyFont="1" applyBorder="1" applyAlignment="1">
      <alignment vertical="center" wrapText="1"/>
    </xf>
    <xf numFmtId="0" fontId="72" fillId="0" borderId="18" xfId="0" applyFont="1" applyBorder="1" applyAlignment="1">
      <alignment vertical="center" wrapText="1"/>
    </xf>
    <xf numFmtId="0" fontId="72" fillId="0" borderId="13" xfId="0" applyFont="1" applyBorder="1" applyAlignment="1">
      <alignment vertical="center" wrapText="1"/>
    </xf>
    <xf numFmtId="0" fontId="72" fillId="0" borderId="0" xfId="0" applyFont="1" applyAlignment="1">
      <alignment vertical="center" wrapText="1"/>
    </xf>
    <xf numFmtId="0" fontId="72" fillId="0" borderId="14" xfId="0" applyFont="1" applyBorder="1" applyAlignment="1">
      <alignment vertical="center" wrapText="1"/>
    </xf>
    <xf numFmtId="0" fontId="44" fillId="0" borderId="14" xfId="0" applyFont="1" applyBorder="1">
      <alignment vertical="center"/>
    </xf>
    <xf numFmtId="0" fontId="28" fillId="0" borderId="0" xfId="0" quotePrefix="1" applyFont="1">
      <alignment vertical="center"/>
    </xf>
    <xf numFmtId="0" fontId="45" fillId="0" borderId="0" xfId="0" applyFont="1" applyAlignment="1">
      <alignment horizontal="right" vertical="center" wrapText="1"/>
    </xf>
    <xf numFmtId="0" fontId="72" fillId="0" borderId="13" xfId="0" applyFont="1" applyBorder="1">
      <alignment vertical="center"/>
    </xf>
    <xf numFmtId="0" fontId="72" fillId="0" borderId="0" xfId="0" applyFont="1">
      <alignment vertical="center"/>
    </xf>
    <xf numFmtId="0" fontId="72" fillId="0" borderId="14" xfId="0" applyFont="1" applyBorder="1">
      <alignment vertical="center"/>
    </xf>
    <xf numFmtId="0" fontId="74" fillId="0" borderId="13" xfId="0" applyFont="1" applyBorder="1" applyAlignment="1">
      <alignment horizontal="left" vertical="top"/>
    </xf>
    <xf numFmtId="0" fontId="74" fillId="0" borderId="0" xfId="0" applyFont="1" applyAlignment="1">
      <alignment horizontal="left" vertical="top"/>
    </xf>
    <xf numFmtId="0" fontId="74" fillId="0" borderId="14" xfId="0" applyFont="1" applyBorder="1" applyAlignment="1">
      <alignment horizontal="left" vertical="top"/>
    </xf>
    <xf numFmtId="0" fontId="72" fillId="2" borderId="13"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14" xfId="0" applyFont="1" applyFill="1" applyBorder="1" applyAlignment="1">
      <alignment horizontal="left" vertical="top" wrapText="1"/>
    </xf>
    <xf numFmtId="0" fontId="72" fillId="2" borderId="13" xfId="0" applyFont="1" applyFill="1" applyBorder="1" applyAlignment="1">
      <alignment vertical="center" wrapText="1"/>
    </xf>
    <xf numFmtId="0" fontId="72" fillId="2" borderId="0" xfId="0" applyFont="1" applyFill="1" applyAlignment="1">
      <alignment vertical="center" wrapText="1"/>
    </xf>
    <xf numFmtId="0" fontId="72" fillId="2" borderId="14" xfId="0" applyFont="1" applyFill="1" applyBorder="1" applyAlignment="1">
      <alignment vertical="center" wrapText="1"/>
    </xf>
    <xf numFmtId="0" fontId="75" fillId="0" borderId="13" xfId="0" applyFont="1" applyBorder="1">
      <alignment vertical="center"/>
    </xf>
    <xf numFmtId="0" fontId="75" fillId="0" borderId="0" xfId="0" applyFont="1">
      <alignment vertical="center"/>
    </xf>
    <xf numFmtId="0" fontId="71" fillId="0" borderId="27" xfId="0" applyFont="1" applyBorder="1">
      <alignment vertical="center"/>
    </xf>
    <xf numFmtId="0" fontId="71" fillId="0" borderId="36" xfId="0" applyFont="1" applyBorder="1">
      <alignment vertical="center"/>
    </xf>
    <xf numFmtId="0" fontId="71" fillId="0" borderId="78" xfId="0" applyFont="1" applyBorder="1">
      <alignment vertical="center"/>
    </xf>
    <xf numFmtId="0" fontId="71" fillId="0" borderId="61" xfId="0" applyFont="1" applyBorder="1">
      <alignment vertical="center"/>
    </xf>
    <xf numFmtId="0" fontId="71" fillId="0" borderId="79" xfId="0" applyFont="1" applyBorder="1">
      <alignment vertical="center"/>
    </xf>
    <xf numFmtId="182" fontId="71" fillId="0" borderId="69" xfId="0" applyNumberFormat="1" applyFont="1" applyBorder="1">
      <alignment vertical="center"/>
    </xf>
    <xf numFmtId="182" fontId="71" fillId="10" borderId="72" xfId="0" applyNumberFormat="1" applyFont="1" applyFill="1" applyBorder="1">
      <alignment vertical="center"/>
    </xf>
    <xf numFmtId="182" fontId="71" fillId="0" borderId="70" xfId="0" applyNumberFormat="1" applyFont="1" applyBorder="1">
      <alignment vertical="center"/>
    </xf>
    <xf numFmtId="182" fontId="71" fillId="10" borderId="73" xfId="0" applyNumberFormat="1" applyFont="1" applyFill="1" applyBorder="1">
      <alignment vertical="center"/>
    </xf>
    <xf numFmtId="182" fontId="71" fillId="0" borderId="71" xfId="0" applyNumberFormat="1" applyFont="1" applyBorder="1">
      <alignment vertical="center"/>
    </xf>
    <xf numFmtId="182" fontId="71" fillId="10" borderId="74" xfId="0" applyNumberFormat="1" applyFont="1" applyFill="1" applyBorder="1">
      <alignment vertical="center"/>
    </xf>
    <xf numFmtId="182" fontId="71" fillId="0" borderId="76" xfId="0" applyNumberFormat="1" applyFont="1" applyBorder="1">
      <alignment vertical="center"/>
    </xf>
    <xf numFmtId="182" fontId="71" fillId="10" borderId="77" xfId="0" applyNumberFormat="1" applyFont="1" applyFill="1" applyBorder="1">
      <alignment vertical="center"/>
    </xf>
    <xf numFmtId="0" fontId="78" fillId="4" borderId="17" xfId="0" quotePrefix="1" applyFont="1" applyFill="1" applyBorder="1">
      <alignment vertical="center"/>
    </xf>
    <xf numFmtId="0" fontId="71" fillId="4" borderId="0" xfId="0" applyFont="1" applyFill="1">
      <alignment vertical="center"/>
    </xf>
    <xf numFmtId="0" fontId="67" fillId="4" borderId="17" xfId="0" applyFont="1" applyFill="1" applyBorder="1" applyAlignment="1">
      <alignment vertical="top" wrapText="1"/>
    </xf>
    <xf numFmtId="0" fontId="78" fillId="4" borderId="0" xfId="0" quotePrefix="1" applyFont="1" applyFill="1">
      <alignment vertical="center"/>
    </xf>
    <xf numFmtId="0" fontId="67" fillId="4" borderId="0" xfId="0" applyFont="1" applyFill="1" applyAlignment="1">
      <alignment vertical="top" wrapText="1"/>
    </xf>
    <xf numFmtId="0" fontId="67" fillId="4" borderId="20" xfId="0" applyFont="1" applyFill="1" applyBorder="1" applyAlignment="1">
      <alignment vertical="top" wrapText="1"/>
    </xf>
    <xf numFmtId="0" fontId="71" fillId="4" borderId="20" xfId="0" applyFont="1" applyFill="1" applyBorder="1">
      <alignment vertical="center"/>
    </xf>
    <xf numFmtId="0" fontId="67" fillId="4" borderId="17" xfId="0" applyFont="1" applyFill="1" applyBorder="1">
      <alignment vertical="center"/>
    </xf>
    <xf numFmtId="0" fontId="67" fillId="4" borderId="0" xfId="0" quotePrefix="1" applyFont="1" applyFill="1" applyAlignment="1">
      <alignment vertical="top" wrapText="1"/>
    </xf>
    <xf numFmtId="0" fontId="67" fillId="4" borderId="20" xfId="0" quotePrefix="1" applyFont="1" applyFill="1" applyBorder="1" applyAlignment="1">
      <alignment vertical="top" wrapText="1"/>
    </xf>
    <xf numFmtId="0" fontId="71" fillId="9" borderId="1" xfId="0" quotePrefix="1" applyFont="1" applyFill="1" applyBorder="1">
      <alignment vertical="center"/>
    </xf>
    <xf numFmtId="0" fontId="71" fillId="9" borderId="29" xfId="0" quotePrefix="1" applyFont="1" applyFill="1" applyBorder="1">
      <alignment vertical="center"/>
    </xf>
    <xf numFmtId="0" fontId="71" fillId="9" borderId="33" xfId="0" quotePrefix="1" applyFont="1" applyFill="1" applyBorder="1">
      <alignment vertical="center"/>
    </xf>
    <xf numFmtId="0" fontId="72" fillId="0" borderId="16" xfId="0" applyFont="1" applyBorder="1" applyAlignment="1">
      <alignment vertical="center" wrapText="1" shrinkToFit="1"/>
    </xf>
    <xf numFmtId="0" fontId="72" fillId="0" borderId="17" xfId="0" applyFont="1" applyBorder="1" applyAlignment="1">
      <alignment vertical="center" wrapText="1" shrinkToFit="1"/>
    </xf>
    <xf numFmtId="0" fontId="72" fillId="0" borderId="18" xfId="0" applyFont="1" applyBorder="1" applyAlignment="1">
      <alignment vertical="center" wrapText="1" shrinkToFit="1"/>
    </xf>
    <xf numFmtId="0" fontId="44" fillId="0" borderId="17" xfId="0" applyFont="1" applyBorder="1" applyAlignment="1">
      <alignment vertical="center" wrapText="1"/>
    </xf>
    <xf numFmtId="0" fontId="44" fillId="0" borderId="18" xfId="0" applyFont="1" applyBorder="1" applyAlignment="1">
      <alignment vertical="center" wrapText="1"/>
    </xf>
    <xf numFmtId="0" fontId="44" fillId="0" borderId="22" xfId="0" applyFont="1" applyBorder="1" applyAlignment="1">
      <alignment vertical="center" wrapText="1"/>
    </xf>
    <xf numFmtId="0" fontId="44" fillId="0" borderId="20" xfId="0" applyFont="1" applyBorder="1" applyAlignment="1">
      <alignment vertical="center" wrapText="1"/>
    </xf>
    <xf numFmtId="0" fontId="44" fillId="0" borderId="21" xfId="0" applyFont="1" applyBorder="1" applyAlignment="1">
      <alignment vertical="center" wrapText="1"/>
    </xf>
    <xf numFmtId="0" fontId="72" fillId="0" borderId="13" xfId="0" applyFont="1" applyBorder="1" applyAlignment="1">
      <alignment vertical="top" wrapText="1" shrinkToFit="1"/>
    </xf>
    <xf numFmtId="0" fontId="72" fillId="0" borderId="0" xfId="0" applyFont="1" applyAlignment="1">
      <alignment vertical="top" wrapText="1" shrinkToFit="1"/>
    </xf>
    <xf numFmtId="0" fontId="72" fillId="0" borderId="14" xfId="0" applyFont="1" applyBorder="1" applyAlignment="1">
      <alignment vertical="top" wrapText="1" shrinkToFit="1"/>
    </xf>
    <xf numFmtId="0" fontId="72" fillId="0" borderId="22" xfId="0" applyFont="1" applyBorder="1" applyAlignment="1">
      <alignment vertical="center" wrapText="1"/>
    </xf>
    <xf numFmtId="0" fontId="72" fillId="0" borderId="20" xfId="0" applyFont="1" applyBorder="1" applyAlignment="1">
      <alignment vertical="center" wrapText="1"/>
    </xf>
    <xf numFmtId="0" fontId="72" fillId="0" borderId="21" xfId="0" applyFont="1" applyBorder="1" applyAlignment="1">
      <alignment vertical="center" wrapText="1"/>
    </xf>
    <xf numFmtId="0" fontId="72" fillId="0" borderId="22" xfId="0" applyFont="1" applyBorder="1" applyAlignment="1">
      <alignment horizontal="left" vertical="top" wrapText="1"/>
    </xf>
    <xf numFmtId="0" fontId="72" fillId="0" borderId="20" xfId="0" applyFont="1" applyBorder="1" applyAlignment="1">
      <alignment horizontal="left" vertical="top" wrapText="1"/>
    </xf>
    <xf numFmtId="0" fontId="72" fillId="0" borderId="21" xfId="0" applyFont="1" applyBorder="1" applyAlignment="1">
      <alignment horizontal="left" vertical="top" wrapText="1"/>
    </xf>
    <xf numFmtId="0" fontId="72" fillId="0" borderId="16" xfId="0" applyFont="1" applyBorder="1" applyAlignment="1">
      <alignment horizontal="left" vertical="top" wrapText="1"/>
    </xf>
    <xf numFmtId="0" fontId="72" fillId="0" borderId="17" xfId="0" applyFont="1" applyBorder="1" applyAlignment="1">
      <alignment horizontal="left" vertical="top" wrapText="1"/>
    </xf>
    <xf numFmtId="0" fontId="72" fillId="0" borderId="22" xfId="0" applyFont="1" applyBorder="1" applyAlignment="1">
      <alignment vertical="center" wrapText="1" shrinkToFit="1"/>
    </xf>
    <xf numFmtId="0" fontId="72" fillId="0" borderId="20" xfId="0" applyFont="1" applyBorder="1" applyAlignment="1">
      <alignment vertical="center" wrapText="1" shrinkToFit="1"/>
    </xf>
    <xf numFmtId="0" fontId="72" fillId="0" borderId="21" xfId="0" applyFont="1" applyBorder="1" applyAlignment="1">
      <alignment vertical="center" wrapText="1" shrinkToFit="1"/>
    </xf>
    <xf numFmtId="0" fontId="72" fillId="2" borderId="13" xfId="0" applyFont="1" applyFill="1" applyBorder="1" applyAlignment="1">
      <alignment horizontal="left" vertical="top"/>
    </xf>
    <xf numFmtId="0" fontId="72" fillId="2" borderId="0" xfId="0" applyFont="1" applyFill="1" applyAlignment="1">
      <alignment horizontal="left" vertical="top"/>
    </xf>
    <xf numFmtId="0" fontId="72" fillId="2" borderId="14" xfId="0" applyFont="1" applyFill="1" applyBorder="1" applyAlignment="1">
      <alignment horizontal="left" vertical="top"/>
    </xf>
    <xf numFmtId="0" fontId="71" fillId="0" borderId="0" xfId="0" applyFont="1" applyAlignment="1">
      <alignment horizontal="left" vertical="top"/>
    </xf>
    <xf numFmtId="0" fontId="71" fillId="0" borderId="14" xfId="0" applyFont="1" applyBorder="1" applyAlignment="1">
      <alignment horizontal="left" vertical="top"/>
    </xf>
    <xf numFmtId="0" fontId="71" fillId="0" borderId="13" xfId="0" applyFont="1" applyBorder="1" applyAlignment="1">
      <alignment horizontal="left" vertical="top"/>
    </xf>
    <xf numFmtId="0" fontId="72" fillId="0" borderId="22" xfId="0" applyFont="1" applyBorder="1" applyAlignment="1">
      <alignment vertical="top" wrapText="1" shrinkToFit="1"/>
    </xf>
    <xf numFmtId="0" fontId="72" fillId="0" borderId="20" xfId="0" applyFont="1" applyBorder="1" applyAlignment="1">
      <alignment vertical="top" wrapText="1" shrinkToFit="1"/>
    </xf>
    <xf numFmtId="0" fontId="72" fillId="0" borderId="21" xfId="0" applyFont="1" applyBorder="1" applyAlignment="1">
      <alignment vertical="top" wrapText="1" shrinkToFit="1"/>
    </xf>
    <xf numFmtId="0" fontId="72" fillId="0" borderId="18" xfId="0" applyFont="1" applyBorder="1" applyAlignment="1">
      <alignment horizontal="left" vertical="top" wrapText="1"/>
    </xf>
    <xf numFmtId="0" fontId="58" fillId="0" borderId="0" xfId="0" applyFont="1" applyAlignment="1">
      <alignment horizontal="left" vertical="center" wrapText="1" shrinkToFit="1"/>
    </xf>
    <xf numFmtId="0" fontId="28" fillId="0" borderId="17" xfId="0" applyFont="1" applyBorder="1" applyAlignment="1">
      <alignment vertical="top" wrapText="1"/>
    </xf>
    <xf numFmtId="0" fontId="28" fillId="0" borderId="18" xfId="0" applyFont="1" applyBorder="1" applyAlignment="1">
      <alignment vertical="top" wrapText="1"/>
    </xf>
    <xf numFmtId="0" fontId="27" fillId="0" borderId="0" xfId="0" applyFont="1" applyAlignment="1">
      <alignment vertical="center" shrinkToFit="1"/>
    </xf>
    <xf numFmtId="0" fontId="27" fillId="0" borderId="0" xfId="0" applyFont="1">
      <alignment vertical="center"/>
    </xf>
    <xf numFmtId="0" fontId="53" fillId="0" borderId="0" xfId="4" applyFont="1">
      <alignment vertical="center"/>
    </xf>
    <xf numFmtId="0" fontId="27" fillId="0" borderId="17" xfId="0" applyFont="1" applyBorder="1" applyAlignment="1">
      <alignment vertical="center" shrinkToFit="1"/>
    </xf>
    <xf numFmtId="0" fontId="27" fillId="0" borderId="17" xfId="0" applyFont="1" applyBorder="1">
      <alignment vertical="center"/>
    </xf>
    <xf numFmtId="0" fontId="84" fillId="0" borderId="0" xfId="0" applyFont="1" applyAlignment="1" applyProtection="1">
      <alignment horizontal="center" vertical="center" wrapText="1" shrinkToFit="1"/>
      <protection locked="0"/>
    </xf>
    <xf numFmtId="0" fontId="34" fillId="0" borderId="0" xfId="0" applyFont="1" applyAlignment="1" applyProtection="1">
      <alignment horizontal="center" vertical="center" shrinkToFit="1"/>
      <protection locked="0"/>
    </xf>
    <xf numFmtId="0" fontId="27" fillId="0" borderId="0" xfId="0" applyFont="1" applyAlignment="1">
      <alignment horizontal="center" vertical="center" wrapText="1"/>
    </xf>
    <xf numFmtId="0" fontId="27" fillId="0" borderId="0" xfId="0" applyFont="1" applyAlignment="1">
      <alignment horizontal="left" vertical="top" wrapText="1" shrinkToFit="1"/>
    </xf>
    <xf numFmtId="182" fontId="62" fillId="0" borderId="70" xfId="0" applyNumberFormat="1" applyFont="1" applyBorder="1">
      <alignment vertical="center"/>
    </xf>
    <xf numFmtId="182" fontId="62" fillId="10" borderId="73" xfId="0" applyNumberFormat="1" applyFont="1" applyFill="1" applyBorder="1">
      <alignment vertical="center"/>
    </xf>
    <xf numFmtId="182" fontId="62" fillId="0" borderId="71" xfId="0" applyNumberFormat="1" applyFont="1" applyBorder="1">
      <alignment vertical="center"/>
    </xf>
    <xf numFmtId="182" fontId="62" fillId="10" borderId="74" xfId="0" applyNumberFormat="1" applyFont="1" applyFill="1" applyBorder="1">
      <alignment vertical="center"/>
    </xf>
    <xf numFmtId="182" fontId="62" fillId="0" borderId="76" xfId="0" applyNumberFormat="1" applyFont="1" applyBorder="1">
      <alignment vertical="center"/>
    </xf>
    <xf numFmtId="182" fontId="62" fillId="10" borderId="77" xfId="0" applyNumberFormat="1" applyFont="1" applyFill="1" applyBorder="1">
      <alignment vertical="center"/>
    </xf>
    <xf numFmtId="0" fontId="85" fillId="0" borderId="0" xfId="0" applyFont="1" applyAlignment="1">
      <alignment horizontal="right" vertical="center"/>
    </xf>
    <xf numFmtId="0" fontId="85" fillId="0" borderId="20" xfId="0" applyFont="1" applyBorder="1" applyAlignment="1">
      <alignment horizontal="right" vertical="center"/>
    </xf>
    <xf numFmtId="0" fontId="86" fillId="0" borderId="0" xfId="0" applyFont="1" applyAlignment="1">
      <alignment horizontal="right" vertical="center"/>
    </xf>
    <xf numFmtId="0" fontId="85" fillId="0" borderId="0" xfId="0" applyFont="1" applyAlignment="1">
      <alignment horizontal="right" vertical="center" shrinkToFit="1"/>
    </xf>
    <xf numFmtId="0" fontId="85" fillId="0" borderId="17" xfId="0" applyFont="1" applyBorder="1" applyAlignment="1">
      <alignment horizontal="right" vertical="center"/>
    </xf>
    <xf numFmtId="0" fontId="62" fillId="9" borderId="1" xfId="0" quotePrefix="1" applyFont="1" applyFill="1" applyBorder="1">
      <alignment vertical="center"/>
    </xf>
    <xf numFmtId="0" fontId="62" fillId="9" borderId="29" xfId="0" quotePrefix="1" applyFont="1" applyFill="1" applyBorder="1">
      <alignment vertical="center"/>
    </xf>
    <xf numFmtId="0" fontId="63" fillId="4" borderId="0" xfId="0" applyFont="1" applyFill="1" applyAlignment="1">
      <alignment vertical="top" wrapText="1"/>
    </xf>
    <xf numFmtId="0" fontId="14" fillId="0" borderId="0" xfId="4" applyFont="1" applyAlignment="1">
      <alignment horizontal="center" vertical="center"/>
    </xf>
    <xf numFmtId="0" fontId="15" fillId="0" borderId="0" xfId="4" applyFont="1" applyAlignment="1">
      <alignment horizontal="center" vertical="center"/>
    </xf>
    <xf numFmtId="0" fontId="17" fillId="0" borderId="0" xfId="4" applyFont="1" applyAlignment="1">
      <alignment horizontal="center" vertical="center"/>
    </xf>
    <xf numFmtId="0" fontId="13" fillId="0" borderId="8" xfId="4" applyFont="1" applyBorder="1" applyAlignment="1">
      <alignment horizontal="left" vertical="center"/>
    </xf>
    <xf numFmtId="0" fontId="13" fillId="0" borderId="8" xfId="4" applyFont="1" applyBorder="1" applyAlignment="1">
      <alignment horizontal="center" vertical="center"/>
    </xf>
    <xf numFmtId="0" fontId="7" fillId="0" borderId="8" xfId="4" applyBorder="1" applyAlignment="1">
      <alignment horizontal="left" vertical="center"/>
    </xf>
    <xf numFmtId="0" fontId="14" fillId="0" borderId="16" xfId="4" applyFont="1" applyBorder="1" applyAlignment="1">
      <alignment horizontal="center" vertical="center"/>
    </xf>
    <xf numFmtId="0" fontId="14" fillId="0" borderId="17" xfId="4" applyFont="1" applyBorder="1" applyAlignment="1">
      <alignment horizontal="center" vertical="center"/>
    </xf>
    <xf numFmtId="0" fontId="14" fillId="0" borderId="18" xfId="4" applyFont="1" applyBorder="1" applyAlignment="1">
      <alignment horizontal="center" vertical="center"/>
    </xf>
    <xf numFmtId="0" fontId="14" fillId="0" borderId="22" xfId="4" applyFont="1" applyBorder="1" applyAlignment="1">
      <alignment horizontal="center" vertical="center"/>
    </xf>
    <xf numFmtId="0" fontId="14" fillId="0" borderId="20" xfId="4" applyFont="1" applyBorder="1" applyAlignment="1">
      <alignment horizontal="center" vertical="center"/>
    </xf>
    <xf numFmtId="0" fontId="14" fillId="0" borderId="21" xfId="4" applyFont="1" applyBorder="1" applyAlignment="1">
      <alignment horizontal="center" vertical="center"/>
    </xf>
    <xf numFmtId="0" fontId="16" fillId="0" borderId="0" xfId="4" applyFont="1" applyAlignment="1">
      <alignment horizontal="center" vertical="center"/>
    </xf>
    <xf numFmtId="0" fontId="13" fillId="0" borderId="0" xfId="4" applyFont="1" applyAlignment="1">
      <alignment horizontal="center" vertical="center"/>
    </xf>
    <xf numFmtId="0" fontId="7" fillId="0" borderId="8" xfId="4" applyBorder="1" applyAlignment="1">
      <alignment horizontal="center" vertical="center"/>
    </xf>
    <xf numFmtId="0" fontId="83" fillId="0" borderId="0" xfId="4" applyFont="1" applyAlignment="1">
      <alignment horizontal="right" vertical="center"/>
    </xf>
    <xf numFmtId="0" fontId="69" fillId="0" borderId="0" xfId="4" applyFont="1" applyAlignment="1">
      <alignment horizontal="right" vertical="center"/>
    </xf>
    <xf numFmtId="0" fontId="18" fillId="0" borderId="0" xfId="4" applyFont="1" applyAlignment="1">
      <alignment horizontal="center" vertical="center"/>
    </xf>
    <xf numFmtId="0" fontId="12" fillId="0" borderId="0" xfId="4" applyFont="1" applyAlignment="1">
      <alignment horizontal="left" vertical="center"/>
    </xf>
    <xf numFmtId="0" fontId="7" fillId="0" borderId="0" xfId="4" quotePrefix="1" applyAlignment="1">
      <alignment horizontal="center" vertical="center"/>
    </xf>
    <xf numFmtId="0" fontId="7" fillId="0" borderId="0" xfId="4" applyAlignment="1">
      <alignment horizontal="left" vertical="top" wrapText="1"/>
    </xf>
    <xf numFmtId="0" fontId="7" fillId="0" borderId="0" xfId="4" quotePrefix="1" applyAlignment="1">
      <alignment horizontal="right" vertical="center"/>
    </xf>
    <xf numFmtId="0" fontId="7" fillId="0" borderId="0" xfId="4" applyAlignment="1">
      <alignment horizontal="right" vertical="center"/>
    </xf>
    <xf numFmtId="0" fontId="7" fillId="0" borderId="0" xfId="4" applyAlignment="1">
      <alignment horizontal="left" vertical="center"/>
    </xf>
    <xf numFmtId="0" fontId="7" fillId="0" borderId="0" xfId="4" applyAlignment="1">
      <alignment horizontal="left" vertical="top"/>
    </xf>
    <xf numFmtId="0" fontId="2" fillId="0" borderId="0" xfId="4" applyFont="1" applyAlignment="1">
      <alignment horizontal="left" vertical="top"/>
    </xf>
    <xf numFmtId="0" fontId="2" fillId="0" borderId="0" xfId="4" applyFont="1" applyAlignment="1">
      <alignment horizontal="left" vertical="top" wrapText="1"/>
    </xf>
    <xf numFmtId="0" fontId="72" fillId="0" borderId="13" xfId="0" applyFont="1" applyBorder="1" applyAlignment="1">
      <alignment horizontal="left" vertical="top" wrapText="1" shrinkToFit="1"/>
    </xf>
    <xf numFmtId="0" fontId="72" fillId="0" borderId="0" xfId="0" applyFont="1" applyAlignment="1">
      <alignment horizontal="left" vertical="top" wrapText="1" shrinkToFit="1"/>
    </xf>
    <xf numFmtId="0" fontId="72" fillId="0" borderId="14" xfId="0" applyFont="1" applyBorder="1" applyAlignment="1">
      <alignment horizontal="left" vertical="top" wrapText="1" shrinkToFit="1"/>
    </xf>
    <xf numFmtId="0" fontId="21" fillId="0" borderId="16" xfId="0" applyFont="1" applyBorder="1" applyAlignment="1">
      <alignment horizontal="left" vertical="center" shrinkToFit="1"/>
    </xf>
    <xf numFmtId="0" fontId="21" fillId="0" borderId="17" xfId="0" applyFont="1" applyBorder="1" applyAlignment="1">
      <alignment horizontal="left" vertical="center" shrinkToFit="1"/>
    </xf>
    <xf numFmtId="0" fontId="21" fillId="0" borderId="18" xfId="0" applyFont="1" applyBorder="1" applyAlignment="1">
      <alignment horizontal="left" vertical="center" shrinkToFit="1"/>
    </xf>
    <xf numFmtId="0" fontId="28" fillId="0" borderId="22" xfId="0" applyFont="1" applyBorder="1" applyAlignment="1">
      <alignment horizontal="left" vertical="center"/>
    </xf>
    <xf numFmtId="0" fontId="28" fillId="0" borderId="20" xfId="0" applyFont="1" applyBorder="1" applyAlignment="1">
      <alignment horizontal="left" vertical="center"/>
    </xf>
    <xf numFmtId="0" fontId="21" fillId="0" borderId="0" xfId="0" applyFont="1" applyAlignment="1">
      <alignment horizontal="left" vertical="top" wrapText="1" shrinkToFit="1"/>
    </xf>
    <xf numFmtId="0" fontId="21" fillId="0" borderId="0" xfId="0" applyFont="1" applyAlignment="1">
      <alignment horizontal="left" vertical="top" wrapTex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0" xfId="0" applyFont="1" applyAlignment="1">
      <alignment horizontal="left" vertical="center" wrapText="1" shrinkToFit="1"/>
    </xf>
    <xf numFmtId="0" fontId="23" fillId="0" borderId="14" xfId="0" applyFont="1" applyBorder="1" applyAlignment="1">
      <alignment horizontal="left" vertical="center" wrapText="1"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8" fillId="0" borderId="0" xfId="0" applyFont="1" applyAlignment="1">
      <alignment horizontal="left" vertical="top" wrapText="1"/>
    </xf>
    <xf numFmtId="0" fontId="71" fillId="0" borderId="0" xfId="0" applyFont="1" applyAlignment="1">
      <alignment vertical="center" wrapText="1"/>
    </xf>
    <xf numFmtId="0" fontId="21" fillId="0" borderId="10" xfId="0" applyFont="1" applyBorder="1" applyAlignment="1">
      <alignment horizontal="left" vertical="center" shrinkToFit="1"/>
    </xf>
    <xf numFmtId="0" fontId="21" fillId="0" borderId="11" xfId="0" applyFont="1" applyBorder="1" applyAlignment="1">
      <alignment horizontal="left" vertical="center" shrinkToFit="1"/>
    </xf>
    <xf numFmtId="0" fontId="21" fillId="0" borderId="12" xfId="0" applyFont="1" applyBorder="1" applyAlignment="1">
      <alignment horizontal="left" vertical="center" shrinkToFit="1"/>
    </xf>
    <xf numFmtId="0" fontId="30" fillId="0" borderId="10"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66" xfId="0" applyFont="1" applyBorder="1" applyAlignment="1">
      <alignment horizontal="center" vertical="center" shrinkToFit="1"/>
    </xf>
    <xf numFmtId="0" fontId="21" fillId="0" borderId="67" xfId="0" applyFont="1" applyBorder="1" applyAlignment="1">
      <alignment horizontal="center" vertical="center"/>
    </xf>
    <xf numFmtId="0" fontId="21" fillId="0" borderId="11" xfId="0" applyFont="1" applyBorder="1" applyAlignment="1">
      <alignment horizontal="center" vertical="center"/>
    </xf>
    <xf numFmtId="179" fontId="21" fillId="0" borderId="11" xfId="0" applyNumberFormat="1" applyFont="1" applyBorder="1" applyAlignment="1">
      <alignment horizontal="center" vertical="center" shrinkToFit="1"/>
    </xf>
    <xf numFmtId="0" fontId="21" fillId="0" borderId="12" xfId="0" applyFont="1" applyBorder="1" applyAlignment="1">
      <alignment horizontal="center" vertical="center"/>
    </xf>
    <xf numFmtId="0" fontId="21" fillId="0" borderId="16" xfId="0" applyFont="1" applyBorder="1" applyAlignment="1">
      <alignment horizontal="right" vertical="center"/>
    </xf>
    <xf numFmtId="0" fontId="21" fillId="0" borderId="17" xfId="0" applyFont="1" applyBorder="1" applyAlignment="1">
      <alignment horizontal="right" vertical="center"/>
    </xf>
    <xf numFmtId="0" fontId="21" fillId="0" borderId="17" xfId="0" applyFont="1" applyBorder="1" applyAlignment="1">
      <alignment horizontal="left" vertical="top" wrapText="1" shrinkToFit="1"/>
    </xf>
    <xf numFmtId="0" fontId="21" fillId="0" borderId="18" xfId="0" applyFont="1" applyBorder="1" applyAlignment="1">
      <alignment horizontal="left" vertical="top" wrapText="1" shrinkToFit="1"/>
    </xf>
    <xf numFmtId="0" fontId="21" fillId="0" borderId="14" xfId="0" applyFont="1" applyBorder="1" applyAlignment="1">
      <alignment horizontal="left" vertical="top" wrapText="1" shrinkToFit="1"/>
    </xf>
    <xf numFmtId="0" fontId="21" fillId="0" borderId="13" xfId="0" applyFont="1" applyBorder="1" applyAlignment="1">
      <alignment horizontal="right" vertical="center"/>
    </xf>
    <xf numFmtId="0" fontId="21" fillId="0" borderId="0" xfId="0" applyFont="1" applyAlignment="1">
      <alignment horizontal="right" vertical="center"/>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21" fillId="0" borderId="0" xfId="0" applyFont="1" applyAlignment="1">
      <alignment horizontal="left" vertical="center" wrapText="1" shrinkToFit="1"/>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44" fillId="0" borderId="32" xfId="0" applyFont="1" applyBorder="1" applyAlignment="1">
      <alignment horizontal="left" vertical="center"/>
    </xf>
    <xf numFmtId="0" fontId="44" fillId="0" borderId="0" xfId="0" applyFont="1" applyAlignment="1">
      <alignment horizontal="left" vertical="center"/>
    </xf>
    <xf numFmtId="0" fontId="44" fillId="0" borderId="39" xfId="0" applyFont="1" applyBorder="1" applyAlignment="1">
      <alignment horizontal="left" vertical="center"/>
    </xf>
    <xf numFmtId="0" fontId="23" fillId="0" borderId="24"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23" fillId="5" borderId="0" xfId="0" applyFont="1" applyFill="1" applyAlignment="1">
      <alignment horizontal="center" vertical="center" wrapText="1" shrinkToFit="1"/>
    </xf>
    <xf numFmtId="0" fontId="21" fillId="0" borderId="16" xfId="0" applyFont="1" applyBorder="1" applyAlignment="1">
      <alignment horizontal="left" vertical="top" wrapText="1" shrinkToFit="1"/>
    </xf>
    <xf numFmtId="0" fontId="21" fillId="0" borderId="13" xfId="0" applyFont="1" applyBorder="1" applyAlignment="1">
      <alignment horizontal="left" vertical="top" wrapText="1" shrinkToFit="1"/>
    </xf>
    <xf numFmtId="0" fontId="21" fillId="0" borderId="22" xfId="0" applyFont="1" applyBorder="1" applyAlignment="1">
      <alignment horizontal="left" vertical="top" wrapText="1" shrinkToFit="1"/>
    </xf>
    <xf numFmtId="0" fontId="21" fillId="0" borderId="20" xfId="0" applyFont="1" applyBorder="1" applyAlignment="1">
      <alignment horizontal="left" vertical="top" wrapText="1" shrinkToFit="1"/>
    </xf>
    <xf numFmtId="0" fontId="21" fillId="0" borderId="21" xfId="0" applyFont="1" applyBorder="1" applyAlignment="1">
      <alignment horizontal="left" vertical="top" wrapText="1" shrinkToFit="1"/>
    </xf>
    <xf numFmtId="0" fontId="21" fillId="6" borderId="0" xfId="0" applyFont="1" applyFill="1" applyAlignment="1">
      <alignment horizontal="center" vertical="top" wrapText="1" shrinkToFit="1"/>
    </xf>
    <xf numFmtId="0" fontId="22" fillId="5" borderId="0" xfId="0" applyFont="1" applyFill="1" applyAlignment="1">
      <alignment horizontal="center" vertical="center" wrapText="1" shrinkToFit="1"/>
    </xf>
    <xf numFmtId="0" fontId="21" fillId="0" borderId="10" xfId="0" applyFont="1" applyBorder="1" applyAlignment="1">
      <alignment horizontal="center" vertical="center"/>
    </xf>
    <xf numFmtId="0" fontId="23" fillId="0" borderId="11"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3" fillId="0" borderId="32" xfId="0" applyFont="1" applyBorder="1" applyAlignment="1">
      <alignment horizontal="left" vertical="center" shrinkToFit="1"/>
    </xf>
    <xf numFmtId="0" fontId="23" fillId="0" borderId="0" xfId="0" applyFont="1" applyAlignment="1">
      <alignment horizontal="left" vertical="center" shrinkToFit="1"/>
    </xf>
    <xf numFmtId="0" fontId="23" fillId="0" borderId="39" xfId="0" applyFont="1" applyBorder="1" applyAlignment="1">
      <alignment horizontal="left" vertical="center" shrinkToFit="1"/>
    </xf>
    <xf numFmtId="0" fontId="21" fillId="0" borderId="0" xfId="0" applyFont="1" applyAlignment="1">
      <alignment horizontal="left" vertical="center" shrinkToFit="1"/>
    </xf>
    <xf numFmtId="0" fontId="33" fillId="0" borderId="20" xfId="0" applyFont="1" applyBorder="1" applyAlignment="1">
      <alignment horizontal="left" vertical="center" shrinkToFit="1"/>
    </xf>
    <xf numFmtId="0" fontId="33" fillId="0" borderId="21" xfId="0" applyFont="1" applyBorder="1" applyAlignment="1">
      <alignment horizontal="left" vertical="center" shrinkToFit="1"/>
    </xf>
    <xf numFmtId="0" fontId="21" fillId="5" borderId="24" xfId="0" applyFont="1" applyFill="1" applyBorder="1" applyAlignment="1">
      <alignment horizontal="center" vertical="top" wrapText="1"/>
    </xf>
    <xf numFmtId="0" fontId="21" fillId="5" borderId="1" xfId="0" applyFont="1" applyFill="1" applyBorder="1" applyAlignment="1">
      <alignment horizontal="center" vertical="top" wrapText="1"/>
    </xf>
    <xf numFmtId="0" fontId="21" fillId="5" borderId="25" xfId="0" applyFont="1" applyFill="1" applyBorder="1" applyAlignment="1">
      <alignment horizontal="center" vertical="top" wrapText="1"/>
    </xf>
    <xf numFmtId="0" fontId="33" fillId="0" borderId="17" xfId="0" applyFont="1" applyBorder="1" applyAlignment="1">
      <alignment horizontal="left" vertical="center" wrapText="1" shrinkToFit="1"/>
    </xf>
    <xf numFmtId="0" fontId="33" fillId="0" borderId="18" xfId="0" applyFont="1" applyBorder="1" applyAlignment="1">
      <alignment horizontal="left" vertical="center" wrapText="1" shrinkToFit="1"/>
    </xf>
    <xf numFmtId="0" fontId="33" fillId="0" borderId="0" xfId="0" applyFont="1" applyAlignment="1">
      <alignment horizontal="left" vertical="center" wrapText="1" shrinkToFit="1"/>
    </xf>
    <xf numFmtId="0" fontId="33" fillId="0" borderId="14" xfId="0" applyFont="1" applyBorder="1" applyAlignment="1">
      <alignment horizontal="left" vertical="center" wrapText="1" shrinkToFit="1"/>
    </xf>
    <xf numFmtId="0" fontId="21" fillId="0" borderId="14" xfId="0" applyFont="1" applyBorder="1" applyAlignment="1">
      <alignment horizontal="left" vertical="center" shrinkToFit="1"/>
    </xf>
    <xf numFmtId="0" fontId="21" fillId="0" borderId="20" xfId="0" applyFont="1" applyBorder="1" applyAlignment="1">
      <alignment horizontal="left" vertical="center" shrinkToFit="1"/>
    </xf>
    <xf numFmtId="0" fontId="21" fillId="0" borderId="21" xfId="0" applyFont="1" applyBorder="1" applyAlignment="1">
      <alignment horizontal="left" vertical="center" shrinkToFi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60" xfId="0" applyFont="1" applyBorder="1" applyAlignment="1">
      <alignment horizontal="center" vertical="center"/>
    </xf>
    <xf numFmtId="0" fontId="21" fillId="0" borderId="75" xfId="0" applyFont="1" applyBorder="1" applyAlignment="1">
      <alignment horizontal="left" vertical="center" shrinkToFit="1"/>
    </xf>
    <xf numFmtId="0" fontId="30" fillId="0" borderId="11" xfId="0" applyFont="1" applyBorder="1" applyAlignment="1">
      <alignment horizontal="center" vertical="center"/>
    </xf>
    <xf numFmtId="0" fontId="50" fillId="0" borderId="13" xfId="0" applyFont="1" applyBorder="1" applyAlignment="1">
      <alignment horizontal="left" vertical="top" wrapText="1" shrinkToFit="1"/>
    </xf>
    <xf numFmtId="0" fontId="50" fillId="0" borderId="0" xfId="0" applyFont="1" applyAlignment="1">
      <alignment horizontal="left" vertical="top" wrapText="1" shrinkToFit="1"/>
    </xf>
    <xf numFmtId="0" fontId="50" fillId="0" borderId="14" xfId="0" applyFont="1" applyBorder="1" applyAlignment="1">
      <alignment horizontal="left" vertical="top" wrapText="1" shrinkToFit="1"/>
    </xf>
    <xf numFmtId="0" fontId="50" fillId="0" borderId="22" xfId="0" applyFont="1" applyBorder="1" applyAlignment="1">
      <alignment horizontal="left" vertical="top" wrapText="1" shrinkToFit="1"/>
    </xf>
    <xf numFmtId="0" fontId="50" fillId="0" borderId="20" xfId="0" applyFont="1" applyBorder="1" applyAlignment="1">
      <alignment horizontal="left" vertical="top" wrapText="1" shrinkToFit="1"/>
    </xf>
    <xf numFmtId="0" fontId="50" fillId="0" borderId="21" xfId="0" applyFont="1" applyBorder="1" applyAlignment="1">
      <alignment horizontal="left" vertical="top" wrapText="1" shrinkToFit="1"/>
    </xf>
    <xf numFmtId="0" fontId="22" fillId="5" borderId="24" xfId="0" applyFont="1" applyFill="1" applyBorder="1" applyAlignment="1">
      <alignment horizontal="center" vertical="center" wrapText="1" shrinkToFit="1"/>
    </xf>
    <xf numFmtId="0" fontId="22" fillId="5" borderId="1" xfId="0" applyFont="1" applyFill="1" applyBorder="1" applyAlignment="1">
      <alignment horizontal="center" vertical="center" wrapText="1" shrinkToFit="1"/>
    </xf>
    <xf numFmtId="0" fontId="22" fillId="5" borderId="25" xfId="0" applyFont="1" applyFill="1" applyBorder="1" applyAlignment="1">
      <alignment horizontal="center" vertical="center" wrapText="1" shrinkToFit="1"/>
    </xf>
    <xf numFmtId="0" fontId="51" fillId="6" borderId="0" xfId="1" applyFont="1" applyFill="1" applyBorder="1" applyAlignment="1">
      <alignment horizontal="left" vertical="top" shrinkToFit="1"/>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30" fillId="5" borderId="11" xfId="0" applyFont="1" applyFill="1" applyBorder="1" applyAlignment="1">
      <alignment horizontal="center" vertical="center"/>
    </xf>
    <xf numFmtId="0" fontId="23" fillId="0" borderId="13" xfId="0" applyFont="1" applyBorder="1" applyAlignment="1">
      <alignment horizontal="left" vertical="top" wrapText="1"/>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13" xfId="0" applyFont="1" applyBorder="1" applyAlignment="1">
      <alignment horizontal="left" vertical="top"/>
    </xf>
    <xf numFmtId="0" fontId="72" fillId="0" borderId="13" xfId="0" applyFont="1" applyBorder="1" applyAlignment="1">
      <alignment horizontal="left" vertical="top" wrapText="1"/>
    </xf>
    <xf numFmtId="0" fontId="72" fillId="0" borderId="0" xfId="0" applyFont="1" applyAlignment="1">
      <alignment horizontal="left" vertical="top" wrapText="1"/>
    </xf>
    <xf numFmtId="0" fontId="72" fillId="0" borderId="14" xfId="0" applyFont="1" applyBorder="1" applyAlignment="1">
      <alignment horizontal="left" vertical="top" wrapText="1"/>
    </xf>
    <xf numFmtId="0" fontId="23" fillId="5" borderId="24" xfId="0" applyFont="1" applyFill="1" applyBorder="1" applyAlignment="1" applyProtection="1">
      <alignment horizontal="center" vertical="center" shrinkToFit="1"/>
      <protection locked="0"/>
    </xf>
    <xf numFmtId="0" fontId="23" fillId="5" borderId="1" xfId="0" applyFont="1" applyFill="1" applyBorder="1" applyAlignment="1" applyProtection="1">
      <alignment horizontal="center" vertical="center" shrinkToFit="1"/>
      <protection locked="0"/>
    </xf>
    <xf numFmtId="0" fontId="23" fillId="5" borderId="25" xfId="0" applyFont="1" applyFill="1" applyBorder="1" applyAlignment="1" applyProtection="1">
      <alignment horizontal="center" vertical="center" shrinkToFit="1"/>
      <protection locked="0"/>
    </xf>
    <xf numFmtId="0" fontId="21" fillId="0" borderId="0" xfId="0" applyFont="1" applyAlignment="1">
      <alignment horizontal="left" vertical="top" shrinkToFit="1"/>
    </xf>
    <xf numFmtId="0" fontId="21" fillId="0" borderId="0" xfId="0" applyFont="1" applyAlignment="1">
      <alignment horizontal="center" vertical="top" wrapText="1"/>
    </xf>
    <xf numFmtId="0" fontId="21" fillId="13" borderId="0" xfId="0" applyFont="1" applyFill="1" applyAlignment="1">
      <alignment horizontal="center" vertical="center" shrinkToFit="1"/>
    </xf>
    <xf numFmtId="0" fontId="21" fillId="0" borderId="33" xfId="0" applyFont="1" applyBorder="1" applyAlignment="1">
      <alignment horizontal="center" vertical="center" shrinkToFit="1"/>
    </xf>
    <xf numFmtId="0" fontId="21" fillId="13" borderId="80" xfId="0" applyFont="1" applyFill="1" applyBorder="1" applyAlignment="1">
      <alignment horizontal="center" vertical="top" wrapText="1" shrinkToFit="1"/>
    </xf>
    <xf numFmtId="0" fontId="21" fillId="13" borderId="45" xfId="0" applyFont="1" applyFill="1" applyBorder="1" applyAlignment="1">
      <alignment horizontal="center" vertical="top" wrapText="1" shrinkToFit="1"/>
    </xf>
    <xf numFmtId="0" fontId="33" fillId="0" borderId="0" xfId="0" applyFont="1" applyAlignment="1">
      <alignment horizontal="left" vertical="center" shrinkToFit="1"/>
    </xf>
    <xf numFmtId="0" fontId="33" fillId="0" borderId="14" xfId="0" applyFont="1" applyBorder="1" applyAlignment="1">
      <alignment horizontal="left" vertical="center" shrinkToFit="1"/>
    </xf>
    <xf numFmtId="0" fontId="28" fillId="2" borderId="0" xfId="0" applyFont="1" applyFill="1" applyAlignment="1">
      <alignment horizontal="left" vertical="top" wrapText="1" shrinkToFit="1"/>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72" fillId="2" borderId="13"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14" xfId="0" applyFont="1" applyFill="1" applyBorder="1" applyAlignment="1">
      <alignment horizontal="left" vertical="top" wrapText="1"/>
    </xf>
    <xf numFmtId="0" fontId="21" fillId="0" borderId="20" xfId="0" applyFont="1" applyBorder="1" applyAlignment="1">
      <alignment horizontal="left" vertical="top" shrinkToFit="1"/>
    </xf>
    <xf numFmtId="0" fontId="21" fillId="0" borderId="10" xfId="0" applyFont="1" applyBorder="1" applyAlignment="1">
      <alignment horizontal="left" vertical="center" wrapText="1" shrinkToFit="1"/>
    </xf>
    <xf numFmtId="0" fontId="21" fillId="0" borderId="11" xfId="0" applyFont="1" applyBorder="1" applyAlignment="1">
      <alignment horizontal="left" vertical="center" wrapText="1" shrinkToFit="1"/>
    </xf>
    <xf numFmtId="0" fontId="21" fillId="0" borderId="12" xfId="0" applyFont="1" applyBorder="1" applyAlignment="1">
      <alignment horizontal="left" vertical="center" wrapText="1" shrinkToFit="1"/>
    </xf>
    <xf numFmtId="0" fontId="21" fillId="0" borderId="0" xfId="0" applyFont="1" applyAlignment="1">
      <alignment horizontal="left" vertical="center"/>
    </xf>
    <xf numFmtId="0" fontId="21" fillId="0" borderId="10" xfId="0" applyFont="1" applyBorder="1" applyAlignment="1">
      <alignment horizontal="left" vertical="center"/>
    </xf>
    <xf numFmtId="0" fontId="21" fillId="0" borderId="60" xfId="0" applyFont="1" applyBorder="1" applyAlignment="1">
      <alignment horizontal="left" vertical="center"/>
    </xf>
    <xf numFmtId="0" fontId="72" fillId="0" borderId="13" xfId="0" applyFont="1" applyBorder="1" applyAlignment="1">
      <alignment horizontal="left" vertical="center" wrapText="1" shrinkToFit="1"/>
    </xf>
    <xf numFmtId="0" fontId="72" fillId="0" borderId="0" xfId="0" applyFont="1" applyAlignment="1">
      <alignment horizontal="left" vertical="center" wrapText="1" shrinkToFit="1"/>
    </xf>
    <xf numFmtId="0" fontId="72" fillId="0" borderId="14" xfId="0" applyFont="1" applyBorder="1" applyAlignment="1">
      <alignment horizontal="left" vertical="center" wrapText="1" shrinkToFit="1"/>
    </xf>
    <xf numFmtId="0" fontId="21" fillId="0" borderId="22" xfId="0" applyFont="1" applyBorder="1" applyAlignment="1">
      <alignment horizontal="left" vertical="center"/>
    </xf>
    <xf numFmtId="0" fontId="21" fillId="0" borderId="20" xfId="0" applyFont="1" applyBorder="1" applyAlignment="1">
      <alignment horizontal="left" vertical="center"/>
    </xf>
    <xf numFmtId="0" fontId="32" fillId="0" borderId="20" xfId="0" applyFont="1" applyBorder="1" applyAlignment="1">
      <alignment horizontal="center" vertical="center" shrinkToFit="1"/>
    </xf>
    <xf numFmtId="0" fontId="32" fillId="5" borderId="10" xfId="0" applyFont="1" applyFill="1" applyBorder="1" applyAlignment="1">
      <alignment horizontal="center" vertical="center"/>
    </xf>
    <xf numFmtId="0" fontId="32" fillId="5" borderId="11" xfId="0" applyFont="1" applyFill="1" applyBorder="1" applyAlignment="1">
      <alignment horizontal="center" vertical="center"/>
    </xf>
    <xf numFmtId="0" fontId="32" fillId="5" borderId="12" xfId="0" applyFont="1" applyFill="1" applyBorder="1" applyAlignment="1">
      <alignment horizontal="center" vertical="center"/>
    </xf>
    <xf numFmtId="0" fontId="33" fillId="0" borderId="16" xfId="0" applyFont="1" applyBorder="1" applyAlignment="1">
      <alignment horizontal="left" vertical="center" wrapText="1" shrinkToFit="1"/>
    </xf>
    <xf numFmtId="0" fontId="33" fillId="0" borderId="13" xfId="0" applyFont="1" applyBorder="1" applyAlignment="1">
      <alignment horizontal="left" vertical="center" wrapText="1" shrinkToFit="1"/>
    </xf>
    <xf numFmtId="0" fontId="21" fillId="0" borderId="0" xfId="0" applyFont="1" applyAlignment="1">
      <alignment horizontal="center" vertical="center"/>
    </xf>
    <xf numFmtId="0" fontId="21" fillId="6" borderId="24" xfId="0" applyFont="1" applyFill="1" applyBorder="1" applyAlignment="1">
      <alignment horizontal="center" vertical="top" wrapText="1" shrinkToFit="1"/>
    </xf>
    <xf numFmtId="0" fontId="21" fillId="6" borderId="1" xfId="0" applyFont="1" applyFill="1" applyBorder="1" applyAlignment="1">
      <alignment horizontal="center" vertical="top" wrapText="1" shrinkToFit="1"/>
    </xf>
    <xf numFmtId="0" fontId="21" fillId="6" borderId="25" xfId="0" applyFont="1" applyFill="1" applyBorder="1" applyAlignment="1">
      <alignment horizontal="center" vertical="top" wrapText="1" shrinkToFit="1"/>
    </xf>
    <xf numFmtId="0" fontId="71" fillId="0" borderId="0" xfId="0" applyFont="1" applyAlignment="1">
      <alignment horizontal="left" vertical="top" wrapText="1"/>
    </xf>
    <xf numFmtId="0" fontId="77" fillId="0" borderId="0" xfId="1" applyFont="1" applyFill="1" applyBorder="1" applyAlignment="1">
      <alignment horizontal="left" vertical="center" shrinkToFit="1"/>
    </xf>
    <xf numFmtId="0" fontId="76" fillId="0" borderId="0" xfId="1" applyFont="1" applyFill="1" applyBorder="1" applyAlignment="1">
      <alignment horizontal="left" vertical="center" wrapText="1" shrinkToFit="1"/>
    </xf>
    <xf numFmtId="0" fontId="33" fillId="0" borderId="17" xfId="0" applyFont="1" applyBorder="1" applyAlignment="1">
      <alignment horizontal="left" vertical="center" shrinkToFit="1"/>
    </xf>
    <xf numFmtId="0" fontId="33" fillId="0" borderId="18" xfId="0" applyFont="1" applyBorder="1" applyAlignment="1">
      <alignment horizontal="left" vertical="center" shrinkToFit="1"/>
    </xf>
    <xf numFmtId="0" fontId="23" fillId="0" borderId="13" xfId="0" applyFont="1" applyBorder="1" applyAlignment="1">
      <alignment horizontal="left" vertical="top" wrapText="1" shrinkToFit="1"/>
    </xf>
    <xf numFmtId="0" fontId="23" fillId="0" borderId="0" xfId="0" applyFont="1" applyAlignment="1">
      <alignment horizontal="left" vertical="top" wrapText="1" shrinkToFit="1"/>
    </xf>
    <xf numFmtId="0" fontId="23" fillId="0" borderId="14" xfId="0" applyFont="1" applyBorder="1" applyAlignment="1">
      <alignment horizontal="left" vertical="top" wrapText="1" shrinkToFit="1"/>
    </xf>
    <xf numFmtId="0" fontId="33" fillId="0" borderId="20" xfId="0" applyFont="1" applyBorder="1" applyAlignment="1">
      <alignment horizontal="left" vertical="center" wrapText="1" shrinkToFit="1"/>
    </xf>
    <xf numFmtId="0" fontId="33" fillId="0" borderId="21" xfId="0" applyFont="1" applyBorder="1" applyAlignment="1">
      <alignment horizontal="left" vertical="center" wrapText="1" shrinkToFit="1"/>
    </xf>
    <xf numFmtId="0" fontId="28" fillId="0" borderId="16" xfId="0" applyFont="1" applyBorder="1" applyAlignment="1">
      <alignment horizontal="left" vertical="center" wrapText="1" shrinkToFit="1"/>
    </xf>
    <xf numFmtId="0" fontId="28" fillId="0" borderId="17" xfId="0" applyFont="1" applyBorder="1" applyAlignment="1">
      <alignment horizontal="left" vertical="center" wrapText="1" shrinkToFit="1"/>
    </xf>
    <xf numFmtId="0" fontId="28" fillId="0" borderId="18" xfId="0" applyFont="1" applyBorder="1" applyAlignment="1">
      <alignment horizontal="left" vertical="center" wrapText="1" shrinkToFit="1"/>
    </xf>
    <xf numFmtId="0" fontId="28" fillId="0" borderId="13"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14" xfId="0" applyFont="1" applyBorder="1" applyAlignment="1">
      <alignment horizontal="left" vertical="center" wrapText="1" shrinkToFit="1"/>
    </xf>
    <xf numFmtId="0" fontId="21" fillId="0" borderId="56" xfId="0" applyFont="1" applyBorder="1" applyAlignment="1">
      <alignment horizontal="center" vertical="center"/>
    </xf>
    <xf numFmtId="0" fontId="21" fillId="13" borderId="56" xfId="0" applyFont="1" applyFill="1" applyBorder="1" applyAlignment="1">
      <alignment horizontal="center" vertical="center"/>
    </xf>
    <xf numFmtId="0" fontId="33" fillId="0" borderId="16" xfId="0" applyFont="1" applyBorder="1" applyAlignment="1">
      <alignment horizontal="left" vertical="top" wrapText="1" shrinkToFit="1"/>
    </xf>
    <xf numFmtId="0" fontId="33" fillId="0" borderId="17" xfId="0" applyFont="1" applyBorder="1" applyAlignment="1">
      <alignment horizontal="left" vertical="top" wrapText="1" shrinkToFit="1"/>
    </xf>
    <xf numFmtId="0" fontId="33" fillId="0" borderId="18" xfId="0" applyFont="1" applyBorder="1" applyAlignment="1">
      <alignment horizontal="left" vertical="top" wrapText="1" shrinkToFit="1"/>
    </xf>
    <xf numFmtId="0" fontId="33" fillId="0" borderId="13" xfId="0" applyFont="1" applyBorder="1" applyAlignment="1">
      <alignment horizontal="left" vertical="top" wrapText="1" shrinkToFit="1"/>
    </xf>
    <xf numFmtId="0" fontId="33" fillId="0" borderId="0" xfId="0" applyFont="1" applyAlignment="1">
      <alignment horizontal="left" vertical="top" wrapText="1" shrinkToFit="1"/>
    </xf>
    <xf numFmtId="0" fontId="33" fillId="0" borderId="14" xfId="0" applyFont="1" applyBorder="1" applyAlignment="1">
      <alignment horizontal="left" vertical="top" wrapText="1" shrinkToFit="1"/>
    </xf>
    <xf numFmtId="0" fontId="33" fillId="0" borderId="22" xfId="0" applyFont="1" applyBorder="1" applyAlignment="1">
      <alignment horizontal="left" vertical="top" wrapText="1" shrinkToFit="1"/>
    </xf>
    <xf numFmtId="0" fontId="33" fillId="0" borderId="20" xfId="0" applyFont="1" applyBorder="1" applyAlignment="1">
      <alignment horizontal="left" vertical="top" wrapText="1" shrinkToFit="1"/>
    </xf>
    <xf numFmtId="0" fontId="33" fillId="0" borderId="21" xfId="0" applyFont="1" applyBorder="1" applyAlignment="1">
      <alignment horizontal="left" vertical="top" wrapText="1" shrinkToFit="1"/>
    </xf>
    <xf numFmtId="0" fontId="20" fillId="0" borderId="17" xfId="0" applyFont="1" applyBorder="1" applyAlignment="1">
      <alignment horizontal="right" vertical="center" wrapText="1" shrinkToFit="1"/>
    </xf>
    <xf numFmtId="0" fontId="28" fillId="0" borderId="13" xfId="0" quotePrefix="1" applyFont="1" applyBorder="1" applyAlignment="1">
      <alignment horizontal="center" vertical="center"/>
    </xf>
    <xf numFmtId="0" fontId="28" fillId="0" borderId="0" xfId="0" quotePrefix="1" applyFont="1" applyAlignment="1">
      <alignment horizontal="center" vertical="center"/>
    </xf>
    <xf numFmtId="0" fontId="73" fillId="0" borderId="0" xfId="0" applyFont="1" applyAlignment="1">
      <alignment horizontal="left" vertical="center" wrapText="1" shrinkToFit="1"/>
    </xf>
    <xf numFmtId="0" fontId="28" fillId="0" borderId="67" xfId="0" applyFont="1" applyBorder="1" applyAlignment="1">
      <alignment horizontal="center" vertical="center"/>
    </xf>
    <xf numFmtId="0" fontId="28" fillId="0" borderId="11" xfId="0" applyFont="1" applyBorder="1" applyAlignment="1">
      <alignment horizontal="center" vertical="center"/>
    </xf>
    <xf numFmtId="179" fontId="28" fillId="0" borderId="11" xfId="0" applyNumberFormat="1" applyFont="1" applyBorder="1" applyAlignment="1">
      <alignment horizontal="center" vertical="center" shrinkToFit="1"/>
    </xf>
    <xf numFmtId="0" fontId="28" fillId="0" borderId="12" xfId="0" applyFont="1" applyBorder="1" applyAlignment="1">
      <alignment horizontal="center" vertical="center"/>
    </xf>
    <xf numFmtId="0" fontId="44" fillId="0" borderId="13" xfId="0" applyFont="1" applyBorder="1" applyAlignment="1">
      <alignment horizontal="left" vertical="top" wrapText="1" shrinkToFit="1"/>
    </xf>
    <xf numFmtId="0" fontId="44" fillId="0" borderId="0" xfId="0" applyFont="1" applyAlignment="1">
      <alignment horizontal="left" vertical="top" wrapText="1" shrinkToFit="1"/>
    </xf>
    <xf numFmtId="0" fontId="44" fillId="0" borderId="14" xfId="0" applyFont="1" applyBorder="1" applyAlignment="1">
      <alignment horizontal="left" vertical="top" wrapText="1" shrinkToFit="1"/>
    </xf>
    <xf numFmtId="0" fontId="41" fillId="0" borderId="15" xfId="0" applyFont="1" applyBorder="1" applyAlignment="1">
      <alignment horizontal="left" vertical="top" wrapText="1"/>
    </xf>
    <xf numFmtId="0" fontId="28" fillId="0" borderId="10"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23" fillId="0" borderId="0" xfId="0" applyFont="1" applyAlignment="1">
      <alignment horizontal="left"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1" fillId="0" borderId="60" xfId="0" applyFont="1" applyBorder="1" applyAlignment="1">
      <alignment horizontal="left" vertical="center" shrinkToFit="1"/>
    </xf>
    <xf numFmtId="0" fontId="27" fillId="0" borderId="0" xfId="0" applyFont="1" applyAlignment="1">
      <alignment horizontal="left" vertical="center" wrapText="1"/>
    </xf>
    <xf numFmtId="0" fontId="34" fillId="0" borderId="16" xfId="0" applyFont="1" applyBorder="1" applyAlignment="1">
      <alignment horizontal="left" vertical="top" wrapText="1" shrinkToFit="1"/>
    </xf>
    <xf numFmtId="0" fontId="34" fillId="0" borderId="17" xfId="0" applyFont="1" applyBorder="1" applyAlignment="1">
      <alignment horizontal="left" vertical="top" wrapText="1" shrinkToFit="1"/>
    </xf>
    <xf numFmtId="0" fontId="34" fillId="0" borderId="18" xfId="0" applyFont="1" applyBorder="1" applyAlignment="1">
      <alignment horizontal="left" vertical="top" wrapText="1" shrinkToFit="1"/>
    </xf>
    <xf numFmtId="0" fontId="34" fillId="0" borderId="13" xfId="0" applyFont="1" applyBorder="1" applyAlignment="1">
      <alignment horizontal="left" vertical="top" wrapText="1" shrinkToFit="1"/>
    </xf>
    <xf numFmtId="0" fontId="34" fillId="0" borderId="0" xfId="0" applyFont="1" applyAlignment="1">
      <alignment horizontal="left" vertical="top" wrapText="1" shrinkToFit="1"/>
    </xf>
    <xf numFmtId="0" fontId="34" fillId="0" borderId="14" xfId="0" applyFont="1" applyBorder="1" applyAlignment="1">
      <alignment horizontal="left" vertical="top" wrapText="1" shrinkToFit="1"/>
    </xf>
    <xf numFmtId="0" fontId="34" fillId="0" borderId="22" xfId="0" applyFont="1" applyBorder="1" applyAlignment="1">
      <alignment horizontal="left" vertical="top" wrapText="1" shrinkToFit="1"/>
    </xf>
    <xf numFmtId="0" fontId="34" fillId="0" borderId="20" xfId="0" applyFont="1" applyBorder="1" applyAlignment="1">
      <alignment horizontal="left" vertical="top" wrapText="1" shrinkToFit="1"/>
    </xf>
    <xf numFmtId="0" fontId="34" fillId="0" borderId="21" xfId="0" applyFont="1" applyBorder="1" applyAlignment="1">
      <alignment horizontal="left" vertical="top" wrapText="1" shrinkToFit="1"/>
    </xf>
    <xf numFmtId="0" fontId="58" fillId="0" borderId="0" xfId="0" applyFont="1" applyAlignment="1">
      <alignment horizontal="left" vertical="center" wrapText="1" shrinkToFi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16" xfId="0" applyFont="1" applyBorder="1" applyAlignment="1">
      <alignment horizontal="left" vertical="top" wrapText="1"/>
    </xf>
    <xf numFmtId="0" fontId="28" fillId="0" borderId="17" xfId="0" applyFont="1" applyBorder="1" applyAlignment="1">
      <alignment horizontal="left" vertical="top" wrapText="1"/>
    </xf>
    <xf numFmtId="0" fontId="28" fillId="0" borderId="18" xfId="0" applyFont="1" applyBorder="1" applyAlignment="1">
      <alignment horizontal="left" vertical="top" wrapText="1"/>
    </xf>
    <xf numFmtId="0" fontId="28" fillId="0" borderId="13" xfId="0" applyFont="1" applyBorder="1" applyAlignment="1">
      <alignment horizontal="left" vertical="top" wrapText="1"/>
    </xf>
    <xf numFmtId="0" fontId="28" fillId="0" borderId="14" xfId="0" applyFont="1" applyBorder="1" applyAlignment="1">
      <alignment horizontal="left" vertical="top" wrapText="1"/>
    </xf>
    <xf numFmtId="0" fontId="28" fillId="0" borderId="22" xfId="0" applyFont="1" applyBorder="1" applyAlignment="1">
      <alignment horizontal="left" vertical="top" wrapText="1"/>
    </xf>
    <xf numFmtId="0" fontId="28" fillId="0" borderId="20" xfId="0" applyFont="1" applyBorder="1" applyAlignment="1">
      <alignment horizontal="left" vertical="top" wrapText="1"/>
    </xf>
    <xf numFmtId="0" fontId="28" fillId="0" borderId="21" xfId="0" applyFont="1" applyBorder="1" applyAlignment="1">
      <alignment horizontal="left" vertical="top" wrapText="1"/>
    </xf>
    <xf numFmtId="0" fontId="21" fillId="0" borderId="0" xfId="0" quotePrefix="1" applyFont="1" applyAlignment="1">
      <alignment horizontal="center" vertical="top"/>
    </xf>
    <xf numFmtId="0" fontId="21" fillId="0" borderId="0" xfId="0" applyFont="1" applyAlignment="1">
      <alignment horizontal="center" vertical="top"/>
    </xf>
    <xf numFmtId="0" fontId="21" fillId="0" borderId="14" xfId="0" applyFont="1" applyBorder="1" applyAlignment="1">
      <alignment horizontal="left" vertical="top" wrapText="1"/>
    </xf>
    <xf numFmtId="0" fontId="21" fillId="0" borderId="0" xfId="0" applyFont="1" applyAlignment="1">
      <alignment horizontal="left" vertical="top"/>
    </xf>
    <xf numFmtId="0" fontId="21" fillId="0" borderId="14" xfId="0" applyFont="1" applyBorder="1" applyAlignment="1">
      <alignment horizontal="left" vertical="top"/>
    </xf>
    <xf numFmtId="0" fontId="30" fillId="0" borderId="24"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25" xfId="0" applyFont="1" applyBorder="1" applyAlignment="1">
      <alignment horizontal="center" vertical="center" shrinkToFit="1"/>
    </xf>
    <xf numFmtId="0" fontId="21" fillId="0" borderId="13" xfId="0" quotePrefix="1" applyFont="1" applyBorder="1" applyAlignment="1">
      <alignment horizontal="center" vertical="top"/>
    </xf>
    <xf numFmtId="0" fontId="71" fillId="0" borderId="14" xfId="0" applyFont="1" applyBorder="1" applyAlignment="1">
      <alignment horizontal="left" vertical="top" wrapText="1"/>
    </xf>
    <xf numFmtId="0" fontId="71" fillId="0" borderId="13" xfId="0" applyFont="1" applyBorder="1" applyAlignment="1">
      <alignment horizontal="left" vertical="top" wrapText="1"/>
    </xf>
    <xf numFmtId="0" fontId="41" fillId="0" borderId="15" xfId="0" applyFont="1" applyBorder="1" applyAlignment="1">
      <alignment horizontal="left" vertical="top" wrapText="1" shrinkToFit="1"/>
    </xf>
    <xf numFmtId="0" fontId="21" fillId="0" borderId="14" xfId="0" applyFont="1" applyBorder="1" applyAlignment="1">
      <alignment horizontal="left" vertical="top" shrinkToFit="1"/>
    </xf>
    <xf numFmtId="0" fontId="28" fillId="0" borderId="0" xfId="0" applyFont="1" applyAlignment="1">
      <alignment horizontal="left" vertical="top" wrapText="1" shrinkToFit="1"/>
    </xf>
    <xf numFmtId="0" fontId="28" fillId="0" borderId="14" xfId="0" applyFont="1" applyBorder="1" applyAlignment="1">
      <alignment horizontal="left" vertical="top" wrapText="1" shrinkToFit="1"/>
    </xf>
    <xf numFmtId="0" fontId="28" fillId="0" borderId="20" xfId="0" applyFont="1" applyBorder="1" applyAlignment="1">
      <alignment horizontal="left" vertical="top" wrapText="1" shrinkToFit="1"/>
    </xf>
    <xf numFmtId="0" fontId="28" fillId="0" borderId="21" xfId="0" applyFont="1" applyBorder="1" applyAlignment="1">
      <alignment horizontal="left" vertical="top" wrapText="1" shrinkToFit="1"/>
    </xf>
    <xf numFmtId="0" fontId="39" fillId="0" borderId="15" xfId="0" applyFont="1" applyBorder="1" applyAlignment="1">
      <alignment horizontal="left" vertical="top" wrapText="1" shrinkToFit="1"/>
    </xf>
    <xf numFmtId="0" fontId="21" fillId="0" borderId="0" xfId="0" applyFont="1" applyAlignment="1">
      <alignment horizontal="left" vertical="center" wrapText="1"/>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0" fillId="0" borderId="68" xfId="0" applyFont="1" applyBorder="1" applyAlignment="1">
      <alignment horizontal="right" vertical="center"/>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1" fillId="0" borderId="65" xfId="0" applyFont="1" applyBorder="1" applyAlignment="1">
      <alignment horizontal="center" vertical="center" shrinkToFit="1"/>
    </xf>
    <xf numFmtId="0" fontId="21" fillId="0" borderId="64" xfId="0" applyFont="1" applyBorder="1" applyAlignment="1">
      <alignment horizontal="center" vertical="center" shrinkToFit="1"/>
    </xf>
    <xf numFmtId="0" fontId="30" fillId="0" borderId="24"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1" fillId="0" borderId="64" xfId="0" applyFont="1" applyBorder="1" applyAlignment="1">
      <alignment horizontal="left" vertical="center" shrinkToFit="1"/>
    </xf>
    <xf numFmtId="0" fontId="44" fillId="0" borderId="11" xfId="0" applyFont="1" applyBorder="1" applyAlignment="1">
      <alignment horizontal="left" vertical="center"/>
    </xf>
    <xf numFmtId="0" fontId="28" fillId="0" borderId="10" xfId="0" applyFont="1" applyBorder="1" applyAlignment="1">
      <alignment horizontal="center" vertical="center"/>
    </xf>
    <xf numFmtId="0" fontId="43" fillId="0" borderId="20" xfId="0" applyFont="1" applyBorder="1" applyAlignment="1">
      <alignment horizontal="center" vertical="center"/>
    </xf>
    <xf numFmtId="0" fontId="28" fillId="0" borderId="10" xfId="0" applyFont="1" applyBorder="1" applyAlignment="1">
      <alignment horizontal="left" vertical="center"/>
    </xf>
    <xf numFmtId="0" fontId="28" fillId="0" borderId="60" xfId="0" applyFont="1" applyBorder="1" applyAlignment="1">
      <alignment horizontal="left" vertical="center"/>
    </xf>
    <xf numFmtId="0" fontId="57" fillId="0" borderId="11" xfId="0" applyFont="1" applyBorder="1" applyAlignment="1">
      <alignment horizontal="center" vertical="center"/>
    </xf>
    <xf numFmtId="0" fontId="21" fillId="0" borderId="45" xfId="0" applyFont="1" applyBorder="1" applyAlignment="1">
      <alignment horizontal="center" vertical="center"/>
    </xf>
    <xf numFmtId="0" fontId="21" fillId="0" borderId="34" xfId="0" applyFont="1" applyBorder="1" applyAlignment="1">
      <alignment horizontal="center" vertical="center"/>
    </xf>
    <xf numFmtId="0" fontId="21" fillId="0" borderId="44"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5" xfId="0" applyFont="1" applyBorder="1" applyAlignment="1">
      <alignment horizontal="left" vertical="center"/>
    </xf>
    <xf numFmtId="0" fontId="21" fillId="0" borderId="42" xfId="0" applyFont="1" applyBorder="1" applyAlignment="1">
      <alignment horizontal="center" vertical="center"/>
    </xf>
    <xf numFmtId="0" fontId="21" fillId="0" borderId="34" xfId="0" applyFont="1" applyBorder="1" applyAlignment="1">
      <alignment horizontal="left" vertical="center"/>
    </xf>
    <xf numFmtId="0" fontId="21" fillId="0" borderId="42" xfId="0" applyFont="1" applyBorder="1" applyAlignment="1">
      <alignment horizontal="left" vertical="center"/>
    </xf>
    <xf numFmtId="0" fontId="21" fillId="0" borderId="43" xfId="0" applyFont="1" applyBorder="1" applyAlignment="1">
      <alignment horizontal="left" vertical="center"/>
    </xf>
    <xf numFmtId="0" fontId="34" fillId="0" borderId="16"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34" fillId="0" borderId="18" xfId="0" applyFont="1" applyBorder="1" applyAlignment="1">
      <alignment horizontal="left" vertical="center" wrapText="1" shrinkToFit="1"/>
    </xf>
    <xf numFmtId="0" fontId="34" fillId="0" borderId="13"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4" xfId="0" applyFont="1" applyBorder="1" applyAlignment="1">
      <alignment horizontal="left" vertical="center" wrapText="1" shrinkToFit="1"/>
    </xf>
    <xf numFmtId="0" fontId="34" fillId="0" borderId="22" xfId="0" applyFont="1" applyBorder="1" applyAlignment="1">
      <alignment horizontal="left" vertical="center" wrapText="1" shrinkToFit="1"/>
    </xf>
    <xf numFmtId="0" fontId="34" fillId="0" borderId="20" xfId="0" applyFont="1" applyBorder="1" applyAlignment="1">
      <alignment horizontal="left" vertical="center" wrapText="1" shrinkToFit="1"/>
    </xf>
    <xf numFmtId="0" fontId="34" fillId="0" borderId="21" xfId="0" applyFont="1" applyBorder="1" applyAlignment="1">
      <alignment horizontal="left" vertical="center" wrapText="1" shrinkToFit="1"/>
    </xf>
    <xf numFmtId="0" fontId="21" fillId="0" borderId="37" xfId="0" applyFont="1" applyBorder="1" applyAlignment="1">
      <alignment horizontal="center" vertical="center"/>
    </xf>
    <xf numFmtId="0" fontId="21" fillId="0" borderId="51" xfId="0" applyFont="1" applyBorder="1" applyAlignment="1">
      <alignment horizontal="center" vertical="center"/>
    </xf>
    <xf numFmtId="0" fontId="21" fillId="0" borderId="63" xfId="0" applyFont="1" applyBorder="1" applyAlignment="1">
      <alignment horizontal="left" vertical="center"/>
    </xf>
    <xf numFmtId="0" fontId="21" fillId="0" borderId="62" xfId="0" applyFont="1" applyBorder="1" applyAlignment="1">
      <alignment horizontal="left" vertical="center"/>
    </xf>
    <xf numFmtId="0" fontId="32" fillId="0" borderId="17" xfId="0" quotePrefix="1" applyFont="1" applyBorder="1" applyAlignment="1">
      <alignment horizontal="center" vertical="center"/>
    </xf>
    <xf numFmtId="0" fontId="30" fillId="0" borderId="0" xfId="0" applyFont="1" applyAlignment="1">
      <alignment horizontal="left" vertical="center" shrinkToFit="1"/>
    </xf>
    <xf numFmtId="0" fontId="23" fillId="0" borderId="16" xfId="0" applyFont="1" applyBorder="1" applyAlignment="1">
      <alignment vertical="center" wrapText="1" shrinkToFit="1"/>
    </xf>
    <xf numFmtId="0" fontId="0" fillId="0" borderId="17" xfId="0" applyBorder="1" applyAlignment="1">
      <alignment vertical="center" wrapText="1" shrinkToFit="1"/>
    </xf>
    <xf numFmtId="0" fontId="0" fillId="0" borderId="18" xfId="0" applyBorder="1" applyAlignment="1">
      <alignment vertical="center" wrapText="1" shrinkToFit="1"/>
    </xf>
    <xf numFmtId="0" fontId="21" fillId="0" borderId="13" xfId="0" applyFont="1" applyBorder="1" applyAlignment="1">
      <alignment horizontal="left" vertical="center" shrinkToFit="1"/>
    </xf>
    <xf numFmtId="0" fontId="21" fillId="0" borderId="21" xfId="0" applyFont="1" applyBorder="1" applyAlignment="1">
      <alignment horizontal="left"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22"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44" fillId="0" borderId="17" xfId="0" applyFont="1" applyBorder="1" applyAlignment="1">
      <alignment horizontal="left" vertical="center" shrinkToFit="1"/>
    </xf>
    <xf numFmtId="0" fontId="44" fillId="0" borderId="18" xfId="0" applyFont="1" applyBorder="1" applyAlignment="1">
      <alignment horizontal="left" vertical="center" shrinkToFit="1"/>
    </xf>
    <xf numFmtId="0" fontId="44" fillId="0" borderId="0" xfId="0" applyFont="1" applyAlignment="1">
      <alignment horizontal="left" vertical="center" shrinkToFit="1"/>
    </xf>
    <xf numFmtId="0" fontId="44" fillId="0" borderId="14" xfId="0" applyFont="1" applyBorder="1" applyAlignment="1">
      <alignment horizontal="left" vertical="center" shrinkToFit="1"/>
    </xf>
    <xf numFmtId="0" fontId="44" fillId="2" borderId="20" xfId="0" applyFont="1" applyFill="1" applyBorder="1" applyAlignment="1">
      <alignment horizontal="left" vertical="center" shrinkToFit="1"/>
    </xf>
    <xf numFmtId="0" fontId="44" fillId="2" borderId="21" xfId="0" applyFont="1" applyFill="1" applyBorder="1" applyAlignment="1">
      <alignment horizontal="left" vertical="center" shrinkToFit="1"/>
    </xf>
    <xf numFmtId="0" fontId="44" fillId="2" borderId="13" xfId="0" applyFont="1" applyFill="1" applyBorder="1" applyAlignment="1">
      <alignment horizontal="left" vertical="center" wrapText="1" shrinkToFit="1"/>
    </xf>
    <xf numFmtId="0" fontId="44" fillId="2" borderId="0" xfId="0" applyFont="1" applyFill="1" applyAlignment="1">
      <alignment horizontal="left" vertical="center" wrapText="1" shrinkToFit="1"/>
    </xf>
    <xf numFmtId="0" fontId="44" fillId="2" borderId="14" xfId="0" applyFont="1" applyFill="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8" xfId="0" applyFont="1" applyBorder="1" applyAlignment="1">
      <alignment horizontal="left" vertical="center" wrapText="1" shrinkToFit="1"/>
    </xf>
    <xf numFmtId="0" fontId="23" fillId="0" borderId="14" xfId="0" applyFont="1" applyBorder="1" applyAlignment="1">
      <alignment horizontal="left" vertical="center" shrinkToFit="1"/>
    </xf>
    <xf numFmtId="0" fontId="28" fillId="2" borderId="0" xfId="0" applyFont="1" applyFill="1" applyAlignment="1">
      <alignment horizontal="left" vertical="center" wrapText="1" shrinkToFit="1"/>
    </xf>
    <xf numFmtId="0" fontId="44" fillId="0" borderId="16" xfId="0" applyFont="1" applyBorder="1" applyAlignment="1">
      <alignment horizontal="left" vertical="center" shrinkToFit="1"/>
    </xf>
    <xf numFmtId="0" fontId="44" fillId="0" borderId="0" xfId="0" applyFont="1" applyAlignment="1">
      <alignment horizontal="left" vertical="center" wrapText="1" shrinkToFit="1"/>
    </xf>
    <xf numFmtId="0" fontId="44" fillId="0" borderId="14" xfId="0" applyFont="1" applyBorder="1" applyAlignment="1">
      <alignment horizontal="left" vertical="center" wrapText="1" shrinkToFit="1"/>
    </xf>
    <xf numFmtId="0" fontId="44" fillId="0" borderId="20" xfId="0" applyFont="1" applyBorder="1" applyAlignment="1">
      <alignment horizontal="left" vertical="center" wrapText="1" shrinkToFit="1"/>
    </xf>
    <xf numFmtId="0" fontId="44" fillId="0" borderId="21" xfId="0" applyFont="1" applyBorder="1" applyAlignment="1">
      <alignment horizontal="left" vertical="center" wrapText="1" shrinkToFit="1"/>
    </xf>
    <xf numFmtId="0" fontId="70" fillId="0" borderId="17" xfId="0" applyFont="1" applyBorder="1" applyAlignment="1">
      <alignment horizontal="left" vertical="center" shrinkToFit="1"/>
    </xf>
    <xf numFmtId="0" fontId="70" fillId="0" borderId="18" xfId="0" applyFont="1" applyBorder="1" applyAlignment="1">
      <alignment horizontal="left" vertical="center" shrinkToFit="1"/>
    </xf>
    <xf numFmtId="0" fontId="57" fillId="0" borderId="0" xfId="0" applyFont="1" applyAlignment="1">
      <alignment horizontal="left" vertical="center" shrinkToFit="1"/>
    </xf>
    <xf numFmtId="0" fontId="28" fillId="0" borderId="60" xfId="0" applyFont="1" applyBorder="1" applyAlignment="1">
      <alignment horizontal="center" vertical="center"/>
    </xf>
    <xf numFmtId="0" fontId="44" fillId="0" borderId="32" xfId="0" applyFont="1" applyBorder="1" applyAlignment="1">
      <alignment horizontal="left" vertical="center" shrinkToFit="1"/>
    </xf>
    <xf numFmtId="0" fontId="44" fillId="0" borderId="39" xfId="0" applyFont="1" applyBorder="1" applyAlignment="1">
      <alignment horizontal="left" vertical="center" shrinkToFit="1"/>
    </xf>
    <xf numFmtId="0" fontId="44" fillId="0" borderId="32" xfId="0" applyFont="1" applyBorder="1" applyAlignment="1">
      <alignment vertical="center" shrinkToFit="1"/>
    </xf>
    <xf numFmtId="0" fontId="71" fillId="0" borderId="0" xfId="0" applyFont="1" applyAlignment="1">
      <alignment vertical="center" shrinkToFit="1"/>
    </xf>
    <xf numFmtId="0" fontId="25" fillId="0" borderId="13" xfId="0" applyFont="1" applyBorder="1" applyAlignment="1">
      <alignment horizontal="center" vertical="center" shrinkToFit="1"/>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0" fontId="80" fillId="0" borderId="13" xfId="0" applyFont="1" applyBorder="1" applyAlignment="1">
      <alignment horizontal="center" vertical="center" shrinkToFit="1"/>
    </xf>
    <xf numFmtId="0" fontId="80" fillId="0" borderId="0" xfId="0" applyFont="1" applyAlignment="1">
      <alignment horizontal="center" vertical="center" shrinkToFit="1"/>
    </xf>
    <xf numFmtId="0" fontId="80" fillId="0" borderId="14" xfId="0" applyFont="1" applyBorder="1" applyAlignment="1">
      <alignment horizontal="center" vertical="center" shrinkToFit="1"/>
    </xf>
    <xf numFmtId="0" fontId="34" fillId="0" borderId="25" xfId="0" applyFont="1" applyBorder="1" applyAlignment="1" applyProtection="1">
      <alignment horizontal="center" vertical="center" shrinkToFit="1"/>
      <protection locked="0"/>
    </xf>
    <xf numFmtId="0" fontId="52" fillId="0" borderId="13" xfId="0" applyFont="1" applyBorder="1" applyAlignment="1">
      <alignment vertical="top" wrapText="1" shrinkToFit="1"/>
    </xf>
    <xf numFmtId="0" fontId="23" fillId="0" borderId="0" xfId="0" applyFont="1" applyAlignment="1">
      <alignment vertical="top" wrapText="1" shrinkToFit="1"/>
    </xf>
    <xf numFmtId="0" fontId="23" fillId="0" borderId="14" xfId="0" applyFont="1" applyBorder="1" applyAlignment="1">
      <alignment vertical="top" wrapText="1" shrinkToFit="1"/>
    </xf>
    <xf numFmtId="0" fontId="23" fillId="0" borderId="13" xfId="0" applyFont="1" applyBorder="1" applyAlignment="1">
      <alignment vertical="top" wrapText="1" shrinkToFit="1"/>
    </xf>
    <xf numFmtId="0" fontId="51" fillId="0" borderId="0" xfId="1" applyFont="1" applyFill="1" applyBorder="1" applyAlignment="1">
      <alignment horizontal="left" vertical="top" wrapText="1"/>
    </xf>
    <xf numFmtId="0" fontId="21" fillId="5" borderId="2" xfId="0" applyFont="1" applyFill="1" applyBorder="1" applyAlignment="1">
      <alignment horizontal="left" vertical="top" wrapText="1" shrinkToFit="1"/>
    </xf>
    <xf numFmtId="0" fontId="21" fillId="5" borderId="3" xfId="0" applyFont="1" applyFill="1" applyBorder="1" applyAlignment="1">
      <alignment horizontal="left" vertical="top" wrapText="1" shrinkToFit="1"/>
    </xf>
    <xf numFmtId="0" fontId="21" fillId="5" borderId="4" xfId="0" applyFont="1" applyFill="1" applyBorder="1" applyAlignment="1">
      <alignment horizontal="left" vertical="top" wrapText="1" shrinkToFit="1"/>
    </xf>
    <xf numFmtId="0" fontId="21" fillId="5" borderId="5" xfId="0" applyFont="1" applyFill="1" applyBorder="1" applyAlignment="1">
      <alignment horizontal="left" vertical="top" wrapText="1" shrinkToFit="1"/>
    </xf>
    <xf numFmtId="0" fontId="21" fillId="5" borderId="0" xfId="0" applyFont="1" applyFill="1" applyAlignment="1">
      <alignment horizontal="left" vertical="top" wrapText="1" shrinkToFit="1"/>
    </xf>
    <xf numFmtId="0" fontId="21" fillId="5" borderId="6" xfId="0" applyFont="1" applyFill="1" applyBorder="1" applyAlignment="1">
      <alignment horizontal="left" vertical="top" wrapText="1" shrinkToFit="1"/>
    </xf>
    <xf numFmtId="0" fontId="21" fillId="5" borderId="7" xfId="0" applyFont="1" applyFill="1" applyBorder="1" applyAlignment="1">
      <alignment horizontal="left" vertical="top" wrapText="1" shrinkToFit="1"/>
    </xf>
    <xf numFmtId="0" fontId="21" fillId="5" borderId="8" xfId="0" applyFont="1" applyFill="1" applyBorder="1" applyAlignment="1">
      <alignment horizontal="left" vertical="top" wrapText="1" shrinkToFit="1"/>
    </xf>
    <xf numFmtId="0" fontId="21" fillId="5" borderId="9" xfId="0" applyFont="1" applyFill="1" applyBorder="1" applyAlignment="1">
      <alignment horizontal="left" vertical="top" wrapText="1" shrinkToFit="1"/>
    </xf>
    <xf numFmtId="0" fontId="23" fillId="0" borderId="13" xfId="0" applyFont="1" applyBorder="1" applyAlignment="1">
      <alignment horizontal="left" vertical="center" shrinkToFit="1"/>
    </xf>
    <xf numFmtId="0" fontId="72" fillId="0" borderId="22" xfId="0" applyFont="1" applyBorder="1" applyAlignment="1">
      <alignment horizontal="left" vertical="top" wrapText="1" shrinkToFit="1"/>
    </xf>
    <xf numFmtId="0" fontId="72" fillId="0" borderId="20" xfId="0" applyFont="1" applyBorder="1" applyAlignment="1">
      <alignment horizontal="left" vertical="top" wrapText="1" shrinkToFit="1"/>
    </xf>
    <xf numFmtId="0" fontId="72" fillId="0" borderId="21" xfId="0" applyFont="1" applyBorder="1" applyAlignment="1">
      <alignment horizontal="left" vertical="top" wrapText="1" shrinkToFit="1"/>
    </xf>
    <xf numFmtId="0" fontId="23" fillId="0" borderId="13"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14" xfId="0" applyFont="1" applyBorder="1" applyAlignment="1">
      <alignment horizontal="center" vertical="center" wrapText="1" shrinkToFit="1"/>
    </xf>
    <xf numFmtId="0" fontId="28" fillId="2" borderId="0" xfId="0" applyFont="1" applyFill="1" applyAlignment="1">
      <alignment horizontal="left" vertical="center"/>
    </xf>
    <xf numFmtId="0" fontId="21" fillId="0" borderId="20" xfId="0" applyFont="1" applyBorder="1" applyAlignment="1">
      <alignment horizontal="left" vertical="top" wrapText="1"/>
    </xf>
    <xf numFmtId="0" fontId="37" fillId="0" borderId="24" xfId="0" applyFont="1" applyBorder="1" applyAlignment="1" applyProtection="1">
      <alignment horizontal="center" vertical="center" shrinkToFit="1"/>
      <protection locked="0"/>
    </xf>
    <xf numFmtId="0" fontId="37" fillId="0" borderId="1" xfId="0" applyFont="1" applyBorder="1" applyAlignment="1" applyProtection="1">
      <alignment horizontal="center" vertical="center" shrinkToFit="1"/>
      <protection locked="0"/>
    </xf>
    <xf numFmtId="0" fontId="37" fillId="0" borderId="25" xfId="0" applyFont="1" applyBorder="1" applyAlignment="1" applyProtection="1">
      <alignment horizontal="center" vertical="center" shrinkToFit="1"/>
      <protection locked="0"/>
    </xf>
    <xf numFmtId="0" fontId="21" fillId="13" borderId="0" xfId="0" applyFont="1" applyFill="1" applyAlignment="1">
      <alignment horizontal="center" vertical="top" wrapText="1"/>
    </xf>
    <xf numFmtId="0" fontId="23" fillId="0" borderId="13" xfId="0" applyFont="1" applyBorder="1" applyAlignment="1">
      <alignment vertical="center" wrapText="1" shrinkToFit="1"/>
    </xf>
    <xf numFmtId="0" fontId="23" fillId="0" borderId="0" xfId="0" applyFont="1" applyAlignment="1">
      <alignment vertical="center" wrapText="1" shrinkToFit="1"/>
    </xf>
    <xf numFmtId="0" fontId="23" fillId="0" borderId="14" xfId="0" applyFont="1" applyBorder="1" applyAlignment="1">
      <alignment vertical="center" wrapText="1" shrinkToFit="1"/>
    </xf>
    <xf numFmtId="0" fontId="21" fillId="0" borderId="13" xfId="0" applyFont="1" applyBorder="1" applyAlignment="1">
      <alignment horizontal="center" vertical="center" shrinkToFit="1"/>
    </xf>
    <xf numFmtId="0" fontId="21" fillId="0" borderId="0" xfId="0" applyFont="1" applyAlignment="1">
      <alignment horizontal="center" vertical="center" shrinkToFit="1"/>
    </xf>
    <xf numFmtId="0" fontId="21" fillId="0" borderId="56" xfId="0" applyFont="1" applyBorder="1" applyAlignment="1">
      <alignment horizontal="center" vertical="top" wrapText="1"/>
    </xf>
    <xf numFmtId="0" fontId="21" fillId="5" borderId="10" xfId="0" applyFont="1" applyFill="1" applyBorder="1" applyAlignment="1">
      <alignment horizontal="left" vertical="center" shrinkToFit="1"/>
    </xf>
    <xf numFmtId="0" fontId="21" fillId="5" borderId="11" xfId="0" applyFont="1" applyFill="1" applyBorder="1" applyAlignment="1">
      <alignment horizontal="left" vertical="center" shrinkToFit="1"/>
    </xf>
    <xf numFmtId="0" fontId="21" fillId="5" borderId="12" xfId="0" applyFont="1" applyFill="1" applyBorder="1" applyAlignment="1">
      <alignment horizontal="left" vertical="center" shrinkToFit="1"/>
    </xf>
    <xf numFmtId="0" fontId="21" fillId="12" borderId="56" xfId="0" applyFont="1" applyFill="1" applyBorder="1" applyAlignment="1">
      <alignment horizontal="center" vertical="top" wrapText="1"/>
    </xf>
    <xf numFmtId="0" fontId="23" fillId="0" borderId="17" xfId="0" applyFont="1" applyBorder="1" applyAlignment="1">
      <alignment horizontal="center" vertical="center"/>
    </xf>
    <xf numFmtId="0" fontId="23" fillId="0" borderId="16" xfId="0" applyFont="1" applyBorder="1" applyAlignment="1">
      <alignment horizontal="center" vertical="center"/>
    </xf>
    <xf numFmtId="0" fontId="23" fillId="0" borderId="53"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54" xfId="0" applyFont="1" applyBorder="1" applyAlignment="1">
      <alignment horizontal="center"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0" borderId="55" xfId="0" applyFont="1" applyBorder="1" applyAlignment="1">
      <alignment horizontal="center" vertical="center"/>
    </xf>
    <xf numFmtId="0" fontId="24" fillId="0" borderId="0" xfId="0" applyFont="1" applyAlignment="1">
      <alignment vertical="top" wrapText="1" shrinkToFit="1"/>
    </xf>
    <xf numFmtId="0" fontId="24" fillId="0" borderId="20" xfId="0" applyFont="1" applyBorder="1" applyAlignment="1">
      <alignment vertical="top" wrapText="1" shrinkToFit="1"/>
    </xf>
    <xf numFmtId="0" fontId="28" fillId="0" borderId="16" xfId="0" applyFont="1" applyBorder="1" applyAlignment="1">
      <alignment horizontal="left" vertical="top" wrapText="1" shrinkToFit="1"/>
    </xf>
    <xf numFmtId="0" fontId="28" fillId="0" borderId="17" xfId="0" applyFont="1" applyBorder="1" applyAlignment="1">
      <alignment horizontal="left" vertical="top" wrapText="1" shrinkToFit="1"/>
    </xf>
    <xf numFmtId="0" fontId="28" fillId="0" borderId="18" xfId="0" applyFont="1" applyBorder="1" applyAlignment="1">
      <alignment horizontal="left" vertical="top" wrapText="1" shrinkToFit="1"/>
    </xf>
    <xf numFmtId="0" fontId="28" fillId="0" borderId="22" xfId="0" applyFont="1" applyBorder="1" applyAlignment="1">
      <alignment horizontal="left" vertical="top" wrapText="1" shrinkToFit="1"/>
    </xf>
    <xf numFmtId="0" fontId="32" fillId="0" borderId="17" xfId="0" applyFont="1" applyBorder="1" applyAlignment="1">
      <alignment horizontal="center" vertical="center" shrinkToFit="1"/>
    </xf>
    <xf numFmtId="0" fontId="28" fillId="0" borderId="16" xfId="0" applyFont="1" applyBorder="1" applyAlignment="1">
      <alignment horizontal="center" vertical="center" wrapText="1" shrinkToFit="1"/>
    </xf>
    <xf numFmtId="0" fontId="28" fillId="0" borderId="17" xfId="0" applyFont="1" applyBorder="1" applyAlignment="1">
      <alignment horizontal="center" vertical="center" wrapText="1" shrinkToFit="1"/>
    </xf>
    <xf numFmtId="0" fontId="28" fillId="0" borderId="18" xfId="0" applyFont="1" applyBorder="1" applyAlignment="1">
      <alignment horizontal="center" vertical="center" wrapText="1" shrinkToFit="1"/>
    </xf>
    <xf numFmtId="0" fontId="28" fillId="0" borderId="22" xfId="0" applyFont="1" applyBorder="1" applyAlignment="1">
      <alignment horizontal="center" vertical="center" wrapText="1" shrinkToFit="1"/>
    </xf>
    <xf numFmtId="0" fontId="28" fillId="0" borderId="20" xfId="0" applyFont="1" applyBorder="1" applyAlignment="1">
      <alignment horizontal="center" vertical="center" wrapText="1" shrinkToFit="1"/>
    </xf>
    <xf numFmtId="0" fontId="28" fillId="0" borderId="21" xfId="0" applyFont="1" applyBorder="1" applyAlignment="1">
      <alignment horizontal="center" vertical="center" wrapText="1" shrinkToFit="1"/>
    </xf>
    <xf numFmtId="0" fontId="28" fillId="0" borderId="13" xfId="0" applyFont="1" applyBorder="1" applyAlignment="1">
      <alignment horizontal="left" vertical="top" wrapText="1" shrinkToFit="1"/>
    </xf>
    <xf numFmtId="0" fontId="28" fillId="0" borderId="0" xfId="0" applyFont="1" applyAlignment="1">
      <alignment horizontal="left" vertical="center" shrinkToFit="1"/>
    </xf>
    <xf numFmtId="0" fontId="28" fillId="2" borderId="0" xfId="0" applyFont="1" applyFill="1" applyAlignment="1">
      <alignment horizontal="left" vertical="top" wrapText="1"/>
    </xf>
    <xf numFmtId="0" fontId="71" fillId="0" borderId="54" xfId="0" applyFont="1" applyBorder="1" applyAlignment="1">
      <alignment vertical="center" wrapText="1"/>
    </xf>
    <xf numFmtId="0" fontId="50" fillId="0" borderId="10" xfId="0" applyFont="1" applyBorder="1" applyAlignment="1">
      <alignment horizontal="center" vertical="center" shrinkToFit="1"/>
    </xf>
    <xf numFmtId="0" fontId="50" fillId="0" borderId="11" xfId="0" applyFont="1" applyBorder="1" applyAlignment="1">
      <alignment horizontal="center" vertical="center" shrinkToFit="1"/>
    </xf>
    <xf numFmtId="0" fontId="50" fillId="0" borderId="12" xfId="0" applyFont="1" applyBorder="1" applyAlignment="1">
      <alignment horizontal="center" vertical="center" shrinkToFit="1"/>
    </xf>
    <xf numFmtId="0" fontId="28" fillId="0" borderId="20" xfId="0" applyFont="1" applyBorder="1" applyAlignment="1">
      <alignment horizontal="left" vertical="center" shrinkToFit="1"/>
    </xf>
    <xf numFmtId="0" fontId="28" fillId="2" borderId="14" xfId="0" applyFont="1" applyFill="1" applyBorder="1" applyAlignment="1">
      <alignment horizontal="left" vertical="top" wrapText="1" shrinkToFit="1"/>
    </xf>
    <xf numFmtId="0" fontId="28" fillId="2" borderId="20" xfId="0" applyFont="1" applyFill="1" applyBorder="1" applyAlignment="1">
      <alignment horizontal="left" vertical="top" wrapText="1" shrinkToFit="1"/>
    </xf>
    <xf numFmtId="0" fontId="28" fillId="2" borderId="21" xfId="0" applyFont="1" applyFill="1" applyBorder="1" applyAlignment="1">
      <alignment horizontal="left" vertical="top" wrapText="1" shrinkToFit="1"/>
    </xf>
    <xf numFmtId="0" fontId="28" fillId="0" borderId="0" xfId="0" applyFont="1" applyAlignment="1">
      <alignment horizontal="left" vertical="center"/>
    </xf>
    <xf numFmtId="0" fontId="32" fillId="0" borderId="17" xfId="0" applyFont="1" applyBorder="1" applyAlignment="1">
      <alignment horizontal="right" vertical="center" shrinkToFit="1"/>
    </xf>
    <xf numFmtId="0" fontId="37" fillId="0" borderId="17" xfId="0" applyFont="1" applyBorder="1" applyAlignment="1">
      <alignment horizontal="center" vertical="center" shrinkToFit="1"/>
    </xf>
    <xf numFmtId="0" fontId="37" fillId="0" borderId="18" xfId="0" applyFont="1" applyBorder="1" applyAlignment="1">
      <alignment horizontal="center" vertical="center" shrinkToFit="1"/>
    </xf>
    <xf numFmtId="0" fontId="44" fillId="2" borderId="13" xfId="0" applyFont="1" applyFill="1" applyBorder="1" applyAlignment="1">
      <alignment horizontal="left" vertical="top" wrapText="1" shrinkToFit="1"/>
    </xf>
    <xf numFmtId="0" fontId="44" fillId="2" borderId="0" xfId="0" applyFont="1" applyFill="1" applyAlignment="1">
      <alignment horizontal="left" vertical="top" wrapText="1" shrinkToFit="1"/>
    </xf>
    <xf numFmtId="0" fontId="44" fillId="2" borderId="14" xfId="0" applyFont="1" applyFill="1" applyBorder="1" applyAlignment="1">
      <alignment horizontal="left" vertical="top" wrapText="1" shrinkToFit="1"/>
    </xf>
    <xf numFmtId="0" fontId="44" fillId="2" borderId="22" xfId="0" applyFont="1" applyFill="1" applyBorder="1" applyAlignment="1">
      <alignment horizontal="left" vertical="top" wrapText="1" shrinkToFit="1"/>
    </xf>
    <xf numFmtId="0" fontId="44" fillId="2" borderId="20" xfId="0" applyFont="1" applyFill="1" applyBorder="1" applyAlignment="1">
      <alignment horizontal="left" vertical="top" wrapText="1" shrinkToFit="1"/>
    </xf>
    <xf numFmtId="0" fontId="44" fillId="2" borderId="21" xfId="0" applyFont="1" applyFill="1" applyBorder="1" applyAlignment="1">
      <alignment horizontal="left" vertical="top" wrapText="1" shrinkToFit="1"/>
    </xf>
    <xf numFmtId="0" fontId="28" fillId="2" borderId="1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8" xfId="0" applyFont="1" applyFill="1" applyBorder="1" applyAlignment="1">
      <alignment horizontal="center" vertical="center" wrapText="1" shrinkToFit="1"/>
    </xf>
    <xf numFmtId="0" fontId="28" fillId="2" borderId="22" xfId="0" applyFont="1" applyFill="1" applyBorder="1" applyAlignment="1">
      <alignment horizontal="center" vertical="center" wrapText="1" shrinkToFit="1"/>
    </xf>
    <xf numFmtId="0" fontId="28" fillId="2" borderId="20" xfId="0" applyFont="1" applyFill="1" applyBorder="1" applyAlignment="1">
      <alignment horizontal="center" vertical="center" wrapText="1" shrinkToFit="1"/>
    </xf>
    <xf numFmtId="0" fontId="28" fillId="2" borderId="21" xfId="0" applyFont="1" applyFill="1" applyBorder="1" applyAlignment="1">
      <alignment horizontal="center" vertical="center" wrapText="1" shrinkToFit="1"/>
    </xf>
    <xf numFmtId="0" fontId="21" fillId="0" borderId="46" xfId="0" applyFont="1" applyBorder="1" applyAlignment="1">
      <alignment horizontal="left" vertical="center"/>
    </xf>
    <xf numFmtId="0" fontId="21" fillId="0" borderId="48" xfId="0" applyFont="1" applyBorder="1" applyAlignment="1">
      <alignment horizontal="left" vertical="center"/>
    </xf>
    <xf numFmtId="0" fontId="22" fillId="0" borderId="24" xfId="0" applyFont="1" applyBorder="1" applyAlignment="1" applyProtection="1">
      <alignment horizontal="center" vertical="center" shrinkToFit="1"/>
      <protection locked="0"/>
    </xf>
    <xf numFmtId="0" fontId="22" fillId="0" borderId="1" xfId="0" applyFont="1" applyBorder="1" applyAlignment="1" applyProtection="1">
      <alignment horizontal="center" vertical="center" shrinkToFit="1"/>
      <protection locked="0"/>
    </xf>
    <xf numFmtId="0" fontId="22" fillId="0" borderId="25" xfId="0" applyFont="1" applyBorder="1" applyAlignment="1" applyProtection="1">
      <alignment horizontal="center" vertical="center" shrinkToFit="1"/>
      <protection locked="0"/>
    </xf>
    <xf numFmtId="0" fontId="32" fillId="0" borderId="0" xfId="0" applyFont="1" applyAlignment="1">
      <alignment horizontal="left" vertical="center" shrinkToFit="1"/>
    </xf>
    <xf numFmtId="0" fontId="21" fillId="0" borderId="41" xfId="0" applyFont="1" applyBorder="1" applyAlignment="1">
      <alignment horizontal="center" vertical="center"/>
    </xf>
    <xf numFmtId="0" fontId="21" fillId="0" borderId="43" xfId="0" applyFont="1" applyBorder="1" applyAlignment="1">
      <alignment horizontal="center" vertical="center"/>
    </xf>
    <xf numFmtId="0" fontId="21" fillId="5" borderId="56" xfId="0" applyFont="1" applyFill="1" applyBorder="1" applyAlignment="1">
      <alignment horizontal="center" vertical="top" wrapText="1" shrinkToFit="1"/>
    </xf>
    <xf numFmtId="0" fontId="21" fillId="2" borderId="0" xfId="0" applyFont="1" applyFill="1" applyAlignment="1">
      <alignment horizontal="left" vertical="top" wrapText="1"/>
    </xf>
    <xf numFmtId="0" fontId="28" fillId="2" borderId="0" xfId="0" applyFont="1" applyFill="1" applyAlignment="1">
      <alignment horizontal="left" vertical="center" shrinkToFit="1"/>
    </xf>
    <xf numFmtId="0" fontId="21" fillId="0" borderId="56" xfId="0" applyFont="1" applyBorder="1" applyAlignment="1">
      <alignment horizontal="center" vertical="top" wrapText="1" shrinkToFit="1"/>
    </xf>
    <xf numFmtId="0" fontId="21" fillId="13" borderId="56" xfId="0" applyFont="1" applyFill="1" applyBorder="1" applyAlignment="1">
      <alignment horizontal="center" vertical="top" wrapText="1" shrinkToFit="1"/>
    </xf>
    <xf numFmtId="0" fontId="21" fillId="0" borderId="8" xfId="0" applyFont="1" applyBorder="1" applyAlignment="1">
      <alignment horizontal="center" vertical="top" wrapText="1" shrinkToFit="1"/>
    </xf>
    <xf numFmtId="0" fontId="21" fillId="10" borderId="56" xfId="0" applyFont="1" applyFill="1" applyBorder="1" applyAlignment="1">
      <alignment horizontal="center" vertical="center" wrapText="1" shrinkToFit="1"/>
    </xf>
    <xf numFmtId="0" fontId="21" fillId="0" borderId="56" xfId="0" applyFont="1" applyBorder="1" applyAlignment="1">
      <alignment horizontal="center" vertical="center" wrapText="1" shrinkToFit="1"/>
    </xf>
    <xf numFmtId="0" fontId="21" fillId="0" borderId="0" xfId="0" applyFont="1" applyAlignment="1">
      <alignment horizontal="center" vertical="top" wrapText="1" shrinkToFit="1"/>
    </xf>
    <xf numFmtId="0" fontId="21" fillId="0" borderId="8" xfId="0" applyFont="1" applyBorder="1" applyAlignment="1">
      <alignment horizontal="left" vertical="top"/>
    </xf>
    <xf numFmtId="0" fontId="0" fillId="5" borderId="8" xfId="0" applyFill="1" applyBorder="1" applyAlignment="1">
      <alignment horizontal="center" vertical="center"/>
    </xf>
    <xf numFmtId="0" fontId="21" fillId="0" borderId="28"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82" xfId="0" applyFont="1" applyBorder="1" applyAlignment="1">
      <alignment horizontal="center" vertical="center" shrinkToFit="1"/>
    </xf>
    <xf numFmtId="0" fontId="21" fillId="0" borderId="83"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30" xfId="0" applyFont="1" applyBorder="1" applyAlignment="1">
      <alignment horizontal="center" vertical="center" shrinkToFit="1"/>
    </xf>
    <xf numFmtId="0" fontId="23" fillId="0" borderId="28"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10" borderId="56" xfId="0" applyFont="1" applyFill="1" applyBorder="1" applyAlignment="1">
      <alignment horizontal="center" vertical="center" wrapText="1" shrinkToFit="1"/>
    </xf>
    <xf numFmtId="0" fontId="49" fillId="6" borderId="0" xfId="1" applyFont="1" applyFill="1" applyBorder="1" applyAlignment="1">
      <alignment horizontal="left" vertical="top" wrapText="1" shrinkToFit="1"/>
    </xf>
    <xf numFmtId="0" fontId="28" fillId="0" borderId="86" xfId="0" applyFont="1" applyBorder="1" applyAlignment="1">
      <alignment horizontal="left" vertical="top" wrapText="1" shrinkToFit="1"/>
    </xf>
    <xf numFmtId="0" fontId="28" fillId="0" borderId="87" xfId="0" applyFont="1" applyBorder="1" applyAlignment="1">
      <alignment horizontal="left" vertical="top" wrapText="1" shrinkToFit="1"/>
    </xf>
    <xf numFmtId="0" fontId="28" fillId="0" borderId="88" xfId="0" applyFont="1" applyBorder="1" applyAlignment="1">
      <alignment horizontal="left" vertical="top" wrapText="1" shrinkToFit="1"/>
    </xf>
    <xf numFmtId="0" fontId="28" fillId="0" borderId="89" xfId="0" applyFont="1" applyBorder="1" applyAlignment="1">
      <alignment horizontal="left" vertical="top" wrapText="1" shrinkToFit="1"/>
    </xf>
    <xf numFmtId="0" fontId="28" fillId="0" borderId="90" xfId="0" applyFont="1" applyBorder="1" applyAlignment="1">
      <alignment horizontal="left" vertical="top" wrapText="1" shrinkToFit="1"/>
    </xf>
    <xf numFmtId="0" fontId="28" fillId="0" borderId="91" xfId="0" applyFont="1" applyBorder="1" applyAlignment="1">
      <alignment horizontal="left" vertical="top" wrapText="1" shrinkToFit="1"/>
    </xf>
    <xf numFmtId="0" fontId="28" fillId="0" borderId="92" xfId="0" applyFont="1" applyBorder="1" applyAlignment="1">
      <alignment horizontal="left" vertical="top" wrapText="1" shrinkToFit="1"/>
    </xf>
    <xf numFmtId="0" fontId="28" fillId="0" borderId="93" xfId="0" applyFont="1" applyBorder="1" applyAlignment="1">
      <alignment horizontal="left" vertical="top" wrapText="1" shrinkToFit="1"/>
    </xf>
    <xf numFmtId="0" fontId="44" fillId="0" borderId="24"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25" xfId="0" applyFont="1" applyBorder="1" applyAlignment="1" applyProtection="1">
      <alignment horizontal="center" vertical="center" shrinkToFit="1"/>
      <protection locked="0"/>
    </xf>
    <xf numFmtId="0" fontId="73" fillId="0" borderId="0" xfId="0" applyFont="1" applyAlignment="1">
      <alignment horizontal="left" vertical="top" wrapText="1" shrinkToFit="1"/>
    </xf>
    <xf numFmtId="0" fontId="55" fillId="0" borderId="20" xfId="1" applyFont="1" applyBorder="1" applyAlignment="1">
      <alignment horizontal="center" vertical="center"/>
    </xf>
    <xf numFmtId="0" fontId="54" fillId="0" borderId="0" xfId="1" applyFont="1" applyBorder="1" applyAlignment="1">
      <alignment horizontal="center" vertical="center"/>
    </xf>
    <xf numFmtId="0" fontId="60" fillId="0" borderId="13" xfId="0" applyFont="1" applyBorder="1" applyAlignment="1">
      <alignment horizontal="left" vertical="top" wrapText="1" shrinkToFit="1"/>
    </xf>
    <xf numFmtId="0" fontId="60" fillId="0" borderId="0" xfId="0" applyFont="1" applyAlignment="1">
      <alignment horizontal="left" vertical="top" wrapText="1" shrinkToFit="1"/>
    </xf>
    <xf numFmtId="0" fontId="60" fillId="0" borderId="14" xfId="0" applyFont="1" applyBorder="1" applyAlignment="1">
      <alignment horizontal="left" vertical="top" wrapText="1" shrinkToFit="1"/>
    </xf>
    <xf numFmtId="178" fontId="21" fillId="0" borderId="84" xfId="0" applyNumberFormat="1" applyFont="1" applyBorder="1" applyAlignment="1">
      <alignment horizontal="center" vertical="center" wrapText="1"/>
    </xf>
    <xf numFmtId="178" fontId="21" fillId="0" borderId="85" xfId="0" applyNumberFormat="1" applyFont="1" applyBorder="1" applyAlignment="1">
      <alignment horizontal="center" vertical="center" wrapText="1"/>
    </xf>
    <xf numFmtId="0" fontId="28" fillId="0" borderId="0" xfId="0" applyFont="1" applyAlignment="1">
      <alignment horizontal="left" vertical="top"/>
    </xf>
    <xf numFmtId="0" fontId="57" fillId="0" borderId="24" xfId="0" applyFont="1" applyBorder="1" applyAlignment="1">
      <alignment horizontal="center" vertical="center" shrinkToFit="1"/>
    </xf>
    <xf numFmtId="0" fontId="57" fillId="0" borderId="1" xfId="0" applyFont="1" applyBorder="1" applyAlignment="1">
      <alignment horizontal="center" vertical="center" shrinkToFit="1"/>
    </xf>
    <xf numFmtId="0" fontId="57" fillId="0" borderId="25" xfId="0" applyFont="1" applyBorder="1" applyAlignment="1">
      <alignment horizontal="center" vertical="center" shrinkToFit="1"/>
    </xf>
    <xf numFmtId="180" fontId="21" fillId="5" borderId="10" xfId="0" applyNumberFormat="1" applyFont="1" applyFill="1" applyBorder="1" applyAlignment="1">
      <alignment horizontal="left" vertical="center" shrinkToFit="1"/>
    </xf>
    <xf numFmtId="180" fontId="21" fillId="5" borderId="11" xfId="0" applyNumberFormat="1" applyFont="1" applyFill="1" applyBorder="1" applyAlignment="1">
      <alignment horizontal="left" vertical="center" shrinkToFit="1"/>
    </xf>
    <xf numFmtId="180" fontId="21" fillId="5" borderId="12" xfId="0" applyNumberFormat="1" applyFont="1" applyFill="1" applyBorder="1" applyAlignment="1">
      <alignment horizontal="left" vertical="center" shrinkToFit="1"/>
    </xf>
    <xf numFmtId="0" fontId="28" fillId="2" borderId="0" xfId="0" applyFont="1" applyFill="1" applyAlignment="1">
      <alignment horizontal="left" vertical="top"/>
    </xf>
    <xf numFmtId="0" fontId="81" fillId="0" borderId="13" xfId="0" applyFont="1" applyBorder="1" applyAlignment="1">
      <alignment horizontal="left" vertical="top" wrapText="1"/>
    </xf>
    <xf numFmtId="0" fontId="82" fillId="0" borderId="0" xfId="0" applyFont="1" applyAlignment="1">
      <alignment horizontal="left" vertical="top" wrapText="1"/>
    </xf>
    <xf numFmtId="0" fontId="82" fillId="0" borderId="14" xfId="0" applyFont="1" applyBorder="1" applyAlignment="1">
      <alignment horizontal="left" vertical="top" wrapText="1"/>
    </xf>
    <xf numFmtId="0" fontId="82" fillId="0" borderId="13" xfId="0" applyFont="1" applyBorder="1" applyAlignment="1">
      <alignment horizontal="left" vertical="top" wrapText="1"/>
    </xf>
    <xf numFmtId="0" fontId="58" fillId="0" borderId="17" xfId="0" applyFont="1" applyBorder="1" applyAlignment="1">
      <alignment horizontal="left" vertical="center" wrapText="1" shrinkToFit="1"/>
    </xf>
    <xf numFmtId="0" fontId="58" fillId="0" borderId="20" xfId="0" applyFont="1" applyBorder="1" applyAlignment="1">
      <alignment horizontal="left" vertical="center" wrapText="1" shrinkToFit="1"/>
    </xf>
    <xf numFmtId="0" fontId="57" fillId="0" borderId="10" xfId="0" applyFont="1" applyBorder="1" applyAlignment="1">
      <alignment horizontal="center" vertical="center" shrinkToFit="1"/>
    </xf>
    <xf numFmtId="0" fontId="57" fillId="0" borderId="11" xfId="0" applyFont="1" applyBorder="1" applyAlignment="1">
      <alignment horizontal="center" vertical="center" shrinkToFit="1"/>
    </xf>
    <xf numFmtId="0" fontId="57" fillId="0" borderId="66" xfId="0" applyFont="1" applyBorder="1" applyAlignment="1">
      <alignment horizontal="center" vertical="center" shrinkToFit="1"/>
    </xf>
    <xf numFmtId="0" fontId="71" fillId="0" borderId="17" xfId="0" applyFont="1" applyBorder="1" applyAlignment="1">
      <alignment horizontal="left" vertical="top" wrapText="1" shrinkToFit="1"/>
    </xf>
    <xf numFmtId="0" fontId="71" fillId="0" borderId="18" xfId="0" applyFont="1" applyBorder="1" applyAlignment="1">
      <alignment horizontal="left" vertical="top" wrapText="1" shrinkToFit="1"/>
    </xf>
    <xf numFmtId="0" fontId="71" fillId="0" borderId="0" xfId="0" applyFont="1" applyAlignment="1">
      <alignment horizontal="left" vertical="top" wrapText="1" shrinkToFit="1"/>
    </xf>
    <xf numFmtId="0" fontId="71" fillId="0" borderId="14" xfId="0" applyFont="1" applyBorder="1" applyAlignment="1">
      <alignment horizontal="left" vertical="top" wrapText="1" shrinkToFit="1"/>
    </xf>
    <xf numFmtId="0" fontId="45" fillId="0" borderId="17" xfId="0" applyFont="1" applyBorder="1" applyAlignment="1">
      <alignment horizontal="right" vertical="center" wrapText="1"/>
    </xf>
    <xf numFmtId="0" fontId="23" fillId="0" borderId="35" xfId="0" applyFont="1" applyBorder="1" applyAlignment="1">
      <alignment horizontal="center" vertical="center"/>
    </xf>
    <xf numFmtId="0" fontId="23" fillId="0" borderId="1" xfId="0" applyFont="1" applyBorder="1" applyAlignment="1">
      <alignment horizontal="center" vertical="center"/>
    </xf>
    <xf numFmtId="0" fontId="23" fillId="0" borderId="36" xfId="0" applyFont="1" applyBorder="1" applyAlignment="1">
      <alignment horizontal="center" vertical="center"/>
    </xf>
    <xf numFmtId="0" fontId="23" fillId="0" borderId="31"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0" fillId="0" borderId="0" xfId="0" applyAlignment="1">
      <alignment horizontal="left" vertical="top" wrapTex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33" fillId="0" borderId="0" xfId="0" applyFont="1" applyAlignment="1">
      <alignment horizontal="left" vertical="top" wrapText="1"/>
    </xf>
    <xf numFmtId="0" fontId="33" fillId="0" borderId="14" xfId="0" applyFont="1" applyBorder="1" applyAlignment="1">
      <alignment horizontal="left" vertical="top"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1" fillId="11" borderId="22" xfId="0" applyFont="1" applyFill="1" applyBorder="1" applyAlignment="1">
      <alignment horizontal="center" vertical="center" shrinkToFit="1"/>
    </xf>
    <xf numFmtId="0" fontId="21" fillId="11" borderId="20" xfId="0" applyFont="1" applyFill="1" applyBorder="1" applyAlignment="1">
      <alignment horizontal="center" vertical="center" shrinkToFit="1"/>
    </xf>
    <xf numFmtId="0" fontId="21" fillId="11" borderId="21" xfId="0" applyFont="1" applyFill="1" applyBorder="1" applyAlignment="1">
      <alignment horizontal="center" vertical="center" shrinkToFit="1"/>
    </xf>
    <xf numFmtId="0" fontId="21" fillId="11" borderId="22" xfId="0" applyFont="1" applyFill="1" applyBorder="1" applyAlignment="1">
      <alignment horizontal="left" vertical="center" shrinkToFit="1"/>
    </xf>
    <xf numFmtId="0" fontId="21" fillId="11" borderId="20" xfId="0" applyFont="1" applyFill="1" applyBorder="1" applyAlignment="1">
      <alignment horizontal="left" vertical="center" shrinkToFit="1"/>
    </xf>
    <xf numFmtId="0" fontId="21" fillId="11" borderId="21" xfId="0" applyFont="1" applyFill="1" applyBorder="1" applyAlignment="1">
      <alignment horizontal="left" vertical="center" shrinkToFit="1"/>
    </xf>
    <xf numFmtId="0" fontId="21" fillId="0" borderId="10" xfId="0" applyFont="1" applyBorder="1" applyAlignment="1">
      <alignment vertical="center" shrinkToFit="1"/>
    </xf>
    <xf numFmtId="0" fontId="20" fillId="0" borderId="66" xfId="0" applyFont="1" applyBorder="1" applyAlignment="1">
      <alignment vertical="center" shrinkToFit="1"/>
    </xf>
    <xf numFmtId="0" fontId="21" fillId="0" borderId="10" xfId="0" quotePrefix="1" applyFont="1" applyBorder="1" applyAlignment="1">
      <alignment vertical="center" shrinkToFit="1"/>
    </xf>
    <xf numFmtId="0" fontId="21" fillId="5" borderId="11" xfId="0" applyFont="1" applyFill="1" applyBorder="1" applyAlignment="1">
      <alignment horizontal="left" vertical="center"/>
    </xf>
    <xf numFmtId="0" fontId="21" fillId="5" borderId="12" xfId="0" applyFont="1" applyFill="1" applyBorder="1" applyAlignment="1">
      <alignment horizontal="left" vertical="center"/>
    </xf>
    <xf numFmtId="0" fontId="33" fillId="0" borderId="0" xfId="0" applyFont="1" applyAlignment="1">
      <alignment horizontal="left" vertical="center"/>
    </xf>
    <xf numFmtId="0" fontId="33" fillId="0" borderId="14" xfId="0" applyFont="1" applyBorder="1" applyAlignment="1">
      <alignment horizontal="left" vertical="center"/>
    </xf>
    <xf numFmtId="0" fontId="21" fillId="11" borderId="16" xfId="0" applyFont="1" applyFill="1" applyBorder="1" applyAlignment="1">
      <alignment horizontal="left" vertical="center" shrinkToFit="1"/>
    </xf>
    <xf numFmtId="0" fontId="21" fillId="11" borderId="17" xfId="0" applyFont="1" applyFill="1" applyBorder="1" applyAlignment="1">
      <alignment horizontal="left" vertical="center" shrinkToFit="1"/>
    </xf>
    <xf numFmtId="0" fontId="21" fillId="11" borderId="18" xfId="0" applyFont="1" applyFill="1" applyBorder="1" applyAlignment="1">
      <alignment horizontal="left" vertical="center" shrinkToFit="1"/>
    </xf>
    <xf numFmtId="178" fontId="28" fillId="6" borderId="17" xfId="0" applyNumberFormat="1" applyFont="1" applyFill="1" applyBorder="1" applyAlignment="1">
      <alignment horizontal="center" vertical="center"/>
    </xf>
    <xf numFmtId="178" fontId="28" fillId="6" borderId="20" xfId="0" applyNumberFormat="1" applyFont="1" applyFill="1" applyBorder="1" applyAlignment="1">
      <alignment horizontal="center" vertical="center"/>
    </xf>
    <xf numFmtId="0" fontId="21" fillId="6" borderId="16" xfId="0" applyFont="1" applyFill="1" applyBorder="1" applyAlignment="1">
      <alignment horizontal="center" vertical="center"/>
    </xf>
    <xf numFmtId="0" fontId="21" fillId="6" borderId="22"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21" xfId="0" applyFont="1" applyFill="1" applyBorder="1" applyAlignment="1">
      <alignment horizontal="center" vertical="center"/>
    </xf>
    <xf numFmtId="178" fontId="28" fillId="5" borderId="17" xfId="0" applyNumberFormat="1" applyFont="1" applyFill="1" applyBorder="1" applyAlignment="1">
      <alignment horizontal="center" vertical="center"/>
    </xf>
    <xf numFmtId="178" fontId="28" fillId="5" borderId="20" xfId="0" applyNumberFormat="1" applyFont="1" applyFill="1" applyBorder="1" applyAlignment="1">
      <alignment horizontal="center" vertical="center"/>
    </xf>
    <xf numFmtId="0" fontId="32" fillId="6" borderId="16" xfId="0" applyFont="1" applyFill="1" applyBorder="1" applyAlignment="1">
      <alignment horizontal="center" vertical="center" wrapText="1" shrinkToFit="1"/>
    </xf>
    <xf numFmtId="0" fontId="32" fillId="6" borderId="17" xfId="0" applyFont="1" applyFill="1" applyBorder="1" applyAlignment="1">
      <alignment horizontal="center" vertical="center" wrapText="1" shrinkToFit="1"/>
    </xf>
    <xf numFmtId="0" fontId="32" fillId="6" borderId="18" xfId="0" applyFont="1" applyFill="1" applyBorder="1" applyAlignment="1">
      <alignment horizontal="center" vertical="center" wrapText="1" shrinkToFit="1"/>
    </xf>
    <xf numFmtId="0" fontId="32" fillId="6" borderId="22" xfId="0" applyFont="1" applyFill="1" applyBorder="1" applyAlignment="1">
      <alignment horizontal="center" vertical="center" wrapText="1" shrinkToFit="1"/>
    </xf>
    <xf numFmtId="0" fontId="32" fillId="6" borderId="20" xfId="0" applyFont="1" applyFill="1" applyBorder="1" applyAlignment="1">
      <alignment horizontal="center" vertical="center" wrapText="1" shrinkToFit="1"/>
    </xf>
    <xf numFmtId="0" fontId="32" fillId="6" borderId="21" xfId="0" applyFont="1" applyFill="1" applyBorder="1" applyAlignment="1">
      <alignment horizontal="center" vertical="center" wrapText="1" shrinkToFit="1"/>
    </xf>
    <xf numFmtId="176" fontId="28" fillId="5" borderId="17" xfId="0" applyNumberFormat="1" applyFont="1" applyFill="1" applyBorder="1" applyAlignment="1">
      <alignment horizontal="center" vertical="center"/>
    </xf>
    <xf numFmtId="176" fontId="28" fillId="5" borderId="20" xfId="0" applyNumberFormat="1" applyFont="1" applyFill="1" applyBorder="1" applyAlignment="1">
      <alignment horizontal="center" vertical="center"/>
    </xf>
    <xf numFmtId="0" fontId="20" fillId="0" borderId="21" xfId="0" applyFont="1" applyBorder="1" applyAlignment="1">
      <alignment horizontal="center" vertical="center"/>
    </xf>
    <xf numFmtId="176" fontId="28" fillId="5" borderId="11" xfId="0" applyNumberFormat="1" applyFont="1" applyFill="1" applyBorder="1" applyAlignment="1">
      <alignment horizontal="center" vertical="center"/>
    </xf>
    <xf numFmtId="0" fontId="21" fillId="6" borderId="31" xfId="0" applyFont="1" applyFill="1" applyBorder="1" applyAlignment="1">
      <alignment horizontal="center" vertical="center" shrinkToFit="1"/>
    </xf>
    <xf numFmtId="0" fontId="21" fillId="6" borderId="29" xfId="0" applyFont="1" applyFill="1" applyBorder="1" applyAlignment="1">
      <alignment horizontal="center" vertical="center" shrinkToFit="1"/>
    </xf>
    <xf numFmtId="0" fontId="21" fillId="6" borderId="30" xfId="0" applyFont="1" applyFill="1" applyBorder="1" applyAlignment="1">
      <alignment horizontal="center" vertical="center" shrinkToFit="1"/>
    </xf>
    <xf numFmtId="0" fontId="21" fillId="6" borderId="10" xfId="0" applyFont="1" applyFill="1" applyBorder="1" applyAlignment="1">
      <alignment horizontal="center" vertical="center" shrinkToFit="1"/>
    </xf>
    <xf numFmtId="0" fontId="21" fillId="6" borderId="11" xfId="0" applyFont="1" applyFill="1" applyBorder="1" applyAlignment="1">
      <alignment horizontal="center" vertical="center" shrinkToFit="1"/>
    </xf>
    <xf numFmtId="0" fontId="21" fillId="6" borderId="12" xfId="0" applyFont="1" applyFill="1" applyBorder="1" applyAlignment="1">
      <alignment horizontal="center" vertical="center" shrinkToFit="1"/>
    </xf>
    <xf numFmtId="0" fontId="21" fillId="11" borderId="10" xfId="0" applyFont="1" applyFill="1" applyBorder="1" applyAlignment="1">
      <alignment horizontal="center" vertical="center" shrinkToFit="1"/>
    </xf>
    <xf numFmtId="0" fontId="21" fillId="11" borderId="11" xfId="0" applyFont="1" applyFill="1" applyBorder="1" applyAlignment="1">
      <alignment horizontal="center" vertical="center" shrinkToFit="1"/>
    </xf>
    <xf numFmtId="0" fontId="21" fillId="11" borderId="12" xfId="0" applyFont="1" applyFill="1" applyBorder="1" applyAlignment="1">
      <alignment horizontal="center" vertical="center" shrinkToFit="1"/>
    </xf>
    <xf numFmtId="0" fontId="19" fillId="6" borderId="0" xfId="1" applyFill="1" applyBorder="1" applyAlignment="1">
      <alignment horizontal="left" vertical="center"/>
    </xf>
    <xf numFmtId="0" fontId="19" fillId="6" borderId="14" xfId="1" applyFill="1" applyBorder="1" applyAlignment="1">
      <alignment horizontal="left" vertical="center"/>
    </xf>
    <xf numFmtId="0" fontId="21" fillId="10" borderId="10" xfId="0" applyFont="1" applyFill="1" applyBorder="1" applyAlignment="1">
      <alignment horizontal="center" vertical="center" shrinkToFit="1"/>
    </xf>
    <xf numFmtId="0" fontId="21" fillId="10" borderId="11" xfId="0" applyFont="1" applyFill="1" applyBorder="1" applyAlignment="1">
      <alignment horizontal="center" vertical="center" shrinkToFit="1"/>
    </xf>
    <xf numFmtId="0" fontId="21" fillId="10" borderId="12" xfId="0" applyFont="1" applyFill="1" applyBorder="1" applyAlignment="1">
      <alignment horizontal="center" vertical="center" shrinkToFit="1"/>
    </xf>
    <xf numFmtId="0" fontId="21" fillId="0" borderId="22"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21" fillId="6" borderId="13" xfId="0" applyFont="1" applyFill="1" applyBorder="1" applyAlignment="1">
      <alignment horizontal="center" vertical="center" shrinkToFit="1"/>
    </xf>
    <xf numFmtId="0" fontId="21" fillId="6" borderId="0" xfId="0" applyFont="1" applyFill="1" applyAlignment="1">
      <alignment horizontal="center" vertical="center" shrinkToFit="1"/>
    </xf>
    <xf numFmtId="0" fontId="21" fillId="10" borderId="31" xfId="0" applyFont="1" applyFill="1" applyBorder="1" applyAlignment="1">
      <alignment horizontal="center" vertical="center" shrinkToFit="1"/>
    </xf>
    <xf numFmtId="0" fontId="21" fillId="10" borderId="29" xfId="0" applyFont="1" applyFill="1" applyBorder="1" applyAlignment="1">
      <alignment horizontal="center" vertical="center" shrinkToFit="1"/>
    </xf>
    <xf numFmtId="0" fontId="21" fillId="10" borderId="30" xfId="0" applyFont="1" applyFill="1" applyBorder="1" applyAlignment="1">
      <alignment horizontal="center" vertical="center" shrinkToFit="1"/>
    </xf>
    <xf numFmtId="0" fontId="21" fillId="0" borderId="14" xfId="0" applyFont="1" applyBorder="1" applyAlignment="1">
      <alignment horizontal="center" vertical="center" shrinkToFit="1"/>
    </xf>
    <xf numFmtId="0" fontId="21" fillId="10" borderId="49" xfId="0" applyFont="1" applyFill="1" applyBorder="1" applyAlignment="1">
      <alignment horizontal="center" vertical="center"/>
    </xf>
    <xf numFmtId="0" fontId="21" fillId="10" borderId="38" xfId="0" applyFont="1" applyFill="1" applyBorder="1" applyAlignment="1">
      <alignment horizontal="center" vertical="center"/>
    </xf>
    <xf numFmtId="0" fontId="21" fillId="10" borderId="50" xfId="0" applyFont="1" applyFill="1" applyBorder="1" applyAlignment="1">
      <alignment horizontal="center" vertical="center"/>
    </xf>
    <xf numFmtId="0" fontId="23" fillId="0" borderId="16" xfId="0" applyFont="1" applyBorder="1" applyAlignment="1">
      <alignment horizontal="center" vertical="center" wrapText="1" shrinkToFit="1"/>
    </xf>
    <xf numFmtId="0" fontId="23" fillId="0" borderId="17"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32" fillId="0" borderId="16" xfId="0" applyFont="1" applyBorder="1" applyAlignment="1">
      <alignment horizontal="center" vertical="center" wrapText="1" shrinkToFit="1"/>
    </xf>
    <xf numFmtId="0" fontId="32" fillId="0" borderId="17" xfId="0" applyFont="1" applyBorder="1" applyAlignment="1">
      <alignment horizontal="center" vertical="center" wrapText="1" shrinkToFit="1"/>
    </xf>
    <xf numFmtId="0" fontId="32" fillId="0" borderId="18" xfId="0" applyFont="1" applyBorder="1" applyAlignment="1">
      <alignment horizontal="center" vertical="center" wrapText="1" shrinkToFit="1"/>
    </xf>
    <xf numFmtId="0" fontId="32" fillId="0" borderId="22" xfId="0" applyFont="1" applyBorder="1" applyAlignment="1">
      <alignment horizontal="center" vertical="center" wrapText="1" shrinkToFit="1"/>
    </xf>
    <xf numFmtId="0" fontId="32" fillId="0" borderId="20" xfId="0" applyFont="1" applyBorder="1" applyAlignment="1">
      <alignment horizontal="center" vertical="center" wrapText="1" shrinkToFit="1"/>
    </xf>
    <xf numFmtId="0" fontId="32" fillId="0" borderId="21" xfId="0" applyFont="1" applyBorder="1" applyAlignment="1">
      <alignment horizontal="center" vertical="center" wrapText="1" shrinkToFit="1"/>
    </xf>
    <xf numFmtId="0" fontId="21" fillId="11" borderId="10" xfId="0" applyFont="1" applyFill="1" applyBorder="1" applyAlignment="1">
      <alignment horizontal="center" vertical="center" wrapText="1"/>
    </xf>
    <xf numFmtId="0" fontId="21" fillId="11" borderId="11" xfId="0" applyFont="1" applyFill="1" applyBorder="1" applyAlignment="1">
      <alignment horizontal="center" vertical="center"/>
    </xf>
    <xf numFmtId="0" fontId="21" fillId="11" borderId="12" xfId="0" applyFont="1" applyFill="1" applyBorder="1" applyAlignment="1">
      <alignment horizontal="center" vertical="center"/>
    </xf>
    <xf numFmtId="0" fontId="21" fillId="11" borderId="10" xfId="0" applyFont="1" applyFill="1" applyBorder="1" applyAlignment="1">
      <alignment horizontal="center" vertical="center"/>
    </xf>
    <xf numFmtId="0" fontId="21" fillId="5" borderId="11" xfId="0" applyFont="1" applyFill="1" applyBorder="1" applyAlignment="1">
      <alignment horizontal="center" vertical="center" shrinkToFit="1"/>
    </xf>
    <xf numFmtId="0" fontId="21" fillId="5" borderId="12" xfId="0" applyFont="1" applyFill="1" applyBorder="1" applyAlignment="1">
      <alignment horizontal="center" vertical="center" shrinkToFit="1"/>
    </xf>
    <xf numFmtId="0" fontId="21" fillId="0" borderId="10" xfId="0" quotePrefix="1" applyFont="1" applyBorder="1" applyAlignment="1">
      <alignment horizontal="center" vertical="center"/>
    </xf>
    <xf numFmtId="0" fontId="21" fillId="0" borderId="11" xfId="0" quotePrefix="1" applyFont="1" applyBorder="1" applyAlignment="1">
      <alignment horizontal="center" vertical="center"/>
    </xf>
    <xf numFmtId="0" fontId="21" fillId="0" borderId="12" xfId="0" quotePrefix="1" applyFont="1" applyBorder="1" applyAlignment="1">
      <alignment horizontal="center" vertical="center"/>
    </xf>
    <xf numFmtId="0" fontId="21" fillId="11" borderId="16" xfId="0" applyFont="1" applyFill="1" applyBorder="1" applyAlignment="1">
      <alignment horizontal="center" vertical="center" shrinkToFit="1"/>
    </xf>
    <xf numFmtId="0" fontId="21" fillId="11" borderId="17" xfId="0" applyFont="1" applyFill="1" applyBorder="1" applyAlignment="1">
      <alignment horizontal="center" vertical="center" shrinkToFit="1"/>
    </xf>
    <xf numFmtId="0" fontId="21" fillId="11" borderId="18" xfId="0" applyFont="1" applyFill="1" applyBorder="1" applyAlignment="1">
      <alignment horizontal="center" vertical="center" shrinkToFit="1"/>
    </xf>
    <xf numFmtId="0" fontId="32" fillId="0" borderId="18" xfId="0" applyFont="1" applyBorder="1" applyAlignment="1">
      <alignment horizontal="center" vertical="center" shrinkToFit="1"/>
    </xf>
    <xf numFmtId="0" fontId="32" fillId="0" borderId="22" xfId="0" applyFont="1" applyBorder="1" applyAlignment="1">
      <alignment horizontal="center" vertical="center" shrinkToFit="1"/>
    </xf>
    <xf numFmtId="0" fontId="32" fillId="0" borderId="21" xfId="0" applyFont="1" applyBorder="1" applyAlignment="1">
      <alignment horizontal="center" vertical="center" shrinkToFit="1"/>
    </xf>
    <xf numFmtId="0" fontId="21" fillId="12" borderId="17" xfId="0" quotePrefix="1" applyFont="1" applyFill="1" applyBorder="1" applyAlignment="1">
      <alignment horizontal="center" vertical="center"/>
    </xf>
    <xf numFmtId="0" fontId="21" fillId="12" borderId="20" xfId="0" quotePrefix="1" applyFont="1" applyFill="1" applyBorder="1" applyAlignment="1">
      <alignment horizontal="center" vertical="center"/>
    </xf>
    <xf numFmtId="0" fontId="21" fillId="5" borderId="22"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21"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2" xfId="0" applyFont="1" applyFill="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7" borderId="17" xfId="0" applyFill="1" applyBorder="1" applyAlignment="1">
      <alignment horizontal="center" vertical="center"/>
    </xf>
    <xf numFmtId="0" fontId="0" fillId="7" borderId="20" xfId="0" applyFill="1" applyBorder="1" applyAlignment="1">
      <alignment horizontal="center" vertical="center"/>
    </xf>
    <xf numFmtId="0" fontId="0" fillId="3" borderId="18" xfId="0" applyFill="1" applyBorder="1" applyAlignment="1">
      <alignment horizontal="center" vertical="center"/>
    </xf>
    <xf numFmtId="0" fontId="0" fillId="3" borderId="21"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67" fillId="8" borderId="13" xfId="0" applyFont="1" applyFill="1" applyBorder="1" applyAlignment="1">
      <alignment vertical="top" wrapText="1"/>
    </xf>
  </cellXfs>
  <cellStyles count="8">
    <cellStyle name="パーセント" xfId="6" builtinId="5"/>
    <cellStyle name="ハイパーリンク" xfId="1" builtinId="8"/>
    <cellStyle name="標準" xfId="0" builtinId="0"/>
    <cellStyle name="標準 2" xfId="2" xr:uid="{4CFFC88A-ECF9-41DF-9230-38CC1EBE8982}"/>
    <cellStyle name="標準 2 2" xfId="3" xr:uid="{217055A3-4CDE-49C8-A003-F56DD31EA7C3}"/>
    <cellStyle name="標準 2 3" xfId="5" xr:uid="{F78ED7B2-E05A-4F96-81AA-16504A0A6E48}"/>
    <cellStyle name="標準 3" xfId="4" xr:uid="{BF11AE35-E7A0-47FE-94A3-8E2A77D2E546}"/>
    <cellStyle name="標準 3 2" xfId="7" xr:uid="{6DDBAC3A-BE2D-4471-B04C-B7657B0439F2}"/>
  </cellStyles>
  <dxfs count="1806">
    <dxf>
      <font>
        <color theme="0"/>
      </font>
    </dxf>
    <dxf>
      <font>
        <color theme="0"/>
      </font>
    </dxf>
    <dxf>
      <font>
        <color theme="0"/>
      </font>
      <fill>
        <patternFill patternType="none">
          <bgColor auto="1"/>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rgb="FFFF0000"/>
      </font>
      <fill>
        <patternFill>
          <bgColor theme="7" tint="0.79998168889431442"/>
        </patternFill>
      </fill>
    </dxf>
    <dxf>
      <font>
        <b/>
        <i val="0"/>
        <color rgb="FF643C00"/>
      </font>
      <fill>
        <patternFill>
          <bgColor rgb="FFFFFF99"/>
        </patternFill>
      </fill>
    </dxf>
    <dxf>
      <font>
        <b/>
        <i val="0"/>
        <color theme="6" tint="-0.24994659260841701"/>
      </font>
      <fill>
        <patternFill>
          <bgColor theme="0" tint="-4.9989318521683403E-2"/>
        </patternFill>
      </fill>
    </dxf>
    <dxf>
      <font>
        <b/>
        <i val="0"/>
        <color auto="1"/>
      </font>
      <fill>
        <patternFill>
          <bgColor theme="9" tint="0.59996337778862885"/>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auto="1"/>
      </font>
      <fill>
        <patternFill>
          <bgColor theme="9" tint="0.59996337778862885"/>
        </patternFill>
      </fill>
    </dxf>
    <dxf>
      <font>
        <b/>
        <i val="0"/>
        <color auto="1"/>
      </font>
      <fill>
        <patternFill>
          <bgColor theme="9" tint="0.59996337778862885"/>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006100"/>
      </font>
      <fill>
        <patternFill>
          <bgColor rgb="FFC6EFCE"/>
        </patternFill>
      </fill>
    </dxf>
    <dxf>
      <font>
        <color auto="1"/>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rgb="FF9C0006"/>
      </font>
      <fill>
        <patternFill>
          <bgColor rgb="FFFFC7CE"/>
        </patternFill>
      </fill>
    </dxf>
    <dxf>
      <font>
        <color auto="1"/>
      </font>
      <fill>
        <patternFill>
          <bgColor theme="2" tint="-9.9948118533890809E-2"/>
        </patternFill>
      </fill>
    </dxf>
    <dxf>
      <font>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auto="1"/>
      </font>
      <fill>
        <patternFill>
          <bgColor them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0" tint="-0.14996795556505021"/>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5700"/>
      </font>
      <fill>
        <patternFill>
          <bgColor rgb="FFFFEB9C"/>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5" tint="-0.499984740745262"/>
      </font>
      <fill>
        <patternFill>
          <bgColor theme="5" tint="0.59996337778862885"/>
        </patternFill>
      </fill>
    </dxf>
    <dxf>
      <font>
        <b/>
        <i val="0"/>
        <color auto="1"/>
      </font>
      <fill>
        <patternFill>
          <bgColor theme="2"/>
        </patternFill>
      </fill>
    </dxf>
    <dxf>
      <font>
        <b/>
        <i val="0"/>
        <color auto="1"/>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auto="1"/>
      </font>
      <fill>
        <patternFill>
          <bgColor theme="2"/>
        </patternFill>
      </fill>
    </dxf>
    <dxf>
      <font>
        <b/>
        <i val="0"/>
        <color auto="1"/>
      </font>
      <fill>
        <patternFill>
          <bgColor theme="8" tint="0.79998168889431442"/>
        </patternFill>
      </fill>
    </dxf>
    <dxf>
      <font>
        <b/>
        <i val="0"/>
        <color theme="5" tint="-0.499984740745262"/>
      </font>
      <fill>
        <patternFill>
          <bgColor theme="5" tint="0.59996337778862885"/>
        </patternFill>
      </fill>
    </dxf>
    <dxf>
      <font>
        <b/>
        <i val="0"/>
        <color auto="1"/>
      </font>
      <fill>
        <patternFill>
          <bgColor theme="2"/>
        </patternFill>
      </fill>
    </dxf>
    <dxf>
      <font>
        <b/>
        <i val="0"/>
        <color rgb="FF8E000A"/>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643C00"/>
      </font>
      <fill>
        <patternFill>
          <bgColor rgb="FFFFEB9C"/>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0006"/>
      </font>
      <fill>
        <patternFill>
          <bgColor rgb="FFFFC7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006100"/>
      </font>
      <fill>
        <patternFill>
          <bgColor rgb="FFC6EFCE"/>
        </patternFill>
      </fill>
    </dxf>
    <dxf>
      <font>
        <b/>
        <i val="0"/>
        <color rgb="FF9C5700"/>
      </font>
      <fill>
        <patternFill>
          <bgColor rgb="FFFFEB9C"/>
        </patternFill>
      </fill>
    </dxf>
    <dxf>
      <font>
        <color auto="1"/>
      </font>
      <fill>
        <patternFill>
          <bgColor theme="2" tint="-9.9948118533890809E-2"/>
        </patternFill>
      </fill>
    </dxf>
    <dxf>
      <font>
        <b/>
        <i val="0"/>
        <color rgb="FF9C0006"/>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tint="-9.9948118533890809E-2"/>
        </patternFill>
      </fill>
    </dxf>
    <dxf>
      <font>
        <color rgb="FF9C0006"/>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ill>
        <patternFill>
          <bgColor theme="2"/>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9" tint="0.59996337778862885"/>
        </patternFill>
      </fill>
    </dxf>
    <dxf>
      <font>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color rgb="FF002060"/>
      </font>
      <fill>
        <patternFill patternType="none">
          <bgColor auto="1"/>
        </patternFill>
      </fill>
    </dxf>
    <dxf>
      <font>
        <color rgb="FF002060"/>
      </font>
      <fill>
        <patternFill patternType="none">
          <bgColor auto="1"/>
        </patternFill>
      </fill>
    </dxf>
    <dxf>
      <font>
        <color rgb="FF002060"/>
      </font>
      <fill>
        <patternFill patternType="none">
          <bgColor auto="1"/>
        </patternFill>
      </fill>
    </dxf>
    <dxf>
      <font>
        <color rgb="FF002060"/>
      </font>
      <fill>
        <patternFill patternType="none">
          <fgColor indexed="64"/>
          <bgColor auto="1"/>
        </patternFill>
      </fill>
    </dxf>
    <dxf>
      <font>
        <color rgb="FF002060"/>
      </font>
      <fill>
        <patternFill patternType="none">
          <bgColor auto="1"/>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theme="9" tint="0.59996337778862885"/>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b/>
        <i val="0"/>
      </font>
      <fill>
        <patternFill>
          <bgColor theme="9" tint="0.79998168889431442"/>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color auto="1"/>
      </font>
      <fill>
        <patternFill>
          <bgColor theme="9" tint="0.59996337778862885"/>
        </patternFill>
      </fill>
    </dxf>
    <dxf>
      <font>
        <color auto="1"/>
      </font>
      <fill>
        <patternFill>
          <bgColor theme="0" tint="-0.14996795556505021"/>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color rgb="FF002060"/>
      </font>
      <fill>
        <patternFill patternType="none">
          <bgColor auto="1"/>
        </patternFill>
      </fill>
    </dxf>
    <dxf>
      <fill>
        <patternFill>
          <bgColor theme="2"/>
        </patternFill>
      </fill>
    </dxf>
    <dxf>
      <font>
        <color rgb="FF002060"/>
      </font>
      <fill>
        <patternFill patternType="none">
          <fgColor indexed="64"/>
          <bgColor auto="1"/>
        </patternFill>
      </fill>
    </dxf>
    <dxf>
      <font>
        <color rgb="FF002060"/>
      </font>
      <fill>
        <patternFill patternType="none">
          <bgColor auto="1"/>
        </patternFill>
      </fill>
    </dxf>
    <dxf>
      <font>
        <color rgb="FF002060"/>
      </font>
      <fill>
        <patternFill patternType="none">
          <bgColor auto="1"/>
        </patternFill>
      </fill>
    </dxf>
    <dxf>
      <font>
        <color rgb="FF002060"/>
      </font>
      <fill>
        <patternFill patternType="none">
          <bgColor auto="1"/>
        </patternFill>
      </fill>
    </dxf>
    <dxf>
      <font>
        <b/>
        <i val="0"/>
      </font>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bgColor theme="2"/>
        </patternFill>
      </fill>
    </dxf>
    <dxf>
      <font>
        <b/>
        <i val="0"/>
      </font>
      <fill>
        <patternFill patternType="solid">
          <bgColor theme="9" tint="0.59996337778862885"/>
        </patternFill>
      </fill>
    </dxf>
    <dxf>
      <font>
        <b/>
        <i val="0"/>
      </font>
      <fill>
        <patternFill patternType="solid">
          <bgColor theme="9" tint="0.59996337778862885"/>
        </patternFill>
      </fill>
    </dxf>
    <dxf>
      <font>
        <b/>
        <i val="0"/>
      </font>
      <fill>
        <patternFill>
          <bgColor theme="2"/>
        </patternFill>
      </fill>
    </dxf>
    <dxf>
      <font>
        <b/>
        <i val="0"/>
      </font>
      <fill>
        <patternFill>
          <bgColor theme="2"/>
        </patternFill>
      </fill>
    </dxf>
    <dxf>
      <font>
        <b/>
        <i val="0"/>
      </font>
      <fill>
        <patternFill patternType="solid">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theme="2"/>
        </patternFill>
      </fill>
    </dxf>
    <dxf>
      <font>
        <color rgb="FF9C5700"/>
      </font>
      <fill>
        <patternFill>
          <bgColor rgb="FFFFEB9C"/>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s>
  <tableStyles count="0" defaultTableStyle="TableStyleMedium2" defaultPivotStyle="PivotStyleLight16"/>
  <colors>
    <mruColors>
      <color rgb="FFFFFFCC"/>
      <color rgb="FFFFFF99"/>
      <color rgb="FFCCFFFF"/>
      <color rgb="FFCCFFCC"/>
      <color rgb="FFFFCCFF"/>
      <color rgb="FFFF99FF"/>
      <color rgb="FF643C00"/>
      <color rgb="FF8E00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47624</xdr:colOff>
      <xdr:row>50</xdr:row>
      <xdr:rowOff>76200</xdr:rowOff>
    </xdr:from>
    <xdr:to>
      <xdr:col>29</xdr:col>
      <xdr:colOff>12899</xdr:colOff>
      <xdr:row>67</xdr:row>
      <xdr:rowOff>89352</xdr:rowOff>
    </xdr:to>
    <xdr:pic>
      <xdr:nvPicPr>
        <xdr:cNvPr id="28" name="図 27">
          <a:extLst>
            <a:ext uri="{FF2B5EF4-FFF2-40B4-BE49-F238E27FC236}">
              <a16:creationId xmlns:a16="http://schemas.microsoft.com/office/drawing/2014/main" id="{56DA1D85-7F2E-4F65-8453-70B926309D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9" y="10077450"/>
          <a:ext cx="6152897" cy="3409949"/>
        </a:xfrm>
        <a:prstGeom prst="rect">
          <a:avLst/>
        </a:prstGeom>
      </xdr:spPr>
    </xdr:pic>
    <xdr:clientData/>
  </xdr:twoCellAnchor>
  <xdr:twoCellAnchor editAs="oneCell">
    <xdr:from>
      <xdr:col>2</xdr:col>
      <xdr:colOff>152399</xdr:colOff>
      <xdr:row>30</xdr:row>
      <xdr:rowOff>38100</xdr:rowOff>
    </xdr:from>
    <xdr:to>
      <xdr:col>34</xdr:col>
      <xdr:colOff>13152</xdr:colOff>
      <xdr:row>46</xdr:row>
      <xdr:rowOff>140284</xdr:rowOff>
    </xdr:to>
    <xdr:pic>
      <xdr:nvPicPr>
        <xdr:cNvPr id="25" name="図 24">
          <a:extLst>
            <a:ext uri="{FF2B5EF4-FFF2-40B4-BE49-F238E27FC236}">
              <a16:creationId xmlns:a16="http://schemas.microsoft.com/office/drawing/2014/main" id="{406B1148-A02A-4844-A60A-9E6C79B1F3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8649" y="6038850"/>
          <a:ext cx="7477125" cy="3306212"/>
        </a:xfrm>
        <a:prstGeom prst="rect">
          <a:avLst/>
        </a:prstGeom>
      </xdr:spPr>
    </xdr:pic>
    <xdr:clientData/>
  </xdr:twoCellAnchor>
  <xdr:twoCellAnchor editAs="oneCell">
    <xdr:from>
      <xdr:col>30</xdr:col>
      <xdr:colOff>9525</xdr:colOff>
      <xdr:row>17</xdr:row>
      <xdr:rowOff>114300</xdr:rowOff>
    </xdr:from>
    <xdr:to>
      <xdr:col>55</xdr:col>
      <xdr:colOff>2013</xdr:colOff>
      <xdr:row>28</xdr:row>
      <xdr:rowOff>171450</xdr:rowOff>
    </xdr:to>
    <xdr:pic>
      <xdr:nvPicPr>
        <xdr:cNvPr id="21" name="図 20">
          <a:extLst>
            <a:ext uri="{FF2B5EF4-FFF2-40B4-BE49-F238E27FC236}">
              <a16:creationId xmlns:a16="http://schemas.microsoft.com/office/drawing/2014/main" id="{9EEE860D-EFA7-4A5D-B300-42AB65AC73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53275" y="3514725"/>
          <a:ext cx="5945613" cy="2257425"/>
        </a:xfrm>
        <a:prstGeom prst="rect">
          <a:avLst/>
        </a:prstGeom>
      </xdr:spPr>
    </xdr:pic>
    <xdr:clientData/>
  </xdr:twoCellAnchor>
  <xdr:twoCellAnchor editAs="oneCell">
    <xdr:from>
      <xdr:col>1</xdr:col>
      <xdr:colOff>161926</xdr:colOff>
      <xdr:row>10</xdr:row>
      <xdr:rowOff>152400</xdr:rowOff>
    </xdr:from>
    <xdr:to>
      <xdr:col>29</xdr:col>
      <xdr:colOff>169995</xdr:colOff>
      <xdr:row>25</xdr:row>
      <xdr:rowOff>133350</xdr:rowOff>
    </xdr:to>
    <xdr:pic>
      <xdr:nvPicPr>
        <xdr:cNvPr id="19" name="図 18">
          <a:extLst>
            <a:ext uri="{FF2B5EF4-FFF2-40B4-BE49-F238E27FC236}">
              <a16:creationId xmlns:a16="http://schemas.microsoft.com/office/drawing/2014/main" id="{3C6AB895-A3A2-43EF-9C4C-9DFB5705353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0051" y="2152650"/>
          <a:ext cx="6671034" cy="2981325"/>
        </a:xfrm>
        <a:prstGeom prst="rect">
          <a:avLst/>
        </a:prstGeom>
      </xdr:spPr>
    </xdr:pic>
    <xdr:clientData/>
  </xdr:twoCellAnchor>
  <xdr:twoCellAnchor>
    <xdr:from>
      <xdr:col>25</xdr:col>
      <xdr:colOff>161925</xdr:colOff>
      <xdr:row>16</xdr:row>
      <xdr:rowOff>9525</xdr:rowOff>
    </xdr:from>
    <xdr:to>
      <xdr:col>34</xdr:col>
      <xdr:colOff>114300</xdr:colOff>
      <xdr:row>18</xdr:row>
      <xdr:rowOff>190500</xdr:rowOff>
    </xdr:to>
    <xdr:sp macro="" textlink="">
      <xdr:nvSpPr>
        <xdr:cNvPr id="5" name="吹き出し: 四角形 4">
          <a:extLst>
            <a:ext uri="{FF2B5EF4-FFF2-40B4-BE49-F238E27FC236}">
              <a16:creationId xmlns:a16="http://schemas.microsoft.com/office/drawing/2014/main" id="{5220C68C-1F38-4902-823D-3C2250887BA6}"/>
            </a:ext>
          </a:extLst>
        </xdr:cNvPr>
        <xdr:cNvSpPr/>
      </xdr:nvSpPr>
      <xdr:spPr>
        <a:xfrm>
          <a:off x="6115050" y="3209925"/>
          <a:ext cx="2095500" cy="581025"/>
        </a:xfrm>
        <a:prstGeom prst="wedgeRectCallout">
          <a:avLst>
            <a:gd name="adj1" fmla="val -97280"/>
            <a:gd name="adj2" fmla="val -5250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chemeClr val="tx1"/>
              </a:solidFill>
            </a:rPr>
            <a:t>この部分をクリックすると</a:t>
          </a:r>
          <a:endParaRPr kumimoji="1" lang="en-US" altLang="ja-JP" sz="1100">
            <a:solidFill>
              <a:schemeClr val="tx1"/>
            </a:solidFill>
          </a:endParaRPr>
        </a:p>
        <a:p>
          <a:pPr algn="l"/>
          <a:r>
            <a:rPr kumimoji="1" lang="ja-JP" altLang="en-US" sz="1100">
              <a:solidFill>
                <a:schemeClr val="tx1"/>
              </a:solidFill>
            </a:rPr>
            <a:t>各ページに進みます。</a:t>
          </a:r>
        </a:p>
      </xdr:txBody>
    </xdr:sp>
    <xdr:clientData/>
  </xdr:twoCellAnchor>
  <xdr:twoCellAnchor>
    <xdr:from>
      <xdr:col>8</xdr:col>
      <xdr:colOff>9525</xdr:colOff>
      <xdr:row>29</xdr:row>
      <xdr:rowOff>28575</xdr:rowOff>
    </xdr:from>
    <xdr:to>
      <xdr:col>9</xdr:col>
      <xdr:colOff>123825</xdr:colOff>
      <xdr:row>30</xdr:row>
      <xdr:rowOff>0</xdr:rowOff>
    </xdr:to>
    <xdr:sp macro="" textlink="">
      <xdr:nvSpPr>
        <xdr:cNvPr id="6" name="正方形/長方形 5">
          <a:extLst>
            <a:ext uri="{FF2B5EF4-FFF2-40B4-BE49-F238E27FC236}">
              <a16:creationId xmlns:a16="http://schemas.microsoft.com/office/drawing/2014/main" id="{D026F8F9-80F3-43CB-97E4-5DD1D76D6BF2}"/>
            </a:ext>
          </a:extLst>
        </xdr:cNvPr>
        <xdr:cNvSpPr/>
      </xdr:nvSpPr>
      <xdr:spPr>
        <a:xfrm>
          <a:off x="1914525" y="5829300"/>
          <a:ext cx="352425" cy="1714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50</xdr:row>
      <xdr:rowOff>119592</xdr:rowOff>
    </xdr:from>
    <xdr:to>
      <xdr:col>25</xdr:col>
      <xdr:colOff>0</xdr:colOff>
      <xdr:row>63</xdr:row>
      <xdr:rowOff>114300</xdr:rowOff>
    </xdr:to>
    <xdr:sp macro="" textlink="">
      <xdr:nvSpPr>
        <xdr:cNvPr id="7" name="楕円 6">
          <a:extLst>
            <a:ext uri="{FF2B5EF4-FFF2-40B4-BE49-F238E27FC236}">
              <a16:creationId xmlns:a16="http://schemas.microsoft.com/office/drawing/2014/main" id="{F0F5A03C-1347-4DC2-BC9C-5C0D945952FD}"/>
            </a:ext>
          </a:extLst>
        </xdr:cNvPr>
        <xdr:cNvSpPr/>
      </xdr:nvSpPr>
      <xdr:spPr>
        <a:xfrm>
          <a:off x="1047750" y="10120842"/>
          <a:ext cx="4905375" cy="2595033"/>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160565</xdr:colOff>
      <xdr:row>10</xdr:row>
      <xdr:rowOff>66676</xdr:rowOff>
    </xdr:from>
    <xdr:to>
      <xdr:col>51</xdr:col>
      <xdr:colOff>191861</xdr:colOff>
      <xdr:row>16</xdr:row>
      <xdr:rowOff>4084</xdr:rowOff>
    </xdr:to>
    <xdr:sp macro="" textlink="">
      <xdr:nvSpPr>
        <xdr:cNvPr id="8" name="吹き出し: 四角形 7">
          <a:extLst>
            <a:ext uri="{FF2B5EF4-FFF2-40B4-BE49-F238E27FC236}">
              <a16:creationId xmlns:a16="http://schemas.microsoft.com/office/drawing/2014/main" id="{23A76AC1-2830-4B95-B8EE-6E4EE10C8FE2}"/>
            </a:ext>
          </a:extLst>
        </xdr:cNvPr>
        <xdr:cNvSpPr/>
      </xdr:nvSpPr>
      <xdr:spPr>
        <a:xfrm>
          <a:off x="10161815" y="2066926"/>
          <a:ext cx="2174421" cy="1137558"/>
        </a:xfrm>
        <a:prstGeom prst="wedgeRectCallout">
          <a:avLst>
            <a:gd name="adj1" fmla="val -6627"/>
            <a:gd name="adj2" fmla="val 90521"/>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上下に</a:t>
          </a:r>
          <a:endParaRPr kumimoji="1" lang="en-US" altLang="ja-JP" sz="1100"/>
        </a:p>
        <a:p>
          <a:pPr algn="l"/>
          <a:r>
            <a:rPr kumimoji="1" lang="ja-JP" altLang="en-US" sz="1100"/>
            <a:t>目次に戻るを用意しています。</a:t>
          </a:r>
          <a:endParaRPr kumimoji="1" lang="en-US" altLang="ja-JP" sz="1100"/>
        </a:p>
        <a:p>
          <a:pPr algn="l"/>
          <a:r>
            <a:rPr kumimoji="1" lang="ja-JP" altLang="en-US" sz="1100"/>
            <a:t>この部分をクリックすると目次に戻れます。</a:t>
          </a:r>
        </a:p>
      </xdr:txBody>
    </xdr:sp>
    <xdr:clientData/>
  </xdr:twoCellAnchor>
  <xdr:twoCellAnchor>
    <xdr:from>
      <xdr:col>46</xdr:col>
      <xdr:colOff>219075</xdr:colOff>
      <xdr:row>17</xdr:row>
      <xdr:rowOff>104775</xdr:rowOff>
    </xdr:from>
    <xdr:to>
      <xdr:col>51</xdr:col>
      <xdr:colOff>66675</xdr:colOff>
      <xdr:row>18</xdr:row>
      <xdr:rowOff>123825</xdr:rowOff>
    </xdr:to>
    <xdr:sp macro="" textlink="">
      <xdr:nvSpPr>
        <xdr:cNvPr id="9" name="楕円 8">
          <a:extLst>
            <a:ext uri="{FF2B5EF4-FFF2-40B4-BE49-F238E27FC236}">
              <a16:creationId xmlns:a16="http://schemas.microsoft.com/office/drawing/2014/main" id="{C43AE16F-6027-4746-8B71-DD7ACBBBD9B0}"/>
            </a:ext>
          </a:extLst>
        </xdr:cNvPr>
        <xdr:cNvSpPr/>
      </xdr:nvSpPr>
      <xdr:spPr>
        <a:xfrm>
          <a:off x="11172825" y="3505200"/>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228600</xdr:colOff>
      <xdr:row>26</xdr:row>
      <xdr:rowOff>161925</xdr:rowOff>
    </xdr:from>
    <xdr:to>
      <xdr:col>51</xdr:col>
      <xdr:colOff>76200</xdr:colOff>
      <xdr:row>27</xdr:row>
      <xdr:rowOff>180975</xdr:rowOff>
    </xdr:to>
    <xdr:sp macro="" textlink="">
      <xdr:nvSpPr>
        <xdr:cNvPr id="10" name="楕円 9">
          <a:extLst>
            <a:ext uri="{FF2B5EF4-FFF2-40B4-BE49-F238E27FC236}">
              <a16:creationId xmlns:a16="http://schemas.microsoft.com/office/drawing/2014/main" id="{B6872D1E-5F8A-4CCF-A797-0AF4F1ABCB42}"/>
            </a:ext>
          </a:extLst>
        </xdr:cNvPr>
        <xdr:cNvSpPr/>
      </xdr:nvSpPr>
      <xdr:spPr>
        <a:xfrm>
          <a:off x="11182350" y="5362575"/>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29</xdr:row>
      <xdr:rowOff>190500</xdr:rowOff>
    </xdr:from>
    <xdr:to>
      <xdr:col>8</xdr:col>
      <xdr:colOff>104775</xdr:colOff>
      <xdr:row>41</xdr:row>
      <xdr:rowOff>104775</xdr:rowOff>
    </xdr:to>
    <xdr:cxnSp macro="">
      <xdr:nvCxnSpPr>
        <xdr:cNvPr id="12" name="直線矢印コネクタ 11">
          <a:extLst>
            <a:ext uri="{FF2B5EF4-FFF2-40B4-BE49-F238E27FC236}">
              <a16:creationId xmlns:a16="http://schemas.microsoft.com/office/drawing/2014/main" id="{7512A5F2-BE5A-41B1-90D9-366B04C9CE07}"/>
            </a:ext>
          </a:extLst>
        </xdr:cNvPr>
        <xdr:cNvCxnSpPr/>
      </xdr:nvCxnSpPr>
      <xdr:spPr>
        <a:xfrm flipH="1">
          <a:off x="2000250" y="5991225"/>
          <a:ext cx="9525" cy="23145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95250</xdr:colOff>
      <xdr:row>30</xdr:row>
      <xdr:rowOff>0</xdr:rowOff>
    </xdr:from>
    <xdr:to>
      <xdr:col>23</xdr:col>
      <xdr:colOff>171450</xdr:colOff>
      <xdr:row>33</xdr:row>
      <xdr:rowOff>180975</xdr:rowOff>
    </xdr:to>
    <xdr:cxnSp macro="">
      <xdr:nvCxnSpPr>
        <xdr:cNvPr id="13" name="直線矢印コネクタ 12">
          <a:extLst>
            <a:ext uri="{FF2B5EF4-FFF2-40B4-BE49-F238E27FC236}">
              <a16:creationId xmlns:a16="http://schemas.microsoft.com/office/drawing/2014/main" id="{88B8F245-AB15-4889-BA78-B296EB298514}"/>
            </a:ext>
          </a:extLst>
        </xdr:cNvPr>
        <xdr:cNvCxnSpPr/>
      </xdr:nvCxnSpPr>
      <xdr:spPr>
        <a:xfrm>
          <a:off x="2000250" y="6000750"/>
          <a:ext cx="3648075" cy="7810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123825</xdr:colOff>
      <xdr:row>30</xdr:row>
      <xdr:rowOff>9525</xdr:rowOff>
    </xdr:from>
    <xdr:to>
      <xdr:col>23</xdr:col>
      <xdr:colOff>114300</xdr:colOff>
      <xdr:row>37</xdr:row>
      <xdr:rowOff>152400</xdr:rowOff>
    </xdr:to>
    <xdr:cxnSp macro="">
      <xdr:nvCxnSpPr>
        <xdr:cNvPr id="14" name="直線矢印コネクタ 13">
          <a:extLst>
            <a:ext uri="{FF2B5EF4-FFF2-40B4-BE49-F238E27FC236}">
              <a16:creationId xmlns:a16="http://schemas.microsoft.com/office/drawing/2014/main" id="{EE4053A5-2245-4AE1-A8C7-96FD7E020C78}"/>
            </a:ext>
          </a:extLst>
        </xdr:cNvPr>
        <xdr:cNvCxnSpPr/>
      </xdr:nvCxnSpPr>
      <xdr:spPr>
        <a:xfrm>
          <a:off x="2028825" y="6010275"/>
          <a:ext cx="3562350" cy="15430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152401</xdr:colOff>
      <xdr:row>41</xdr:row>
      <xdr:rowOff>104776</xdr:rowOff>
    </xdr:from>
    <xdr:to>
      <xdr:col>35</xdr:col>
      <xdr:colOff>9526</xdr:colOff>
      <xdr:row>45</xdr:row>
      <xdr:rowOff>9526</xdr:rowOff>
    </xdr:to>
    <xdr:sp macro="" textlink="">
      <xdr:nvSpPr>
        <xdr:cNvPr id="15" name="吹き出し: 四角形 14">
          <a:extLst>
            <a:ext uri="{FF2B5EF4-FFF2-40B4-BE49-F238E27FC236}">
              <a16:creationId xmlns:a16="http://schemas.microsoft.com/office/drawing/2014/main" id="{807C825C-C566-4B05-AA9A-9AC33775E803}"/>
            </a:ext>
          </a:extLst>
        </xdr:cNvPr>
        <xdr:cNvSpPr/>
      </xdr:nvSpPr>
      <xdr:spPr>
        <a:xfrm>
          <a:off x="5867401" y="83058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具体的に内容を記入（入力）して</a:t>
          </a:r>
          <a:endParaRPr kumimoji="1" lang="en-US" altLang="ja-JP" sz="1100"/>
        </a:p>
        <a:p>
          <a:pPr algn="l"/>
          <a:r>
            <a:rPr kumimoji="1" lang="ja-JP" altLang="en-US" sz="1100"/>
            <a:t>ください。</a:t>
          </a:r>
        </a:p>
      </xdr:txBody>
    </xdr:sp>
    <xdr:clientData/>
  </xdr:twoCellAnchor>
  <xdr:twoCellAnchor>
    <xdr:from>
      <xdr:col>31</xdr:col>
      <xdr:colOff>200026</xdr:colOff>
      <xdr:row>36</xdr:row>
      <xdr:rowOff>190501</xdr:rowOff>
    </xdr:from>
    <xdr:to>
      <xdr:col>42</xdr:col>
      <xdr:colOff>57151</xdr:colOff>
      <xdr:row>40</xdr:row>
      <xdr:rowOff>95251</xdr:rowOff>
    </xdr:to>
    <xdr:sp macro="" textlink="">
      <xdr:nvSpPr>
        <xdr:cNvPr id="16" name="吹き出し: 四角形 15">
          <a:extLst>
            <a:ext uri="{FF2B5EF4-FFF2-40B4-BE49-F238E27FC236}">
              <a16:creationId xmlns:a16="http://schemas.microsoft.com/office/drawing/2014/main" id="{ED6E48D6-31EB-46ED-A286-876B5D42DF02}"/>
            </a:ext>
          </a:extLst>
        </xdr:cNvPr>
        <xdr:cNvSpPr/>
      </xdr:nvSpPr>
      <xdr:spPr>
        <a:xfrm>
          <a:off x="7581901" y="73914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プルダウンリストから</a:t>
          </a:r>
          <a:endParaRPr kumimoji="1" lang="en-US" altLang="ja-JP" sz="1100"/>
        </a:p>
        <a:p>
          <a:pPr algn="l"/>
          <a:r>
            <a:rPr kumimoji="1" lang="ja-JP" altLang="en-US" sz="1100"/>
            <a:t>該当する項目を選択してください。</a:t>
          </a:r>
        </a:p>
      </xdr:txBody>
    </xdr:sp>
    <xdr:clientData/>
  </xdr:twoCellAnchor>
  <xdr:twoCellAnchor editAs="oneCell">
    <xdr:from>
      <xdr:col>60</xdr:col>
      <xdr:colOff>0</xdr:colOff>
      <xdr:row>20</xdr:row>
      <xdr:rowOff>0</xdr:rowOff>
    </xdr:from>
    <xdr:to>
      <xdr:col>102</xdr:col>
      <xdr:colOff>57150</xdr:colOff>
      <xdr:row>42</xdr:row>
      <xdr:rowOff>50670</xdr:rowOff>
    </xdr:to>
    <xdr:pic>
      <xdr:nvPicPr>
        <xdr:cNvPr id="23" name="図 22">
          <a:extLst>
            <a:ext uri="{FF2B5EF4-FFF2-40B4-BE49-F238E27FC236}">
              <a16:creationId xmlns:a16="http://schemas.microsoft.com/office/drawing/2014/main" id="{DC863E3F-CA89-4776-96BC-5070137FC2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00" y="4000500"/>
          <a:ext cx="10058400" cy="4447592"/>
        </a:xfrm>
        <a:prstGeom prst="rect">
          <a:avLst/>
        </a:prstGeom>
      </xdr:spPr>
    </xdr:pic>
    <xdr:clientData/>
  </xdr:twoCellAnchor>
  <xdr:twoCellAnchor editAs="oneCell">
    <xdr:from>
      <xdr:col>1</xdr:col>
      <xdr:colOff>123825</xdr:colOff>
      <xdr:row>5</xdr:row>
      <xdr:rowOff>47625</xdr:rowOff>
    </xdr:from>
    <xdr:to>
      <xdr:col>33</xdr:col>
      <xdr:colOff>77257</xdr:colOff>
      <xdr:row>8</xdr:row>
      <xdr:rowOff>13231</xdr:rowOff>
    </xdr:to>
    <xdr:pic>
      <xdr:nvPicPr>
        <xdr:cNvPr id="30" name="図 29">
          <a:extLst>
            <a:ext uri="{FF2B5EF4-FFF2-40B4-BE49-F238E27FC236}">
              <a16:creationId xmlns:a16="http://schemas.microsoft.com/office/drawing/2014/main" id="{30622944-4B9D-43DF-A371-5ED28000A05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1950" y="1047750"/>
          <a:ext cx="7573432" cy="562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225</xdr:row>
      <xdr:rowOff>0</xdr:rowOff>
    </xdr:from>
    <xdr:to>
      <xdr:col>1</xdr:col>
      <xdr:colOff>0</xdr:colOff>
      <xdr:row>225</xdr:row>
      <xdr:rowOff>0</xdr:rowOff>
    </xdr:to>
    <xdr:sp macro="" textlink="">
      <xdr:nvSpPr>
        <xdr:cNvPr id="2" name="直線コネクタ 35">
          <a:extLst>
            <a:ext uri="{FF2B5EF4-FFF2-40B4-BE49-F238E27FC236}">
              <a16:creationId xmlns:a16="http://schemas.microsoft.com/office/drawing/2014/main" id="{85CCE65E-7CBC-480A-9EEC-3BE5B20A721F}"/>
            </a:ext>
          </a:extLst>
        </xdr:cNvPr>
        <xdr:cNvSpPr>
          <a:spLocks noChangeShapeType="1"/>
        </xdr:cNvSpPr>
      </xdr:nvSpPr>
      <xdr:spPr bwMode="auto">
        <a:xfrm>
          <a:off x="457200" y="90096975"/>
          <a:ext cx="0" cy="190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225</xdr:row>
      <xdr:rowOff>0</xdr:rowOff>
    </xdr:from>
    <xdr:to>
      <xdr:col>1</xdr:col>
      <xdr:colOff>0</xdr:colOff>
      <xdr:row>225</xdr:row>
      <xdr:rowOff>0</xdr:rowOff>
    </xdr:to>
    <xdr:sp macro="" textlink="">
      <xdr:nvSpPr>
        <xdr:cNvPr id="18" name="直線コネクタ 51">
          <a:extLst>
            <a:ext uri="{FF2B5EF4-FFF2-40B4-BE49-F238E27FC236}">
              <a16:creationId xmlns:a16="http://schemas.microsoft.com/office/drawing/2014/main" id="{6C0764DA-5E49-4429-9712-5FAAB5A6E292}"/>
            </a:ext>
          </a:extLst>
        </xdr:cNvPr>
        <xdr:cNvSpPr>
          <a:spLocks noChangeShapeType="1"/>
        </xdr:cNvSpPr>
      </xdr:nvSpPr>
      <xdr:spPr bwMode="auto">
        <a:xfrm>
          <a:off x="457200" y="96250125"/>
          <a:ext cx="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ref.saitama.lg.jp/documents/19837/kikikanrimanual021102.pdf" TargetMode="External"/><Relationship Id="rId2" Type="http://schemas.openxmlformats.org/officeDocument/2006/relationships/hyperlink" Target="https://www.pref.saitama.lg.jp/documents/19837/kikikanrimanual021102.pdf" TargetMode="External"/><Relationship Id="rId1" Type="http://schemas.openxmlformats.org/officeDocument/2006/relationships/hyperlink" Target="https://www.mhlw.go.jp/houdou/2002/04/h0422-2.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1751-A908-4463-943A-0598D715CA20}">
  <sheetPr codeName="Sheet7">
    <tabColor rgb="FFFF0000"/>
  </sheetPr>
  <dimension ref="B3:AG78"/>
  <sheetViews>
    <sheetView showGridLines="0" zoomScale="70" zoomScaleNormal="70" workbookViewId="0">
      <selection activeCell="AJ101" sqref="AJ101"/>
    </sheetView>
  </sheetViews>
  <sheetFormatPr defaultColWidth="3.0703125" defaultRowHeight="16.3" customHeight="1" x14ac:dyDescent="0.65"/>
  <cols>
    <col min="1" max="16384" width="3.0703125" style="238"/>
  </cols>
  <sheetData>
    <row r="3" spans="2:16" ht="16.3" customHeight="1" x14ac:dyDescent="0.65">
      <c r="B3" s="238" t="s">
        <v>966</v>
      </c>
    </row>
    <row r="4" spans="2:16" ht="16.3" customHeight="1" x14ac:dyDescent="0.65">
      <c r="P4" s="324"/>
    </row>
    <row r="5" spans="2:16" ht="16.3" customHeight="1" x14ac:dyDescent="0.65">
      <c r="B5" s="238">
        <v>1</v>
      </c>
      <c r="D5" s="238" t="s">
        <v>970</v>
      </c>
    </row>
    <row r="10" spans="2:16" ht="16.3" customHeight="1" x14ac:dyDescent="0.65">
      <c r="B10" s="238">
        <v>2</v>
      </c>
      <c r="D10" s="238" t="s">
        <v>959</v>
      </c>
    </row>
    <row r="30" spans="2:4" ht="16.3" customHeight="1" x14ac:dyDescent="0.65">
      <c r="B30" s="238">
        <v>3</v>
      </c>
      <c r="D30" s="238" t="s">
        <v>960</v>
      </c>
    </row>
    <row r="49" spans="2:4" ht="16.3" customHeight="1" x14ac:dyDescent="0.65">
      <c r="B49" s="238">
        <v>4</v>
      </c>
      <c r="D49" s="238" t="s">
        <v>961</v>
      </c>
    </row>
    <row r="50" spans="2:4" ht="16.3" customHeight="1" x14ac:dyDescent="0.65">
      <c r="D50" s="238" t="s">
        <v>962</v>
      </c>
    </row>
    <row r="70" spans="2:33" ht="16.3" customHeight="1" x14ac:dyDescent="0.65">
      <c r="D70" s="320" t="s">
        <v>963</v>
      </c>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row>
    <row r="71" spans="2:33" ht="16.3" customHeight="1" x14ac:dyDescent="0.65">
      <c r="D71" s="239"/>
    </row>
    <row r="73" spans="2:33" ht="16.3" customHeight="1" x14ac:dyDescent="0.65">
      <c r="B73" s="238">
        <v>5</v>
      </c>
      <c r="D73" s="238" t="s">
        <v>964</v>
      </c>
    </row>
    <row r="75" spans="2:33" ht="16.3" customHeight="1" x14ac:dyDescent="0.65">
      <c r="D75" s="238" t="s">
        <v>968</v>
      </c>
    </row>
    <row r="76" spans="2:33" ht="16.3" customHeight="1" x14ac:dyDescent="0.65">
      <c r="D76" s="238" t="s">
        <v>969</v>
      </c>
    </row>
    <row r="77" spans="2:33" ht="16.3" customHeight="1" x14ac:dyDescent="0.65">
      <c r="D77" s="238" t="s">
        <v>965</v>
      </c>
    </row>
    <row r="78" spans="2:33" ht="16.3" customHeight="1" x14ac:dyDescent="0.65">
      <c r="C78" s="320"/>
      <c r="D78" s="320" t="s">
        <v>1172</v>
      </c>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row>
  </sheetData>
  <phoneticPr fontId="11"/>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1708-D579-403F-BC28-6ECB43181AB2}">
  <sheetPr codeName="Sheet1">
    <tabColor rgb="FF00B0F0"/>
    <pageSetUpPr fitToPage="1"/>
  </sheetPr>
  <dimension ref="A1:BB225"/>
  <sheetViews>
    <sheetView view="pageBreakPreview" topLeftCell="B41" zoomScale="70" zoomScaleNormal="100" zoomScaleSheetLayoutView="70" workbookViewId="0">
      <selection activeCell="L17" sqref="L17:AE18"/>
    </sheetView>
  </sheetViews>
  <sheetFormatPr defaultColWidth="3" defaultRowHeight="13.3" x14ac:dyDescent="0.65"/>
  <cols>
    <col min="1" max="1" width="3" style="127" hidden="1" customWidth="1"/>
    <col min="2" max="2" width="3" style="127" customWidth="1"/>
    <col min="3" max="5" width="3" style="127"/>
    <col min="6" max="6" width="3" style="127" customWidth="1"/>
    <col min="7" max="35" width="3" style="127"/>
    <col min="36" max="36" width="3" style="127" customWidth="1"/>
    <col min="37" max="39" width="3" style="127"/>
    <col min="40" max="40" width="3" style="314"/>
    <col min="41" max="41" width="8.2109375" style="127" bestFit="1" customWidth="1"/>
    <col min="42" max="45" width="3" style="127"/>
    <col min="46" max="46" width="3" style="127" customWidth="1"/>
    <col min="47" max="47" width="3" style="127"/>
    <col min="48" max="48" width="8.640625" style="127" bestFit="1" customWidth="1"/>
    <col min="49" max="49" width="5.5703125" style="311" bestFit="1" customWidth="1"/>
    <col min="50" max="50" width="3" style="127"/>
    <col min="51" max="51" width="8.640625" style="127" bestFit="1" customWidth="1"/>
    <col min="52" max="52" width="3" style="127"/>
    <col min="53" max="53" width="8.640625" style="127" bestFit="1" customWidth="1"/>
    <col min="54" max="16384" width="3" style="127"/>
  </cols>
  <sheetData>
    <row r="1" spans="12:31" ht="13.5" customHeight="1" x14ac:dyDescent="0.65"/>
    <row r="7" spans="12:31" ht="10.3" customHeight="1" x14ac:dyDescent="0.65"/>
    <row r="8" spans="12:31" ht="18" customHeight="1" x14ac:dyDescent="0.65">
      <c r="L8" s="476" t="s">
        <v>51</v>
      </c>
      <c r="M8" s="476"/>
      <c r="N8" s="476"/>
      <c r="O8" s="476"/>
      <c r="P8" s="476"/>
      <c r="Q8" s="476"/>
      <c r="R8" s="476"/>
      <c r="S8" s="476"/>
      <c r="T8" s="476"/>
      <c r="U8" s="476"/>
      <c r="V8" s="476"/>
      <c r="W8" s="476"/>
      <c r="X8" s="476"/>
      <c r="Y8" s="476"/>
      <c r="Z8" s="476"/>
      <c r="AA8" s="476"/>
      <c r="AB8" s="476"/>
      <c r="AC8" s="476"/>
      <c r="AD8" s="476"/>
      <c r="AE8" s="476"/>
    </row>
    <row r="9" spans="12:31" ht="18" customHeight="1" x14ac:dyDescent="0.65">
      <c r="L9" s="476"/>
      <c r="M9" s="476"/>
      <c r="N9" s="476"/>
      <c r="O9" s="476"/>
      <c r="P9" s="476"/>
      <c r="Q9" s="476"/>
      <c r="R9" s="476"/>
      <c r="S9" s="476"/>
      <c r="T9" s="476"/>
      <c r="U9" s="476"/>
      <c r="V9" s="476"/>
      <c r="W9" s="476"/>
      <c r="X9" s="476"/>
      <c r="Y9" s="476"/>
      <c r="Z9" s="476"/>
      <c r="AA9" s="476"/>
      <c r="AB9" s="476"/>
      <c r="AC9" s="476"/>
      <c r="AD9" s="476"/>
      <c r="AE9" s="476"/>
    </row>
    <row r="10" spans="12:31" ht="8.0500000000000007" customHeight="1" x14ac:dyDescent="0.65"/>
    <row r="11" spans="12:31" ht="18" customHeight="1" x14ac:dyDescent="0.65">
      <c r="L11" s="476" t="s">
        <v>598</v>
      </c>
      <c r="M11" s="476"/>
      <c r="N11" s="476"/>
      <c r="O11" s="476"/>
      <c r="P11" s="476"/>
      <c r="Q11" s="476"/>
      <c r="R11" s="476"/>
      <c r="S11" s="476"/>
      <c r="T11" s="476"/>
      <c r="U11" s="476"/>
      <c r="V11" s="476"/>
      <c r="W11" s="476"/>
      <c r="X11" s="476"/>
      <c r="Y11" s="476"/>
      <c r="Z11" s="476"/>
      <c r="AA11" s="476"/>
      <c r="AB11" s="476"/>
      <c r="AC11" s="476"/>
      <c r="AD11" s="476"/>
      <c r="AE11" s="476"/>
    </row>
    <row r="12" spans="12:31" ht="18" customHeight="1" x14ac:dyDescent="0.65">
      <c r="L12" s="476"/>
      <c r="M12" s="476"/>
      <c r="N12" s="476"/>
      <c r="O12" s="476"/>
      <c r="P12" s="476"/>
      <c r="Q12" s="476"/>
      <c r="R12" s="476"/>
      <c r="S12" s="476"/>
      <c r="T12" s="476"/>
      <c r="U12" s="476"/>
      <c r="V12" s="476"/>
      <c r="W12" s="476"/>
      <c r="X12" s="476"/>
      <c r="Y12" s="476"/>
      <c r="Z12" s="476"/>
      <c r="AA12" s="476"/>
      <c r="AB12" s="476"/>
      <c r="AC12" s="476"/>
      <c r="AD12" s="476"/>
      <c r="AE12" s="476"/>
    </row>
    <row r="13" spans="12:31" ht="8.0500000000000007" customHeight="1" x14ac:dyDescent="0.65"/>
    <row r="14" spans="12:31" ht="18" customHeight="1" x14ac:dyDescent="0.65">
      <c r="L14" s="476"/>
      <c r="M14" s="476"/>
      <c r="N14" s="476"/>
      <c r="O14" s="476"/>
      <c r="P14" s="476"/>
      <c r="Q14" s="476"/>
      <c r="R14" s="476"/>
      <c r="S14" s="476"/>
      <c r="T14" s="476"/>
      <c r="U14" s="476"/>
      <c r="V14" s="476"/>
      <c r="W14" s="476"/>
      <c r="X14" s="476"/>
      <c r="Y14" s="476"/>
      <c r="Z14" s="476"/>
      <c r="AA14" s="476"/>
      <c r="AB14" s="476"/>
      <c r="AC14" s="476"/>
      <c r="AD14" s="476"/>
      <c r="AE14" s="476"/>
    </row>
    <row r="15" spans="12:31" ht="18" customHeight="1" x14ac:dyDescent="0.65">
      <c r="L15" s="476"/>
      <c r="M15" s="476"/>
      <c r="N15" s="476"/>
      <c r="O15" s="476"/>
      <c r="P15" s="476"/>
      <c r="Q15" s="476"/>
      <c r="R15" s="476"/>
      <c r="S15" s="476"/>
      <c r="T15" s="476"/>
      <c r="U15" s="476"/>
      <c r="V15" s="476"/>
      <c r="W15" s="476"/>
      <c r="X15" s="476"/>
      <c r="Y15" s="476"/>
      <c r="Z15" s="476"/>
      <c r="AA15" s="476"/>
      <c r="AB15" s="476"/>
      <c r="AC15" s="476"/>
      <c r="AD15" s="476"/>
      <c r="AE15" s="476"/>
    </row>
    <row r="16" spans="12:31" ht="9" customHeight="1" x14ac:dyDescent="0.65"/>
    <row r="17" spans="5:46" ht="18" customHeight="1" x14ac:dyDescent="0.65">
      <c r="L17" s="477" t="s">
        <v>1180</v>
      </c>
      <c r="M17" s="477"/>
      <c r="N17" s="477"/>
      <c r="O17" s="477"/>
      <c r="P17" s="477"/>
      <c r="Q17" s="477"/>
      <c r="R17" s="477"/>
      <c r="S17" s="477"/>
      <c r="T17" s="477"/>
      <c r="U17" s="477"/>
      <c r="V17" s="477"/>
      <c r="W17" s="477"/>
      <c r="X17" s="477"/>
      <c r="Y17" s="477"/>
      <c r="Z17" s="477"/>
      <c r="AA17" s="477"/>
      <c r="AB17" s="477"/>
      <c r="AC17" s="477"/>
      <c r="AD17" s="477"/>
      <c r="AE17" s="477"/>
    </row>
    <row r="18" spans="5:46" ht="18" customHeight="1" x14ac:dyDescent="0.65">
      <c r="L18" s="477"/>
      <c r="M18" s="477"/>
      <c r="N18" s="477"/>
      <c r="O18" s="477"/>
      <c r="P18" s="477"/>
      <c r="Q18" s="477"/>
      <c r="R18" s="477"/>
      <c r="S18" s="477"/>
      <c r="T18" s="477"/>
      <c r="U18" s="477"/>
      <c r="V18" s="477"/>
      <c r="W18" s="477"/>
      <c r="X18" s="477"/>
      <c r="Y18" s="477"/>
      <c r="Z18" s="477"/>
      <c r="AA18" s="477"/>
      <c r="AB18" s="477"/>
      <c r="AC18" s="477"/>
      <c r="AD18" s="477"/>
      <c r="AE18" s="477"/>
    </row>
    <row r="19" spans="5:46" ht="9" customHeight="1" x14ac:dyDescent="0.65"/>
    <row r="20" spans="5:46" ht="18" customHeight="1" x14ac:dyDescent="0.65">
      <c r="L20" s="478" t="s">
        <v>599</v>
      </c>
      <c r="M20" s="478"/>
      <c r="N20" s="478"/>
      <c r="O20" s="478"/>
      <c r="P20" s="478"/>
      <c r="Q20" s="478"/>
      <c r="R20" s="478"/>
      <c r="S20" s="478"/>
      <c r="T20" s="478"/>
      <c r="U20" s="478"/>
      <c r="V20" s="478"/>
      <c r="W20" s="478"/>
      <c r="X20" s="478"/>
      <c r="Y20" s="478"/>
      <c r="Z20" s="478"/>
      <c r="AA20" s="478"/>
      <c r="AB20" s="478"/>
      <c r="AC20" s="478"/>
      <c r="AD20" s="478"/>
      <c r="AE20" s="478"/>
    </row>
    <row r="21" spans="5:46" ht="18" customHeight="1" x14ac:dyDescent="0.65">
      <c r="L21" s="478"/>
      <c r="M21" s="478"/>
      <c r="N21" s="478"/>
      <c r="O21" s="478"/>
      <c r="P21" s="478"/>
      <c r="Q21" s="478"/>
      <c r="R21" s="478"/>
      <c r="S21" s="478"/>
      <c r="T21" s="478"/>
      <c r="U21" s="478"/>
      <c r="V21" s="478"/>
      <c r="W21" s="478"/>
      <c r="X21" s="478"/>
      <c r="Y21" s="478"/>
      <c r="Z21" s="478"/>
      <c r="AA21" s="478"/>
      <c r="AB21" s="478"/>
      <c r="AC21" s="478"/>
      <c r="AD21" s="478"/>
      <c r="AE21" s="478"/>
    </row>
    <row r="22" spans="5:46" ht="18" customHeight="1" x14ac:dyDescent="0.65">
      <c r="L22" s="477"/>
      <c r="M22" s="477"/>
      <c r="N22" s="477"/>
      <c r="O22" s="477"/>
      <c r="P22" s="477"/>
      <c r="Q22" s="477"/>
      <c r="R22" s="477"/>
      <c r="S22" s="477"/>
      <c r="T22" s="477"/>
      <c r="U22" s="477"/>
      <c r="V22" s="477"/>
      <c r="W22" s="477"/>
      <c r="X22" s="477"/>
      <c r="Y22" s="477"/>
      <c r="Z22" s="477"/>
      <c r="AA22" s="477"/>
      <c r="AB22" s="477"/>
      <c r="AC22" s="477"/>
      <c r="AD22" s="477"/>
      <c r="AE22" s="477"/>
    </row>
    <row r="23" spans="5:46" ht="18" customHeight="1" x14ac:dyDescent="0.65">
      <c r="L23" s="477"/>
      <c r="M23" s="477"/>
      <c r="N23" s="477"/>
      <c r="O23" s="477"/>
      <c r="P23" s="477"/>
      <c r="Q23" s="477"/>
      <c r="R23" s="477"/>
      <c r="S23" s="477"/>
      <c r="T23" s="477"/>
      <c r="U23" s="477"/>
      <c r="V23" s="477"/>
      <c r="W23" s="477"/>
      <c r="X23" s="477"/>
      <c r="Y23" s="477"/>
      <c r="Z23" s="477"/>
      <c r="AA23" s="477"/>
      <c r="AB23" s="477"/>
      <c r="AC23" s="477"/>
      <c r="AD23" s="477"/>
      <c r="AE23" s="477"/>
    </row>
    <row r="24" spans="5:46" ht="29.6" thickBot="1" x14ac:dyDescent="0.7">
      <c r="N24" s="128"/>
      <c r="O24" s="128"/>
      <c r="P24" s="128"/>
      <c r="Q24" s="128"/>
      <c r="R24" s="128"/>
      <c r="S24" s="128"/>
      <c r="T24" s="128"/>
      <c r="U24" s="128"/>
      <c r="V24" s="128"/>
      <c r="W24" s="128"/>
      <c r="X24" s="128"/>
      <c r="Y24" s="128"/>
      <c r="Z24" s="128"/>
      <c r="AA24" s="128"/>
    </row>
    <row r="25" spans="5:46" x14ac:dyDescent="0.65">
      <c r="E25" s="129"/>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1"/>
    </row>
    <row r="26" spans="5:46" ht="25.3" x14ac:dyDescent="0.65">
      <c r="E26" s="132"/>
      <c r="F26" s="480" t="s">
        <v>54</v>
      </c>
      <c r="G26" s="480"/>
      <c r="H26" s="480"/>
      <c r="I26" s="480"/>
      <c r="J26" s="480"/>
      <c r="K26" s="480"/>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133"/>
    </row>
    <row r="27" spans="5:46" ht="25.3" x14ac:dyDescent="0.65">
      <c r="E27" s="132"/>
      <c r="F27" s="134"/>
      <c r="G27" s="134"/>
      <c r="H27" s="134"/>
      <c r="I27" s="134"/>
      <c r="J27" s="134"/>
      <c r="K27" s="134"/>
      <c r="L27" s="134"/>
      <c r="M27" s="134"/>
      <c r="N27" s="134"/>
      <c r="O27" s="134"/>
      <c r="P27" s="134"/>
      <c r="Q27" s="134"/>
      <c r="R27" s="134"/>
      <c r="S27" s="134"/>
      <c r="T27" s="134"/>
      <c r="U27" s="134"/>
      <c r="V27" s="134"/>
      <c r="W27" s="134"/>
      <c r="X27" s="134"/>
      <c r="AL27" s="133"/>
      <c r="AT27" s="134"/>
    </row>
    <row r="28" spans="5:46" ht="25.3" x14ac:dyDescent="0.65">
      <c r="E28" s="132"/>
      <c r="F28" s="479" t="s">
        <v>55</v>
      </c>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133"/>
    </row>
    <row r="29" spans="5:46" ht="25.3" x14ac:dyDescent="0.65">
      <c r="E29" s="132"/>
      <c r="F29" s="134"/>
      <c r="G29" s="134"/>
      <c r="H29" s="134"/>
      <c r="I29" s="134"/>
      <c r="J29" s="134"/>
      <c r="K29" s="134"/>
      <c r="L29" s="134"/>
      <c r="M29" s="134"/>
      <c r="N29" s="134"/>
      <c r="O29" s="134"/>
      <c r="P29" s="134"/>
      <c r="Q29" s="134"/>
      <c r="R29" s="134"/>
      <c r="S29" s="134"/>
      <c r="T29" s="134"/>
      <c r="U29" s="134"/>
      <c r="V29" s="134"/>
      <c r="W29" s="134"/>
      <c r="X29" s="134"/>
      <c r="AL29" s="133"/>
      <c r="AT29" s="134"/>
    </row>
    <row r="30" spans="5:46" ht="25.3" x14ac:dyDescent="0.65">
      <c r="E30" s="132"/>
      <c r="F30" s="134"/>
      <c r="G30" s="134"/>
      <c r="H30" s="134"/>
      <c r="I30" s="134"/>
      <c r="J30" s="134"/>
      <c r="K30" s="134"/>
      <c r="L30" s="134"/>
      <c r="M30" s="134"/>
      <c r="N30" s="134"/>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133"/>
      <c r="AT30" s="134"/>
    </row>
    <row r="31" spans="5:46" ht="25.3" x14ac:dyDescent="0.65">
      <c r="E31" s="132"/>
      <c r="F31" s="134"/>
      <c r="G31" s="134"/>
      <c r="H31" s="134"/>
      <c r="I31" s="134"/>
      <c r="J31" s="134"/>
      <c r="K31" s="134"/>
      <c r="L31" s="134"/>
      <c r="M31" s="134"/>
      <c r="N31" s="134"/>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3"/>
      <c r="AT31" s="134"/>
    </row>
    <row r="32" spans="5:46" ht="25.3" x14ac:dyDescent="0.65">
      <c r="E32" s="132"/>
      <c r="F32" s="479" t="s">
        <v>56</v>
      </c>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133"/>
    </row>
    <row r="33" spans="5:46" ht="25.3" x14ac:dyDescent="0.65">
      <c r="E33" s="132"/>
      <c r="F33" s="134"/>
      <c r="G33" s="134"/>
      <c r="H33" s="134"/>
      <c r="I33" s="134"/>
      <c r="J33" s="134"/>
      <c r="K33" s="134"/>
      <c r="L33" s="134"/>
      <c r="M33" s="134"/>
      <c r="N33" s="134"/>
      <c r="O33" s="134"/>
      <c r="P33" s="134"/>
      <c r="Q33" s="134"/>
      <c r="R33" s="134"/>
      <c r="S33" s="134"/>
      <c r="T33" s="134"/>
      <c r="U33" s="134"/>
      <c r="V33" s="134"/>
      <c r="W33" s="134"/>
      <c r="X33" s="134"/>
      <c r="AL33" s="133"/>
      <c r="AT33" s="134"/>
    </row>
    <row r="34" spans="5:46" ht="25.3" x14ac:dyDescent="0.65">
      <c r="E34" s="132"/>
      <c r="F34" s="479" t="s">
        <v>57</v>
      </c>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133"/>
    </row>
    <row r="35" spans="5:46" ht="25.3" x14ac:dyDescent="0.65">
      <c r="E35" s="132"/>
      <c r="F35" s="134"/>
      <c r="G35" s="134"/>
      <c r="H35" s="134"/>
      <c r="I35" s="134"/>
      <c r="J35" s="134"/>
      <c r="K35" s="134"/>
      <c r="L35" s="134"/>
      <c r="M35" s="134"/>
      <c r="N35" s="134"/>
      <c r="O35" s="134"/>
      <c r="P35" s="134"/>
      <c r="Q35" s="134"/>
      <c r="R35" s="134"/>
      <c r="S35" s="134"/>
      <c r="T35" s="134"/>
      <c r="U35" s="134"/>
      <c r="V35" s="134"/>
      <c r="W35" s="134"/>
      <c r="X35" s="134"/>
      <c r="AL35" s="133"/>
      <c r="AT35" s="134"/>
    </row>
    <row r="36" spans="5:46" ht="25.3" x14ac:dyDescent="0.65">
      <c r="E36" s="132"/>
      <c r="F36" s="479" t="s">
        <v>58</v>
      </c>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133"/>
    </row>
    <row r="37" spans="5:46" ht="25.3" x14ac:dyDescent="0.65">
      <c r="E37" s="132"/>
      <c r="F37" s="134"/>
      <c r="G37" s="134"/>
      <c r="H37" s="134"/>
      <c r="I37" s="134"/>
      <c r="J37" s="134"/>
      <c r="K37" s="134"/>
      <c r="L37" s="134"/>
      <c r="M37" s="134"/>
      <c r="N37" s="134"/>
      <c r="O37" s="134"/>
      <c r="P37" s="134"/>
      <c r="Q37" s="134"/>
      <c r="R37" s="134"/>
      <c r="S37" s="134"/>
      <c r="T37" s="134"/>
      <c r="U37" s="134"/>
      <c r="V37" s="134"/>
      <c r="W37" s="134"/>
      <c r="X37" s="134"/>
      <c r="AL37" s="133"/>
      <c r="AT37" s="134"/>
    </row>
    <row r="38" spans="5:46" ht="25.3" x14ac:dyDescent="0.65">
      <c r="E38" s="132"/>
      <c r="F38" s="479" t="s">
        <v>59</v>
      </c>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133"/>
    </row>
    <row r="39" spans="5:46" ht="25.3" x14ac:dyDescent="0.65">
      <c r="E39" s="132"/>
      <c r="F39" s="134" t="s">
        <v>52</v>
      </c>
      <c r="G39" s="134"/>
      <c r="H39" s="134"/>
      <c r="I39" s="134"/>
      <c r="J39" s="134"/>
      <c r="K39" s="134"/>
      <c r="L39" s="134"/>
      <c r="M39" s="134"/>
      <c r="N39" s="134"/>
      <c r="O39" s="134"/>
      <c r="P39" s="134"/>
      <c r="Q39" s="134"/>
      <c r="R39" s="134"/>
      <c r="S39" s="134"/>
      <c r="T39" s="134"/>
      <c r="U39" s="134"/>
      <c r="V39" s="134"/>
      <c r="W39" s="134"/>
      <c r="X39" s="134"/>
      <c r="AL39" s="133"/>
      <c r="AT39" s="134"/>
    </row>
    <row r="40" spans="5:46" ht="25.3" x14ac:dyDescent="0.65">
      <c r="E40" s="132"/>
      <c r="F40" s="479" t="s">
        <v>60</v>
      </c>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133"/>
    </row>
    <row r="41" spans="5:46" ht="25.3" x14ac:dyDescent="0.65">
      <c r="E41" s="132"/>
      <c r="F41" s="134" t="s">
        <v>53</v>
      </c>
      <c r="G41" s="134"/>
      <c r="H41" s="134"/>
      <c r="I41" s="134"/>
      <c r="J41" s="134"/>
      <c r="K41" s="134"/>
      <c r="L41" s="134"/>
      <c r="M41" s="134"/>
      <c r="N41" s="134"/>
      <c r="O41" s="134"/>
      <c r="P41" s="134"/>
      <c r="Q41" s="134"/>
      <c r="R41" s="134"/>
      <c r="S41" s="134"/>
      <c r="T41" s="134"/>
      <c r="U41" s="134"/>
      <c r="V41" s="134"/>
      <c r="W41" s="134"/>
      <c r="X41" s="134"/>
      <c r="AL41" s="133"/>
      <c r="AT41" s="134"/>
    </row>
    <row r="42" spans="5:46" ht="25.3" x14ac:dyDescent="0.65">
      <c r="E42" s="132"/>
      <c r="F42" s="479" t="s">
        <v>61</v>
      </c>
      <c r="G42" s="479"/>
      <c r="H42" s="479"/>
      <c r="I42" s="479"/>
      <c r="J42" s="479"/>
      <c r="K42" s="479"/>
      <c r="L42" s="479"/>
      <c r="M42" s="479"/>
      <c r="N42" s="479"/>
      <c r="O42" s="479" t="s">
        <v>62</v>
      </c>
      <c r="P42" s="479"/>
      <c r="Q42" s="480"/>
      <c r="R42" s="480"/>
      <c r="S42" s="480"/>
      <c r="T42" s="480" t="s">
        <v>13</v>
      </c>
      <c r="U42" s="480"/>
      <c r="V42" s="480"/>
      <c r="W42" s="480"/>
      <c r="X42" s="480"/>
      <c r="Y42" s="480" t="s">
        <v>14</v>
      </c>
      <c r="Z42" s="480"/>
      <c r="AA42" s="490"/>
      <c r="AB42" s="490"/>
      <c r="AC42" s="490"/>
      <c r="AD42" s="490"/>
      <c r="AE42" s="480" t="s">
        <v>63</v>
      </c>
      <c r="AF42" s="480"/>
      <c r="AG42" s="481"/>
      <c r="AH42" s="481"/>
      <c r="AI42" s="481"/>
      <c r="AJ42" s="481"/>
      <c r="AK42" s="481"/>
      <c r="AL42" s="133"/>
    </row>
    <row r="43" spans="5:46" ht="13.75" thickBot="1" x14ac:dyDescent="0.7">
      <c r="E43" s="136"/>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8"/>
      <c r="AT43" s="137"/>
    </row>
    <row r="45" spans="5:46" ht="13.75" thickBot="1" x14ac:dyDescent="0.7"/>
    <row r="46" spans="5:46" x14ac:dyDescent="0.65">
      <c r="N46" s="482" t="s">
        <v>64</v>
      </c>
      <c r="O46" s="483"/>
      <c r="P46" s="483"/>
      <c r="Q46" s="483"/>
      <c r="R46" s="483"/>
      <c r="S46" s="483"/>
      <c r="T46" s="483"/>
      <c r="U46" s="483"/>
      <c r="V46" s="483"/>
      <c r="W46" s="483"/>
      <c r="X46" s="483"/>
      <c r="Y46" s="483"/>
      <c r="Z46" s="483"/>
      <c r="AA46" s="483"/>
      <c r="AB46" s="483"/>
      <c r="AC46" s="484"/>
    </row>
    <row r="47" spans="5:46" ht="13.75" thickBot="1" x14ac:dyDescent="0.7">
      <c r="N47" s="485"/>
      <c r="O47" s="486"/>
      <c r="P47" s="486"/>
      <c r="Q47" s="486"/>
      <c r="R47" s="486"/>
      <c r="S47" s="486"/>
      <c r="T47" s="486"/>
      <c r="U47" s="486"/>
      <c r="V47" s="486"/>
      <c r="W47" s="486"/>
      <c r="X47" s="486"/>
      <c r="Y47" s="486"/>
      <c r="Z47" s="486"/>
      <c r="AA47" s="486"/>
      <c r="AB47" s="486"/>
      <c r="AC47" s="487"/>
    </row>
    <row r="54" spans="6:54" ht="29.15" x14ac:dyDescent="0.65">
      <c r="F54" s="488" t="s">
        <v>600</v>
      </c>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row>
    <row r="55" spans="6:54" ht="29.15" x14ac:dyDescent="0.65">
      <c r="F55" s="488" t="s">
        <v>601</v>
      </c>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row>
    <row r="56" spans="6:54" ht="29.15" x14ac:dyDescent="0.65">
      <c r="F56" s="488" t="s">
        <v>65</v>
      </c>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row>
    <row r="57" spans="6:54" ht="18" customHeight="1" x14ac:dyDescent="0.65">
      <c r="F57" s="134"/>
      <c r="AT57" s="134"/>
    </row>
    <row r="58" spans="6:54" ht="25.3" x14ac:dyDescent="0.65">
      <c r="F58" s="489" t="s">
        <v>66</v>
      </c>
      <c r="G58" s="489"/>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row>
    <row r="59" spans="6:54" ht="18" customHeight="1" x14ac:dyDescent="0.65">
      <c r="F59" s="134"/>
      <c r="AJ59" s="328"/>
      <c r="AK59" s="328"/>
      <c r="AL59" s="328"/>
      <c r="AM59" s="328"/>
      <c r="AT59" s="134"/>
    </row>
    <row r="60" spans="6:54" ht="25.3" x14ac:dyDescent="0.65">
      <c r="F60" s="134" t="s">
        <v>1095</v>
      </c>
      <c r="AJ60" s="492">
        <v>2</v>
      </c>
      <c r="AK60" s="492"/>
      <c r="AL60" s="328"/>
      <c r="AM60" s="328"/>
      <c r="AN60" s="315"/>
      <c r="AO60" s="307" t="str">
        <f ca="1">HYPERLINK("#"&amp;CELL("address",B103),"養護老人ホーム自主点検表の作成について　")</f>
        <v>養護老人ホーム自主点検表の作成について　</v>
      </c>
      <c r="AP60" s="278"/>
      <c r="AQ60" s="278"/>
      <c r="AR60" s="278"/>
      <c r="AS60" s="278"/>
      <c r="AT60" s="134"/>
      <c r="AU60" s="278"/>
      <c r="AV60" s="278"/>
      <c r="AW60" s="312"/>
      <c r="AX60" s="278"/>
      <c r="AY60" s="278"/>
      <c r="AZ60" s="278"/>
      <c r="BA60" s="278"/>
      <c r="BB60" s="278"/>
    </row>
    <row r="61" spans="6:54" ht="18" customHeight="1" x14ac:dyDescent="0.65">
      <c r="F61" s="134"/>
      <c r="AJ61" s="328"/>
      <c r="AK61" s="328"/>
      <c r="AL61" s="328"/>
      <c r="AM61" s="328"/>
      <c r="AN61" s="315"/>
      <c r="AT61" s="134"/>
    </row>
    <row r="62" spans="6:54" ht="25.3" x14ac:dyDescent="0.65">
      <c r="F62" s="134" t="s">
        <v>1094</v>
      </c>
      <c r="AJ62" s="492">
        <v>3</v>
      </c>
      <c r="AK62" s="492"/>
      <c r="AL62" s="328"/>
      <c r="AM62" s="328"/>
      <c r="AN62" s="315"/>
      <c r="AO62" s="307" t="str">
        <f ca="1">HYPERLINK("#"&amp;CELL("address",B151),"根拠法令")</f>
        <v>根拠法令</v>
      </c>
      <c r="AP62" s="278"/>
      <c r="AQ62" s="278"/>
      <c r="AR62" s="278"/>
      <c r="AS62" s="278"/>
      <c r="AT62" s="134"/>
      <c r="AU62" s="134"/>
      <c r="AV62" s="278"/>
      <c r="AW62" s="312"/>
      <c r="AX62" s="278"/>
      <c r="AY62" s="278"/>
      <c r="AZ62" s="278"/>
      <c r="BA62" s="278"/>
      <c r="BB62" s="278"/>
    </row>
    <row r="63" spans="6:54" ht="18" customHeight="1" x14ac:dyDescent="0.65">
      <c r="F63" s="134"/>
      <c r="AJ63" s="328"/>
      <c r="AK63" s="328"/>
      <c r="AL63" s="328"/>
      <c r="AM63" s="328"/>
      <c r="AN63" s="315"/>
      <c r="AT63" s="134"/>
      <c r="AU63" s="134"/>
    </row>
    <row r="64" spans="6:54" ht="25.3" x14ac:dyDescent="0.65">
      <c r="F64" s="134" t="s">
        <v>1093</v>
      </c>
      <c r="AJ64" s="492">
        <v>4</v>
      </c>
      <c r="AK64" s="492"/>
      <c r="AL64" s="328"/>
      <c r="AM64" s="328"/>
      <c r="AN64" s="315" t="s">
        <v>1007</v>
      </c>
      <c r="AO64" s="307" t="str">
        <f ca="1">HYPERLINK("#"&amp;CELL("address",'自主点検表（養護老人ホーム）'!B8),AN64)</f>
        <v>第１一般事項</v>
      </c>
      <c r="AP64" s="278"/>
      <c r="AQ64" s="278"/>
      <c r="AR64" s="278"/>
      <c r="AS64" s="278"/>
      <c r="AT64" s="134"/>
      <c r="AU64" s="134"/>
      <c r="AV64" s="278"/>
      <c r="AW64" s="278"/>
      <c r="AX64" s="312"/>
      <c r="AY64" s="313"/>
      <c r="AZ64" s="278"/>
      <c r="BA64" s="278"/>
      <c r="BB64" s="278"/>
    </row>
    <row r="65" spans="6:54" ht="18" customHeight="1" x14ac:dyDescent="0.65">
      <c r="F65" s="134"/>
      <c r="AJ65" s="328"/>
      <c r="AK65" s="328"/>
      <c r="AL65" s="328"/>
      <c r="AM65" s="328"/>
      <c r="AN65" s="315"/>
      <c r="AO65" s="307"/>
      <c r="AT65" s="134"/>
      <c r="AU65" s="134"/>
    </row>
    <row r="66" spans="6:54" ht="25.3" x14ac:dyDescent="0.65">
      <c r="F66" s="134" t="s">
        <v>1091</v>
      </c>
      <c r="AJ66" s="492">
        <v>5</v>
      </c>
      <c r="AK66" s="492"/>
      <c r="AL66" s="328"/>
      <c r="AM66" s="328"/>
      <c r="AN66" s="315" t="s">
        <v>1008</v>
      </c>
      <c r="AO66" s="307" t="str">
        <f ca="1">HYPERLINK("#"&amp;CELL("address",'自主点検表（養護老人ホーム）'!B77),AN66)</f>
        <v>第２職員に関する事項</v>
      </c>
      <c r="AP66" s="278"/>
      <c r="AQ66" s="278"/>
      <c r="AR66" s="278"/>
      <c r="AS66" s="278"/>
      <c r="AT66" s="134"/>
      <c r="AU66" s="134"/>
      <c r="AV66" s="278"/>
      <c r="AW66" s="312"/>
      <c r="AX66" s="278"/>
      <c r="AY66" s="278"/>
      <c r="AZ66" s="278"/>
      <c r="BA66" s="278"/>
      <c r="BB66" s="278"/>
    </row>
    <row r="67" spans="6:54" ht="18" customHeight="1" x14ac:dyDescent="0.65">
      <c r="F67" s="134"/>
      <c r="AJ67" s="328"/>
      <c r="AK67" s="328"/>
      <c r="AL67" s="328"/>
      <c r="AM67" s="328"/>
      <c r="AN67" s="315"/>
      <c r="AT67" s="134"/>
      <c r="AU67" s="134"/>
      <c r="AV67" s="278"/>
    </row>
    <row r="68" spans="6:54" ht="25.3" x14ac:dyDescent="0.65">
      <c r="F68" s="134" t="s">
        <v>1092</v>
      </c>
      <c r="AJ68" s="492">
        <v>5</v>
      </c>
      <c r="AK68" s="492"/>
      <c r="AL68" s="328"/>
      <c r="AM68" s="328"/>
      <c r="AN68" s="315" t="s">
        <v>1009</v>
      </c>
      <c r="AO68" s="307" t="str">
        <f ca="1">HYPERLINK("#"&amp;CELL("address",'自主点検表（養護老人ホーム）'!B77),AN68)</f>
        <v>１用語の定義</v>
      </c>
      <c r="AP68" s="278"/>
      <c r="AQ68" s="278"/>
      <c r="AR68" s="278"/>
      <c r="AS68" s="278"/>
      <c r="AT68" s="134"/>
      <c r="AU68" s="134"/>
      <c r="AV68" s="278"/>
      <c r="AW68" s="312"/>
      <c r="AX68" s="278"/>
      <c r="AY68" s="278"/>
      <c r="AZ68" s="278"/>
      <c r="BA68" s="278"/>
      <c r="BB68" s="278"/>
    </row>
    <row r="69" spans="6:54" ht="18" customHeight="1" x14ac:dyDescent="0.65">
      <c r="F69" s="134"/>
      <c r="AJ69" s="328"/>
      <c r="AK69" s="328"/>
      <c r="AL69" s="328"/>
      <c r="AM69" s="328"/>
      <c r="AN69" s="315"/>
      <c r="AT69" s="134"/>
      <c r="AU69" s="134"/>
      <c r="AV69" s="278"/>
    </row>
    <row r="70" spans="6:54" ht="25.3" x14ac:dyDescent="0.65">
      <c r="F70" s="134" t="s">
        <v>1090</v>
      </c>
      <c r="AJ70" s="492">
        <v>7</v>
      </c>
      <c r="AK70" s="492"/>
      <c r="AL70" s="328"/>
      <c r="AM70" s="328"/>
      <c r="AN70" s="315" t="s">
        <v>1010</v>
      </c>
      <c r="AO70" s="307" t="str">
        <f ca="1">HYPERLINK("#"&amp;CELL("address",'自主点検表（養護老人ホーム）'!B159),AN70)</f>
        <v>２職員数等</v>
      </c>
      <c r="AP70" s="278"/>
      <c r="AQ70" s="278"/>
      <c r="AR70" s="278"/>
      <c r="AS70" s="278"/>
      <c r="AT70" s="134"/>
      <c r="AU70" s="134"/>
      <c r="AV70" s="278"/>
      <c r="AW70" s="312"/>
      <c r="AX70" s="278"/>
      <c r="AY70" s="278"/>
      <c r="AZ70" s="278"/>
      <c r="BA70" s="278"/>
      <c r="BB70" s="278"/>
    </row>
    <row r="71" spans="6:54" ht="18" customHeight="1" x14ac:dyDescent="0.65">
      <c r="F71" s="134"/>
      <c r="AJ71" s="328"/>
      <c r="AK71" s="328"/>
      <c r="AL71" s="328"/>
      <c r="AM71" s="328"/>
      <c r="AN71" s="315"/>
      <c r="AT71" s="134"/>
      <c r="AU71" s="134"/>
      <c r="AV71" s="278"/>
    </row>
    <row r="72" spans="6:54" ht="18" customHeight="1" x14ac:dyDescent="0.65">
      <c r="F72" s="134"/>
      <c r="AJ72" s="328"/>
      <c r="AK72" s="328"/>
      <c r="AL72" s="328"/>
      <c r="AM72" s="328"/>
      <c r="AN72" s="315"/>
      <c r="AT72" s="134"/>
      <c r="AU72" s="134"/>
      <c r="AV72" s="278"/>
    </row>
    <row r="73" spans="6:54" ht="25.3" x14ac:dyDescent="0.65">
      <c r="F73" s="134" t="s">
        <v>1096</v>
      </c>
      <c r="AJ73" s="491">
        <v>11</v>
      </c>
      <c r="AK73" s="491"/>
      <c r="AL73" s="328"/>
      <c r="AM73" s="328"/>
      <c r="AN73" s="315" t="s">
        <v>1011</v>
      </c>
      <c r="AO73" s="307" t="str">
        <f ca="1">HYPERLINK("#"&amp;CELL("address",'自主点検表（養護老人ホーム）'!B360),AN73)</f>
        <v>第３設備に関する事項</v>
      </c>
      <c r="AP73" s="278"/>
      <c r="AQ73" s="278"/>
      <c r="AR73" s="278"/>
      <c r="AS73" s="278"/>
      <c r="AT73" s="134"/>
      <c r="AU73" s="134"/>
      <c r="AV73" s="278"/>
      <c r="AW73" s="312"/>
      <c r="AX73" s="278"/>
      <c r="AY73" s="278"/>
      <c r="AZ73" s="278"/>
      <c r="BA73" s="278"/>
      <c r="BB73" s="278"/>
    </row>
    <row r="74" spans="6:54" ht="18" customHeight="1" x14ac:dyDescent="0.65">
      <c r="F74" s="134"/>
      <c r="AJ74" s="328"/>
      <c r="AK74" s="328"/>
      <c r="AL74" s="328"/>
      <c r="AM74" s="328"/>
      <c r="AN74" s="315"/>
      <c r="AT74" s="134"/>
      <c r="AU74" s="134"/>
      <c r="AV74" s="278"/>
    </row>
    <row r="75" spans="6:54" ht="18" customHeight="1" x14ac:dyDescent="0.65">
      <c r="F75" s="134"/>
      <c r="AJ75" s="328"/>
      <c r="AK75" s="328"/>
      <c r="AL75" s="328"/>
      <c r="AM75" s="328"/>
      <c r="AN75" s="315"/>
      <c r="AT75" s="134"/>
      <c r="AU75" s="134"/>
      <c r="AV75" s="278"/>
    </row>
    <row r="76" spans="6:54" ht="25.3" x14ac:dyDescent="0.65">
      <c r="F76" s="134" t="s">
        <v>1097</v>
      </c>
      <c r="AJ76" s="491">
        <v>12</v>
      </c>
      <c r="AK76" s="491"/>
      <c r="AL76" s="328"/>
      <c r="AM76" s="328"/>
      <c r="AN76" s="315" t="s">
        <v>1012</v>
      </c>
      <c r="AO76" s="307" t="str">
        <f ca="1">HYPERLINK("#"&amp;CELL("address",'自主点検表（養護老人ホーム）'!B423),AN76)</f>
        <v>第４処遇に関する事項</v>
      </c>
      <c r="AP76" s="278"/>
      <c r="AQ76" s="278"/>
      <c r="AR76" s="278"/>
      <c r="AS76" s="278"/>
      <c r="AT76" s="134"/>
      <c r="AU76" s="134"/>
      <c r="AV76" s="278"/>
      <c r="AW76" s="312"/>
      <c r="AX76" s="278"/>
      <c r="AY76" s="278"/>
      <c r="AZ76" s="278"/>
      <c r="BA76" s="278"/>
      <c r="BB76" s="278"/>
    </row>
    <row r="77" spans="6:54" ht="18" customHeight="1" x14ac:dyDescent="0.65">
      <c r="F77" s="134"/>
      <c r="AJ77" s="455"/>
      <c r="AK77" s="455"/>
      <c r="AL77" s="328"/>
      <c r="AM77" s="328"/>
      <c r="AN77" s="315"/>
      <c r="AT77" s="134"/>
      <c r="AU77" s="134"/>
      <c r="AV77" s="278"/>
    </row>
    <row r="78" spans="6:54" ht="25.3" x14ac:dyDescent="0.65">
      <c r="F78" s="134" t="s">
        <v>1098</v>
      </c>
      <c r="AJ78" s="491">
        <v>12</v>
      </c>
      <c r="AK78" s="491"/>
      <c r="AL78" s="328"/>
      <c r="AM78" s="328"/>
      <c r="AN78" s="315" t="s">
        <v>1013</v>
      </c>
      <c r="AO78" s="307" t="str">
        <f ca="1">HYPERLINK("#"&amp;CELL("address",'自主点検表（養護老人ホーム）'!B423),AN78)</f>
        <v>１入退所</v>
      </c>
      <c r="AP78" s="278"/>
      <c r="AQ78" s="278"/>
      <c r="AR78" s="278"/>
      <c r="AS78" s="278"/>
      <c r="AT78" s="134"/>
      <c r="AU78" s="134"/>
      <c r="AV78" s="278"/>
      <c r="AW78" s="312"/>
      <c r="AX78" s="278"/>
      <c r="AY78" s="278"/>
      <c r="AZ78" s="278"/>
      <c r="BA78" s="278"/>
      <c r="BB78" s="278"/>
    </row>
    <row r="79" spans="6:54" ht="18" customHeight="1" x14ac:dyDescent="0.65">
      <c r="F79" s="134"/>
      <c r="AJ79" s="455"/>
      <c r="AK79" s="455"/>
      <c r="AL79" s="328"/>
      <c r="AM79" s="328"/>
      <c r="AN79" s="315"/>
      <c r="AT79" s="134"/>
      <c r="AU79" s="134"/>
      <c r="AV79" s="278"/>
    </row>
    <row r="80" spans="6:54" ht="25.3" x14ac:dyDescent="0.65">
      <c r="F80" s="134" t="s">
        <v>602</v>
      </c>
      <c r="AJ80" s="491">
        <v>12</v>
      </c>
      <c r="AK80" s="491"/>
      <c r="AL80" s="328"/>
      <c r="AM80" s="328"/>
      <c r="AN80" s="315" t="s">
        <v>1014</v>
      </c>
      <c r="AO80" s="307" t="str">
        <f ca="1">HYPERLINK("#"&amp;CELL("address",'自主点検表（養護老人ホーム）'!B444),AN80)</f>
        <v>２入所者の処遇に関する計画</v>
      </c>
      <c r="AP80" s="278"/>
      <c r="AQ80" s="278"/>
      <c r="AR80" s="278"/>
      <c r="AS80" s="278"/>
      <c r="AT80" s="134"/>
      <c r="AU80" s="134"/>
      <c r="AV80" s="278"/>
      <c r="AW80" s="312"/>
      <c r="AX80" s="278"/>
      <c r="AY80" s="278"/>
      <c r="AZ80" s="278"/>
      <c r="BA80" s="278"/>
      <c r="BB80" s="278"/>
    </row>
    <row r="81" spans="6:54" ht="18" customHeight="1" x14ac:dyDescent="0.65">
      <c r="F81" s="134"/>
      <c r="AJ81" s="328"/>
      <c r="AK81" s="328"/>
      <c r="AL81" s="328"/>
      <c r="AM81" s="328"/>
      <c r="AN81" s="315"/>
      <c r="AT81" s="134"/>
      <c r="AU81" s="134"/>
      <c r="AV81" s="278"/>
    </row>
    <row r="82" spans="6:54" ht="25.3" x14ac:dyDescent="0.65">
      <c r="F82" s="134" t="s">
        <v>1099</v>
      </c>
      <c r="AJ82" s="491">
        <v>13</v>
      </c>
      <c r="AK82" s="491"/>
      <c r="AL82" s="328"/>
      <c r="AM82" s="328"/>
      <c r="AN82" s="315" t="s">
        <v>1015</v>
      </c>
      <c r="AO82" s="307" t="str">
        <f ca="1">HYPERLINK("#"&amp;CELL("address",'自主点検表（養護老人ホーム）'!B477),AN82)</f>
        <v>３処遇の方針</v>
      </c>
      <c r="AP82" s="278"/>
      <c r="AQ82" s="278"/>
      <c r="AR82" s="278"/>
      <c r="AS82" s="278"/>
      <c r="AT82" s="134"/>
      <c r="AU82" s="134"/>
      <c r="AV82" s="278"/>
      <c r="AW82" s="312"/>
      <c r="AX82" s="278"/>
      <c r="AY82" s="278"/>
      <c r="AZ82" s="278"/>
      <c r="BA82" s="278"/>
      <c r="BB82" s="278"/>
    </row>
    <row r="83" spans="6:54" ht="18" customHeight="1" x14ac:dyDescent="0.65">
      <c r="F83" s="134"/>
      <c r="AJ83" s="455"/>
      <c r="AK83" s="455"/>
      <c r="AL83" s="328"/>
      <c r="AM83" s="328"/>
      <c r="AN83" s="315"/>
      <c r="AT83" s="134"/>
      <c r="AU83" s="134"/>
      <c r="AV83" s="278"/>
    </row>
    <row r="84" spans="6:54" ht="25.3" x14ac:dyDescent="0.65">
      <c r="F84" s="134" t="s">
        <v>1100</v>
      </c>
      <c r="AJ84" s="491">
        <v>20</v>
      </c>
      <c r="AK84" s="491"/>
      <c r="AL84" s="328"/>
      <c r="AM84" s="328"/>
      <c r="AN84" s="315" t="s">
        <v>1016</v>
      </c>
      <c r="AO84" s="307" t="str">
        <f ca="1">HYPERLINK("#"&amp;CELL("address",'自主点検表（養護老人ホーム）'!B787),AN84)</f>
        <v>４食事</v>
      </c>
      <c r="AP84" s="278"/>
      <c r="AQ84" s="278"/>
      <c r="AR84" s="278"/>
      <c r="AS84" s="278"/>
      <c r="AT84" s="134"/>
      <c r="AU84" s="134"/>
      <c r="AV84" s="278"/>
      <c r="AW84" s="312"/>
      <c r="AX84" s="278"/>
      <c r="AY84" s="278"/>
      <c r="AZ84" s="278"/>
      <c r="BA84" s="278"/>
      <c r="BB84" s="278"/>
    </row>
    <row r="85" spans="6:54" ht="18" customHeight="1" x14ac:dyDescent="0.65">
      <c r="F85" s="134"/>
      <c r="AJ85" s="455"/>
      <c r="AK85" s="455"/>
      <c r="AL85" s="328"/>
      <c r="AM85" s="328"/>
      <c r="AN85" s="315"/>
      <c r="AT85" s="134"/>
      <c r="AU85" s="134"/>
      <c r="AV85" s="278"/>
    </row>
    <row r="86" spans="6:54" ht="25.3" x14ac:dyDescent="0.65">
      <c r="F86" s="134" t="s">
        <v>1101</v>
      </c>
      <c r="AJ86" s="491">
        <v>21</v>
      </c>
      <c r="AK86" s="491"/>
      <c r="AL86" s="328"/>
      <c r="AM86" s="328"/>
      <c r="AN86" s="315" t="s">
        <v>1017</v>
      </c>
      <c r="AO86" s="307" t="str">
        <f ca="1">HYPERLINK("#"&amp;CELL("address",'自主点検表（養護老人ホーム）'!B824),AN86)</f>
        <v>５生活相談等</v>
      </c>
      <c r="AP86" s="278"/>
      <c r="AQ86" s="278"/>
      <c r="AR86" s="278"/>
      <c r="AS86" s="278"/>
      <c r="AT86" s="134"/>
      <c r="AU86" s="134"/>
      <c r="AV86" s="278"/>
      <c r="AW86" s="312"/>
      <c r="AX86" s="278"/>
      <c r="AY86" s="278"/>
      <c r="AZ86" s="278"/>
      <c r="BA86" s="278"/>
      <c r="BB86" s="278"/>
    </row>
    <row r="87" spans="6:54" ht="18" customHeight="1" x14ac:dyDescent="0.65">
      <c r="F87" s="134"/>
      <c r="AJ87" s="455"/>
      <c r="AK87" s="455"/>
      <c r="AL87" s="328"/>
      <c r="AM87" s="328"/>
      <c r="AN87" s="315"/>
      <c r="AT87" s="134"/>
      <c r="AU87" s="134"/>
      <c r="AV87" s="278"/>
    </row>
    <row r="88" spans="6:54" ht="25.3" x14ac:dyDescent="0.65">
      <c r="F88" s="134" t="s">
        <v>1102</v>
      </c>
      <c r="AJ88" s="491">
        <v>22</v>
      </c>
      <c r="AK88" s="491"/>
      <c r="AL88" s="328"/>
      <c r="AM88" s="328"/>
      <c r="AN88" s="315" t="s">
        <v>1018</v>
      </c>
      <c r="AO88" s="307" t="str">
        <f ca="1">HYPERLINK("#"&amp;CELL("address",'自主点検表（養護老人ホーム）'!B881),AN88)</f>
        <v>８入所者預り金の取扱い等</v>
      </c>
      <c r="AP88" s="278"/>
      <c r="AQ88" s="278"/>
      <c r="AR88" s="278"/>
      <c r="AS88" s="278"/>
      <c r="AT88" s="134"/>
      <c r="AU88" s="134"/>
      <c r="AV88" s="278"/>
      <c r="AW88" s="312"/>
      <c r="AX88" s="278"/>
      <c r="AY88" s="278"/>
      <c r="AZ88" s="278"/>
      <c r="BA88" s="278"/>
      <c r="BB88" s="278"/>
    </row>
    <row r="89" spans="6:54" ht="18" customHeight="1" x14ac:dyDescent="0.65">
      <c r="F89" s="134"/>
      <c r="AJ89" s="455"/>
      <c r="AK89" s="455"/>
      <c r="AL89" s="328"/>
      <c r="AM89" s="328"/>
      <c r="AN89" s="315"/>
      <c r="AT89" s="134"/>
      <c r="AU89" s="134"/>
      <c r="AV89" s="278"/>
    </row>
    <row r="90" spans="6:54" ht="25.3" x14ac:dyDescent="0.65">
      <c r="F90" s="134" t="s">
        <v>1103</v>
      </c>
      <c r="AJ90" s="491">
        <v>24</v>
      </c>
      <c r="AK90" s="491"/>
      <c r="AL90" s="328"/>
      <c r="AM90" s="328"/>
      <c r="AN90" s="315" t="s">
        <v>1019</v>
      </c>
      <c r="AO90" s="307" t="str">
        <f ca="1">HYPERLINK("#"&amp;CELL("address",'自主点検表（養護老人ホーム）'!B964),AN90)</f>
        <v>11勤務体制の確保等</v>
      </c>
      <c r="AP90" s="278"/>
      <c r="AQ90" s="278"/>
      <c r="AR90" s="278"/>
      <c r="AS90" s="278"/>
      <c r="AT90" s="134"/>
      <c r="AU90" s="134"/>
      <c r="AV90" s="278"/>
      <c r="AW90" s="312"/>
      <c r="AX90" s="278"/>
      <c r="AY90" s="278"/>
      <c r="AZ90" s="278"/>
      <c r="BA90" s="278"/>
      <c r="BB90" s="278"/>
    </row>
    <row r="91" spans="6:54" ht="18" customHeight="1" x14ac:dyDescent="0.65">
      <c r="F91" s="134"/>
      <c r="AJ91" s="455"/>
      <c r="AK91" s="455"/>
      <c r="AL91" s="328"/>
      <c r="AM91" s="328"/>
      <c r="AN91" s="315"/>
      <c r="AT91" s="134"/>
      <c r="AU91" s="134"/>
      <c r="AV91" s="278"/>
    </row>
    <row r="92" spans="6:54" ht="25.3" x14ac:dyDescent="0.65">
      <c r="F92" s="134" t="s">
        <v>603</v>
      </c>
      <c r="AJ92" s="491">
        <v>25</v>
      </c>
      <c r="AK92" s="491"/>
      <c r="AL92" s="328"/>
      <c r="AM92" s="328"/>
      <c r="AN92" s="315" t="s">
        <v>1020</v>
      </c>
      <c r="AO92" s="307" t="str">
        <f ca="1">HYPERLINK("#"&amp;CELL("address",'自主点検表（養護老人ホーム）'!B1002),AN92)</f>
        <v>12業務継続計画の策定等</v>
      </c>
      <c r="AP92" s="278"/>
      <c r="AQ92" s="278"/>
      <c r="AR92" s="278"/>
      <c r="AS92" s="278"/>
      <c r="AT92" s="134"/>
      <c r="AU92" s="134"/>
      <c r="AV92" s="278"/>
      <c r="AW92" s="312"/>
      <c r="AX92" s="278"/>
      <c r="AY92" s="278"/>
      <c r="AZ92" s="278"/>
      <c r="BA92" s="278"/>
      <c r="BB92" s="278"/>
    </row>
    <row r="93" spans="6:54" ht="18" customHeight="1" x14ac:dyDescent="0.65">
      <c r="F93" s="134"/>
      <c r="AJ93" s="455"/>
      <c r="AK93" s="455"/>
      <c r="AL93" s="328"/>
      <c r="AM93" s="328"/>
      <c r="AN93" s="315"/>
      <c r="AT93" s="134"/>
      <c r="AU93" s="134"/>
      <c r="AV93" s="278"/>
    </row>
    <row r="94" spans="6:54" ht="25.3" x14ac:dyDescent="0.65">
      <c r="F94" s="134" t="s">
        <v>1104</v>
      </c>
      <c r="AJ94" s="491">
        <v>26</v>
      </c>
      <c r="AK94" s="491"/>
      <c r="AL94" s="328"/>
      <c r="AM94" s="328"/>
      <c r="AN94" s="315" t="s">
        <v>1021</v>
      </c>
      <c r="AO94" s="307" t="str">
        <f ca="1">HYPERLINK("#"&amp;CELL("address",'自主点検表（養護老人ホーム）'!B1066),AN94)</f>
        <v>13衛生管理等</v>
      </c>
      <c r="AP94" s="278"/>
      <c r="AQ94" s="278"/>
      <c r="AR94" s="278"/>
      <c r="AS94" s="278"/>
      <c r="AT94" s="134"/>
      <c r="AU94" s="134"/>
      <c r="AV94" s="278"/>
      <c r="AW94" s="312"/>
      <c r="AX94" s="278"/>
      <c r="AY94" s="278"/>
      <c r="AZ94" s="278"/>
      <c r="BA94" s="278"/>
      <c r="BB94" s="278"/>
    </row>
    <row r="95" spans="6:54" ht="18" customHeight="1" x14ac:dyDescent="0.65">
      <c r="F95" s="134"/>
      <c r="AJ95" s="455"/>
      <c r="AK95" s="455"/>
      <c r="AL95" s="328"/>
      <c r="AM95" s="328"/>
      <c r="AN95" s="315"/>
      <c r="AT95" s="134"/>
      <c r="AU95" s="134"/>
      <c r="AV95" s="278"/>
    </row>
    <row r="96" spans="6:54" ht="25.3" x14ac:dyDescent="0.65">
      <c r="F96" s="134" t="s">
        <v>604</v>
      </c>
      <c r="AJ96" s="491">
        <v>33</v>
      </c>
      <c r="AK96" s="491"/>
      <c r="AL96" s="328"/>
      <c r="AM96" s="328"/>
      <c r="AN96" s="315" t="s">
        <v>1022</v>
      </c>
      <c r="AO96" s="307" t="str">
        <f ca="1">HYPERLINK("#"&amp;CELL("address",'自主点検表（養護老人ホーム）'!B1339),AN96)</f>
        <v>16苦情処理</v>
      </c>
      <c r="AP96" s="278"/>
      <c r="AQ96" s="278"/>
      <c r="AR96" s="278"/>
      <c r="AS96" s="278"/>
      <c r="AT96" s="134"/>
      <c r="AU96" s="134"/>
      <c r="AV96" s="278"/>
      <c r="AW96" s="312"/>
      <c r="AX96" s="278"/>
      <c r="AY96" s="278"/>
      <c r="AZ96" s="278"/>
      <c r="BA96" s="278"/>
      <c r="BB96" s="278"/>
    </row>
    <row r="97" spans="6:54" ht="18" customHeight="1" x14ac:dyDescent="0.65">
      <c r="F97" s="134"/>
      <c r="AJ97" s="455"/>
      <c r="AK97" s="455"/>
      <c r="AL97" s="328"/>
      <c r="AM97" s="328"/>
      <c r="AN97" s="315"/>
      <c r="AT97" s="134"/>
      <c r="AU97" s="134"/>
      <c r="AV97" s="278"/>
    </row>
    <row r="98" spans="6:54" ht="25.3" x14ac:dyDescent="0.65">
      <c r="F98" s="134" t="s">
        <v>605</v>
      </c>
      <c r="AJ98" s="491">
        <v>35</v>
      </c>
      <c r="AK98" s="491"/>
      <c r="AL98" s="328"/>
      <c r="AM98" s="328"/>
      <c r="AN98" s="315" t="s">
        <v>1023</v>
      </c>
      <c r="AO98" s="307" t="str">
        <f ca="1">HYPERLINK("#"&amp;CELL("address",'自主点検表（養護老人ホーム）'!B1389),AN98)</f>
        <v>18事故発生の防止及び発生時の対応</v>
      </c>
      <c r="AP98" s="278"/>
      <c r="AQ98" s="278"/>
      <c r="AR98" s="278"/>
      <c r="AS98" s="278"/>
      <c r="AT98" s="134"/>
      <c r="AU98" s="134"/>
      <c r="AV98" s="278"/>
      <c r="AW98" s="312"/>
      <c r="AX98" s="278"/>
      <c r="AY98" s="278"/>
      <c r="AZ98" s="278"/>
      <c r="BA98" s="278"/>
      <c r="BB98" s="278"/>
    </row>
    <row r="99" spans="6:54" ht="18" customHeight="1" x14ac:dyDescent="0.65">
      <c r="F99" s="134"/>
      <c r="AJ99" s="455"/>
      <c r="AK99" s="455"/>
      <c r="AL99" s="328"/>
      <c r="AM99" s="328"/>
      <c r="AN99" s="315"/>
      <c r="AT99" s="134"/>
      <c r="AU99" s="134"/>
      <c r="AV99" s="278"/>
    </row>
    <row r="100" spans="6:54" ht="25.3" x14ac:dyDescent="0.65">
      <c r="F100" s="134" t="s">
        <v>1105</v>
      </c>
      <c r="AJ100" s="491">
        <v>37</v>
      </c>
      <c r="AK100" s="491"/>
      <c r="AL100" s="328"/>
      <c r="AM100" s="328"/>
      <c r="AN100" s="315" t="s">
        <v>1024</v>
      </c>
      <c r="AO100" s="307" t="str">
        <f ca="1">HYPERLINK("#"&amp;CELL("address",'自主点検表（養護老人ホーム）'!B1499),AN100)</f>
        <v>第５雑則</v>
      </c>
      <c r="AP100" s="278"/>
      <c r="AQ100" s="278"/>
      <c r="AR100" s="278"/>
      <c r="AS100" s="278"/>
      <c r="AT100" s="134"/>
      <c r="AU100" s="134"/>
      <c r="AV100" s="278"/>
      <c r="AW100" s="312"/>
      <c r="AX100" s="278"/>
      <c r="AY100" s="278"/>
      <c r="AZ100" s="278"/>
      <c r="BA100" s="278"/>
      <c r="BB100" s="278"/>
    </row>
    <row r="101" spans="6:54" x14ac:dyDescent="0.65">
      <c r="AJ101" s="328"/>
      <c r="AK101" s="328"/>
      <c r="AL101" s="328"/>
      <c r="AM101" s="328"/>
    </row>
    <row r="103" spans="6:54" ht="25.3" x14ac:dyDescent="0.65">
      <c r="F103" s="489" t="s">
        <v>67</v>
      </c>
      <c r="G103" s="489"/>
      <c r="H103" s="489"/>
      <c r="I103" s="489"/>
      <c r="J103" s="489"/>
      <c r="K103" s="489"/>
      <c r="L103" s="489"/>
      <c r="M103" s="489"/>
      <c r="N103" s="489"/>
      <c r="O103" s="489"/>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row>
    <row r="104" spans="6:54" ht="25.3" x14ac:dyDescent="0.65">
      <c r="F104" s="493" t="s">
        <v>68</v>
      </c>
      <c r="G104" s="493"/>
      <c r="H104" s="493"/>
      <c r="I104" s="493"/>
      <c r="J104" s="493"/>
      <c r="K104" s="493"/>
      <c r="L104" s="493"/>
      <c r="M104" s="493"/>
      <c r="N104" s="493"/>
      <c r="O104" s="493"/>
      <c r="P104" s="493"/>
      <c r="Q104" s="493"/>
      <c r="R104" s="493"/>
      <c r="S104" s="493"/>
      <c r="T104" s="493"/>
      <c r="U104" s="493"/>
      <c r="V104" s="493"/>
      <c r="W104" s="493"/>
      <c r="X104" s="493"/>
      <c r="Y104" s="493"/>
      <c r="Z104" s="493"/>
      <c r="AA104" s="493"/>
      <c r="AB104" s="493"/>
      <c r="AC104" s="493"/>
      <c r="AD104" s="493"/>
      <c r="AE104" s="493"/>
      <c r="AF104" s="493"/>
      <c r="AG104" s="493"/>
      <c r="AH104" s="493"/>
      <c r="AI104" s="493"/>
      <c r="AJ104" s="493"/>
      <c r="AK104" s="493"/>
    </row>
    <row r="106" spans="6:54" ht="25.3" x14ac:dyDescent="0.65">
      <c r="F106" s="489" t="s">
        <v>606</v>
      </c>
      <c r="G106" s="489"/>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row>
    <row r="108" spans="6:54" ht="18.45" x14ac:dyDescent="0.65">
      <c r="F108" s="494" t="s">
        <v>69</v>
      </c>
      <c r="G108" s="494"/>
      <c r="H108" s="494"/>
      <c r="I108" s="494"/>
    </row>
    <row r="109" spans="6:54" ht="18" customHeight="1" x14ac:dyDescent="0.65">
      <c r="G109" s="496" t="s">
        <v>607</v>
      </c>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row>
    <row r="110" spans="6:54" x14ac:dyDescent="0.65">
      <c r="F110" s="139"/>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T110" s="139"/>
    </row>
    <row r="111" spans="6:54" x14ac:dyDescent="0.65">
      <c r="F111" s="139"/>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T111" s="139"/>
    </row>
    <row r="112" spans="6:54" x14ac:dyDescent="0.65">
      <c r="F112" s="139"/>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c r="AK112" s="496"/>
      <c r="AT112" s="139"/>
    </row>
    <row r="113" spans="6:46" x14ac:dyDescent="0.65">
      <c r="F113" s="139"/>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T113" s="139"/>
    </row>
    <row r="114" spans="6:46" x14ac:dyDescent="0.65">
      <c r="F114" s="139"/>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T114" s="139"/>
    </row>
    <row r="115" spans="6:46" x14ac:dyDescent="0.65">
      <c r="F115" s="139"/>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T115" s="139"/>
    </row>
    <row r="116" spans="6:46" x14ac:dyDescent="0.65">
      <c r="F116" s="139"/>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T116" s="139"/>
    </row>
    <row r="117" spans="6:46" x14ac:dyDescent="0.65">
      <c r="F117" s="139"/>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496"/>
      <c r="AT117" s="139"/>
    </row>
    <row r="118" spans="6:46" x14ac:dyDescent="0.65">
      <c r="F118" s="139"/>
      <c r="G118" s="496"/>
      <c r="H118" s="496"/>
      <c r="I118" s="496"/>
      <c r="J118" s="496"/>
      <c r="K118" s="496"/>
      <c r="L118" s="496"/>
      <c r="M118" s="496"/>
      <c r="N118" s="496"/>
      <c r="O118" s="496"/>
      <c r="P118" s="496"/>
      <c r="Q118" s="496"/>
      <c r="R118" s="496"/>
      <c r="S118" s="496"/>
      <c r="T118" s="496"/>
      <c r="U118" s="496"/>
      <c r="V118" s="496"/>
      <c r="W118" s="496"/>
      <c r="X118" s="496"/>
      <c r="Y118" s="496"/>
      <c r="Z118" s="496"/>
      <c r="AA118" s="496"/>
      <c r="AB118" s="496"/>
      <c r="AC118" s="496"/>
      <c r="AD118" s="496"/>
      <c r="AE118" s="496"/>
      <c r="AF118" s="496"/>
      <c r="AG118" s="496"/>
      <c r="AH118" s="496"/>
      <c r="AI118" s="496"/>
      <c r="AJ118" s="496"/>
      <c r="AK118" s="496"/>
      <c r="AT118" s="139"/>
    </row>
    <row r="119" spans="6:46" x14ac:dyDescent="0.65">
      <c r="F119" s="139"/>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I119" s="496"/>
      <c r="AJ119" s="496"/>
      <c r="AK119" s="496"/>
      <c r="AT119" s="139"/>
    </row>
    <row r="120" spans="6:46" x14ac:dyDescent="0.65">
      <c r="F120" s="139"/>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I120" s="496"/>
      <c r="AJ120" s="496"/>
      <c r="AK120" s="496"/>
      <c r="AT120" s="139"/>
    </row>
    <row r="121" spans="6:46" x14ac:dyDescent="0.65">
      <c r="G121" s="496"/>
      <c r="H121" s="496"/>
      <c r="I121" s="496"/>
      <c r="J121" s="496"/>
      <c r="K121" s="496"/>
      <c r="L121" s="496"/>
      <c r="M121" s="496"/>
      <c r="N121" s="496"/>
      <c r="O121" s="496"/>
      <c r="P121" s="496"/>
      <c r="Q121" s="496"/>
      <c r="R121" s="496"/>
      <c r="S121" s="496"/>
      <c r="T121" s="496"/>
      <c r="U121" s="496"/>
      <c r="V121" s="496"/>
      <c r="W121" s="496"/>
      <c r="X121" s="496"/>
      <c r="Y121" s="496"/>
      <c r="Z121" s="496"/>
      <c r="AA121" s="496"/>
      <c r="AB121" s="496"/>
      <c r="AC121" s="496"/>
      <c r="AD121" s="496"/>
      <c r="AE121" s="496"/>
      <c r="AF121" s="496"/>
      <c r="AG121" s="496"/>
      <c r="AH121" s="496"/>
      <c r="AI121" s="496"/>
      <c r="AJ121" s="496"/>
      <c r="AK121" s="496"/>
    </row>
    <row r="122" spans="6:46" x14ac:dyDescent="0.65">
      <c r="F122" s="127" t="s">
        <v>72</v>
      </c>
      <c r="G122" s="496"/>
      <c r="H122" s="496"/>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496"/>
    </row>
    <row r="123" spans="6:46" x14ac:dyDescent="0.65">
      <c r="F123" s="127" t="s">
        <v>73</v>
      </c>
    </row>
    <row r="124" spans="6:46" ht="18.45" x14ac:dyDescent="0.65">
      <c r="F124" s="140" t="s">
        <v>70</v>
      </c>
      <c r="AT124" s="140"/>
    </row>
    <row r="125" spans="6:46" ht="18" customHeight="1" x14ac:dyDescent="0.65">
      <c r="F125" s="497" t="s">
        <v>74</v>
      </c>
      <c r="G125" s="498"/>
      <c r="H125" s="496" t="s">
        <v>608</v>
      </c>
      <c r="I125" s="496"/>
      <c r="J125" s="496"/>
      <c r="K125" s="496"/>
      <c r="L125" s="496"/>
      <c r="M125" s="496"/>
      <c r="N125" s="496"/>
      <c r="O125" s="496"/>
      <c r="P125" s="496"/>
      <c r="Q125" s="496"/>
      <c r="R125" s="496"/>
      <c r="S125" s="496"/>
      <c r="T125" s="496"/>
      <c r="U125" s="496"/>
      <c r="V125" s="496"/>
      <c r="W125" s="496"/>
      <c r="X125" s="496"/>
      <c r="Y125" s="496"/>
      <c r="Z125" s="496"/>
      <c r="AA125" s="496"/>
      <c r="AB125" s="496"/>
      <c r="AC125" s="496"/>
      <c r="AD125" s="496"/>
      <c r="AE125" s="496"/>
      <c r="AF125" s="496"/>
      <c r="AG125" s="496"/>
      <c r="AH125" s="496"/>
      <c r="AI125" s="496"/>
      <c r="AJ125" s="496"/>
      <c r="AK125" s="496"/>
    </row>
    <row r="126" spans="6:46" ht="18" customHeight="1" x14ac:dyDescent="0.65">
      <c r="H126" s="496"/>
      <c r="I126" s="496"/>
      <c r="J126" s="496"/>
      <c r="K126" s="496"/>
      <c r="L126" s="496"/>
      <c r="M126" s="496"/>
      <c r="N126" s="496"/>
      <c r="O126" s="496"/>
      <c r="P126" s="496"/>
      <c r="Q126" s="496"/>
      <c r="R126" s="496"/>
      <c r="S126" s="496"/>
      <c r="T126" s="496"/>
      <c r="U126" s="496"/>
      <c r="V126" s="496"/>
      <c r="W126" s="496"/>
      <c r="X126" s="496"/>
      <c r="Y126" s="496"/>
      <c r="Z126" s="496"/>
      <c r="AA126" s="496"/>
      <c r="AB126" s="496"/>
      <c r="AC126" s="496"/>
      <c r="AD126" s="496"/>
      <c r="AE126" s="496"/>
      <c r="AF126" s="496"/>
      <c r="AG126" s="496"/>
      <c r="AH126" s="496"/>
      <c r="AI126" s="496"/>
      <c r="AJ126" s="496"/>
      <c r="AK126" s="496"/>
    </row>
    <row r="128" spans="6:46" ht="18" customHeight="1" x14ac:dyDescent="0.65">
      <c r="F128" s="497" t="s">
        <v>5</v>
      </c>
      <c r="G128" s="498"/>
      <c r="H128" s="496" t="s">
        <v>609</v>
      </c>
      <c r="I128" s="496"/>
      <c r="J128" s="496"/>
      <c r="K128" s="496"/>
      <c r="L128" s="496"/>
      <c r="M128" s="496"/>
      <c r="N128" s="496"/>
      <c r="O128" s="496"/>
      <c r="P128" s="496"/>
      <c r="Q128" s="496"/>
      <c r="R128" s="496"/>
      <c r="S128" s="496"/>
      <c r="T128" s="496"/>
      <c r="U128" s="496"/>
      <c r="V128" s="496"/>
      <c r="W128" s="496"/>
      <c r="X128" s="496"/>
      <c r="Y128" s="496"/>
      <c r="Z128" s="496"/>
      <c r="AA128" s="496"/>
      <c r="AB128" s="496"/>
      <c r="AC128" s="496"/>
      <c r="AD128" s="496"/>
      <c r="AE128" s="496"/>
      <c r="AF128" s="496"/>
      <c r="AG128" s="496"/>
      <c r="AH128" s="496"/>
      <c r="AI128" s="496"/>
      <c r="AJ128" s="496"/>
      <c r="AK128" s="496"/>
    </row>
    <row r="129" spans="6:46" ht="18" customHeight="1" x14ac:dyDescent="0.65">
      <c r="F129" s="141"/>
      <c r="G129" s="142"/>
      <c r="H129" s="496"/>
      <c r="I129" s="496"/>
      <c r="J129" s="496"/>
      <c r="K129" s="496"/>
      <c r="L129" s="496"/>
      <c r="M129" s="496"/>
      <c r="N129" s="496"/>
      <c r="O129" s="496"/>
      <c r="P129" s="496"/>
      <c r="Q129" s="496"/>
      <c r="R129" s="496"/>
      <c r="S129" s="496"/>
      <c r="T129" s="496"/>
      <c r="U129" s="496"/>
      <c r="V129" s="496"/>
      <c r="W129" s="496"/>
      <c r="X129" s="496"/>
      <c r="Y129" s="496"/>
      <c r="Z129" s="496"/>
      <c r="AA129" s="496"/>
      <c r="AB129" s="496"/>
      <c r="AC129" s="496"/>
      <c r="AD129" s="496"/>
      <c r="AE129" s="496"/>
      <c r="AF129" s="496"/>
      <c r="AG129" s="496"/>
      <c r="AH129" s="496"/>
      <c r="AI129" s="496"/>
      <c r="AJ129" s="496"/>
      <c r="AK129" s="496"/>
      <c r="AT129" s="141"/>
    </row>
    <row r="131" spans="6:46" ht="18" customHeight="1" x14ac:dyDescent="0.65">
      <c r="F131" s="497" t="s">
        <v>6</v>
      </c>
      <c r="G131" s="497"/>
      <c r="H131" s="496" t="s">
        <v>610</v>
      </c>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row>
    <row r="132" spans="6:46" ht="18" customHeight="1" x14ac:dyDescent="0.65">
      <c r="F132" s="141"/>
      <c r="G132" s="141"/>
      <c r="H132" s="496"/>
      <c r="I132" s="496"/>
      <c r="J132" s="496"/>
      <c r="K132" s="496"/>
      <c r="L132" s="496"/>
      <c r="M132" s="496"/>
      <c r="N132" s="496"/>
      <c r="O132" s="496"/>
      <c r="P132" s="496"/>
      <c r="Q132" s="496"/>
      <c r="R132" s="496"/>
      <c r="S132" s="496"/>
      <c r="T132" s="496"/>
      <c r="U132" s="496"/>
      <c r="V132" s="496"/>
      <c r="W132" s="496"/>
      <c r="X132" s="496"/>
      <c r="Y132" s="496"/>
      <c r="Z132" s="496"/>
      <c r="AA132" s="496"/>
      <c r="AB132" s="496"/>
      <c r="AC132" s="496"/>
      <c r="AD132" s="496"/>
      <c r="AE132" s="496"/>
      <c r="AF132" s="496"/>
      <c r="AG132" s="496"/>
      <c r="AH132" s="496"/>
      <c r="AI132" s="496"/>
      <c r="AJ132" s="496"/>
      <c r="AK132" s="496"/>
      <c r="AT132" s="141"/>
    </row>
    <row r="134" spans="6:46" ht="18" customHeight="1" x14ac:dyDescent="0.65">
      <c r="F134" s="495" t="s">
        <v>7</v>
      </c>
      <c r="G134" s="495"/>
      <c r="H134" s="496" t="s">
        <v>611</v>
      </c>
      <c r="I134" s="496"/>
      <c r="J134" s="496"/>
      <c r="K134" s="496"/>
      <c r="L134" s="496"/>
      <c r="M134" s="496"/>
      <c r="N134" s="496"/>
      <c r="O134" s="496"/>
      <c r="P134" s="496"/>
      <c r="Q134" s="496"/>
      <c r="R134" s="496"/>
      <c r="S134" s="496"/>
      <c r="T134" s="496"/>
      <c r="U134" s="496"/>
      <c r="V134" s="496"/>
      <c r="W134" s="496"/>
      <c r="X134" s="496"/>
      <c r="Y134" s="496"/>
      <c r="Z134" s="496"/>
      <c r="AA134" s="496"/>
      <c r="AB134" s="496"/>
      <c r="AC134" s="496"/>
      <c r="AD134" s="496"/>
      <c r="AE134" s="496"/>
      <c r="AF134" s="496"/>
      <c r="AG134" s="496"/>
      <c r="AH134" s="496"/>
      <c r="AI134" s="496"/>
      <c r="AJ134" s="496"/>
      <c r="AK134" s="496"/>
    </row>
    <row r="135" spans="6:46" ht="18" customHeight="1" x14ac:dyDescent="0.65">
      <c r="F135" s="143"/>
      <c r="G135" s="143"/>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T135" s="143"/>
    </row>
    <row r="136" spans="6:46" ht="18" customHeight="1" x14ac:dyDescent="0.65">
      <c r="F136" s="495" t="s">
        <v>8</v>
      </c>
      <c r="G136" s="495"/>
      <c r="H136" s="496" t="s">
        <v>76</v>
      </c>
      <c r="I136" s="496"/>
      <c r="J136" s="496"/>
      <c r="K136" s="496"/>
      <c r="L136" s="496"/>
      <c r="M136" s="496"/>
      <c r="N136" s="496"/>
      <c r="O136" s="496"/>
      <c r="P136" s="496"/>
      <c r="Q136" s="496"/>
      <c r="R136" s="496"/>
      <c r="S136" s="496"/>
      <c r="T136" s="496"/>
      <c r="U136" s="496"/>
      <c r="V136" s="496"/>
      <c r="W136" s="496"/>
      <c r="X136" s="496"/>
      <c r="Y136" s="496"/>
      <c r="Z136" s="496"/>
      <c r="AA136" s="496"/>
      <c r="AB136" s="496"/>
      <c r="AC136" s="496"/>
      <c r="AD136" s="496"/>
      <c r="AE136" s="496"/>
      <c r="AF136" s="496"/>
      <c r="AG136" s="496"/>
      <c r="AH136" s="496"/>
      <c r="AI136" s="496"/>
      <c r="AJ136" s="496"/>
      <c r="AK136" s="496"/>
    </row>
    <row r="137" spans="6:46" ht="18" customHeight="1" x14ac:dyDescent="0.65">
      <c r="F137" s="143"/>
      <c r="G137" s="143"/>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T137" s="143"/>
    </row>
    <row r="138" spans="6:46" x14ac:dyDescent="0.65">
      <c r="F138" s="495" t="s">
        <v>9</v>
      </c>
      <c r="G138" s="495"/>
      <c r="H138" s="496" t="s">
        <v>75</v>
      </c>
      <c r="I138" s="496"/>
      <c r="J138" s="496"/>
      <c r="K138" s="496"/>
      <c r="L138" s="496"/>
      <c r="M138" s="496"/>
      <c r="N138" s="496"/>
      <c r="O138" s="496"/>
      <c r="P138" s="496"/>
      <c r="Q138" s="496"/>
      <c r="R138" s="496"/>
      <c r="S138" s="496"/>
      <c r="T138" s="496"/>
      <c r="U138" s="496"/>
      <c r="V138" s="496"/>
      <c r="W138" s="496"/>
      <c r="X138" s="496"/>
      <c r="Y138" s="496"/>
      <c r="Z138" s="496"/>
      <c r="AA138" s="496"/>
      <c r="AB138" s="496"/>
      <c r="AC138" s="496"/>
      <c r="AD138" s="496"/>
      <c r="AE138" s="496"/>
      <c r="AF138" s="496"/>
      <c r="AG138" s="496"/>
      <c r="AH138" s="496"/>
      <c r="AI138" s="496"/>
      <c r="AJ138" s="496"/>
      <c r="AK138" s="496"/>
    </row>
    <row r="141" spans="6:46" x14ac:dyDescent="0.65">
      <c r="F141" s="499" t="s">
        <v>88</v>
      </c>
      <c r="G141" s="499"/>
      <c r="H141" s="499"/>
      <c r="I141" s="499"/>
      <c r="J141" s="499"/>
      <c r="K141" s="499"/>
    </row>
    <row r="142" spans="6:46" x14ac:dyDescent="0.65">
      <c r="F142" s="499" t="s">
        <v>77</v>
      </c>
      <c r="G142" s="499"/>
      <c r="H142" s="499"/>
      <c r="I142" s="499"/>
      <c r="J142" s="499"/>
      <c r="K142" s="499"/>
      <c r="L142" s="499"/>
      <c r="M142" s="499"/>
      <c r="N142" s="499"/>
      <c r="O142" s="499"/>
      <c r="P142" s="499"/>
      <c r="Q142" s="499"/>
      <c r="R142" s="499"/>
      <c r="S142" s="499"/>
      <c r="T142" s="499"/>
      <c r="U142" s="499"/>
      <c r="V142" s="499"/>
      <c r="W142" s="499"/>
      <c r="X142" s="499"/>
      <c r="Y142" s="499"/>
      <c r="Z142" s="499"/>
      <c r="AA142" s="499"/>
      <c r="AB142" s="499"/>
      <c r="AC142" s="499"/>
      <c r="AD142" s="499"/>
      <c r="AE142" s="499"/>
      <c r="AF142" s="499"/>
      <c r="AG142" s="499"/>
      <c r="AH142" s="499"/>
      <c r="AI142" s="499"/>
      <c r="AJ142" s="499"/>
      <c r="AK142" s="499"/>
      <c r="AL142" s="499"/>
    </row>
    <row r="151" spans="5:46" ht="18.45" x14ac:dyDescent="0.65">
      <c r="F151" s="140" t="s">
        <v>71</v>
      </c>
      <c r="AT151" s="140"/>
    </row>
    <row r="152" spans="5:46" ht="13.75" thickBot="1" x14ac:dyDescent="0.7"/>
    <row r="153" spans="5:46" x14ac:dyDescent="0.65">
      <c r="E153" s="129"/>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1"/>
      <c r="AT153" s="130"/>
    </row>
    <row r="154" spans="5:46" ht="18" customHeight="1" x14ac:dyDescent="0.65">
      <c r="E154" s="132"/>
      <c r="G154" s="496" t="s">
        <v>612</v>
      </c>
      <c r="H154" s="496"/>
      <c r="I154" s="496"/>
      <c r="J154" s="496"/>
      <c r="K154" s="496"/>
      <c r="L154" s="496"/>
      <c r="M154" s="496"/>
      <c r="N154" s="496"/>
      <c r="O154" s="496"/>
      <c r="P154" s="496"/>
      <c r="Q154" s="496"/>
      <c r="R154" s="496"/>
      <c r="S154" s="496"/>
      <c r="T154" s="496"/>
      <c r="U154" s="496"/>
      <c r="V154" s="496"/>
      <c r="W154" s="496"/>
      <c r="X154" s="496"/>
      <c r="Y154" s="496"/>
      <c r="Z154" s="496"/>
      <c r="AA154" s="496"/>
      <c r="AB154" s="496"/>
      <c r="AC154" s="496"/>
      <c r="AD154" s="496"/>
      <c r="AE154" s="496"/>
      <c r="AF154" s="496"/>
      <c r="AG154" s="496"/>
      <c r="AH154" s="496"/>
      <c r="AI154" s="496"/>
      <c r="AJ154" s="496"/>
      <c r="AK154" s="496"/>
      <c r="AL154" s="133"/>
    </row>
    <row r="155" spans="5:46" x14ac:dyDescent="0.65">
      <c r="E155" s="132"/>
      <c r="G155" s="496"/>
      <c r="H155" s="496"/>
      <c r="I155" s="496"/>
      <c r="J155" s="496"/>
      <c r="K155" s="496"/>
      <c r="L155" s="496"/>
      <c r="M155" s="496"/>
      <c r="N155" s="496"/>
      <c r="O155" s="496"/>
      <c r="P155" s="496"/>
      <c r="Q155" s="496"/>
      <c r="R155" s="496"/>
      <c r="S155" s="496"/>
      <c r="T155" s="496"/>
      <c r="U155" s="496"/>
      <c r="V155" s="496"/>
      <c r="W155" s="496"/>
      <c r="X155" s="496"/>
      <c r="Y155" s="496"/>
      <c r="Z155" s="496"/>
      <c r="AA155" s="496"/>
      <c r="AB155" s="496"/>
      <c r="AC155" s="496"/>
      <c r="AD155" s="496"/>
      <c r="AE155" s="496"/>
      <c r="AF155" s="496"/>
      <c r="AG155" s="496"/>
      <c r="AH155" s="496"/>
      <c r="AI155" s="496"/>
      <c r="AJ155" s="496"/>
      <c r="AK155" s="496"/>
      <c r="AL155" s="133"/>
    </row>
    <row r="156" spans="5:46" x14ac:dyDescent="0.65">
      <c r="E156" s="132"/>
      <c r="G156" s="496"/>
      <c r="H156" s="496"/>
      <c r="I156" s="496"/>
      <c r="J156" s="496"/>
      <c r="K156" s="496"/>
      <c r="L156" s="496"/>
      <c r="M156" s="496"/>
      <c r="N156" s="496"/>
      <c r="O156" s="496"/>
      <c r="P156" s="496"/>
      <c r="Q156" s="496"/>
      <c r="R156" s="496"/>
      <c r="S156" s="496"/>
      <c r="T156" s="496"/>
      <c r="U156" s="496"/>
      <c r="V156" s="496"/>
      <c r="W156" s="496"/>
      <c r="X156" s="496"/>
      <c r="Y156" s="496"/>
      <c r="Z156" s="496"/>
      <c r="AA156" s="496"/>
      <c r="AB156" s="496"/>
      <c r="AC156" s="496"/>
      <c r="AD156" s="496"/>
      <c r="AE156" s="496"/>
      <c r="AF156" s="496"/>
      <c r="AG156" s="496"/>
      <c r="AH156" s="496"/>
      <c r="AI156" s="496"/>
      <c r="AJ156" s="496"/>
      <c r="AK156" s="496"/>
      <c r="AL156" s="133"/>
    </row>
    <row r="157" spans="5:46" x14ac:dyDescent="0.65">
      <c r="E157" s="132"/>
      <c r="G157" s="496"/>
      <c r="H157" s="496"/>
      <c r="I157" s="496"/>
      <c r="J157" s="496"/>
      <c r="K157" s="496"/>
      <c r="L157" s="496"/>
      <c r="M157" s="496"/>
      <c r="N157" s="496"/>
      <c r="O157" s="496"/>
      <c r="P157" s="496"/>
      <c r="Q157" s="496"/>
      <c r="R157" s="496"/>
      <c r="S157" s="496"/>
      <c r="T157" s="496"/>
      <c r="U157" s="496"/>
      <c r="V157" s="496"/>
      <c r="W157" s="496"/>
      <c r="X157" s="496"/>
      <c r="Y157" s="496"/>
      <c r="Z157" s="496"/>
      <c r="AA157" s="496"/>
      <c r="AB157" s="496"/>
      <c r="AC157" s="496"/>
      <c r="AD157" s="496"/>
      <c r="AE157" s="496"/>
      <c r="AF157" s="496"/>
      <c r="AG157" s="496"/>
      <c r="AH157" s="496"/>
      <c r="AI157" s="496"/>
      <c r="AJ157" s="496"/>
      <c r="AK157" s="496"/>
      <c r="AL157" s="133"/>
    </row>
    <row r="158" spans="5:46" x14ac:dyDescent="0.65">
      <c r="E158" s="132"/>
      <c r="G158" s="496"/>
      <c r="H158" s="496"/>
      <c r="I158" s="496"/>
      <c r="J158" s="496"/>
      <c r="K158" s="496"/>
      <c r="L158" s="496"/>
      <c r="M158" s="496"/>
      <c r="N158" s="496"/>
      <c r="O158" s="496"/>
      <c r="P158" s="496"/>
      <c r="Q158" s="496"/>
      <c r="R158" s="496"/>
      <c r="S158" s="496"/>
      <c r="T158" s="496"/>
      <c r="U158" s="496"/>
      <c r="V158" s="496"/>
      <c r="W158" s="496"/>
      <c r="X158" s="496"/>
      <c r="Y158" s="496"/>
      <c r="Z158" s="496"/>
      <c r="AA158" s="496"/>
      <c r="AB158" s="496"/>
      <c r="AC158" s="496"/>
      <c r="AD158" s="496"/>
      <c r="AE158" s="496"/>
      <c r="AF158" s="496"/>
      <c r="AG158" s="496"/>
      <c r="AH158" s="496"/>
      <c r="AI158" s="496"/>
      <c r="AJ158" s="496"/>
      <c r="AK158" s="496"/>
      <c r="AL158" s="133"/>
    </row>
    <row r="159" spans="5:46" x14ac:dyDescent="0.65">
      <c r="E159" s="132"/>
      <c r="G159" s="496"/>
      <c r="H159" s="496"/>
      <c r="I159" s="496"/>
      <c r="J159" s="496"/>
      <c r="K159" s="496"/>
      <c r="L159" s="496"/>
      <c r="M159" s="496"/>
      <c r="N159" s="496"/>
      <c r="O159" s="496"/>
      <c r="P159" s="496"/>
      <c r="Q159" s="496"/>
      <c r="R159" s="496"/>
      <c r="S159" s="496"/>
      <c r="T159" s="496"/>
      <c r="U159" s="496"/>
      <c r="V159" s="496"/>
      <c r="W159" s="496"/>
      <c r="X159" s="496"/>
      <c r="Y159" s="496"/>
      <c r="Z159" s="496"/>
      <c r="AA159" s="496"/>
      <c r="AB159" s="496"/>
      <c r="AC159" s="496"/>
      <c r="AD159" s="496"/>
      <c r="AE159" s="496"/>
      <c r="AF159" s="496"/>
      <c r="AG159" s="496"/>
      <c r="AH159" s="496"/>
      <c r="AI159" s="496"/>
      <c r="AJ159" s="496"/>
      <c r="AK159" s="496"/>
      <c r="AL159" s="133"/>
    </row>
    <row r="160" spans="5:46" x14ac:dyDescent="0.65">
      <c r="E160" s="132"/>
      <c r="G160" s="496"/>
      <c r="H160" s="496"/>
      <c r="I160" s="496"/>
      <c r="J160" s="496"/>
      <c r="K160" s="496"/>
      <c r="L160" s="496"/>
      <c r="M160" s="496"/>
      <c r="N160" s="496"/>
      <c r="O160" s="496"/>
      <c r="P160" s="496"/>
      <c r="Q160" s="496"/>
      <c r="R160" s="496"/>
      <c r="S160" s="496"/>
      <c r="T160" s="496"/>
      <c r="U160" s="496"/>
      <c r="V160" s="496"/>
      <c r="W160" s="496"/>
      <c r="X160" s="496"/>
      <c r="Y160" s="496"/>
      <c r="Z160" s="496"/>
      <c r="AA160" s="496"/>
      <c r="AB160" s="496"/>
      <c r="AC160" s="496"/>
      <c r="AD160" s="496"/>
      <c r="AE160" s="496"/>
      <c r="AF160" s="496"/>
      <c r="AG160" s="496"/>
      <c r="AH160" s="496"/>
      <c r="AI160" s="496"/>
      <c r="AJ160" s="496"/>
      <c r="AK160" s="496"/>
      <c r="AL160" s="133"/>
    </row>
    <row r="161" spans="5:38" x14ac:dyDescent="0.65">
      <c r="E161" s="132"/>
      <c r="G161" s="496"/>
      <c r="H161" s="496"/>
      <c r="I161" s="496"/>
      <c r="J161" s="496"/>
      <c r="K161" s="496"/>
      <c r="L161" s="496"/>
      <c r="M161" s="496"/>
      <c r="N161" s="496"/>
      <c r="O161" s="496"/>
      <c r="P161" s="496"/>
      <c r="Q161" s="496"/>
      <c r="R161" s="496"/>
      <c r="S161" s="496"/>
      <c r="T161" s="496"/>
      <c r="U161" s="496"/>
      <c r="V161" s="496"/>
      <c r="W161" s="496"/>
      <c r="X161" s="496"/>
      <c r="Y161" s="496"/>
      <c r="Z161" s="496"/>
      <c r="AA161" s="496"/>
      <c r="AB161" s="496"/>
      <c r="AC161" s="496"/>
      <c r="AD161" s="496"/>
      <c r="AE161" s="496"/>
      <c r="AF161" s="496"/>
      <c r="AG161" s="496"/>
      <c r="AH161" s="496"/>
      <c r="AI161" s="496"/>
      <c r="AJ161" s="496"/>
      <c r="AK161" s="496"/>
      <c r="AL161" s="133"/>
    </row>
    <row r="162" spans="5:38" x14ac:dyDescent="0.65">
      <c r="E162" s="132"/>
      <c r="AL162" s="133"/>
    </row>
    <row r="163" spans="5:38" x14ac:dyDescent="0.65">
      <c r="E163" s="132"/>
      <c r="F163" s="127" t="s">
        <v>78</v>
      </c>
      <c r="G163" s="499" t="s">
        <v>79</v>
      </c>
      <c r="H163" s="499"/>
      <c r="I163" s="499"/>
      <c r="J163" s="499"/>
      <c r="K163" s="499"/>
      <c r="L163" s="499"/>
      <c r="M163" s="499"/>
      <c r="N163" s="496" t="s">
        <v>87</v>
      </c>
      <c r="O163" s="496"/>
      <c r="P163" s="496"/>
      <c r="Q163" s="496"/>
      <c r="R163" s="496"/>
      <c r="S163" s="496"/>
      <c r="T163" s="496"/>
      <c r="U163" s="496"/>
      <c r="V163" s="496"/>
      <c r="W163" s="496"/>
      <c r="X163" s="496"/>
      <c r="Y163" s="496"/>
      <c r="Z163" s="496"/>
      <c r="AA163" s="496"/>
      <c r="AB163" s="496"/>
      <c r="AC163" s="496"/>
      <c r="AD163" s="496"/>
      <c r="AE163" s="496"/>
      <c r="AF163" s="496"/>
      <c r="AG163" s="496"/>
      <c r="AH163" s="496"/>
      <c r="AI163" s="496"/>
      <c r="AJ163" s="496"/>
      <c r="AK163" s="496"/>
      <c r="AL163" s="133"/>
    </row>
    <row r="164" spans="5:38" x14ac:dyDescent="0.65">
      <c r="E164" s="132"/>
      <c r="N164" s="496"/>
      <c r="O164" s="496"/>
      <c r="P164" s="496"/>
      <c r="Q164" s="496"/>
      <c r="R164" s="496"/>
      <c r="S164" s="496"/>
      <c r="T164" s="496"/>
      <c r="U164" s="496"/>
      <c r="V164" s="496"/>
      <c r="W164" s="496"/>
      <c r="X164" s="496"/>
      <c r="Y164" s="496"/>
      <c r="Z164" s="496"/>
      <c r="AA164" s="496"/>
      <c r="AB164" s="496"/>
      <c r="AC164" s="496"/>
      <c r="AD164" s="496"/>
      <c r="AE164" s="496"/>
      <c r="AF164" s="496"/>
      <c r="AG164" s="496"/>
      <c r="AH164" s="496"/>
      <c r="AI164" s="496"/>
      <c r="AJ164" s="496"/>
      <c r="AK164" s="496"/>
      <c r="AL164" s="133"/>
    </row>
    <row r="165" spans="5:38" x14ac:dyDescent="0.65">
      <c r="E165" s="132"/>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33"/>
    </row>
    <row r="166" spans="5:38" ht="18" customHeight="1" x14ac:dyDescent="0.65">
      <c r="E166" s="132"/>
      <c r="F166" s="127" t="s">
        <v>78</v>
      </c>
      <c r="G166" s="500" t="s">
        <v>80</v>
      </c>
      <c r="H166" s="500"/>
      <c r="I166" s="500"/>
      <c r="J166" s="500"/>
      <c r="K166" s="500"/>
      <c r="L166" s="500"/>
      <c r="M166" s="500"/>
      <c r="N166" s="496" t="s">
        <v>81</v>
      </c>
      <c r="O166" s="496"/>
      <c r="P166" s="496"/>
      <c r="Q166" s="496"/>
      <c r="R166" s="496"/>
      <c r="S166" s="496"/>
      <c r="T166" s="496"/>
      <c r="U166" s="496"/>
      <c r="V166" s="496"/>
      <c r="W166" s="496"/>
      <c r="X166" s="496"/>
      <c r="Y166" s="496"/>
      <c r="Z166" s="496"/>
      <c r="AA166" s="496"/>
      <c r="AB166" s="496"/>
      <c r="AC166" s="496"/>
      <c r="AD166" s="496"/>
      <c r="AE166" s="496"/>
      <c r="AF166" s="496"/>
      <c r="AG166" s="496"/>
      <c r="AH166" s="496"/>
      <c r="AI166" s="496"/>
      <c r="AJ166" s="496"/>
      <c r="AK166" s="496"/>
      <c r="AL166" s="133"/>
    </row>
    <row r="167" spans="5:38" x14ac:dyDescent="0.65">
      <c r="E167" s="132"/>
      <c r="N167" s="496"/>
      <c r="O167" s="496"/>
      <c r="P167" s="496"/>
      <c r="Q167" s="496"/>
      <c r="R167" s="496"/>
      <c r="S167" s="496"/>
      <c r="T167" s="496"/>
      <c r="U167" s="496"/>
      <c r="V167" s="496"/>
      <c r="W167" s="496"/>
      <c r="X167" s="496"/>
      <c r="Y167" s="496"/>
      <c r="Z167" s="496"/>
      <c r="AA167" s="496"/>
      <c r="AB167" s="496"/>
      <c r="AC167" s="496"/>
      <c r="AD167" s="496"/>
      <c r="AE167" s="496"/>
      <c r="AF167" s="496"/>
      <c r="AG167" s="496"/>
      <c r="AH167" s="496"/>
      <c r="AI167" s="496"/>
      <c r="AJ167" s="496"/>
      <c r="AK167" s="496"/>
      <c r="AL167" s="133"/>
    </row>
    <row r="168" spans="5:38" x14ac:dyDescent="0.65">
      <c r="E168" s="132"/>
      <c r="N168" s="496" t="s">
        <v>86</v>
      </c>
      <c r="O168" s="496"/>
      <c r="P168" s="496"/>
      <c r="Q168" s="496"/>
      <c r="R168" s="496"/>
      <c r="S168" s="496"/>
      <c r="T168" s="496"/>
      <c r="U168" s="496"/>
      <c r="V168" s="496"/>
      <c r="W168" s="496"/>
      <c r="X168" s="496"/>
      <c r="Y168" s="496"/>
      <c r="Z168" s="496"/>
      <c r="AA168" s="496"/>
      <c r="AB168" s="496"/>
      <c r="AC168" s="496"/>
      <c r="AD168" s="496"/>
      <c r="AE168" s="496"/>
      <c r="AF168" s="496"/>
      <c r="AG168" s="496"/>
      <c r="AH168" s="496"/>
      <c r="AI168" s="496"/>
      <c r="AJ168" s="496"/>
      <c r="AK168" s="496"/>
      <c r="AL168" s="133"/>
    </row>
    <row r="169" spans="5:38" x14ac:dyDescent="0.65">
      <c r="E169" s="132"/>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33"/>
    </row>
    <row r="170" spans="5:38" x14ac:dyDescent="0.65">
      <c r="E170" s="132"/>
      <c r="F170" s="127" t="s">
        <v>78</v>
      </c>
      <c r="G170" s="499" t="s">
        <v>82</v>
      </c>
      <c r="H170" s="499"/>
      <c r="I170" s="499"/>
      <c r="J170" s="499"/>
      <c r="K170" s="499"/>
      <c r="L170" s="499"/>
      <c r="M170" s="499"/>
      <c r="N170" s="496" t="s">
        <v>85</v>
      </c>
      <c r="O170" s="496"/>
      <c r="P170" s="496"/>
      <c r="Q170" s="496"/>
      <c r="R170" s="496"/>
      <c r="S170" s="496"/>
      <c r="T170" s="496"/>
      <c r="U170" s="496"/>
      <c r="V170" s="496"/>
      <c r="W170" s="496"/>
      <c r="X170" s="496"/>
      <c r="Y170" s="496"/>
      <c r="Z170" s="496"/>
      <c r="AA170" s="496"/>
      <c r="AB170" s="496"/>
      <c r="AC170" s="496"/>
      <c r="AD170" s="496"/>
      <c r="AE170" s="496"/>
      <c r="AF170" s="496"/>
      <c r="AG170" s="496"/>
      <c r="AH170" s="496"/>
      <c r="AI170" s="496"/>
      <c r="AJ170" s="496"/>
      <c r="AK170" s="496"/>
      <c r="AL170" s="133"/>
    </row>
    <row r="171" spans="5:38" x14ac:dyDescent="0.65">
      <c r="E171" s="132"/>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33"/>
    </row>
    <row r="172" spans="5:38" x14ac:dyDescent="0.65">
      <c r="E172" s="132"/>
      <c r="F172" s="127" t="s">
        <v>78</v>
      </c>
      <c r="G172" s="499" t="s">
        <v>83</v>
      </c>
      <c r="H172" s="499"/>
      <c r="I172" s="499"/>
      <c r="J172" s="499"/>
      <c r="K172" s="499"/>
      <c r="L172" s="499"/>
      <c r="M172" s="499"/>
      <c r="N172" s="496" t="s">
        <v>84</v>
      </c>
      <c r="O172" s="496"/>
      <c r="P172" s="496"/>
      <c r="Q172" s="496"/>
      <c r="R172" s="496"/>
      <c r="S172" s="496"/>
      <c r="T172" s="496"/>
      <c r="U172" s="496"/>
      <c r="V172" s="496"/>
      <c r="W172" s="496"/>
      <c r="X172" s="496"/>
      <c r="Y172" s="496"/>
      <c r="Z172" s="496"/>
      <c r="AA172" s="496"/>
      <c r="AB172" s="496"/>
      <c r="AC172" s="496"/>
      <c r="AD172" s="496"/>
      <c r="AE172" s="496"/>
      <c r="AF172" s="496"/>
      <c r="AG172" s="496"/>
      <c r="AH172" s="496"/>
      <c r="AI172" s="496"/>
      <c r="AJ172" s="496"/>
      <c r="AK172" s="496"/>
      <c r="AL172" s="133"/>
    </row>
    <row r="173" spans="5:38" x14ac:dyDescent="0.65">
      <c r="E173" s="132"/>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33"/>
    </row>
    <row r="174" spans="5:38" x14ac:dyDescent="0.65">
      <c r="E174" s="132"/>
      <c r="F174" s="127" t="s">
        <v>78</v>
      </c>
      <c r="G174" s="499" t="s">
        <v>613</v>
      </c>
      <c r="H174" s="499"/>
      <c r="I174" s="499"/>
      <c r="J174" s="499"/>
      <c r="K174" s="499"/>
      <c r="L174" s="499"/>
      <c r="M174" s="499"/>
      <c r="N174" s="496" t="s">
        <v>614</v>
      </c>
      <c r="O174" s="496"/>
      <c r="P174" s="496"/>
      <c r="Q174" s="496"/>
      <c r="R174" s="496"/>
      <c r="S174" s="496"/>
      <c r="T174" s="496"/>
      <c r="U174" s="496"/>
      <c r="V174" s="496"/>
      <c r="W174" s="496"/>
      <c r="X174" s="496"/>
      <c r="Y174" s="496"/>
      <c r="Z174" s="496"/>
      <c r="AA174" s="496"/>
      <c r="AB174" s="496"/>
      <c r="AC174" s="496"/>
      <c r="AD174" s="496"/>
      <c r="AE174" s="496"/>
      <c r="AF174" s="496"/>
      <c r="AG174" s="496"/>
      <c r="AH174" s="496"/>
      <c r="AI174" s="496"/>
      <c r="AJ174" s="496"/>
      <c r="AK174" s="496"/>
      <c r="AL174" s="133"/>
    </row>
    <row r="175" spans="5:38" x14ac:dyDescent="0.65">
      <c r="E175" s="132"/>
      <c r="N175" s="499" t="s">
        <v>615</v>
      </c>
      <c r="O175" s="499"/>
      <c r="P175" s="499"/>
      <c r="Q175" s="499"/>
      <c r="R175" s="499"/>
      <c r="S175" s="499"/>
      <c r="T175" s="499"/>
      <c r="U175" s="499"/>
      <c r="V175" s="499"/>
      <c r="W175" s="499"/>
      <c r="X175" s="499"/>
      <c r="Y175" s="499"/>
      <c r="Z175" s="499"/>
      <c r="AA175" s="499"/>
      <c r="AB175" s="499"/>
      <c r="AC175" s="499"/>
      <c r="AD175" s="499"/>
      <c r="AE175" s="499"/>
      <c r="AF175" s="499"/>
      <c r="AG175" s="499"/>
      <c r="AH175" s="499"/>
      <c r="AI175" s="499"/>
      <c r="AJ175" s="499"/>
      <c r="AK175" s="499"/>
      <c r="AL175" s="133"/>
    </row>
    <row r="176" spans="5:38" x14ac:dyDescent="0.65">
      <c r="E176" s="132"/>
      <c r="AL176" s="133"/>
    </row>
    <row r="177" spans="5:38" x14ac:dyDescent="0.65">
      <c r="E177" s="132"/>
      <c r="F177" s="127" t="s">
        <v>78</v>
      </c>
      <c r="G177" s="499" t="s">
        <v>616</v>
      </c>
      <c r="H177" s="499"/>
      <c r="I177" s="499"/>
      <c r="J177" s="499"/>
      <c r="K177" s="499"/>
      <c r="L177" s="499"/>
      <c r="M177" s="499"/>
      <c r="N177" s="500" t="s">
        <v>617</v>
      </c>
      <c r="O177" s="500"/>
      <c r="P177" s="500"/>
      <c r="Q177" s="500"/>
      <c r="R177" s="500"/>
      <c r="S177" s="500"/>
      <c r="T177" s="500"/>
      <c r="U177" s="500"/>
      <c r="V177" s="500"/>
      <c r="W177" s="500"/>
      <c r="X177" s="500"/>
      <c r="Y177" s="500"/>
      <c r="Z177" s="500"/>
      <c r="AA177" s="500"/>
      <c r="AB177" s="500"/>
      <c r="AC177" s="500"/>
      <c r="AD177" s="500"/>
      <c r="AE177" s="500"/>
      <c r="AF177" s="500"/>
      <c r="AG177" s="500"/>
      <c r="AH177" s="500"/>
      <c r="AI177" s="500"/>
      <c r="AJ177" s="500"/>
      <c r="AK177" s="500"/>
      <c r="AL177" s="133"/>
    </row>
    <row r="178" spans="5:38" x14ac:dyDescent="0.65">
      <c r="E178" s="132"/>
      <c r="N178" s="500" t="s">
        <v>618</v>
      </c>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0"/>
      <c r="AL178" s="133"/>
    </row>
    <row r="179" spans="5:38" x14ac:dyDescent="0.65">
      <c r="E179" s="132"/>
      <c r="AL179" s="133"/>
    </row>
    <row r="180" spans="5:38" x14ac:dyDescent="0.65">
      <c r="E180" s="132"/>
      <c r="F180" s="127" t="s">
        <v>619</v>
      </c>
      <c r="N180" s="500"/>
      <c r="O180" s="500"/>
      <c r="P180" s="500"/>
      <c r="Q180" s="500"/>
      <c r="R180" s="500"/>
      <c r="S180" s="500"/>
      <c r="T180" s="500"/>
      <c r="U180" s="500"/>
      <c r="V180" s="500"/>
      <c r="W180" s="500"/>
      <c r="X180" s="500"/>
      <c r="Y180" s="500"/>
      <c r="Z180" s="500"/>
      <c r="AA180" s="500"/>
      <c r="AB180" s="500"/>
      <c r="AC180" s="500"/>
      <c r="AD180" s="500"/>
      <c r="AE180" s="500"/>
      <c r="AF180" s="500"/>
      <c r="AG180" s="500"/>
      <c r="AH180" s="500"/>
      <c r="AI180" s="500"/>
      <c r="AJ180" s="500"/>
      <c r="AK180" s="500"/>
      <c r="AL180" s="133"/>
    </row>
    <row r="181" spans="5:38" x14ac:dyDescent="0.65">
      <c r="E181" s="132"/>
      <c r="F181" s="127" t="s">
        <v>363</v>
      </c>
      <c r="G181" s="127" t="s">
        <v>620</v>
      </c>
      <c r="N181" s="500" t="s">
        <v>621</v>
      </c>
      <c r="O181" s="500"/>
      <c r="P181" s="500"/>
      <c r="Q181" s="500"/>
      <c r="R181" s="500"/>
      <c r="S181" s="500"/>
      <c r="T181" s="500"/>
      <c r="U181" s="500"/>
      <c r="V181" s="500"/>
      <c r="W181" s="500"/>
      <c r="X181" s="500"/>
      <c r="Y181" s="500"/>
      <c r="Z181" s="500"/>
      <c r="AA181" s="500"/>
      <c r="AB181" s="500"/>
      <c r="AC181" s="500"/>
      <c r="AD181" s="500"/>
      <c r="AE181" s="500"/>
      <c r="AF181" s="500"/>
      <c r="AG181" s="500"/>
      <c r="AH181" s="500"/>
      <c r="AI181" s="500"/>
      <c r="AJ181" s="500"/>
      <c r="AK181" s="500"/>
      <c r="AL181" s="133"/>
    </row>
    <row r="182" spans="5:38" x14ac:dyDescent="0.65">
      <c r="E182" s="132"/>
      <c r="F182" s="127" t="s">
        <v>622</v>
      </c>
      <c r="N182" s="127" t="s">
        <v>623</v>
      </c>
      <c r="AL182" s="133"/>
    </row>
    <row r="183" spans="5:38" x14ac:dyDescent="0.65">
      <c r="E183" s="132"/>
      <c r="F183" s="127" t="s">
        <v>624</v>
      </c>
      <c r="G183" s="499"/>
      <c r="H183" s="499"/>
      <c r="I183" s="499"/>
      <c r="J183" s="499"/>
      <c r="K183" s="499"/>
      <c r="L183" s="499"/>
      <c r="M183" s="499"/>
      <c r="N183" s="500"/>
      <c r="O183" s="500"/>
      <c r="P183" s="500"/>
      <c r="Q183" s="500"/>
      <c r="R183" s="500"/>
      <c r="S183" s="500"/>
      <c r="T183" s="500"/>
      <c r="U183" s="500"/>
      <c r="V183" s="500"/>
      <c r="W183" s="500"/>
      <c r="X183" s="500"/>
      <c r="Y183" s="500"/>
      <c r="Z183" s="500"/>
      <c r="AA183" s="500"/>
      <c r="AB183" s="500"/>
      <c r="AC183" s="500"/>
      <c r="AD183" s="500"/>
      <c r="AE183" s="500"/>
      <c r="AF183" s="500"/>
      <c r="AG183" s="500"/>
      <c r="AH183" s="500"/>
      <c r="AI183" s="500"/>
      <c r="AJ183" s="500"/>
      <c r="AK183" s="500"/>
      <c r="AL183" s="133"/>
    </row>
    <row r="184" spans="5:38" x14ac:dyDescent="0.65">
      <c r="E184" s="132"/>
      <c r="F184" s="127" t="s">
        <v>625</v>
      </c>
      <c r="N184" s="500"/>
      <c r="O184" s="500"/>
      <c r="P184" s="500"/>
      <c r="Q184" s="500"/>
      <c r="R184" s="500"/>
      <c r="S184" s="500"/>
      <c r="T184" s="500"/>
      <c r="U184" s="500"/>
      <c r="V184" s="500"/>
      <c r="W184" s="500"/>
      <c r="X184" s="500"/>
      <c r="Y184" s="500"/>
      <c r="Z184" s="500"/>
      <c r="AA184" s="500"/>
      <c r="AB184" s="500"/>
      <c r="AC184" s="500"/>
      <c r="AD184" s="500"/>
      <c r="AE184" s="500"/>
      <c r="AF184" s="500"/>
      <c r="AG184" s="500"/>
      <c r="AH184" s="500"/>
      <c r="AI184" s="500"/>
      <c r="AJ184" s="500"/>
      <c r="AK184" s="500"/>
      <c r="AL184" s="133"/>
    </row>
    <row r="185" spans="5:38" x14ac:dyDescent="0.65">
      <c r="E185" s="132"/>
      <c r="F185" s="127" t="s">
        <v>363</v>
      </c>
      <c r="G185" s="499" t="s">
        <v>626</v>
      </c>
      <c r="H185" s="499"/>
      <c r="I185" s="499"/>
      <c r="J185" s="499"/>
      <c r="K185" s="499"/>
      <c r="L185" s="499"/>
      <c r="M185" s="499"/>
      <c r="N185" s="127" t="s">
        <v>627</v>
      </c>
      <c r="AL185" s="133"/>
    </row>
    <row r="186" spans="5:38" x14ac:dyDescent="0.65">
      <c r="E186" s="132"/>
      <c r="N186" s="500" t="s">
        <v>628</v>
      </c>
      <c r="O186" s="500"/>
      <c r="P186" s="500"/>
      <c r="Q186" s="500"/>
      <c r="R186" s="500"/>
      <c r="S186" s="500"/>
      <c r="T186" s="500"/>
      <c r="U186" s="500"/>
      <c r="V186" s="500"/>
      <c r="W186" s="500"/>
      <c r="X186" s="500"/>
      <c r="Y186" s="500"/>
      <c r="Z186" s="500"/>
      <c r="AA186" s="500"/>
      <c r="AB186" s="500"/>
      <c r="AC186" s="500"/>
      <c r="AD186" s="500"/>
      <c r="AE186" s="500"/>
      <c r="AF186" s="500"/>
      <c r="AG186" s="500"/>
      <c r="AH186" s="500"/>
      <c r="AI186" s="500"/>
      <c r="AJ186" s="500"/>
      <c r="AK186" s="500"/>
      <c r="AL186" s="133"/>
    </row>
    <row r="187" spans="5:38" x14ac:dyDescent="0.65">
      <c r="E187" s="132"/>
      <c r="N187" s="500"/>
      <c r="O187" s="500"/>
      <c r="P187" s="500"/>
      <c r="Q187" s="500"/>
      <c r="R187" s="500"/>
      <c r="S187" s="500"/>
      <c r="T187" s="500"/>
      <c r="U187" s="500"/>
      <c r="V187" s="500"/>
      <c r="W187" s="500"/>
      <c r="X187" s="500"/>
      <c r="Y187" s="500"/>
      <c r="Z187" s="500"/>
      <c r="AA187" s="500"/>
      <c r="AB187" s="500"/>
      <c r="AC187" s="500"/>
      <c r="AD187" s="500"/>
      <c r="AE187" s="500"/>
      <c r="AF187" s="500"/>
      <c r="AG187" s="500"/>
      <c r="AH187" s="500"/>
      <c r="AI187" s="500"/>
      <c r="AJ187" s="500"/>
      <c r="AK187" s="500"/>
      <c r="AL187" s="133"/>
    </row>
    <row r="188" spans="5:38" x14ac:dyDescent="0.65">
      <c r="E188" s="132"/>
      <c r="F188" s="127" t="s">
        <v>629</v>
      </c>
      <c r="AL188" s="133"/>
    </row>
    <row r="189" spans="5:38" x14ac:dyDescent="0.65">
      <c r="E189" s="132"/>
      <c r="F189" s="127" t="s">
        <v>363</v>
      </c>
      <c r="G189" s="499" t="s">
        <v>630</v>
      </c>
      <c r="H189" s="499"/>
      <c r="I189" s="499"/>
      <c r="J189" s="499"/>
      <c r="K189" s="499"/>
      <c r="L189" s="499"/>
      <c r="M189" s="499"/>
      <c r="N189" s="500" t="s">
        <v>631</v>
      </c>
      <c r="O189" s="500"/>
      <c r="P189" s="500"/>
      <c r="Q189" s="500"/>
      <c r="R189" s="500"/>
      <c r="S189" s="500"/>
      <c r="T189" s="500"/>
      <c r="U189" s="500"/>
      <c r="V189" s="500"/>
      <c r="W189" s="500"/>
      <c r="X189" s="500"/>
      <c r="Y189" s="500"/>
      <c r="Z189" s="500"/>
      <c r="AA189" s="500"/>
      <c r="AB189" s="500"/>
      <c r="AC189" s="500"/>
      <c r="AD189" s="500"/>
      <c r="AE189" s="500"/>
      <c r="AF189" s="500"/>
      <c r="AG189" s="500"/>
      <c r="AH189" s="500"/>
      <c r="AI189" s="500"/>
      <c r="AJ189" s="500"/>
      <c r="AK189" s="500"/>
      <c r="AL189" s="133"/>
    </row>
    <row r="190" spans="5:38" x14ac:dyDescent="0.65">
      <c r="E190" s="132"/>
      <c r="N190" s="500" t="s">
        <v>632</v>
      </c>
      <c r="O190" s="500"/>
      <c r="P190" s="500"/>
      <c r="Q190" s="500"/>
      <c r="R190" s="500"/>
      <c r="S190" s="500"/>
      <c r="T190" s="500"/>
      <c r="U190" s="500"/>
      <c r="V190" s="500"/>
      <c r="W190" s="500"/>
      <c r="X190" s="500"/>
      <c r="Y190" s="500"/>
      <c r="Z190" s="500"/>
      <c r="AA190" s="500"/>
      <c r="AB190" s="500"/>
      <c r="AC190" s="500"/>
      <c r="AD190" s="500"/>
      <c r="AE190" s="500"/>
      <c r="AF190" s="500"/>
      <c r="AG190" s="500"/>
      <c r="AH190" s="500"/>
      <c r="AI190" s="500"/>
      <c r="AJ190" s="500"/>
      <c r="AK190" s="500"/>
      <c r="AL190" s="133"/>
    </row>
    <row r="191" spans="5:38" x14ac:dyDescent="0.65">
      <c r="E191" s="132"/>
      <c r="AL191" s="133"/>
    </row>
    <row r="192" spans="5:38" x14ac:dyDescent="0.65">
      <c r="E192" s="132"/>
      <c r="F192" s="127" t="s">
        <v>363</v>
      </c>
      <c r="G192" s="499" t="s">
        <v>633</v>
      </c>
      <c r="H192" s="499"/>
      <c r="I192" s="499"/>
      <c r="J192" s="499"/>
      <c r="K192" s="499"/>
      <c r="L192" s="499"/>
      <c r="M192" s="499"/>
      <c r="N192" s="496" t="s">
        <v>634</v>
      </c>
      <c r="O192" s="496"/>
      <c r="P192" s="496"/>
      <c r="Q192" s="496"/>
      <c r="R192" s="496"/>
      <c r="S192" s="496"/>
      <c r="T192" s="496"/>
      <c r="U192" s="496"/>
      <c r="V192" s="496"/>
      <c r="W192" s="496"/>
      <c r="X192" s="496"/>
      <c r="Y192" s="496"/>
      <c r="Z192" s="496"/>
      <c r="AA192" s="496"/>
      <c r="AB192" s="496"/>
      <c r="AC192" s="496"/>
      <c r="AD192" s="496"/>
      <c r="AE192" s="496"/>
      <c r="AF192" s="496"/>
      <c r="AG192" s="496"/>
      <c r="AH192" s="496"/>
      <c r="AI192" s="496"/>
      <c r="AJ192" s="496"/>
      <c r="AK192" s="496"/>
      <c r="AL192" s="133"/>
    </row>
    <row r="193" spans="5:38" x14ac:dyDescent="0.65">
      <c r="E193" s="132"/>
      <c r="F193" s="127" t="s">
        <v>635</v>
      </c>
      <c r="G193" s="147"/>
      <c r="H193" s="147"/>
      <c r="I193" s="147"/>
      <c r="J193" s="147"/>
      <c r="K193" s="147"/>
      <c r="L193" s="147"/>
      <c r="M193" s="147"/>
      <c r="N193" s="496"/>
      <c r="O193" s="496"/>
      <c r="P193" s="496"/>
      <c r="Q193" s="496"/>
      <c r="R193" s="496"/>
      <c r="S193" s="496"/>
      <c r="T193" s="496"/>
      <c r="U193" s="496"/>
      <c r="V193" s="496"/>
      <c r="W193" s="496"/>
      <c r="X193" s="496"/>
      <c r="Y193" s="496"/>
      <c r="Z193" s="496"/>
      <c r="AA193" s="496"/>
      <c r="AB193" s="496"/>
      <c r="AC193" s="496"/>
      <c r="AD193" s="496"/>
      <c r="AE193" s="496"/>
      <c r="AF193" s="496"/>
      <c r="AG193" s="496"/>
      <c r="AH193" s="496"/>
      <c r="AI193" s="496"/>
      <c r="AJ193" s="496"/>
      <c r="AK193" s="496"/>
      <c r="AL193" s="133"/>
    </row>
    <row r="194" spans="5:38" x14ac:dyDescent="0.65">
      <c r="E194" s="132"/>
      <c r="AL194" s="133"/>
    </row>
    <row r="195" spans="5:38" x14ac:dyDescent="0.65">
      <c r="E195" s="132"/>
      <c r="F195" s="127" t="s">
        <v>363</v>
      </c>
      <c r="G195" s="499" t="s">
        <v>636</v>
      </c>
      <c r="H195" s="499"/>
      <c r="I195" s="499"/>
      <c r="J195" s="499"/>
      <c r="K195" s="499"/>
      <c r="L195" s="499"/>
      <c r="M195" s="499"/>
      <c r="N195" s="500" t="s">
        <v>637</v>
      </c>
      <c r="O195" s="500"/>
      <c r="P195" s="500"/>
      <c r="Q195" s="500"/>
      <c r="R195" s="500"/>
      <c r="S195" s="500"/>
      <c r="T195" s="500"/>
      <c r="U195" s="500"/>
      <c r="V195" s="500"/>
      <c r="W195" s="500"/>
      <c r="X195" s="500"/>
      <c r="Y195" s="500"/>
      <c r="Z195" s="500"/>
      <c r="AA195" s="500"/>
      <c r="AB195" s="500"/>
      <c r="AC195" s="500"/>
      <c r="AD195" s="500"/>
      <c r="AE195" s="500"/>
      <c r="AF195" s="500"/>
      <c r="AG195" s="500"/>
      <c r="AH195" s="500"/>
      <c r="AI195" s="500"/>
      <c r="AJ195" s="500"/>
      <c r="AK195" s="500"/>
      <c r="AL195" s="133"/>
    </row>
    <row r="196" spans="5:38" x14ac:dyDescent="0.65">
      <c r="E196" s="132"/>
      <c r="N196" s="500" t="s">
        <v>638</v>
      </c>
      <c r="O196" s="500"/>
      <c r="P196" s="500"/>
      <c r="Q196" s="500"/>
      <c r="R196" s="500"/>
      <c r="S196" s="500"/>
      <c r="T196" s="500"/>
      <c r="U196" s="500"/>
      <c r="V196" s="500"/>
      <c r="W196" s="500"/>
      <c r="X196" s="500"/>
      <c r="Y196" s="500"/>
      <c r="Z196" s="500"/>
      <c r="AA196" s="500"/>
      <c r="AB196" s="500"/>
      <c r="AC196" s="500"/>
      <c r="AD196" s="500"/>
      <c r="AE196" s="500"/>
      <c r="AF196" s="500"/>
      <c r="AG196" s="500"/>
      <c r="AH196" s="500"/>
      <c r="AI196" s="500"/>
      <c r="AJ196" s="500"/>
      <c r="AK196" s="500"/>
      <c r="AL196" s="133"/>
    </row>
    <row r="197" spans="5:38" x14ac:dyDescent="0.65">
      <c r="E197" s="132"/>
      <c r="N197" s="499"/>
      <c r="O197" s="499"/>
      <c r="P197" s="499"/>
      <c r="Q197" s="499"/>
      <c r="R197" s="499"/>
      <c r="S197" s="499"/>
      <c r="T197" s="499"/>
      <c r="U197" s="499"/>
      <c r="V197" s="499"/>
      <c r="W197" s="499"/>
      <c r="X197" s="499"/>
      <c r="Y197" s="499"/>
      <c r="Z197" s="499"/>
      <c r="AA197" s="499"/>
      <c r="AB197" s="499"/>
      <c r="AC197" s="499"/>
      <c r="AD197" s="499"/>
      <c r="AE197" s="499"/>
      <c r="AF197" s="499"/>
      <c r="AG197" s="499"/>
      <c r="AH197" s="499"/>
      <c r="AI197" s="499"/>
      <c r="AJ197" s="499"/>
      <c r="AK197" s="499"/>
      <c r="AL197" s="133"/>
    </row>
    <row r="198" spans="5:38" ht="18" customHeight="1" x14ac:dyDescent="0.65">
      <c r="E198" s="132"/>
      <c r="F198" s="127" t="s">
        <v>78</v>
      </c>
      <c r="G198" s="499" t="s">
        <v>639</v>
      </c>
      <c r="H198" s="499"/>
      <c r="I198" s="499"/>
      <c r="J198" s="499"/>
      <c r="K198" s="499"/>
      <c r="L198" s="499"/>
      <c r="M198" s="499"/>
      <c r="N198" s="496" t="s">
        <v>640</v>
      </c>
      <c r="O198" s="496"/>
      <c r="P198" s="496"/>
      <c r="Q198" s="496"/>
      <c r="R198" s="496"/>
      <c r="S198" s="496"/>
      <c r="T198" s="496"/>
      <c r="U198" s="496"/>
      <c r="V198" s="496"/>
      <c r="W198" s="496"/>
      <c r="X198" s="496"/>
      <c r="Y198" s="496"/>
      <c r="Z198" s="496"/>
      <c r="AA198" s="496"/>
      <c r="AB198" s="496"/>
      <c r="AC198" s="496"/>
      <c r="AD198" s="496"/>
      <c r="AE198" s="496"/>
      <c r="AF198" s="496"/>
      <c r="AG198" s="496"/>
      <c r="AH198" s="496"/>
      <c r="AI198" s="496"/>
      <c r="AJ198" s="496"/>
      <c r="AK198" s="496"/>
      <c r="AL198" s="133"/>
    </row>
    <row r="199" spans="5:38" x14ac:dyDescent="0.65">
      <c r="E199" s="132"/>
      <c r="G199" s="147"/>
      <c r="H199" s="147"/>
      <c r="I199" s="147"/>
      <c r="J199" s="147"/>
      <c r="K199" s="147"/>
      <c r="L199" s="147"/>
      <c r="M199" s="147"/>
      <c r="N199" s="496"/>
      <c r="O199" s="496"/>
      <c r="P199" s="496"/>
      <c r="Q199" s="496"/>
      <c r="R199" s="496"/>
      <c r="S199" s="496"/>
      <c r="T199" s="496"/>
      <c r="U199" s="496"/>
      <c r="V199" s="496"/>
      <c r="W199" s="496"/>
      <c r="X199" s="496"/>
      <c r="Y199" s="496"/>
      <c r="Z199" s="496"/>
      <c r="AA199" s="496"/>
      <c r="AB199" s="496"/>
      <c r="AC199" s="496"/>
      <c r="AD199" s="496"/>
      <c r="AE199" s="496"/>
      <c r="AF199" s="496"/>
      <c r="AG199" s="496"/>
      <c r="AH199" s="496"/>
      <c r="AI199" s="496"/>
      <c r="AJ199" s="496"/>
      <c r="AK199" s="496"/>
      <c r="AL199" s="133"/>
    </row>
    <row r="200" spans="5:38" x14ac:dyDescent="0.65">
      <c r="E200" s="132"/>
      <c r="N200" s="500"/>
      <c r="O200" s="500"/>
      <c r="P200" s="500"/>
      <c r="Q200" s="500"/>
      <c r="R200" s="500"/>
      <c r="S200" s="500"/>
      <c r="T200" s="500"/>
      <c r="U200" s="500"/>
      <c r="V200" s="500"/>
      <c r="W200" s="500"/>
      <c r="X200" s="500"/>
      <c r="Y200" s="500"/>
      <c r="Z200" s="500"/>
      <c r="AA200" s="500"/>
      <c r="AB200" s="500"/>
      <c r="AC200" s="500"/>
      <c r="AD200" s="500"/>
      <c r="AE200" s="500"/>
      <c r="AF200" s="500"/>
      <c r="AG200" s="500"/>
      <c r="AH200" s="500"/>
      <c r="AI200" s="500"/>
      <c r="AJ200" s="500"/>
      <c r="AK200" s="500"/>
      <c r="AL200" s="133"/>
    </row>
    <row r="201" spans="5:38" x14ac:dyDescent="0.65">
      <c r="E201" s="132"/>
      <c r="F201" s="127" t="s">
        <v>641</v>
      </c>
      <c r="AL201" s="133"/>
    </row>
    <row r="202" spans="5:38" ht="13.5" customHeight="1" x14ac:dyDescent="0.65">
      <c r="E202" s="132"/>
      <c r="F202" s="127" t="s">
        <v>363</v>
      </c>
      <c r="G202" s="127" t="s">
        <v>642</v>
      </c>
      <c r="N202" s="496" t="s">
        <v>643</v>
      </c>
      <c r="O202" s="496"/>
      <c r="P202" s="496"/>
      <c r="Q202" s="496"/>
      <c r="R202" s="496"/>
      <c r="S202" s="496"/>
      <c r="T202" s="496"/>
      <c r="U202" s="496"/>
      <c r="V202" s="496"/>
      <c r="W202" s="496"/>
      <c r="X202" s="496"/>
      <c r="Y202" s="496"/>
      <c r="Z202" s="496"/>
      <c r="AA202" s="496"/>
      <c r="AB202" s="496"/>
      <c r="AC202" s="496"/>
      <c r="AD202" s="496"/>
      <c r="AE202" s="496"/>
      <c r="AF202" s="496"/>
      <c r="AG202" s="496"/>
      <c r="AH202" s="496"/>
      <c r="AI202" s="496"/>
      <c r="AJ202" s="496"/>
      <c r="AK202" s="496"/>
      <c r="AL202" s="133"/>
    </row>
    <row r="203" spans="5:38" x14ac:dyDescent="0.65">
      <c r="E203" s="132"/>
      <c r="N203" s="496"/>
      <c r="O203" s="496"/>
      <c r="P203" s="496"/>
      <c r="Q203" s="496"/>
      <c r="R203" s="496"/>
      <c r="S203" s="496"/>
      <c r="T203" s="496"/>
      <c r="U203" s="496"/>
      <c r="V203" s="496"/>
      <c r="W203" s="496"/>
      <c r="X203" s="496"/>
      <c r="Y203" s="496"/>
      <c r="Z203" s="496"/>
      <c r="AA203" s="496"/>
      <c r="AB203" s="496"/>
      <c r="AC203" s="496"/>
      <c r="AD203" s="496"/>
      <c r="AE203" s="496"/>
      <c r="AF203" s="496"/>
      <c r="AG203" s="496"/>
      <c r="AH203" s="496"/>
      <c r="AI203" s="496"/>
      <c r="AJ203" s="496"/>
      <c r="AK203" s="496"/>
      <c r="AL203" s="133"/>
    </row>
    <row r="204" spans="5:38" x14ac:dyDescent="0.65">
      <c r="E204" s="132"/>
      <c r="AL204" s="133"/>
    </row>
    <row r="205" spans="5:38" x14ac:dyDescent="0.65">
      <c r="E205" s="132"/>
      <c r="F205" s="127" t="s">
        <v>644</v>
      </c>
      <c r="N205" s="500"/>
      <c r="O205" s="500"/>
      <c r="P205" s="500"/>
      <c r="Q205" s="500"/>
      <c r="R205" s="500"/>
      <c r="S205" s="500"/>
      <c r="T205" s="500"/>
      <c r="U205" s="500"/>
      <c r="V205" s="500"/>
      <c r="W205" s="500"/>
      <c r="X205" s="500"/>
      <c r="Y205" s="500"/>
      <c r="Z205" s="500"/>
      <c r="AA205" s="500"/>
      <c r="AB205" s="500"/>
      <c r="AC205" s="500"/>
      <c r="AD205" s="500"/>
      <c r="AE205" s="500"/>
      <c r="AF205" s="500"/>
      <c r="AG205" s="500"/>
      <c r="AH205" s="500"/>
      <c r="AI205" s="500"/>
      <c r="AJ205" s="500"/>
      <c r="AK205" s="500"/>
      <c r="AL205" s="133"/>
    </row>
    <row r="206" spans="5:38" ht="13.5" customHeight="1" x14ac:dyDescent="0.65">
      <c r="E206" s="132"/>
      <c r="F206" s="127" t="s">
        <v>78</v>
      </c>
      <c r="G206" s="499" t="s">
        <v>645</v>
      </c>
      <c r="H206" s="499"/>
      <c r="I206" s="499"/>
      <c r="J206" s="499"/>
      <c r="K206" s="499"/>
      <c r="L206" s="499"/>
      <c r="M206" s="499"/>
      <c r="N206" s="496" t="s">
        <v>646</v>
      </c>
      <c r="O206" s="496"/>
      <c r="P206" s="496"/>
      <c r="Q206" s="496"/>
      <c r="R206" s="496"/>
      <c r="S206" s="496"/>
      <c r="T206" s="496"/>
      <c r="U206" s="496"/>
      <c r="V206" s="496"/>
      <c r="W206" s="496"/>
      <c r="X206" s="496"/>
      <c r="Y206" s="496"/>
      <c r="Z206" s="496"/>
      <c r="AA206" s="496"/>
      <c r="AB206" s="496"/>
      <c r="AC206" s="496"/>
      <c r="AD206" s="496"/>
      <c r="AE206" s="496"/>
      <c r="AF206" s="496"/>
      <c r="AG206" s="496"/>
      <c r="AH206" s="496"/>
      <c r="AI206" s="496"/>
      <c r="AJ206" s="496"/>
      <c r="AK206" s="496"/>
      <c r="AL206" s="133"/>
    </row>
    <row r="207" spans="5:38" x14ac:dyDescent="0.65">
      <c r="E207" s="132"/>
      <c r="G207" s="147"/>
      <c r="H207" s="147"/>
      <c r="I207" s="147"/>
      <c r="J207" s="147"/>
      <c r="K207" s="147"/>
      <c r="L207" s="147"/>
      <c r="M207" s="147"/>
      <c r="N207" s="139"/>
      <c r="O207" s="139"/>
      <c r="P207" s="139"/>
      <c r="Q207" s="139"/>
      <c r="R207" s="139"/>
      <c r="S207" s="139"/>
      <c r="T207" s="139"/>
      <c r="U207" s="139"/>
      <c r="V207" s="139"/>
      <c r="W207" s="139"/>
      <c r="X207" s="139"/>
      <c r="Y207" s="139"/>
      <c r="Z207" s="139"/>
      <c r="AA207" s="139"/>
      <c r="AB207" s="139"/>
      <c r="AC207" s="139"/>
      <c r="AD207" s="139"/>
      <c r="AE207" s="139"/>
      <c r="AF207" s="139"/>
      <c r="AG207" s="139"/>
      <c r="AH207" s="139"/>
      <c r="AI207" s="139"/>
      <c r="AJ207" s="139"/>
      <c r="AK207" s="139"/>
      <c r="AL207" s="133"/>
    </row>
    <row r="208" spans="5:38" ht="13.3" customHeight="1" x14ac:dyDescent="0.65">
      <c r="E208" s="132"/>
      <c r="F208" s="127" t="s">
        <v>363</v>
      </c>
      <c r="G208" s="127" t="s">
        <v>647</v>
      </c>
      <c r="N208" s="502" t="s">
        <v>1181</v>
      </c>
      <c r="O208" s="496"/>
      <c r="P208" s="496"/>
      <c r="Q208" s="496"/>
      <c r="R208" s="496"/>
      <c r="S208" s="496"/>
      <c r="T208" s="496"/>
      <c r="U208" s="496"/>
      <c r="V208" s="496"/>
      <c r="W208" s="496"/>
      <c r="X208" s="496"/>
      <c r="Y208" s="496"/>
      <c r="Z208" s="496"/>
      <c r="AA208" s="496"/>
      <c r="AB208" s="496"/>
      <c r="AC208" s="496"/>
      <c r="AD208" s="496"/>
      <c r="AE208" s="496"/>
      <c r="AF208" s="496"/>
      <c r="AG208" s="496"/>
      <c r="AH208" s="496"/>
      <c r="AI208" s="496"/>
      <c r="AJ208" s="496"/>
      <c r="AK208" s="496"/>
      <c r="AL208" s="133"/>
    </row>
    <row r="209" spans="5:38" x14ac:dyDescent="0.65">
      <c r="E209" s="132"/>
      <c r="N209" s="496"/>
      <c r="O209" s="496"/>
      <c r="P209" s="496"/>
      <c r="Q209" s="496"/>
      <c r="R209" s="496"/>
      <c r="S209" s="496"/>
      <c r="T209" s="496"/>
      <c r="U209" s="496"/>
      <c r="V209" s="496"/>
      <c r="W209" s="496"/>
      <c r="X209" s="496"/>
      <c r="Y209" s="496"/>
      <c r="Z209" s="496"/>
      <c r="AA209" s="496"/>
      <c r="AB209" s="496"/>
      <c r="AC209" s="496"/>
      <c r="AD209" s="496"/>
      <c r="AE209" s="496"/>
      <c r="AF209" s="496"/>
      <c r="AG209" s="496"/>
      <c r="AH209" s="496"/>
      <c r="AI209" s="496"/>
      <c r="AJ209" s="496"/>
      <c r="AK209" s="496"/>
      <c r="AL209" s="133"/>
    </row>
    <row r="210" spans="5:38" x14ac:dyDescent="0.65">
      <c r="E210" s="132"/>
      <c r="AL210" s="133"/>
    </row>
    <row r="211" spans="5:38" x14ac:dyDescent="0.65">
      <c r="E211" s="132"/>
      <c r="F211" s="127" t="s">
        <v>648</v>
      </c>
      <c r="N211" s="500"/>
      <c r="O211" s="500"/>
      <c r="P211" s="500"/>
      <c r="Q211" s="500"/>
      <c r="R211" s="500"/>
      <c r="S211" s="500"/>
      <c r="T211" s="500"/>
      <c r="U211" s="500"/>
      <c r="V211" s="500"/>
      <c r="W211" s="500"/>
      <c r="X211" s="500"/>
      <c r="Y211" s="500"/>
      <c r="Z211" s="500"/>
      <c r="AA211" s="500"/>
      <c r="AB211" s="500"/>
      <c r="AC211" s="500"/>
      <c r="AD211" s="500"/>
      <c r="AE211" s="500"/>
      <c r="AF211" s="500"/>
      <c r="AG211" s="500"/>
      <c r="AH211" s="500"/>
      <c r="AI211" s="500"/>
      <c r="AJ211" s="500"/>
      <c r="AK211" s="500"/>
      <c r="AL211" s="133"/>
    </row>
    <row r="212" spans="5:38" x14ac:dyDescent="0.65">
      <c r="E212" s="132"/>
      <c r="F212" s="127" t="s">
        <v>363</v>
      </c>
      <c r="G212" s="127" t="s">
        <v>649</v>
      </c>
      <c r="N212" s="496" t="s">
        <v>650</v>
      </c>
      <c r="O212" s="496"/>
      <c r="P212" s="496"/>
      <c r="Q212" s="496"/>
      <c r="R212" s="496"/>
      <c r="S212" s="496"/>
      <c r="T212" s="496"/>
      <c r="U212" s="496"/>
      <c r="V212" s="496"/>
      <c r="W212" s="496"/>
      <c r="X212" s="496"/>
      <c r="Y212" s="496"/>
      <c r="Z212" s="496"/>
      <c r="AA212" s="496"/>
      <c r="AB212" s="496"/>
      <c r="AC212" s="496"/>
      <c r="AD212" s="496"/>
      <c r="AE212" s="496"/>
      <c r="AF212" s="496"/>
      <c r="AG212" s="496"/>
      <c r="AH212" s="496"/>
      <c r="AI212" s="496"/>
      <c r="AJ212" s="496"/>
      <c r="AK212" s="496"/>
      <c r="AL212" s="133"/>
    </row>
    <row r="213" spans="5:38" x14ac:dyDescent="0.65">
      <c r="E213" s="132"/>
      <c r="N213" s="496"/>
      <c r="O213" s="496"/>
      <c r="P213" s="496"/>
      <c r="Q213" s="496"/>
      <c r="R213" s="496"/>
      <c r="S213" s="496"/>
      <c r="T213" s="496"/>
      <c r="U213" s="496"/>
      <c r="V213" s="496"/>
      <c r="W213" s="496"/>
      <c r="X213" s="496"/>
      <c r="Y213" s="496"/>
      <c r="Z213" s="496"/>
      <c r="AA213" s="496"/>
      <c r="AB213" s="496"/>
      <c r="AC213" s="496"/>
      <c r="AD213" s="496"/>
      <c r="AE213" s="496"/>
      <c r="AF213" s="496"/>
      <c r="AG213" s="496"/>
      <c r="AH213" s="496"/>
      <c r="AI213" s="496"/>
      <c r="AJ213" s="496"/>
      <c r="AK213" s="496"/>
      <c r="AL213" s="133"/>
    </row>
    <row r="214" spans="5:38" x14ac:dyDescent="0.65">
      <c r="E214" s="132"/>
      <c r="N214" s="496"/>
      <c r="O214" s="496"/>
      <c r="P214" s="496"/>
      <c r="Q214" s="496"/>
      <c r="R214" s="496"/>
      <c r="S214" s="496"/>
      <c r="T214" s="496"/>
      <c r="U214" s="496"/>
      <c r="V214" s="496"/>
      <c r="W214" s="496"/>
      <c r="X214" s="496"/>
      <c r="Y214" s="496"/>
      <c r="Z214" s="496"/>
      <c r="AA214" s="496"/>
      <c r="AB214" s="496"/>
      <c r="AC214" s="496"/>
      <c r="AD214" s="496"/>
      <c r="AE214" s="496"/>
      <c r="AF214" s="496"/>
      <c r="AG214" s="496"/>
      <c r="AH214" s="496"/>
      <c r="AI214" s="496"/>
      <c r="AJ214" s="496"/>
      <c r="AK214" s="496"/>
      <c r="AL214" s="133"/>
    </row>
    <row r="215" spans="5:38" x14ac:dyDescent="0.65">
      <c r="E215" s="132"/>
      <c r="F215" s="127" t="s">
        <v>651</v>
      </c>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133"/>
    </row>
    <row r="216" spans="5:38" x14ac:dyDescent="0.65">
      <c r="E216" s="132"/>
      <c r="N216" s="148"/>
      <c r="O216" s="148"/>
      <c r="P216" s="148"/>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133"/>
    </row>
    <row r="217" spans="5:38" x14ac:dyDescent="0.65">
      <c r="E217" s="132"/>
      <c r="N217" s="148"/>
      <c r="O217" s="148"/>
      <c r="P217" s="148"/>
      <c r="Q217" s="148"/>
      <c r="R217" s="148"/>
      <c r="S217" s="148"/>
      <c r="T217" s="148"/>
      <c r="U217" s="148"/>
      <c r="V217" s="148"/>
      <c r="W217" s="148"/>
      <c r="X217" s="148"/>
      <c r="Y217" s="148"/>
      <c r="Z217" s="148"/>
      <c r="AA217" s="148"/>
      <c r="AB217" s="148"/>
      <c r="AC217" s="148"/>
      <c r="AD217" s="148"/>
      <c r="AE217" s="148"/>
      <c r="AF217" s="148"/>
      <c r="AG217" s="148"/>
      <c r="AH217" s="148"/>
      <c r="AI217" s="148"/>
      <c r="AJ217" s="148"/>
      <c r="AK217" s="148"/>
      <c r="AL217" s="133"/>
    </row>
    <row r="218" spans="5:38" x14ac:dyDescent="0.65">
      <c r="E218" s="132"/>
      <c r="F218" s="127" t="s">
        <v>652</v>
      </c>
      <c r="AL218" s="133"/>
    </row>
    <row r="219" spans="5:38" x14ac:dyDescent="0.65">
      <c r="E219" s="132"/>
      <c r="G219" s="499"/>
      <c r="H219" s="499"/>
      <c r="I219" s="499"/>
      <c r="J219" s="499"/>
      <c r="K219" s="499"/>
      <c r="L219" s="499"/>
      <c r="M219" s="499"/>
      <c r="N219" s="500"/>
      <c r="O219" s="500"/>
      <c r="P219" s="500"/>
      <c r="Q219" s="500"/>
      <c r="R219" s="500"/>
      <c r="S219" s="500"/>
      <c r="T219" s="500"/>
      <c r="U219" s="500"/>
      <c r="V219" s="500"/>
      <c r="W219" s="500"/>
      <c r="X219" s="500"/>
      <c r="Y219" s="500"/>
      <c r="Z219" s="500"/>
      <c r="AA219" s="500"/>
      <c r="AB219" s="500"/>
      <c r="AC219" s="500"/>
      <c r="AD219" s="500"/>
      <c r="AE219" s="500"/>
      <c r="AF219" s="500"/>
      <c r="AG219" s="500"/>
      <c r="AH219" s="500"/>
      <c r="AI219" s="500"/>
      <c r="AJ219" s="500"/>
      <c r="AK219" s="500"/>
      <c r="AL219" s="133"/>
    </row>
    <row r="220" spans="5:38" x14ac:dyDescent="0.65">
      <c r="E220" s="132"/>
      <c r="F220" s="127" t="s">
        <v>363</v>
      </c>
      <c r="G220" s="306" t="s">
        <v>1006</v>
      </c>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33"/>
    </row>
    <row r="221" spans="5:38" x14ac:dyDescent="0.65">
      <c r="E221" s="132"/>
      <c r="N221" s="148"/>
      <c r="O221" s="148"/>
      <c r="P221" s="148"/>
      <c r="Q221" s="148"/>
      <c r="R221" s="148"/>
      <c r="S221" s="148"/>
      <c r="T221" s="148"/>
      <c r="U221" s="148"/>
      <c r="V221" s="148"/>
      <c r="W221" s="148"/>
      <c r="X221" s="148"/>
      <c r="Y221" s="148"/>
      <c r="Z221" s="148"/>
      <c r="AA221" s="148"/>
      <c r="AB221" s="148"/>
      <c r="AC221" s="148"/>
      <c r="AD221" s="148"/>
      <c r="AE221" s="148"/>
      <c r="AF221" s="148"/>
      <c r="AG221" s="148"/>
      <c r="AH221" s="148"/>
      <c r="AI221" s="148"/>
      <c r="AJ221" s="148"/>
      <c r="AK221" s="148"/>
      <c r="AL221" s="133"/>
    </row>
    <row r="222" spans="5:38" x14ac:dyDescent="0.65">
      <c r="E222" s="132"/>
      <c r="G222" s="499"/>
      <c r="H222" s="499"/>
      <c r="I222" s="499"/>
      <c r="J222" s="499"/>
      <c r="K222" s="499"/>
      <c r="L222" s="499"/>
      <c r="M222" s="499"/>
      <c r="N222" s="501" t="s">
        <v>1182</v>
      </c>
      <c r="O222" s="500"/>
      <c r="P222" s="500"/>
      <c r="Q222" s="500"/>
      <c r="R222" s="500"/>
      <c r="S222" s="500"/>
      <c r="T222" s="500"/>
      <c r="U222" s="500"/>
      <c r="V222" s="500"/>
      <c r="W222" s="500"/>
      <c r="X222" s="500"/>
      <c r="Y222" s="500"/>
      <c r="Z222" s="500"/>
      <c r="AA222" s="500"/>
      <c r="AB222" s="500"/>
      <c r="AC222" s="500"/>
      <c r="AD222" s="500"/>
      <c r="AE222" s="500"/>
      <c r="AF222" s="500"/>
      <c r="AG222" s="500"/>
      <c r="AH222" s="500"/>
      <c r="AI222" s="500"/>
      <c r="AJ222" s="500"/>
      <c r="AK222" s="500"/>
      <c r="AL222" s="133"/>
    </row>
    <row r="223" spans="5:38" ht="13.75" thickBot="1" x14ac:dyDescent="0.7">
      <c r="E223" s="136"/>
      <c r="F223" s="137"/>
      <c r="G223" s="149"/>
      <c r="H223" s="149"/>
      <c r="I223" s="149"/>
      <c r="J223" s="149"/>
      <c r="K223" s="149"/>
      <c r="L223" s="149"/>
      <c r="M223" s="149"/>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6"/>
      <c r="AJ223" s="146"/>
      <c r="AK223" s="146"/>
      <c r="AL223" s="138"/>
    </row>
    <row r="224" spans="5:38" ht="9.5500000000000007" customHeight="1" x14ac:dyDescent="0.65">
      <c r="G224" s="147"/>
      <c r="H224" s="147"/>
      <c r="I224" s="147"/>
      <c r="J224" s="147"/>
      <c r="K224" s="147"/>
      <c r="L224" s="147"/>
      <c r="M224" s="147"/>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c r="AJ224" s="145"/>
      <c r="AK224" s="145"/>
    </row>
    <row r="225" ht="7.3" customHeight="1" x14ac:dyDescent="0.65"/>
  </sheetData>
  <mergeCells count="121">
    <mergeCell ref="G219:M219"/>
    <mergeCell ref="N219:AK219"/>
    <mergeCell ref="G222:M222"/>
    <mergeCell ref="N222:AK222"/>
    <mergeCell ref="N205:AK205"/>
    <mergeCell ref="G206:M206"/>
    <mergeCell ref="N206:AK206"/>
    <mergeCell ref="N208:AK209"/>
    <mergeCell ref="N211:AK211"/>
    <mergeCell ref="N212:AK214"/>
    <mergeCell ref="N196:AK196"/>
    <mergeCell ref="N197:AK197"/>
    <mergeCell ref="G198:M198"/>
    <mergeCell ref="N198:AK199"/>
    <mergeCell ref="N200:AK200"/>
    <mergeCell ref="N202:AK203"/>
    <mergeCell ref="G189:M189"/>
    <mergeCell ref="N189:AK189"/>
    <mergeCell ref="N190:AK190"/>
    <mergeCell ref="G192:M192"/>
    <mergeCell ref="N192:AK193"/>
    <mergeCell ref="G195:M195"/>
    <mergeCell ref="N195:AK195"/>
    <mergeCell ref="G183:M183"/>
    <mergeCell ref="N183:AK183"/>
    <mergeCell ref="N184:AK184"/>
    <mergeCell ref="G185:M185"/>
    <mergeCell ref="N186:AK186"/>
    <mergeCell ref="N187:AK187"/>
    <mergeCell ref="N175:AK175"/>
    <mergeCell ref="G177:M177"/>
    <mergeCell ref="N177:AK177"/>
    <mergeCell ref="N178:AK178"/>
    <mergeCell ref="N180:AK180"/>
    <mergeCell ref="N181:AK181"/>
    <mergeCell ref="N168:AK168"/>
    <mergeCell ref="G170:M170"/>
    <mergeCell ref="N170:AK170"/>
    <mergeCell ref="G172:M172"/>
    <mergeCell ref="N172:AK172"/>
    <mergeCell ref="G174:M174"/>
    <mergeCell ref="N174:AK174"/>
    <mergeCell ref="F141:K141"/>
    <mergeCell ref="F142:AL142"/>
    <mergeCell ref="G154:AK161"/>
    <mergeCell ref="G163:M163"/>
    <mergeCell ref="N163:AK164"/>
    <mergeCell ref="G166:M166"/>
    <mergeCell ref="N166:AK167"/>
    <mergeCell ref="F134:G134"/>
    <mergeCell ref="H134:AK134"/>
    <mergeCell ref="F136:G136"/>
    <mergeCell ref="H136:AK136"/>
    <mergeCell ref="F138:G138"/>
    <mergeCell ref="H138:AK138"/>
    <mergeCell ref="G109:AK122"/>
    <mergeCell ref="F125:G125"/>
    <mergeCell ref="H125:AK126"/>
    <mergeCell ref="F128:G128"/>
    <mergeCell ref="H128:AK129"/>
    <mergeCell ref="F131:G131"/>
    <mergeCell ref="H131:AK132"/>
    <mergeCell ref="AJ98:AK98"/>
    <mergeCell ref="AJ100:AK100"/>
    <mergeCell ref="F103:AK103"/>
    <mergeCell ref="F104:AK104"/>
    <mergeCell ref="F106:AK106"/>
    <mergeCell ref="F108:I108"/>
    <mergeCell ref="AJ86:AK86"/>
    <mergeCell ref="AJ88:AK88"/>
    <mergeCell ref="AJ90:AK90"/>
    <mergeCell ref="AJ92:AK92"/>
    <mergeCell ref="AJ94:AK94"/>
    <mergeCell ref="AJ96:AK96"/>
    <mergeCell ref="AJ73:AK73"/>
    <mergeCell ref="AJ76:AK76"/>
    <mergeCell ref="AJ78:AK78"/>
    <mergeCell ref="AJ80:AK80"/>
    <mergeCell ref="AJ82:AK82"/>
    <mergeCell ref="AJ84:AK84"/>
    <mergeCell ref="AJ60:AK60"/>
    <mergeCell ref="AJ62:AK62"/>
    <mergeCell ref="AJ64:AK64"/>
    <mergeCell ref="AJ66:AK66"/>
    <mergeCell ref="AJ68:AK68"/>
    <mergeCell ref="AJ70:AK70"/>
    <mergeCell ref="AG42:AK42"/>
    <mergeCell ref="N46:AC47"/>
    <mergeCell ref="F54:AK54"/>
    <mergeCell ref="F55:AK55"/>
    <mergeCell ref="F56:AK56"/>
    <mergeCell ref="F58:AK58"/>
    <mergeCell ref="F40:S40"/>
    <mergeCell ref="T40:AK40"/>
    <mergeCell ref="F42:N42"/>
    <mergeCell ref="O42:P42"/>
    <mergeCell ref="Q42:S42"/>
    <mergeCell ref="T42:U42"/>
    <mergeCell ref="V42:X42"/>
    <mergeCell ref="Y42:Z42"/>
    <mergeCell ref="AA42:AD42"/>
    <mergeCell ref="AE42:AF42"/>
    <mergeCell ref="F38:S38"/>
    <mergeCell ref="T38:AK38"/>
    <mergeCell ref="F26:K26"/>
    <mergeCell ref="L26:AK26"/>
    <mergeCell ref="F28:N28"/>
    <mergeCell ref="O28:AK28"/>
    <mergeCell ref="O30:AK30"/>
    <mergeCell ref="F32:K32"/>
    <mergeCell ref="L32:AK32"/>
    <mergeCell ref="L8:AE9"/>
    <mergeCell ref="L11:AE12"/>
    <mergeCell ref="L14:AE15"/>
    <mergeCell ref="L17:AE18"/>
    <mergeCell ref="L20:AE21"/>
    <mergeCell ref="L22:AE23"/>
    <mergeCell ref="F34:S34"/>
    <mergeCell ref="T34:AK34"/>
    <mergeCell ref="F36:S36"/>
    <mergeCell ref="T36:AK36"/>
  </mergeCells>
  <phoneticPr fontId="11"/>
  <pageMargins left="0.70866141732283472" right="0.70866141732283472" top="0.74803149606299213" bottom="0.74803149606299213" header="0.31496062992125984" footer="0.31496062992125984"/>
  <pageSetup paperSize="9" scale="70" firstPageNumber="0" fitToHeight="0" orientation="portrait" useFirstPageNumber="1" r:id="rId1"/>
  <headerFooter differentFirst="1">
    <oddFooter>&amp;C&amp;16－&amp;P－</oddFooter>
  </headerFooter>
  <rowBreaks count="3" manualBreakCount="3">
    <brk id="53" max="16383" man="1"/>
    <brk id="100" min="1" max="38" man="1"/>
    <brk id="148" min="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988-DC74-404D-90AA-E47F65F77D49}">
  <sheetPr codeName="Sheet2">
    <tabColor rgb="FF92D050"/>
  </sheetPr>
  <dimension ref="A1:CV1510"/>
  <sheetViews>
    <sheetView tabSelected="1" view="pageBreakPreview" topLeftCell="A2" zoomScale="70" zoomScaleNormal="100" zoomScaleSheetLayoutView="70" zoomScalePageLayoutView="95" workbookViewId="0">
      <pane xSplit="5" ySplit="4" topLeftCell="F1502" activePane="bottomRight" state="frozenSplit"/>
      <selection activeCell="BA96" sqref="BA96"/>
      <selection pane="topRight" activeCell="BA96" sqref="BA96"/>
      <selection pane="bottomLeft" activeCell="BA96" sqref="BA96"/>
      <selection pane="bottomRight" activeCell="H1193" sqref="H1193:AD1198"/>
    </sheetView>
  </sheetViews>
  <sheetFormatPr defaultColWidth="4" defaultRowHeight="27" customHeight="1" x14ac:dyDescent="0.65"/>
  <cols>
    <col min="1" max="1" width="8.5" style="8" customWidth="1"/>
    <col min="2" max="5" width="3.2109375" style="2" customWidth="1"/>
    <col min="6" max="7" width="3.5" style="8" customWidth="1"/>
    <col min="8" max="10" width="4" style="8"/>
    <col min="11" max="11" width="6" style="8" bestFit="1" customWidth="1"/>
    <col min="12" max="13" width="4" style="8"/>
    <col min="14" max="14" width="6" style="8" bestFit="1" customWidth="1"/>
    <col min="15" max="16" width="4" style="8"/>
    <col min="17" max="17" width="6.2109375" style="8" customWidth="1"/>
    <col min="18" max="19" width="4" style="8"/>
    <col min="20" max="20" width="6.2109375" style="8" bestFit="1" customWidth="1"/>
    <col min="21" max="22" width="4" style="8"/>
    <col min="23" max="23" width="6.2109375" style="8" customWidth="1"/>
    <col min="24" max="25" width="4" style="8"/>
    <col min="26" max="26" width="6.2109375" style="8" customWidth="1"/>
    <col min="27" max="27" width="4.2109375" style="8" customWidth="1"/>
    <col min="28" max="28" width="4" style="8"/>
    <col min="29" max="30" width="3.5703125" style="8" customWidth="1"/>
    <col min="31" max="31" width="2.2109375" style="8" customWidth="1"/>
    <col min="32" max="32" width="2.42578125" style="8" customWidth="1"/>
    <col min="33" max="33" width="4" style="98" customWidth="1"/>
    <col min="34" max="36" width="4" style="9"/>
    <col min="37" max="37" width="2.2109375" style="8" customWidth="1"/>
    <col min="38" max="42" width="2.5" style="373" customWidth="1"/>
    <col min="43" max="43" width="2.140625" style="373" customWidth="1"/>
    <col min="44" max="44" width="22.5703125" style="11" customWidth="1"/>
    <col min="45" max="45" width="3.85546875" style="8" customWidth="1"/>
    <col min="46" max="77" width="4" style="8" customWidth="1"/>
    <col min="78" max="79" width="4" style="8"/>
    <col min="80" max="80" width="14.35546875" style="8" bestFit="1" customWidth="1"/>
    <col min="81" max="81" width="4" style="8"/>
    <col min="82" max="82" width="24.35546875" style="8" bestFit="1" customWidth="1"/>
    <col min="83" max="83" width="88.0703125" style="8" bestFit="1" customWidth="1"/>
    <col min="84" max="16384" width="4" style="8"/>
  </cols>
  <sheetData>
    <row r="1" spans="1:100" ht="27" hidden="1" customHeight="1" thickBot="1" x14ac:dyDescent="0.7"/>
    <row r="2" spans="1:100" ht="27" customHeight="1" thickBot="1" x14ac:dyDescent="0.7">
      <c r="AG2" s="971" t="s">
        <v>967</v>
      </c>
      <c r="AH2" s="971"/>
      <c r="AI2" s="971"/>
      <c r="AJ2" s="971"/>
    </row>
    <row r="3" spans="1:100" s="2" customFormat="1" ht="27" customHeight="1" x14ac:dyDescent="0.65">
      <c r="B3" s="17"/>
      <c r="C3" s="4"/>
      <c r="D3" s="4"/>
      <c r="E3" s="18"/>
      <c r="F3" s="872" t="s">
        <v>138</v>
      </c>
      <c r="G3" s="871"/>
      <c r="H3" s="871"/>
      <c r="I3" s="871"/>
      <c r="J3" s="871"/>
      <c r="K3" s="871"/>
      <c r="L3" s="871"/>
      <c r="M3" s="871"/>
      <c r="N3" s="871"/>
      <c r="O3" s="871"/>
      <c r="P3" s="871"/>
      <c r="Q3" s="871"/>
      <c r="R3" s="871"/>
      <c r="S3" s="871"/>
      <c r="T3" s="871"/>
      <c r="U3" s="871"/>
      <c r="V3" s="871"/>
      <c r="W3" s="871"/>
      <c r="X3" s="871"/>
      <c r="Y3" s="871"/>
      <c r="Z3" s="871"/>
      <c r="AA3" s="871"/>
      <c r="AB3" s="871"/>
      <c r="AC3" s="871"/>
      <c r="AD3" s="871"/>
      <c r="AE3" s="873"/>
      <c r="AF3" s="871" t="s">
        <v>139</v>
      </c>
      <c r="AG3" s="871"/>
      <c r="AH3" s="871"/>
      <c r="AI3" s="871"/>
      <c r="AJ3" s="871"/>
      <c r="AK3" s="871"/>
      <c r="AL3" s="362"/>
      <c r="AM3" s="421"/>
      <c r="AN3" s="421"/>
      <c r="AO3" s="421"/>
      <c r="AP3" s="421"/>
      <c r="AQ3" s="422"/>
      <c r="AR3" s="19"/>
    </row>
    <row r="4" spans="1:100" s="2" customFormat="1" ht="27" customHeight="1" x14ac:dyDescent="0.65">
      <c r="B4" s="827" t="s">
        <v>141</v>
      </c>
      <c r="C4" s="828"/>
      <c r="D4" s="828"/>
      <c r="E4" s="829"/>
      <c r="F4" s="874"/>
      <c r="G4" s="875"/>
      <c r="H4" s="875"/>
      <c r="I4" s="875"/>
      <c r="J4" s="875"/>
      <c r="K4" s="875"/>
      <c r="L4" s="875"/>
      <c r="M4" s="875"/>
      <c r="N4" s="875"/>
      <c r="O4" s="875"/>
      <c r="P4" s="875"/>
      <c r="Q4" s="875"/>
      <c r="R4" s="875"/>
      <c r="S4" s="875"/>
      <c r="T4" s="875"/>
      <c r="U4" s="875"/>
      <c r="V4" s="875"/>
      <c r="W4" s="875"/>
      <c r="X4" s="875"/>
      <c r="Y4" s="875"/>
      <c r="Z4" s="875"/>
      <c r="AA4" s="875"/>
      <c r="AB4" s="875"/>
      <c r="AC4" s="875"/>
      <c r="AD4" s="875"/>
      <c r="AE4" s="876"/>
      <c r="AF4" s="20"/>
      <c r="AG4" s="99" t="s">
        <v>147</v>
      </c>
      <c r="AH4" s="21"/>
      <c r="AI4" s="880" t="s">
        <v>49</v>
      </c>
      <c r="AJ4" s="880"/>
      <c r="AK4" s="22"/>
      <c r="AL4" s="830" t="s">
        <v>11</v>
      </c>
      <c r="AM4" s="831"/>
      <c r="AN4" s="831"/>
      <c r="AO4" s="831"/>
      <c r="AP4" s="831"/>
      <c r="AQ4" s="832"/>
      <c r="AR4" s="23" t="s">
        <v>140</v>
      </c>
    </row>
    <row r="5" spans="1:100" ht="27" customHeight="1" thickBot="1" x14ac:dyDescent="0.7">
      <c r="B5" s="24"/>
      <c r="C5" s="1"/>
      <c r="D5" s="1"/>
      <c r="E5" s="25"/>
      <c r="F5" s="877"/>
      <c r="G5" s="878"/>
      <c r="H5" s="878"/>
      <c r="I5" s="878"/>
      <c r="J5" s="878"/>
      <c r="K5" s="878"/>
      <c r="L5" s="878"/>
      <c r="M5" s="878"/>
      <c r="N5" s="878"/>
      <c r="O5" s="878"/>
      <c r="P5" s="878"/>
      <c r="Q5" s="878"/>
      <c r="R5" s="878"/>
      <c r="S5" s="878"/>
      <c r="T5" s="878"/>
      <c r="U5" s="878"/>
      <c r="V5" s="878"/>
      <c r="W5" s="878"/>
      <c r="X5" s="878"/>
      <c r="Y5" s="878"/>
      <c r="Z5" s="878"/>
      <c r="AA5" s="878"/>
      <c r="AB5" s="878"/>
      <c r="AC5" s="878"/>
      <c r="AD5" s="878"/>
      <c r="AE5" s="879"/>
      <c r="AF5" s="26"/>
      <c r="AG5" s="100" t="s">
        <v>148</v>
      </c>
      <c r="AH5" s="27"/>
      <c r="AI5" s="881"/>
      <c r="AJ5" s="881"/>
      <c r="AK5" s="28"/>
      <c r="AL5" s="423"/>
      <c r="AM5" s="424"/>
      <c r="AN5" s="424"/>
      <c r="AO5" s="424"/>
      <c r="AP5" s="424"/>
      <c r="AQ5" s="425"/>
      <c r="AR5" s="29"/>
    </row>
    <row r="6" spans="1:100" ht="27" customHeight="1" thickBot="1" x14ac:dyDescent="0.7">
      <c r="B6" s="30"/>
      <c r="E6" s="31"/>
      <c r="F6" s="32"/>
      <c r="AE6" s="33"/>
      <c r="AF6" s="174"/>
      <c r="AL6" s="372"/>
      <c r="AQ6" s="374"/>
      <c r="AR6" s="34"/>
      <c r="CB6" s="35" t="s">
        <v>0</v>
      </c>
      <c r="CC6" s="36"/>
      <c r="CD6" s="13" t="s">
        <v>0</v>
      </c>
      <c r="CE6" s="13" t="s">
        <v>1</v>
      </c>
    </row>
    <row r="7" spans="1:100" ht="27" customHeight="1" x14ac:dyDescent="0.65">
      <c r="B7" s="30"/>
      <c r="C7" s="16"/>
      <c r="D7" s="16"/>
      <c r="E7" s="263"/>
      <c r="F7" s="32"/>
      <c r="AE7" s="33"/>
      <c r="AF7" s="174"/>
      <c r="AL7" s="372"/>
      <c r="AQ7" s="374"/>
      <c r="AR7" s="34"/>
      <c r="CB7" s="37" t="s">
        <v>143</v>
      </c>
      <c r="CC7" s="17"/>
      <c r="CD7" s="18" t="s">
        <v>143</v>
      </c>
      <c r="CE7" s="18"/>
    </row>
    <row r="8" spans="1:100" ht="27" customHeight="1" x14ac:dyDescent="0.65">
      <c r="A8" s="8">
        <f>+AG8</f>
        <v>1</v>
      </c>
      <c r="B8" s="661" t="s">
        <v>932</v>
      </c>
      <c r="C8" s="662"/>
      <c r="D8" s="662"/>
      <c r="E8" s="663"/>
      <c r="F8" s="629" t="s">
        <v>243</v>
      </c>
      <c r="G8" s="630"/>
      <c r="H8" s="511" t="s">
        <v>653</v>
      </c>
      <c r="I8" s="511"/>
      <c r="J8" s="511"/>
      <c r="K8" s="511"/>
      <c r="L8" s="511"/>
      <c r="M8" s="511"/>
      <c r="N8" s="511"/>
      <c r="O8" s="511"/>
      <c r="P8" s="511"/>
      <c r="Q8" s="511"/>
      <c r="R8" s="511"/>
      <c r="S8" s="511"/>
      <c r="T8" s="511"/>
      <c r="U8" s="511"/>
      <c r="V8" s="511"/>
      <c r="W8" s="511"/>
      <c r="X8" s="511"/>
      <c r="Y8" s="511"/>
      <c r="Z8" s="511"/>
      <c r="AA8" s="511"/>
      <c r="AB8" s="511"/>
      <c r="AC8" s="511"/>
      <c r="AD8" s="511"/>
      <c r="AE8" s="171" t="s">
        <v>838</v>
      </c>
      <c r="AF8" s="174">
        <f>_xlfn.IFS(COUNTIF($AE$8:AE8,AE8)&lt;&gt;0,COUNTIF($AE$8:AE8,AE8),COUNTIF($AE$8:AE8,AE8)=0,"")</f>
        <v>1</v>
      </c>
      <c r="AG8" s="98">
        <f>+AF8</f>
        <v>1</v>
      </c>
      <c r="AH8" s="554" t="s">
        <v>50</v>
      </c>
      <c r="AI8" s="555"/>
      <c r="AJ8" s="556"/>
      <c r="AK8" s="182"/>
      <c r="AL8" s="503" t="s">
        <v>655</v>
      </c>
      <c r="AM8" s="504"/>
      <c r="AN8" s="504"/>
      <c r="AO8" s="504"/>
      <c r="AP8" s="504"/>
      <c r="AQ8" s="505"/>
      <c r="AR8" s="742" t="e">
        <f>VLOOKUP(AH8,$CD$7:$CE$9,2,FALSE)</f>
        <v>#N/A</v>
      </c>
      <c r="CB8" s="39" t="s">
        <v>142</v>
      </c>
      <c r="CC8" s="32"/>
      <c r="CD8" s="3" t="s">
        <v>142</v>
      </c>
      <c r="CE8" s="3" t="s">
        <v>253</v>
      </c>
      <c r="CF8" s="2"/>
      <c r="CG8" s="2"/>
      <c r="CH8" s="2"/>
      <c r="CI8" s="2"/>
      <c r="CJ8" s="2"/>
      <c r="CK8" s="2"/>
      <c r="CL8" s="2"/>
      <c r="CM8" s="2"/>
      <c r="CN8" s="2"/>
      <c r="CO8" s="2"/>
      <c r="CP8" s="2"/>
      <c r="CQ8" s="2"/>
      <c r="CR8" s="2"/>
      <c r="CS8" s="2"/>
      <c r="CT8" s="2"/>
      <c r="CU8" s="2"/>
      <c r="CV8" s="2"/>
    </row>
    <row r="9" spans="1:100" ht="27" customHeight="1" thickBot="1" x14ac:dyDescent="0.7">
      <c r="A9" s="8">
        <f t="shared" ref="A9:A72" si="0">+AG9</f>
        <v>0</v>
      </c>
      <c r="B9" s="661"/>
      <c r="C9" s="662"/>
      <c r="D9" s="662"/>
      <c r="E9" s="663"/>
      <c r="F9" s="115"/>
      <c r="G9" s="152"/>
      <c r="H9" s="511"/>
      <c r="I9" s="511"/>
      <c r="J9" s="511"/>
      <c r="K9" s="511"/>
      <c r="L9" s="511"/>
      <c r="M9" s="511"/>
      <c r="N9" s="511"/>
      <c r="O9" s="511"/>
      <c r="P9" s="511"/>
      <c r="Q9" s="511"/>
      <c r="R9" s="511"/>
      <c r="S9" s="511"/>
      <c r="T9" s="511"/>
      <c r="U9" s="511"/>
      <c r="V9" s="511"/>
      <c r="W9" s="511"/>
      <c r="X9" s="511"/>
      <c r="Y9" s="511"/>
      <c r="Z9" s="511"/>
      <c r="AA9" s="511"/>
      <c r="AB9" s="511"/>
      <c r="AC9" s="511"/>
      <c r="AD9" s="511"/>
      <c r="AE9" s="181"/>
      <c r="AF9" s="174" t="str">
        <f>_xlfn.IFS(COUNTIF($AE$8:AE9,AE9)&lt;&gt;0,COUNTIF($AE$8:AE9,AE9),COUNTIF($AE$8:AE9,AE9)=0,"")</f>
        <v/>
      </c>
      <c r="AG9" s="180"/>
      <c r="AL9" s="503"/>
      <c r="AM9" s="504"/>
      <c r="AN9" s="504"/>
      <c r="AO9" s="504"/>
      <c r="AP9" s="504"/>
      <c r="AQ9" s="505"/>
      <c r="AR9" s="742"/>
      <c r="CB9" s="39" t="s">
        <v>2</v>
      </c>
      <c r="CC9" s="32"/>
      <c r="CD9" s="3" t="s">
        <v>2</v>
      </c>
      <c r="CE9" s="3"/>
      <c r="CF9" s="2"/>
      <c r="CG9" s="2"/>
      <c r="CH9" s="2"/>
      <c r="CI9" s="2"/>
      <c r="CJ9" s="2"/>
      <c r="CK9" s="2"/>
      <c r="CL9" s="2"/>
      <c r="CM9" s="2"/>
      <c r="CN9" s="2"/>
      <c r="CO9" s="2"/>
      <c r="CP9" s="2"/>
      <c r="CQ9" s="2"/>
      <c r="CR9" s="2"/>
      <c r="CS9" s="2"/>
      <c r="CT9" s="2"/>
      <c r="CU9" s="2"/>
      <c r="CV9" s="2"/>
    </row>
    <row r="10" spans="1:100" ht="27" customHeight="1" x14ac:dyDescent="0.65">
      <c r="A10" s="8" t="str">
        <f t="shared" si="0"/>
        <v/>
      </c>
      <c r="B10" s="661"/>
      <c r="C10" s="662"/>
      <c r="D10" s="662"/>
      <c r="E10" s="663"/>
      <c r="F10" s="115"/>
      <c r="G10" s="152"/>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38"/>
      <c r="AF10" s="174" t="str">
        <f>_xlfn.IFS(COUNTIF($AE$8:AE10,AE10)&lt;&gt;0,COUNTIF($AE$8:AE10,AE10),COUNTIF($AE$8:AE10,AE10)=0,"")</f>
        <v/>
      </c>
      <c r="AG10" s="98" t="str">
        <f t="shared" ref="AG10:AG71" si="1">+AF10</f>
        <v/>
      </c>
      <c r="AL10" s="426"/>
      <c r="AM10" s="427"/>
      <c r="AN10" s="427"/>
      <c r="AO10" s="427"/>
      <c r="AP10" s="427"/>
      <c r="AQ10" s="428"/>
      <c r="AR10" s="40"/>
      <c r="CB10" s="35" t="s">
        <v>143</v>
      </c>
      <c r="CC10" s="36"/>
      <c r="CD10" s="13" t="s">
        <v>143</v>
      </c>
      <c r="CE10" s="13" t="s">
        <v>253</v>
      </c>
    </row>
    <row r="11" spans="1:100" ht="27" customHeight="1" x14ac:dyDescent="0.65">
      <c r="A11" s="8" t="str">
        <f t="shared" si="0"/>
        <v/>
      </c>
      <c r="B11" s="661"/>
      <c r="C11" s="662"/>
      <c r="D11" s="662"/>
      <c r="E11" s="663"/>
      <c r="F11" s="115"/>
      <c r="G11" s="152"/>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38"/>
      <c r="AF11" s="174" t="str">
        <f>_xlfn.IFS(COUNTIF($AE$8:AE11,AE11)&lt;&gt;0,COUNTIF($AE$8:AE11,AE11),COUNTIF($AE$8:AE11,AE11)=0,"")</f>
        <v/>
      </c>
      <c r="AG11" s="98" t="str">
        <f t="shared" si="1"/>
        <v/>
      </c>
      <c r="AL11" s="333"/>
      <c r="AM11" s="334"/>
      <c r="AN11" s="334"/>
      <c r="AO11" s="334"/>
      <c r="AP11" s="334"/>
      <c r="AQ11" s="335"/>
      <c r="AR11" s="40"/>
      <c r="CB11" s="39" t="s">
        <v>142</v>
      </c>
      <c r="CC11" s="32"/>
      <c r="CD11" s="3" t="s">
        <v>142</v>
      </c>
      <c r="CE11" s="3"/>
    </row>
    <row r="12" spans="1:100" ht="27" customHeight="1" x14ac:dyDescent="0.65">
      <c r="A12" s="8">
        <f t="shared" si="0"/>
        <v>2</v>
      </c>
      <c r="B12" s="30"/>
      <c r="E12" s="31"/>
      <c r="F12" s="629" t="s">
        <v>248</v>
      </c>
      <c r="G12" s="630"/>
      <c r="H12" s="511" t="s">
        <v>654</v>
      </c>
      <c r="I12" s="511"/>
      <c r="J12" s="511"/>
      <c r="K12" s="511"/>
      <c r="L12" s="511"/>
      <c r="M12" s="511"/>
      <c r="N12" s="511"/>
      <c r="O12" s="511"/>
      <c r="P12" s="511"/>
      <c r="Q12" s="511"/>
      <c r="R12" s="511"/>
      <c r="S12" s="511"/>
      <c r="T12" s="511"/>
      <c r="U12" s="511"/>
      <c r="V12" s="511"/>
      <c r="W12" s="511"/>
      <c r="X12" s="511"/>
      <c r="Y12" s="511"/>
      <c r="Z12" s="511"/>
      <c r="AA12" s="511"/>
      <c r="AB12" s="511"/>
      <c r="AC12" s="511"/>
      <c r="AD12" s="511"/>
      <c r="AE12" s="171" t="s">
        <v>838</v>
      </c>
      <c r="AF12" s="174">
        <f>_xlfn.IFS(COUNTIF($AE$8:AE12,AE12)&lt;&gt;0,COUNTIF($AE$8:AE12,AE12),COUNTIF($AE$8:AE12,AE12)=0,"")</f>
        <v>2</v>
      </c>
      <c r="AG12" s="98">
        <f t="shared" si="1"/>
        <v>2</v>
      </c>
      <c r="AH12" s="554" t="s">
        <v>50</v>
      </c>
      <c r="AI12" s="555"/>
      <c r="AJ12" s="556"/>
      <c r="AK12" s="182"/>
      <c r="AL12" s="614" t="s">
        <v>656</v>
      </c>
      <c r="AM12" s="615"/>
      <c r="AN12" s="615"/>
      <c r="AO12" s="615"/>
      <c r="AP12" s="615"/>
      <c r="AQ12" s="616"/>
      <c r="AR12" s="742" t="e">
        <f>VLOOKUP(AH12,$CD$7:$CE$9,2,FALSE)</f>
        <v>#N/A</v>
      </c>
      <c r="CB12" s="39" t="s">
        <v>2</v>
      </c>
      <c r="CC12" s="32"/>
      <c r="CD12" s="3" t="s">
        <v>2</v>
      </c>
      <c r="CE12" s="3"/>
    </row>
    <row r="13" spans="1:100" ht="27" customHeight="1" thickBot="1" x14ac:dyDescent="0.7">
      <c r="A13" s="8" t="str">
        <f t="shared" si="0"/>
        <v/>
      </c>
      <c r="B13" s="30"/>
      <c r="D13" s="287"/>
      <c r="E13" s="31"/>
      <c r="F13" s="115"/>
      <c r="G13" s="152"/>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33"/>
      <c r="AF13" s="174" t="str">
        <f>_xlfn.IFS(COUNTIF($AE$8:AE13,AE13)&lt;&gt;0,COUNTIF($AE$8:AE13,AE13),COUNTIF($AE$8:AE13,AE13)=0,"")</f>
        <v/>
      </c>
      <c r="AG13" s="98" t="str">
        <f t="shared" si="1"/>
        <v/>
      </c>
      <c r="AH13" s="8"/>
      <c r="AI13" s="8"/>
      <c r="AJ13" s="8"/>
      <c r="AL13" s="614"/>
      <c r="AM13" s="615"/>
      <c r="AN13" s="615"/>
      <c r="AO13" s="615"/>
      <c r="AP13" s="615"/>
      <c r="AQ13" s="616"/>
      <c r="AR13" s="742"/>
      <c r="CB13" s="41"/>
      <c r="CC13" s="42"/>
      <c r="CD13" s="43" t="s">
        <v>89</v>
      </c>
      <c r="CE13" s="6"/>
    </row>
    <row r="14" spans="1:100" ht="27" customHeight="1" x14ac:dyDescent="0.65">
      <c r="A14" s="8" t="str">
        <f t="shared" si="0"/>
        <v/>
      </c>
      <c r="B14" s="30"/>
      <c r="E14" s="31"/>
      <c r="F14" s="115"/>
      <c r="G14" s="152"/>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33"/>
      <c r="AF14" s="174" t="str">
        <f>_xlfn.IFS(COUNTIF($AE$8:AE14,AE14)&lt;&gt;0,COUNTIF($AE$8:AE14,AE14),COUNTIF($AE$8:AE14,AE14)=0,"")</f>
        <v/>
      </c>
      <c r="AG14" s="98" t="str">
        <f t="shared" si="1"/>
        <v/>
      </c>
      <c r="AH14" s="8"/>
      <c r="AI14" s="8"/>
      <c r="AJ14" s="8"/>
      <c r="AL14" s="614"/>
      <c r="AM14" s="615"/>
      <c r="AN14" s="615"/>
      <c r="AO14" s="615"/>
      <c r="AP14" s="615"/>
      <c r="AQ14" s="616"/>
      <c r="AR14" s="44"/>
      <c r="CB14" s="39"/>
      <c r="CC14" s="32"/>
      <c r="CD14" s="3"/>
      <c r="CE14" s="3"/>
    </row>
    <row r="15" spans="1:100" ht="27" customHeight="1" thickBot="1" x14ac:dyDescent="0.7">
      <c r="A15" s="8" t="str">
        <f t="shared" si="0"/>
        <v/>
      </c>
      <c r="B15" s="30"/>
      <c r="E15" s="31"/>
      <c r="F15" s="115"/>
      <c r="G15" s="152"/>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33"/>
      <c r="AF15" s="174" t="str">
        <f>_xlfn.IFS(COUNTIF($AE$8:AE15,AE15)&lt;&gt;0,COUNTIF($AE$8:AE15,AE15),COUNTIF($AE$8:AE15,AE15)=0,"")</f>
        <v/>
      </c>
      <c r="AG15" s="98" t="str">
        <f t="shared" si="1"/>
        <v/>
      </c>
      <c r="AH15" s="8"/>
      <c r="AI15" s="8"/>
      <c r="AJ15" s="8"/>
      <c r="AL15" s="338"/>
      <c r="AM15" s="339"/>
      <c r="AN15" s="339"/>
      <c r="AO15" s="339"/>
      <c r="AP15" s="339"/>
      <c r="AQ15" s="340"/>
      <c r="AR15" s="44"/>
      <c r="CB15" s="39"/>
      <c r="CC15" s="32"/>
      <c r="CD15" s="3"/>
      <c r="CE15" s="3"/>
    </row>
    <row r="16" spans="1:100" ht="27" customHeight="1" x14ac:dyDescent="0.65">
      <c r="A16" s="8">
        <f t="shared" si="0"/>
        <v>3</v>
      </c>
      <c r="B16" s="30"/>
      <c r="E16" s="31"/>
      <c r="F16" s="629" t="s">
        <v>249</v>
      </c>
      <c r="G16" s="630"/>
      <c r="H16" s="511" t="s">
        <v>659</v>
      </c>
      <c r="I16" s="511"/>
      <c r="J16" s="511"/>
      <c r="K16" s="511"/>
      <c r="L16" s="511"/>
      <c r="M16" s="511"/>
      <c r="N16" s="511"/>
      <c r="O16" s="511"/>
      <c r="P16" s="511"/>
      <c r="Q16" s="511"/>
      <c r="R16" s="511"/>
      <c r="S16" s="511"/>
      <c r="T16" s="511"/>
      <c r="U16" s="511"/>
      <c r="V16" s="511"/>
      <c r="W16" s="511"/>
      <c r="X16" s="511"/>
      <c r="Y16" s="511"/>
      <c r="Z16" s="511"/>
      <c r="AA16" s="511"/>
      <c r="AB16" s="511"/>
      <c r="AC16" s="511"/>
      <c r="AD16" s="511"/>
      <c r="AE16" s="171" t="s">
        <v>838</v>
      </c>
      <c r="AF16" s="174">
        <f>_xlfn.IFS(COUNTIF($AE$8:AE16,AE16)&lt;&gt;0,COUNTIF($AE$8:AE16,AE16),COUNTIF($AE$8:AE16,AE16)=0,"")</f>
        <v>3</v>
      </c>
      <c r="AG16" s="98">
        <f t="shared" si="1"/>
        <v>3</v>
      </c>
      <c r="AH16" s="554" t="s">
        <v>50</v>
      </c>
      <c r="AI16" s="555"/>
      <c r="AJ16" s="556"/>
      <c r="AK16" s="182"/>
      <c r="AL16" s="614" t="s">
        <v>657</v>
      </c>
      <c r="AM16" s="615"/>
      <c r="AN16" s="615"/>
      <c r="AO16" s="615"/>
      <c r="AP16" s="615"/>
      <c r="AQ16" s="616"/>
      <c r="AR16" s="742" t="e">
        <f>VLOOKUP(AH16,$CD$7:$CE$9,2,FALSE)</f>
        <v>#N/A</v>
      </c>
      <c r="CB16" s="35" t="s">
        <v>97</v>
      </c>
      <c r="CC16" s="36"/>
      <c r="CD16" s="13" t="s">
        <v>97</v>
      </c>
      <c r="CE16" s="13"/>
    </row>
    <row r="17" spans="1:83" ht="27" customHeight="1" x14ac:dyDescent="0.65">
      <c r="A17" s="8" t="str">
        <f t="shared" si="0"/>
        <v/>
      </c>
      <c r="B17" s="30"/>
      <c r="E17" s="31"/>
      <c r="F17" s="115"/>
      <c r="G17" s="152"/>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33"/>
      <c r="AF17" s="174" t="str">
        <f>_xlfn.IFS(COUNTIF($AE$8:AE17,AE17)&lt;&gt;0,COUNTIF($AE$8:AE17,AE17),COUNTIF($AE$8:AE17,AE17)=0,"")</f>
        <v/>
      </c>
      <c r="AG17" s="98" t="str">
        <f t="shared" si="1"/>
        <v/>
      </c>
      <c r="AL17" s="614"/>
      <c r="AM17" s="615"/>
      <c r="AN17" s="615"/>
      <c r="AO17" s="615"/>
      <c r="AP17" s="615"/>
      <c r="AQ17" s="616"/>
      <c r="AR17" s="742"/>
      <c r="CB17" s="39" t="s">
        <v>98</v>
      </c>
      <c r="CC17" s="32"/>
      <c r="CD17" s="3" t="s">
        <v>98</v>
      </c>
      <c r="CE17" s="3" t="s">
        <v>113</v>
      </c>
    </row>
    <row r="18" spans="1:83" ht="27" customHeight="1" thickBot="1" x14ac:dyDescent="0.7">
      <c r="A18" s="8" t="str">
        <f t="shared" si="0"/>
        <v/>
      </c>
      <c r="B18" s="30"/>
      <c r="E18" s="31"/>
      <c r="F18" s="115"/>
      <c r="G18" s="152"/>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33"/>
      <c r="AF18" s="174" t="str">
        <f>_xlfn.IFS(COUNTIF($AE$8:AE18,AE18)&lt;&gt;0,COUNTIF($AE$8:AE18,AE18),COUNTIF($AE$8:AE18,AE18)=0,"")</f>
        <v/>
      </c>
      <c r="AG18" s="98" t="str">
        <f t="shared" si="1"/>
        <v/>
      </c>
      <c r="AL18" s="614"/>
      <c r="AM18" s="615"/>
      <c r="AN18" s="615"/>
      <c r="AO18" s="615"/>
      <c r="AP18" s="615"/>
      <c r="AQ18" s="616"/>
      <c r="AR18" s="45"/>
      <c r="CB18" s="41"/>
      <c r="CC18" s="42"/>
      <c r="CD18" s="43" t="s">
        <v>99</v>
      </c>
      <c r="CE18" s="6"/>
    </row>
    <row r="19" spans="1:83" ht="27" customHeight="1" x14ac:dyDescent="0.65">
      <c r="A19" s="8" t="str">
        <f t="shared" si="0"/>
        <v/>
      </c>
      <c r="B19" s="30"/>
      <c r="E19" s="31"/>
      <c r="F19" s="115"/>
      <c r="G19" s="152"/>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33"/>
      <c r="AF19" s="174" t="str">
        <f>_xlfn.IFS(COUNTIF($AE$8:AE19,AE19)&lt;&gt;0,COUNTIF($AE$8:AE19,AE19),COUNTIF($AE$8:AE19,AE19)=0,"")</f>
        <v/>
      </c>
      <c r="AG19" s="98" t="str">
        <f t="shared" si="1"/>
        <v/>
      </c>
      <c r="AL19" s="338"/>
      <c r="AM19" s="339"/>
      <c r="AN19" s="339"/>
      <c r="AO19" s="339"/>
      <c r="AP19" s="339"/>
      <c r="AQ19" s="340"/>
      <c r="AR19" s="45"/>
      <c r="CB19" s="39"/>
      <c r="CC19" s="32"/>
      <c r="CD19" s="3"/>
      <c r="CE19" s="3"/>
    </row>
    <row r="20" spans="1:83" ht="27" customHeight="1" thickBot="1" x14ac:dyDescent="0.7">
      <c r="A20" s="8" t="str">
        <f t="shared" si="0"/>
        <v/>
      </c>
      <c r="B20" s="30"/>
      <c r="E20" s="31"/>
      <c r="F20" s="115"/>
      <c r="G20" s="152"/>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33"/>
      <c r="AF20" s="174" t="str">
        <f>_xlfn.IFS(COUNTIF($AE$8:AE20,AE20)&lt;&gt;0,COUNTIF($AE$8:AE20,AE20),COUNTIF($AE$8:AE20,AE20)=0,"")</f>
        <v/>
      </c>
      <c r="AG20" s="98" t="str">
        <f t="shared" si="1"/>
        <v/>
      </c>
      <c r="AL20" s="338"/>
      <c r="AM20" s="339"/>
      <c r="AN20" s="339"/>
      <c r="AO20" s="339"/>
      <c r="AP20" s="339"/>
      <c r="AQ20" s="340"/>
      <c r="AR20" s="40"/>
      <c r="CB20" s="39"/>
      <c r="CC20" s="32"/>
      <c r="CD20" s="3"/>
      <c r="CE20" s="3"/>
    </row>
    <row r="21" spans="1:83" ht="27" customHeight="1" x14ac:dyDescent="0.65">
      <c r="A21" s="8">
        <f t="shared" si="0"/>
        <v>4</v>
      </c>
      <c r="B21" s="30"/>
      <c r="E21" s="31"/>
      <c r="F21" s="629" t="s">
        <v>250</v>
      </c>
      <c r="G21" s="630"/>
      <c r="H21" s="511" t="s">
        <v>660</v>
      </c>
      <c r="I21" s="511"/>
      <c r="J21" s="511"/>
      <c r="K21" s="511"/>
      <c r="L21" s="511"/>
      <c r="M21" s="511"/>
      <c r="N21" s="511"/>
      <c r="O21" s="511"/>
      <c r="P21" s="511"/>
      <c r="Q21" s="511"/>
      <c r="R21" s="511"/>
      <c r="S21" s="511"/>
      <c r="T21" s="511"/>
      <c r="U21" s="511"/>
      <c r="V21" s="511"/>
      <c r="W21" s="511"/>
      <c r="X21" s="511"/>
      <c r="Y21" s="511"/>
      <c r="Z21" s="511"/>
      <c r="AA21" s="511"/>
      <c r="AB21" s="511"/>
      <c r="AC21" s="511"/>
      <c r="AD21" s="511"/>
      <c r="AE21" s="171" t="s">
        <v>838</v>
      </c>
      <c r="AF21" s="174">
        <f>_xlfn.IFS(COUNTIF($AE$8:AE21,AE21)&lt;&gt;0,COUNTIF($AE$8:AE21,AE21),COUNTIF($AE$8:AE21,AE21)=0,"")</f>
        <v>4</v>
      </c>
      <c r="AG21" s="98">
        <f t="shared" si="1"/>
        <v>4</v>
      </c>
      <c r="AH21" s="554" t="s">
        <v>50</v>
      </c>
      <c r="AI21" s="555"/>
      <c r="AJ21" s="556"/>
      <c r="AK21" s="182"/>
      <c r="AL21" s="614" t="s">
        <v>658</v>
      </c>
      <c r="AM21" s="615"/>
      <c r="AN21" s="615"/>
      <c r="AO21" s="615"/>
      <c r="AP21" s="615"/>
      <c r="AQ21" s="616"/>
      <c r="AR21" s="742" t="e">
        <f>VLOOKUP(AH21,$CD$7:$CE$9,2,FALSE)</f>
        <v>#N/A</v>
      </c>
      <c r="CB21" s="35" t="s">
        <v>105</v>
      </c>
      <c r="CC21" s="36"/>
      <c r="CD21" s="13" t="s">
        <v>105</v>
      </c>
      <c r="CE21" s="13"/>
    </row>
    <row r="22" spans="1:83" ht="27" customHeight="1" x14ac:dyDescent="0.65">
      <c r="A22" s="8" t="str">
        <f t="shared" si="0"/>
        <v/>
      </c>
      <c r="B22" s="30"/>
      <c r="E22" s="31"/>
      <c r="F22" s="115"/>
      <c r="G22" s="152"/>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33"/>
      <c r="AF22" s="174" t="str">
        <f>_xlfn.IFS(COUNTIF($AE$8:AE22,AE22)&lt;&gt;0,COUNTIF($AE$8:AE22,AE22),COUNTIF($AE$8:AE22,AE22)=0,"")</f>
        <v/>
      </c>
      <c r="AG22" s="98" t="str">
        <f t="shared" si="1"/>
        <v/>
      </c>
      <c r="AL22" s="614"/>
      <c r="AM22" s="615"/>
      <c r="AN22" s="615"/>
      <c r="AO22" s="615"/>
      <c r="AP22" s="615"/>
      <c r="AQ22" s="616"/>
      <c r="AR22" s="742"/>
      <c r="CB22" s="39" t="s">
        <v>107</v>
      </c>
      <c r="CC22" s="32"/>
      <c r="CD22" s="3" t="s">
        <v>107</v>
      </c>
      <c r="CE22" s="3"/>
    </row>
    <row r="23" spans="1:83" ht="27" customHeight="1" x14ac:dyDescent="0.65">
      <c r="A23" s="8" t="str">
        <f t="shared" si="0"/>
        <v/>
      </c>
      <c r="B23" s="30"/>
      <c r="E23" s="31"/>
      <c r="F23" s="115"/>
      <c r="G23" s="152"/>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33"/>
      <c r="AF23" s="174" t="str">
        <f>_xlfn.IFS(COUNTIF($AE$8:AE23,AE23)&lt;&gt;0,COUNTIF($AE$8:AE23,AE23),COUNTIF($AE$8:AE23,AE23)=0,"")</f>
        <v/>
      </c>
      <c r="AG23" s="98" t="str">
        <f t="shared" si="1"/>
        <v/>
      </c>
      <c r="AL23" s="614"/>
      <c r="AM23" s="615"/>
      <c r="AN23" s="615"/>
      <c r="AO23" s="615"/>
      <c r="AP23" s="615"/>
      <c r="AQ23" s="616"/>
      <c r="AR23" s="45"/>
      <c r="CB23" s="39" t="s">
        <v>106</v>
      </c>
      <c r="CC23" s="32"/>
      <c r="CD23" s="3" t="s">
        <v>106</v>
      </c>
      <c r="CE23" s="3" t="s">
        <v>109</v>
      </c>
    </row>
    <row r="24" spans="1:83" ht="27" customHeight="1" thickBot="1" x14ac:dyDescent="0.7">
      <c r="A24" s="8" t="str">
        <f t="shared" si="0"/>
        <v/>
      </c>
      <c r="B24" s="30"/>
      <c r="E24" s="31"/>
      <c r="F24" s="32"/>
      <c r="G24" s="575" t="s">
        <v>1084</v>
      </c>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33"/>
      <c r="AF24" s="174" t="str">
        <f>_xlfn.IFS(COUNTIF($AE$8:AE24,AE24)&lt;&gt;0,COUNTIF($AE$8:AE24,AE24),COUNTIF($AE$8:AE24,AE24)=0,"")</f>
        <v/>
      </c>
      <c r="AG24" s="98" t="str">
        <f t="shared" si="1"/>
        <v/>
      </c>
      <c r="AL24" s="372"/>
      <c r="AQ24" s="374"/>
      <c r="AR24" s="34"/>
      <c r="CB24" s="39"/>
      <c r="CC24" s="32"/>
      <c r="CD24" s="3"/>
      <c r="CE24" s="3"/>
    </row>
    <row r="25" spans="1:83" ht="27" customHeight="1" x14ac:dyDescent="0.65">
      <c r="A25" s="8" t="str">
        <f t="shared" si="0"/>
        <v/>
      </c>
      <c r="B25" s="30"/>
      <c r="E25" s="31"/>
      <c r="F25" s="32"/>
      <c r="AE25" s="33"/>
      <c r="AF25" s="174" t="str">
        <f>_xlfn.IFS(COUNTIF($AE$8:AE25,AE25)&lt;&gt;0,COUNTIF($AE$8:AE25,AE25),COUNTIF($AE$8:AE25,AE25)=0,"")</f>
        <v/>
      </c>
      <c r="AG25" s="98" t="str">
        <f t="shared" si="1"/>
        <v/>
      </c>
      <c r="AL25" s="372"/>
      <c r="AQ25" s="374"/>
      <c r="AR25" s="34"/>
      <c r="CB25" s="35" t="s">
        <v>144</v>
      </c>
      <c r="CC25" s="36"/>
      <c r="CD25" s="13" t="s">
        <v>144</v>
      </c>
      <c r="CE25" s="13" t="s">
        <v>253</v>
      </c>
    </row>
    <row r="26" spans="1:83" ht="27" customHeight="1" x14ac:dyDescent="0.65">
      <c r="A26" s="8" t="str">
        <f t="shared" si="0"/>
        <v/>
      </c>
      <c r="B26" s="30"/>
      <c r="E26" s="31"/>
      <c r="F26" s="32"/>
      <c r="G26" s="839"/>
      <c r="H26" s="840"/>
      <c r="I26" s="840"/>
      <c r="J26" s="840"/>
      <c r="K26" s="840"/>
      <c r="L26" s="840"/>
      <c r="M26" s="840"/>
      <c r="N26" s="840"/>
      <c r="O26" s="840"/>
      <c r="P26" s="840"/>
      <c r="Q26" s="840"/>
      <c r="R26" s="840"/>
      <c r="S26" s="840"/>
      <c r="T26" s="840"/>
      <c r="U26" s="840"/>
      <c r="V26" s="840"/>
      <c r="W26" s="840"/>
      <c r="X26" s="840"/>
      <c r="Y26" s="840"/>
      <c r="Z26" s="840"/>
      <c r="AA26" s="840"/>
      <c r="AB26" s="840"/>
      <c r="AC26" s="840"/>
      <c r="AD26" s="841"/>
      <c r="AE26" s="33"/>
      <c r="AF26" s="174" t="str">
        <f>_xlfn.IFS(COUNTIF($AE$8:AE26,AE26)&lt;&gt;0,COUNTIF($AE$8:AE26,AE26),COUNTIF($AE$8:AE26,AE26)=0,"")</f>
        <v/>
      </c>
      <c r="AG26" s="98" t="str">
        <f t="shared" si="1"/>
        <v/>
      </c>
      <c r="AL26" s="372"/>
      <c r="AQ26" s="374"/>
      <c r="AR26" s="34"/>
      <c r="CB26" s="39" t="s">
        <v>145</v>
      </c>
      <c r="CC26" s="32"/>
      <c r="CD26" s="3" t="s">
        <v>145</v>
      </c>
      <c r="CE26" s="3"/>
    </row>
    <row r="27" spans="1:83" ht="27" customHeight="1" x14ac:dyDescent="0.65">
      <c r="A27" s="8" t="str">
        <f t="shared" si="0"/>
        <v/>
      </c>
      <c r="B27" s="30"/>
      <c r="E27" s="31"/>
      <c r="F27" s="32"/>
      <c r="G27" s="842"/>
      <c r="H27" s="843"/>
      <c r="I27" s="843"/>
      <c r="J27" s="843"/>
      <c r="K27" s="843"/>
      <c r="L27" s="843"/>
      <c r="M27" s="843"/>
      <c r="N27" s="843"/>
      <c r="O27" s="843"/>
      <c r="P27" s="843"/>
      <c r="Q27" s="843"/>
      <c r="R27" s="843"/>
      <c r="S27" s="843"/>
      <c r="T27" s="843"/>
      <c r="U27" s="843"/>
      <c r="V27" s="843"/>
      <c r="W27" s="843"/>
      <c r="X27" s="843"/>
      <c r="Y27" s="843"/>
      <c r="Z27" s="843"/>
      <c r="AA27" s="843"/>
      <c r="AB27" s="843"/>
      <c r="AC27" s="843"/>
      <c r="AD27" s="844"/>
      <c r="AE27" s="33"/>
      <c r="AF27" s="174" t="str">
        <f>_xlfn.IFS(COUNTIF($AE$8:AE27,AE27)&lt;&gt;0,COUNTIF($AE$8:AE27,AE27),COUNTIF($AE$8:AE27,AE27)=0,"")</f>
        <v/>
      </c>
      <c r="AG27" s="98" t="str">
        <f t="shared" si="1"/>
        <v/>
      </c>
      <c r="AL27" s="372"/>
      <c r="AQ27" s="374"/>
      <c r="AR27" s="34"/>
      <c r="CB27" s="39"/>
      <c r="CC27" s="32"/>
      <c r="CD27" s="3"/>
      <c r="CE27" s="3"/>
    </row>
    <row r="28" spans="1:83" ht="27" customHeight="1" x14ac:dyDescent="0.65">
      <c r="A28" s="8" t="str">
        <f t="shared" si="0"/>
        <v/>
      </c>
      <c r="B28" s="30"/>
      <c r="E28" s="31"/>
      <c r="F28" s="32"/>
      <c r="G28" s="842"/>
      <c r="H28" s="843"/>
      <c r="I28" s="843"/>
      <c r="J28" s="843"/>
      <c r="K28" s="843"/>
      <c r="L28" s="843"/>
      <c r="M28" s="843"/>
      <c r="N28" s="843"/>
      <c r="O28" s="843"/>
      <c r="P28" s="843"/>
      <c r="Q28" s="843"/>
      <c r="R28" s="843"/>
      <c r="S28" s="843"/>
      <c r="T28" s="843"/>
      <c r="U28" s="843"/>
      <c r="V28" s="843"/>
      <c r="W28" s="843"/>
      <c r="X28" s="843"/>
      <c r="Y28" s="843"/>
      <c r="Z28" s="843"/>
      <c r="AA28" s="843"/>
      <c r="AB28" s="843"/>
      <c r="AC28" s="843"/>
      <c r="AD28" s="844"/>
      <c r="AE28" s="33"/>
      <c r="AF28" s="174" t="str">
        <f>_xlfn.IFS(COUNTIF($AE$8:AE28,AE28)&lt;&gt;0,COUNTIF($AE$8:AE28,AE28),COUNTIF($AE$8:AE28,AE28)=0,"")</f>
        <v/>
      </c>
      <c r="AG28" s="98" t="str">
        <f t="shared" si="1"/>
        <v/>
      </c>
      <c r="AL28" s="372"/>
      <c r="AQ28" s="374"/>
      <c r="AR28" s="34"/>
      <c r="CB28" s="39" t="s">
        <v>2</v>
      </c>
      <c r="CC28" s="32"/>
      <c r="CD28" s="3" t="s">
        <v>2</v>
      </c>
      <c r="CE28" s="3"/>
    </row>
    <row r="29" spans="1:83" ht="27" customHeight="1" thickBot="1" x14ac:dyDescent="0.7">
      <c r="A29" s="8" t="str">
        <f t="shared" si="0"/>
        <v/>
      </c>
      <c r="B29" s="30"/>
      <c r="E29" s="31"/>
      <c r="F29" s="32"/>
      <c r="G29" s="842"/>
      <c r="H29" s="843"/>
      <c r="I29" s="843"/>
      <c r="J29" s="843"/>
      <c r="K29" s="843"/>
      <c r="L29" s="843"/>
      <c r="M29" s="843"/>
      <c r="N29" s="843"/>
      <c r="O29" s="843"/>
      <c r="P29" s="843"/>
      <c r="Q29" s="843"/>
      <c r="R29" s="843"/>
      <c r="S29" s="843"/>
      <c r="T29" s="843"/>
      <c r="U29" s="843"/>
      <c r="V29" s="843"/>
      <c r="W29" s="843"/>
      <c r="X29" s="843"/>
      <c r="Y29" s="843"/>
      <c r="Z29" s="843"/>
      <c r="AA29" s="843"/>
      <c r="AB29" s="843"/>
      <c r="AC29" s="843"/>
      <c r="AD29" s="844"/>
      <c r="AE29" s="33"/>
      <c r="AF29" s="174" t="str">
        <f>_xlfn.IFS(COUNTIF($AE$8:AE29,AE29)&lt;&gt;0,COUNTIF($AE$8:AE29,AE29),COUNTIF($AE$8:AE29,AE29)=0,"")</f>
        <v/>
      </c>
      <c r="AG29" s="98" t="str">
        <f t="shared" si="1"/>
        <v/>
      </c>
      <c r="AL29" s="372"/>
      <c r="AQ29" s="374"/>
      <c r="AR29" s="34"/>
      <c r="CB29" s="41"/>
      <c r="CC29" s="42"/>
      <c r="CD29" s="43" t="s">
        <v>146</v>
      </c>
      <c r="CE29" s="6"/>
    </row>
    <row r="30" spans="1:83" ht="27" customHeight="1" thickBot="1" x14ac:dyDescent="0.7">
      <c r="A30" s="8" t="str">
        <f t="shared" si="0"/>
        <v/>
      </c>
      <c r="B30" s="30"/>
      <c r="E30" s="31"/>
      <c r="F30" s="32"/>
      <c r="G30" s="845"/>
      <c r="H30" s="846"/>
      <c r="I30" s="846"/>
      <c r="J30" s="846"/>
      <c r="K30" s="846"/>
      <c r="L30" s="846"/>
      <c r="M30" s="846"/>
      <c r="N30" s="846"/>
      <c r="O30" s="846"/>
      <c r="P30" s="846"/>
      <c r="Q30" s="846"/>
      <c r="R30" s="846"/>
      <c r="S30" s="846"/>
      <c r="T30" s="846"/>
      <c r="U30" s="846"/>
      <c r="V30" s="846"/>
      <c r="W30" s="846"/>
      <c r="X30" s="846"/>
      <c r="Y30" s="846"/>
      <c r="Z30" s="846"/>
      <c r="AA30" s="846"/>
      <c r="AB30" s="846"/>
      <c r="AC30" s="846"/>
      <c r="AD30" s="847"/>
      <c r="AE30" s="33"/>
      <c r="AF30" s="174" t="str">
        <f>_xlfn.IFS(COUNTIF($AE$8:AE30,AE30)&lt;&gt;0,COUNTIF($AE$8:AE30,AE30),COUNTIF($AE$8:AE30,AE30)=0,"")</f>
        <v/>
      </c>
      <c r="AG30" s="98" t="str">
        <f t="shared" si="1"/>
        <v/>
      </c>
      <c r="AL30" s="372"/>
      <c r="AQ30" s="374"/>
      <c r="AR30" s="34"/>
      <c r="CB30" s="41"/>
      <c r="CC30" s="42"/>
      <c r="CD30" s="6"/>
      <c r="CE30" s="6"/>
    </row>
    <row r="31" spans="1:83" ht="27" customHeight="1" thickBot="1" x14ac:dyDescent="0.7">
      <c r="A31" s="8" t="str">
        <f t="shared" si="0"/>
        <v/>
      </c>
      <c r="B31" s="24"/>
      <c r="C31" s="1"/>
      <c r="D31" s="1"/>
      <c r="E31" s="25"/>
      <c r="F31" s="42"/>
      <c r="G31" s="28"/>
      <c r="H31" s="28"/>
      <c r="I31" s="28"/>
      <c r="J31" s="28"/>
      <c r="K31" s="28"/>
      <c r="L31" s="28"/>
      <c r="M31" s="28"/>
      <c r="N31" s="28"/>
      <c r="O31" s="28"/>
      <c r="P31" s="28"/>
      <c r="Q31" s="28"/>
      <c r="R31" s="28"/>
      <c r="S31" s="28"/>
      <c r="T31" s="28"/>
      <c r="U31" s="28"/>
      <c r="V31" s="28"/>
      <c r="W31" s="28"/>
      <c r="X31" s="28"/>
      <c r="Y31" s="28"/>
      <c r="Z31" s="28"/>
      <c r="AA31" s="28"/>
      <c r="AB31" s="28"/>
      <c r="AC31" s="28"/>
      <c r="AD31" s="28"/>
      <c r="AE31" s="33"/>
      <c r="AF31" s="174" t="str">
        <f>_xlfn.IFS(COUNTIF($AE$8:AE31,AE31)&lt;&gt;0,COUNTIF($AE$8:AE31,AE31),COUNTIF($AE$8:AE31,AE31)=0,"")</f>
        <v/>
      </c>
      <c r="AG31" s="98" t="str">
        <f t="shared" si="1"/>
        <v/>
      </c>
      <c r="AI31" s="27"/>
      <c r="AJ31" s="27"/>
      <c r="AK31" s="28"/>
      <c r="AL31" s="429"/>
      <c r="AM31" s="430"/>
      <c r="AN31" s="430"/>
      <c r="AO31" s="430"/>
      <c r="AP31" s="430"/>
      <c r="AQ31" s="431"/>
      <c r="AR31" s="46"/>
    </row>
    <row r="32" spans="1:83" ht="27" customHeight="1" x14ac:dyDescent="0.65">
      <c r="A32" s="8" t="str">
        <f t="shared" si="0"/>
        <v/>
      </c>
      <c r="B32" s="30"/>
      <c r="E32" s="31"/>
      <c r="F32" s="32"/>
      <c r="AE32" s="47"/>
      <c r="AF32" s="175" t="str">
        <f>_xlfn.IFS(COUNTIF($AE$8:AE32,AE32)&lt;&gt;0,COUNTIF($AE$8:AE32,AE32),COUNTIF($AE$8:AE32,AE32)=0,"")</f>
        <v/>
      </c>
      <c r="AG32" s="102" t="str">
        <f t="shared" si="1"/>
        <v/>
      </c>
      <c r="AH32" s="48"/>
      <c r="AK32" s="3"/>
      <c r="AL32" s="372"/>
      <c r="AQ32" s="374"/>
      <c r="AR32" s="34"/>
    </row>
    <row r="33" spans="1:44" ht="27" customHeight="1" x14ac:dyDescent="0.65">
      <c r="A33" s="8">
        <f t="shared" si="0"/>
        <v>5</v>
      </c>
      <c r="B33" s="661" t="s">
        <v>662</v>
      </c>
      <c r="C33" s="662"/>
      <c r="D33" s="662"/>
      <c r="E33" s="663"/>
      <c r="F33" s="629" t="s">
        <v>74</v>
      </c>
      <c r="G33" s="630"/>
      <c r="H33" s="545" t="s">
        <v>286</v>
      </c>
      <c r="I33" s="545"/>
      <c r="J33" s="545"/>
      <c r="K33" s="545"/>
      <c r="L33" s="545"/>
      <c r="M33" s="545"/>
      <c r="N33" s="545"/>
      <c r="O33" s="545"/>
      <c r="P33" s="545"/>
      <c r="Q33" s="545"/>
      <c r="R33" s="545"/>
      <c r="S33" s="545"/>
      <c r="T33" s="545"/>
      <c r="U33" s="545"/>
      <c r="V33" s="545"/>
      <c r="W33" s="545"/>
      <c r="X33" s="545"/>
      <c r="Y33" s="545"/>
      <c r="Z33" s="545"/>
      <c r="AA33" s="545"/>
      <c r="AB33" s="545"/>
      <c r="AC33" s="545"/>
      <c r="AD33" s="545"/>
      <c r="AE33" s="171" t="s">
        <v>838</v>
      </c>
      <c r="AF33" s="174">
        <f>_xlfn.IFS(COUNTIF($AE$8:AE33,AE33)&lt;&gt;0,COUNTIF($AE$8:AE33,AE33),COUNTIF($AE$8:AE33,AE33)=0,"")</f>
        <v>5</v>
      </c>
      <c r="AG33" s="98">
        <f t="shared" si="1"/>
        <v>5</v>
      </c>
      <c r="AH33" s="554" t="s">
        <v>50</v>
      </c>
      <c r="AI33" s="555"/>
      <c r="AJ33" s="556"/>
      <c r="AK33" s="182"/>
      <c r="AL33" s="614" t="s">
        <v>661</v>
      </c>
      <c r="AM33" s="615"/>
      <c r="AN33" s="615"/>
      <c r="AO33" s="615"/>
      <c r="AP33" s="615"/>
      <c r="AQ33" s="616"/>
      <c r="AR33" s="70" t="e">
        <f>VLOOKUP(AH33,$CD$7:$CE$9,2,FALSE)</f>
        <v>#N/A</v>
      </c>
    </row>
    <row r="34" spans="1:44" ht="27" customHeight="1" x14ac:dyDescent="0.65">
      <c r="A34" s="8" t="str">
        <f t="shared" si="0"/>
        <v/>
      </c>
      <c r="B34" s="661"/>
      <c r="C34" s="662"/>
      <c r="D34" s="662"/>
      <c r="E34" s="663"/>
      <c r="F34" s="32"/>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33"/>
      <c r="AF34" s="174" t="str">
        <f>_xlfn.IFS(COUNTIF($AE$8:AE34,AE34)&lt;&gt;0,COUNTIF($AE$8:AE34,AE34),COUNTIF($AE$8:AE34,AE34)=0,"")</f>
        <v/>
      </c>
      <c r="AG34" s="98" t="str">
        <f t="shared" si="1"/>
        <v/>
      </c>
      <c r="AK34" s="3"/>
      <c r="AL34" s="614"/>
      <c r="AM34" s="615"/>
      <c r="AN34" s="615"/>
      <c r="AO34" s="615"/>
      <c r="AP34" s="615"/>
      <c r="AQ34" s="616"/>
      <c r="AR34" s="34"/>
    </row>
    <row r="35" spans="1:44" ht="27" customHeight="1" x14ac:dyDescent="0.65">
      <c r="A35" s="8" t="str">
        <f t="shared" si="0"/>
        <v/>
      </c>
      <c r="B35" s="30"/>
      <c r="E35" s="31"/>
      <c r="F35" s="32"/>
      <c r="AB35" s="563" t="s">
        <v>917</v>
      </c>
      <c r="AC35" s="563"/>
      <c r="AD35" s="563"/>
      <c r="AE35" s="33"/>
      <c r="AF35" s="174" t="str">
        <f>_xlfn.IFS(COUNTIF($AE$8:AE35,AE35)&lt;&gt;0,COUNTIF($AE$8:AE35,AE35),COUNTIF($AE$8:AE35,AE35)=0,"")</f>
        <v/>
      </c>
      <c r="AG35" s="98" t="str">
        <f t="shared" si="1"/>
        <v/>
      </c>
      <c r="AK35" s="3"/>
      <c r="AL35" s="614"/>
      <c r="AM35" s="615"/>
      <c r="AN35" s="615"/>
      <c r="AO35" s="615"/>
      <c r="AP35" s="615"/>
      <c r="AQ35" s="616"/>
      <c r="AR35" s="34"/>
    </row>
    <row r="36" spans="1:44" ht="27" customHeight="1" x14ac:dyDescent="0.65">
      <c r="A36" s="8" t="str">
        <f t="shared" si="0"/>
        <v/>
      </c>
      <c r="B36" s="30"/>
      <c r="E36" s="31"/>
      <c r="F36" s="32"/>
      <c r="H36" s="8">
        <v>1</v>
      </c>
      <c r="I36" s="620" t="s">
        <v>287</v>
      </c>
      <c r="J36" s="620"/>
      <c r="K36" s="620"/>
      <c r="L36" s="620"/>
      <c r="M36" s="620"/>
      <c r="N36" s="620"/>
      <c r="O36" s="620"/>
      <c r="P36" s="620"/>
      <c r="Q36" s="620"/>
      <c r="R36" s="620"/>
      <c r="S36" s="620"/>
      <c r="T36" s="620"/>
      <c r="U36" s="620"/>
      <c r="V36" s="620"/>
      <c r="W36" s="620"/>
      <c r="X36" s="620"/>
      <c r="Y36" s="620"/>
      <c r="Z36" s="620"/>
      <c r="AA36" s="203"/>
      <c r="AB36" s="557" t="s">
        <v>124</v>
      </c>
      <c r="AC36" s="557"/>
      <c r="AD36" s="557"/>
      <c r="AE36" s="33"/>
      <c r="AF36" s="174" t="str">
        <f>_xlfn.IFS(COUNTIF($AE$8:AE36,AE36)&lt;&gt;0,COUNTIF($AE$8:AE36,AE36),COUNTIF($AE$8:AE36,AE36)=0,"")</f>
        <v/>
      </c>
      <c r="AG36" s="98" t="str">
        <f t="shared" si="1"/>
        <v/>
      </c>
      <c r="AK36" s="3"/>
      <c r="AL36" s="338"/>
      <c r="AM36" s="339"/>
      <c r="AN36" s="339"/>
      <c r="AO36" s="339"/>
      <c r="AP36" s="339"/>
      <c r="AQ36" s="340"/>
      <c r="AR36" s="34"/>
    </row>
    <row r="37" spans="1:44" ht="27" customHeight="1" x14ac:dyDescent="0.65">
      <c r="A37" s="8" t="str">
        <f t="shared" si="0"/>
        <v/>
      </c>
      <c r="B37" s="30"/>
      <c r="E37" s="31"/>
      <c r="F37" s="32"/>
      <c r="H37" s="8">
        <v>2</v>
      </c>
      <c r="I37" s="620" t="s">
        <v>288</v>
      </c>
      <c r="J37" s="620"/>
      <c r="K37" s="620"/>
      <c r="L37" s="620"/>
      <c r="M37" s="620"/>
      <c r="N37" s="620"/>
      <c r="O37" s="620"/>
      <c r="P37" s="620"/>
      <c r="Q37" s="620"/>
      <c r="R37" s="620"/>
      <c r="S37" s="620"/>
      <c r="T37" s="620"/>
      <c r="U37" s="620"/>
      <c r="V37" s="620"/>
      <c r="W37" s="620"/>
      <c r="X37" s="620"/>
      <c r="Y37" s="620"/>
      <c r="Z37" s="620"/>
      <c r="AA37" s="203"/>
      <c r="AB37" s="557" t="s">
        <v>124</v>
      </c>
      <c r="AC37" s="557"/>
      <c r="AD37" s="557"/>
      <c r="AE37" s="33"/>
      <c r="AF37" s="174" t="str">
        <f>_xlfn.IFS(COUNTIF($AE$8:AE37,AE37)&lt;&gt;0,COUNTIF($AE$8:AE37,AE37),COUNTIF($AE$8:AE37,AE37)=0,"")</f>
        <v/>
      </c>
      <c r="AG37" s="98" t="str">
        <f t="shared" si="1"/>
        <v/>
      </c>
      <c r="AK37" s="3"/>
      <c r="AL37" s="372"/>
      <c r="AQ37" s="374"/>
      <c r="AR37" s="34"/>
    </row>
    <row r="38" spans="1:44" ht="27" customHeight="1" x14ac:dyDescent="0.65">
      <c r="A38" s="8" t="str">
        <f t="shared" si="0"/>
        <v/>
      </c>
      <c r="B38" s="30"/>
      <c r="E38" s="31"/>
      <c r="F38" s="32"/>
      <c r="H38" s="8">
        <v>3</v>
      </c>
      <c r="I38" s="620" t="s">
        <v>289</v>
      </c>
      <c r="J38" s="620"/>
      <c r="K38" s="620"/>
      <c r="L38" s="620"/>
      <c r="M38" s="620"/>
      <c r="N38" s="620"/>
      <c r="O38" s="620"/>
      <c r="P38" s="620"/>
      <c r="Q38" s="620"/>
      <c r="R38" s="620"/>
      <c r="S38" s="620"/>
      <c r="T38" s="620"/>
      <c r="U38" s="620"/>
      <c r="V38" s="620"/>
      <c r="W38" s="620"/>
      <c r="X38" s="620"/>
      <c r="Y38" s="620"/>
      <c r="Z38" s="620"/>
      <c r="AA38" s="203"/>
      <c r="AB38" s="557" t="s">
        <v>124</v>
      </c>
      <c r="AC38" s="557"/>
      <c r="AD38" s="557"/>
      <c r="AE38" s="33"/>
      <c r="AF38" s="174" t="str">
        <f>_xlfn.IFS(COUNTIF($AE$8:AE38,AE38)&lt;&gt;0,COUNTIF($AE$8:AE38,AE38),COUNTIF($AE$8:AE38,AE38)=0,"")</f>
        <v/>
      </c>
      <c r="AG38" s="98" t="str">
        <f t="shared" si="1"/>
        <v/>
      </c>
      <c r="AK38" s="3"/>
      <c r="AL38" s="372"/>
      <c r="AQ38" s="374"/>
      <c r="AR38" s="34"/>
    </row>
    <row r="39" spans="1:44" ht="27" customHeight="1" x14ac:dyDescent="0.65">
      <c r="A39" s="8" t="str">
        <f t="shared" si="0"/>
        <v/>
      </c>
      <c r="B39" s="30"/>
      <c r="E39" s="31"/>
      <c r="F39" s="32"/>
      <c r="H39" s="8">
        <v>4</v>
      </c>
      <c r="I39" s="545" t="s">
        <v>385</v>
      </c>
      <c r="J39" s="545"/>
      <c r="K39" s="545"/>
      <c r="L39" s="545"/>
      <c r="M39" s="545"/>
      <c r="N39" s="545"/>
      <c r="O39" s="545"/>
      <c r="P39" s="545"/>
      <c r="Q39" s="545"/>
      <c r="R39" s="545"/>
      <c r="S39" s="545"/>
      <c r="T39" s="545"/>
      <c r="U39" s="545"/>
      <c r="V39" s="545"/>
      <c r="W39" s="545"/>
      <c r="X39" s="545"/>
      <c r="Y39" s="545"/>
      <c r="Z39" s="545"/>
      <c r="AA39" s="204"/>
      <c r="AB39" s="557" t="s">
        <v>124</v>
      </c>
      <c r="AC39" s="557"/>
      <c r="AD39" s="557"/>
      <c r="AE39" s="33"/>
      <c r="AF39" s="174" t="str">
        <f>_xlfn.IFS(COUNTIF($AE$8:AE39,AE39)&lt;&gt;0,COUNTIF($AE$8:AE39,AE39),COUNTIF($AE$8:AE39,AE39)=0,"")</f>
        <v/>
      </c>
      <c r="AG39" s="98" t="str">
        <f t="shared" si="1"/>
        <v/>
      </c>
      <c r="AK39" s="3"/>
      <c r="AL39" s="372"/>
      <c r="AQ39" s="374"/>
      <c r="AR39" s="34"/>
    </row>
    <row r="40" spans="1:44" ht="27" customHeight="1" x14ac:dyDescent="0.65">
      <c r="A40" s="8" t="str">
        <f t="shared" si="0"/>
        <v/>
      </c>
      <c r="B40" s="30"/>
      <c r="E40" s="31"/>
      <c r="F40" s="32"/>
      <c r="H40" s="8">
        <v>5</v>
      </c>
      <c r="I40" s="511" t="s">
        <v>290</v>
      </c>
      <c r="J40" s="511"/>
      <c r="K40" s="511"/>
      <c r="L40" s="511"/>
      <c r="M40" s="511"/>
      <c r="N40" s="511"/>
      <c r="O40" s="511"/>
      <c r="P40" s="511"/>
      <c r="Q40" s="511"/>
      <c r="R40" s="511"/>
      <c r="S40" s="511"/>
      <c r="T40" s="511"/>
      <c r="U40" s="511"/>
      <c r="V40" s="511"/>
      <c r="W40" s="511"/>
      <c r="X40" s="511"/>
      <c r="Y40" s="511"/>
      <c r="Z40" s="511"/>
      <c r="AA40" s="200"/>
      <c r="AB40" s="557" t="s">
        <v>124</v>
      </c>
      <c r="AC40" s="557"/>
      <c r="AD40" s="557"/>
      <c r="AE40" s="33"/>
      <c r="AF40" s="174" t="str">
        <f>_xlfn.IFS(COUNTIF($AE$8:AE40,AE40)&lt;&gt;0,COUNTIF($AE$8:AE40,AE40),COUNTIF($AE$8:AE40,AE40)=0,"")</f>
        <v/>
      </c>
      <c r="AG40" s="98" t="str">
        <f t="shared" si="1"/>
        <v/>
      </c>
      <c r="AK40" s="3"/>
      <c r="AL40" s="372"/>
      <c r="AQ40" s="374"/>
      <c r="AR40" s="34"/>
    </row>
    <row r="41" spans="1:44" ht="27" customHeight="1" x14ac:dyDescent="0.65">
      <c r="A41" s="8" t="str">
        <f t="shared" si="0"/>
        <v/>
      </c>
      <c r="B41" s="30"/>
      <c r="E41" s="31"/>
      <c r="F41" s="32"/>
      <c r="I41" s="511"/>
      <c r="J41" s="511"/>
      <c r="K41" s="511"/>
      <c r="L41" s="511"/>
      <c r="M41" s="511"/>
      <c r="N41" s="511"/>
      <c r="O41" s="511"/>
      <c r="P41" s="511"/>
      <c r="Q41" s="511"/>
      <c r="R41" s="511"/>
      <c r="S41" s="511"/>
      <c r="T41" s="511"/>
      <c r="U41" s="511"/>
      <c r="V41" s="511"/>
      <c r="W41" s="511"/>
      <c r="X41" s="511"/>
      <c r="Y41" s="511"/>
      <c r="Z41" s="511"/>
      <c r="AA41" s="200"/>
      <c r="AB41" s="557"/>
      <c r="AC41" s="557"/>
      <c r="AD41" s="557"/>
      <c r="AE41" s="33"/>
      <c r="AF41" s="174" t="str">
        <f>_xlfn.IFS(COUNTIF($AE$8:AE41,AE41)&lt;&gt;0,COUNTIF($AE$8:AE41,AE41),COUNTIF($AE$8:AE41,AE41)=0,"")</f>
        <v/>
      </c>
      <c r="AG41" s="98" t="str">
        <f t="shared" si="1"/>
        <v/>
      </c>
      <c r="AK41" s="3"/>
      <c r="AL41" s="372"/>
      <c r="AQ41" s="374"/>
      <c r="AR41" s="34"/>
    </row>
    <row r="42" spans="1:44" ht="27" customHeight="1" x14ac:dyDescent="0.65">
      <c r="A42" s="8" t="str">
        <f t="shared" si="0"/>
        <v/>
      </c>
      <c r="B42" s="30"/>
      <c r="E42" s="31"/>
      <c r="F42" s="32"/>
      <c r="H42" s="8">
        <v>6</v>
      </c>
      <c r="I42" s="620" t="s">
        <v>388</v>
      </c>
      <c r="J42" s="620"/>
      <c r="K42" s="620"/>
      <c r="L42" s="620"/>
      <c r="M42" s="620"/>
      <c r="N42" s="620"/>
      <c r="O42" s="620"/>
      <c r="P42" s="620"/>
      <c r="Q42" s="620"/>
      <c r="R42" s="620"/>
      <c r="S42" s="620"/>
      <c r="T42" s="620"/>
      <c r="U42" s="620"/>
      <c r="V42" s="620"/>
      <c r="W42" s="620"/>
      <c r="X42" s="620"/>
      <c r="Y42" s="620"/>
      <c r="Z42" s="620"/>
      <c r="AA42" s="203"/>
      <c r="AB42" s="557" t="s">
        <v>124</v>
      </c>
      <c r="AC42" s="557"/>
      <c r="AD42" s="557"/>
      <c r="AE42" s="33"/>
      <c r="AF42" s="174" t="str">
        <f>_xlfn.IFS(COUNTIF($AE$8:AE42,AE42)&lt;&gt;0,COUNTIF($AE$8:AE42,AE42),COUNTIF($AE$8:AE42,AE42)=0,"")</f>
        <v/>
      </c>
      <c r="AG42" s="98" t="str">
        <f t="shared" si="1"/>
        <v/>
      </c>
      <c r="AK42" s="3"/>
      <c r="AL42" s="372"/>
      <c r="AQ42" s="374"/>
      <c r="AR42" s="34"/>
    </row>
    <row r="43" spans="1:44" ht="27" customHeight="1" x14ac:dyDescent="0.65">
      <c r="A43" s="8" t="str">
        <f t="shared" si="0"/>
        <v/>
      </c>
      <c r="B43" s="30"/>
      <c r="E43" s="31"/>
      <c r="F43" s="32"/>
      <c r="H43" s="8">
        <v>7</v>
      </c>
      <c r="I43" s="620" t="s">
        <v>386</v>
      </c>
      <c r="J43" s="620"/>
      <c r="K43" s="620"/>
      <c r="L43" s="620"/>
      <c r="M43" s="620"/>
      <c r="N43" s="620"/>
      <c r="O43" s="620"/>
      <c r="P43" s="620"/>
      <c r="Q43" s="620"/>
      <c r="R43" s="620"/>
      <c r="S43" s="620"/>
      <c r="T43" s="620"/>
      <c r="U43" s="620"/>
      <c r="V43" s="620"/>
      <c r="W43" s="620"/>
      <c r="X43" s="620"/>
      <c r="Y43" s="620"/>
      <c r="Z43" s="620"/>
      <c r="AA43" s="203"/>
      <c r="AB43" s="557" t="s">
        <v>124</v>
      </c>
      <c r="AC43" s="557"/>
      <c r="AD43" s="557"/>
      <c r="AE43" s="33"/>
      <c r="AF43" s="174" t="str">
        <f>_xlfn.IFS(COUNTIF($AE$8:AE43,AE43)&lt;&gt;0,COUNTIF($AE$8:AE43,AE43),COUNTIF($AE$8:AE43,AE43)=0,"")</f>
        <v/>
      </c>
      <c r="AG43" s="98" t="str">
        <f t="shared" si="1"/>
        <v/>
      </c>
      <c r="AK43" s="3"/>
      <c r="AL43" s="372"/>
      <c r="AQ43" s="374"/>
      <c r="AR43" s="34"/>
    </row>
    <row r="44" spans="1:44" ht="27" customHeight="1" x14ac:dyDescent="0.65">
      <c r="A44" s="8" t="str">
        <f t="shared" si="0"/>
        <v/>
      </c>
      <c r="B44" s="30"/>
      <c r="E44" s="31"/>
      <c r="F44" s="32"/>
      <c r="H44" s="8">
        <v>8</v>
      </c>
      <c r="I44" s="620" t="s">
        <v>387</v>
      </c>
      <c r="J44" s="620"/>
      <c r="K44" s="620"/>
      <c r="L44" s="620"/>
      <c r="M44" s="620"/>
      <c r="N44" s="620"/>
      <c r="O44" s="620"/>
      <c r="P44" s="620"/>
      <c r="Q44" s="620"/>
      <c r="R44" s="620"/>
      <c r="S44" s="620"/>
      <c r="T44" s="620"/>
      <c r="U44" s="620"/>
      <c r="V44" s="620"/>
      <c r="W44" s="620"/>
      <c r="X44" s="620"/>
      <c r="Y44" s="620"/>
      <c r="Z44" s="620"/>
      <c r="AA44" s="203"/>
      <c r="AB44" s="557" t="s">
        <v>124</v>
      </c>
      <c r="AC44" s="557"/>
      <c r="AD44" s="557"/>
      <c r="AE44" s="33"/>
      <c r="AF44" s="174" t="str">
        <f>_xlfn.IFS(COUNTIF($AE$8:AE44,AE44)&lt;&gt;0,COUNTIF($AE$8:AE44,AE44),COUNTIF($AE$8:AE44,AE44)=0,"")</f>
        <v/>
      </c>
      <c r="AG44" s="98" t="str">
        <f t="shared" si="1"/>
        <v/>
      </c>
      <c r="AK44" s="3"/>
      <c r="AL44" s="372"/>
      <c r="AQ44" s="374"/>
      <c r="AR44" s="34"/>
    </row>
    <row r="45" spans="1:44" ht="27" customHeight="1" x14ac:dyDescent="0.65">
      <c r="A45" s="8" t="str">
        <f t="shared" si="0"/>
        <v/>
      </c>
      <c r="B45" s="30"/>
      <c r="E45" s="31"/>
      <c r="F45" s="32"/>
      <c r="J45" s="265"/>
      <c r="K45" s="265"/>
      <c r="L45" s="265"/>
      <c r="M45" s="265"/>
      <c r="N45" s="265"/>
      <c r="O45" s="265"/>
      <c r="P45" s="265"/>
      <c r="Q45" s="265"/>
      <c r="R45" s="265"/>
      <c r="S45" s="265"/>
      <c r="T45" s="265"/>
      <c r="U45" s="265"/>
      <c r="V45" s="265"/>
      <c r="W45" s="265"/>
      <c r="X45" s="265"/>
      <c r="Y45" s="265"/>
      <c r="Z45" s="265"/>
      <c r="AA45" s="265"/>
      <c r="AB45" s="265"/>
      <c r="AC45" s="265"/>
      <c r="AD45" s="265"/>
      <c r="AE45" s="33"/>
      <c r="AF45" s="174" t="str">
        <f>_xlfn.IFS(COUNTIF($AE$8:AE45,AE45)&lt;&gt;0,COUNTIF($AE$8:AE45,AE45),COUNTIF($AE$8:AE45,AE45)=0,"")</f>
        <v/>
      </c>
      <c r="AG45" s="98" t="str">
        <f t="shared" si="1"/>
        <v/>
      </c>
      <c r="AK45" s="3"/>
      <c r="AL45" s="372"/>
      <c r="AQ45" s="374"/>
      <c r="AR45" s="34"/>
    </row>
    <row r="46" spans="1:44" ht="27" customHeight="1" x14ac:dyDescent="0.65">
      <c r="A46" s="8" t="str">
        <f t="shared" si="0"/>
        <v/>
      </c>
      <c r="B46" s="30"/>
      <c r="E46" s="31"/>
      <c r="F46" s="32"/>
      <c r="J46" s="583" t="s">
        <v>919</v>
      </c>
      <c r="K46" s="583"/>
      <c r="L46" s="583"/>
      <c r="M46" s="583"/>
      <c r="N46" s="583"/>
      <c r="O46" s="583"/>
      <c r="P46" s="583"/>
      <c r="Q46" s="583"/>
      <c r="R46" s="583"/>
      <c r="S46" s="583"/>
      <c r="T46" s="583"/>
      <c r="U46" s="583"/>
      <c r="V46" s="583"/>
      <c r="W46" s="583"/>
      <c r="X46" s="583"/>
      <c r="Y46" s="583"/>
      <c r="Z46" s="583"/>
      <c r="AA46" s="202"/>
      <c r="AB46" s="202"/>
      <c r="AC46" s="202"/>
      <c r="AD46" s="202"/>
      <c r="AE46" s="33"/>
      <c r="AF46" s="174" t="str">
        <f>_xlfn.IFS(COUNTIF($AE$8:AE46,AE46)&lt;&gt;0,COUNTIF($AE$8:AE46,AE46),COUNTIF($AE$8:AE46,AE46)=0,"")</f>
        <v/>
      </c>
      <c r="AG46" s="98" t="str">
        <f t="shared" si="1"/>
        <v/>
      </c>
      <c r="AK46" s="3"/>
      <c r="AL46" s="372"/>
      <c r="AQ46" s="374"/>
      <c r="AR46" s="34"/>
    </row>
    <row r="47" spans="1:44" ht="27" customHeight="1" x14ac:dyDescent="0.65">
      <c r="A47" s="8" t="str">
        <f t="shared" si="0"/>
        <v/>
      </c>
      <c r="B47" s="30"/>
      <c r="E47" s="31"/>
      <c r="F47" s="32"/>
      <c r="J47" s="583"/>
      <c r="K47" s="583"/>
      <c r="L47" s="583"/>
      <c r="M47" s="583"/>
      <c r="N47" s="583"/>
      <c r="O47" s="583"/>
      <c r="P47" s="583"/>
      <c r="Q47" s="583"/>
      <c r="R47" s="583"/>
      <c r="S47" s="583"/>
      <c r="T47" s="583"/>
      <c r="U47" s="583"/>
      <c r="V47" s="583"/>
      <c r="W47" s="583"/>
      <c r="X47" s="583"/>
      <c r="Y47" s="583"/>
      <c r="Z47" s="583"/>
      <c r="AA47" s="202"/>
      <c r="AB47" s="202"/>
      <c r="AC47" s="202"/>
      <c r="AD47" s="202"/>
      <c r="AE47" s="33"/>
      <c r="AF47" s="174" t="str">
        <f>_xlfn.IFS(COUNTIF($AE$8:AE47,AE47)&lt;&gt;0,COUNTIF($AE$8:AE47,AE47),COUNTIF($AE$8:AE47,AE47)=0,"")</f>
        <v/>
      </c>
      <c r="AG47" s="98" t="str">
        <f t="shared" si="1"/>
        <v/>
      </c>
      <c r="AK47" s="3"/>
      <c r="AL47" s="372"/>
      <c r="AQ47" s="374"/>
      <c r="AR47" s="34"/>
    </row>
    <row r="48" spans="1:44" ht="27" customHeight="1" x14ac:dyDescent="0.65">
      <c r="A48" s="8" t="str">
        <f t="shared" si="0"/>
        <v/>
      </c>
      <c r="B48" s="30"/>
      <c r="E48" s="31"/>
      <c r="F48" s="32"/>
      <c r="J48" s="583"/>
      <c r="K48" s="583"/>
      <c r="L48" s="583"/>
      <c r="M48" s="583"/>
      <c r="N48" s="583"/>
      <c r="O48" s="583"/>
      <c r="P48" s="583"/>
      <c r="Q48" s="583"/>
      <c r="R48" s="583"/>
      <c r="S48" s="583"/>
      <c r="T48" s="583"/>
      <c r="U48" s="583"/>
      <c r="V48" s="583"/>
      <c r="W48" s="583"/>
      <c r="X48" s="583"/>
      <c r="Y48" s="583"/>
      <c r="Z48" s="583"/>
      <c r="AA48" s="202"/>
      <c r="AB48" s="202"/>
      <c r="AC48" s="202"/>
      <c r="AD48" s="202"/>
      <c r="AE48" s="33"/>
      <c r="AF48" s="174" t="str">
        <f>_xlfn.IFS(COUNTIF($AE$8:AE48,AE48)&lt;&gt;0,COUNTIF($AE$8:AE48,AE48),COUNTIF($AE$8:AE48,AE48)=0,"")</f>
        <v/>
      </c>
      <c r="AG48" s="98" t="str">
        <f t="shared" si="1"/>
        <v/>
      </c>
      <c r="AK48" s="3"/>
      <c r="AL48" s="372"/>
      <c r="AQ48" s="374"/>
      <c r="AR48" s="34"/>
    </row>
    <row r="49" spans="1:83" ht="27" customHeight="1" x14ac:dyDescent="0.65">
      <c r="A49" s="8" t="str">
        <f t="shared" si="0"/>
        <v/>
      </c>
      <c r="B49" s="30"/>
      <c r="E49" s="31"/>
      <c r="F49" s="32"/>
      <c r="J49" s="620"/>
      <c r="K49" s="620"/>
      <c r="L49" s="620"/>
      <c r="M49" s="620"/>
      <c r="N49" s="620"/>
      <c r="O49" s="620"/>
      <c r="P49" s="620"/>
      <c r="Q49" s="620"/>
      <c r="R49" s="620"/>
      <c r="S49" s="620"/>
      <c r="T49" s="620"/>
      <c r="U49" s="620"/>
      <c r="V49" s="620"/>
      <c r="W49" s="620"/>
      <c r="X49" s="620"/>
      <c r="Y49" s="620"/>
      <c r="Z49" s="620"/>
      <c r="AA49" s="620"/>
      <c r="AB49" s="620"/>
      <c r="AC49" s="620"/>
      <c r="AD49" s="620"/>
      <c r="AE49" s="33"/>
      <c r="AF49" s="174" t="str">
        <f>_xlfn.IFS(COUNTIF($AE$8:AE49,AE49)&lt;&gt;0,COUNTIF($AE$8:AE49,AE49),COUNTIF($AE$8:AE49,AE49)=0,"")</f>
        <v/>
      </c>
      <c r="AG49" s="98" t="str">
        <f t="shared" si="1"/>
        <v/>
      </c>
      <c r="AK49" s="3"/>
      <c r="AL49" s="372"/>
      <c r="AQ49" s="374"/>
      <c r="AR49" s="34"/>
    </row>
    <row r="50" spans="1:83" ht="27" customHeight="1" x14ac:dyDescent="0.65">
      <c r="A50" s="8" t="str">
        <f t="shared" si="0"/>
        <v/>
      </c>
      <c r="B50" s="30"/>
      <c r="E50" s="31"/>
      <c r="F50" s="32"/>
      <c r="AE50" s="33"/>
      <c r="AF50" s="174" t="str">
        <f>_xlfn.IFS(COUNTIF($AE$8:AE50,AE50)&lt;&gt;0,COUNTIF($AE$8:AE50,AE50),COUNTIF($AE$8:AE50,AE50)=0,"")</f>
        <v/>
      </c>
      <c r="AG50" s="98" t="str">
        <f t="shared" si="1"/>
        <v/>
      </c>
      <c r="AK50" s="3"/>
      <c r="AL50" s="372"/>
      <c r="AQ50" s="374"/>
      <c r="AR50" s="34"/>
    </row>
    <row r="51" spans="1:83" ht="27" customHeight="1" x14ac:dyDescent="0.65">
      <c r="A51" s="8" t="str">
        <f t="shared" si="0"/>
        <v/>
      </c>
      <c r="B51" s="30"/>
      <c r="E51" s="31"/>
      <c r="F51" s="32"/>
      <c r="AE51" s="33"/>
      <c r="AF51" s="174" t="str">
        <f>_xlfn.IFS(COUNTIF($AE$8:AE51,AE51)&lt;&gt;0,COUNTIF($AE$8:AE51,AE51),COUNTIF($AE$8:AE51,AE51)=0,"")</f>
        <v/>
      </c>
      <c r="AG51" s="98" t="str">
        <f t="shared" si="1"/>
        <v/>
      </c>
      <c r="AK51" s="3"/>
      <c r="AL51" s="372"/>
      <c r="AQ51" s="374"/>
      <c r="AR51" s="34"/>
    </row>
    <row r="52" spans="1:83" ht="27" customHeight="1" x14ac:dyDescent="0.65">
      <c r="A52" s="8" t="str">
        <f t="shared" si="0"/>
        <v/>
      </c>
      <c r="B52" s="30"/>
      <c r="E52" s="31"/>
      <c r="F52" s="32"/>
      <c r="AE52" s="33"/>
      <c r="AF52" s="174" t="str">
        <f>_xlfn.IFS(COUNTIF($AE$8:AE52,AE52)&lt;&gt;0,COUNTIF($AE$8:AE52,AE52),COUNTIF($AE$8:AE52,AE52)=0,"")</f>
        <v/>
      </c>
      <c r="AG52" s="98" t="str">
        <f t="shared" si="1"/>
        <v/>
      </c>
      <c r="AL52" s="372"/>
      <c r="AQ52" s="374"/>
      <c r="AR52" s="34"/>
    </row>
    <row r="53" spans="1:83" ht="27" customHeight="1" thickBot="1" x14ac:dyDescent="0.7">
      <c r="A53" s="8">
        <f t="shared" si="0"/>
        <v>6</v>
      </c>
      <c r="B53" s="30"/>
      <c r="E53" s="31"/>
      <c r="F53" s="629" t="s">
        <v>112</v>
      </c>
      <c r="G53" s="630"/>
      <c r="H53" s="511" t="s">
        <v>389</v>
      </c>
      <c r="I53" s="511"/>
      <c r="J53" s="511"/>
      <c r="K53" s="511"/>
      <c r="L53" s="511"/>
      <c r="M53" s="511"/>
      <c r="N53" s="511"/>
      <c r="O53" s="511"/>
      <c r="P53" s="511"/>
      <c r="Q53" s="511"/>
      <c r="R53" s="511"/>
      <c r="S53" s="511"/>
      <c r="T53" s="511"/>
      <c r="U53" s="511"/>
      <c r="V53" s="511"/>
      <c r="W53" s="511"/>
      <c r="X53" s="511"/>
      <c r="Y53" s="511"/>
      <c r="Z53" s="511"/>
      <c r="AA53" s="511"/>
      <c r="AB53" s="511"/>
      <c r="AC53" s="511"/>
      <c r="AD53" s="511"/>
      <c r="AE53" s="171" t="s">
        <v>838</v>
      </c>
      <c r="AF53" s="174">
        <f>_xlfn.IFS(COUNTIF($AE$8:AE53,AE53)&lt;&gt;0,COUNTIF($AE$8:AE53,AE53),COUNTIF($AE$8:AE53,AE53)=0,"")</f>
        <v>6</v>
      </c>
      <c r="AG53" s="98">
        <f t="shared" si="1"/>
        <v>6</v>
      </c>
      <c r="AH53" s="554" t="s">
        <v>50</v>
      </c>
      <c r="AI53" s="555"/>
      <c r="AJ53" s="556"/>
      <c r="AK53" s="182"/>
      <c r="AL53" s="614" t="s">
        <v>663</v>
      </c>
      <c r="AM53" s="615"/>
      <c r="AN53" s="615"/>
      <c r="AO53" s="615"/>
      <c r="AP53" s="615"/>
      <c r="AQ53" s="616"/>
      <c r="AR53" s="70" t="e">
        <f>VLOOKUP(AH53,$CD$7:$CE$9,2,FALSE)</f>
        <v>#N/A</v>
      </c>
      <c r="CB53" s="39"/>
      <c r="CC53" s="32"/>
      <c r="CD53" s="3"/>
      <c r="CE53" s="3"/>
    </row>
    <row r="54" spans="1:83" ht="27" customHeight="1" x14ac:dyDescent="0.65">
      <c r="A54" s="8" t="str">
        <f t="shared" si="0"/>
        <v/>
      </c>
      <c r="B54" s="30"/>
      <c r="E54" s="31"/>
      <c r="F54" s="115"/>
      <c r="G54" s="152"/>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33"/>
      <c r="AF54" s="174" t="str">
        <f>_xlfn.IFS(COUNTIF($AE$8:AE54,AE54)&lt;&gt;0,COUNTIF($AE$8:AE54,AE54),COUNTIF($AE$8:AE54,AE54)=0,"")</f>
        <v/>
      </c>
      <c r="AG54" s="98" t="str">
        <f t="shared" si="1"/>
        <v/>
      </c>
      <c r="AL54" s="614"/>
      <c r="AM54" s="615"/>
      <c r="AN54" s="615"/>
      <c r="AO54" s="615"/>
      <c r="AP54" s="615"/>
      <c r="AQ54" s="616"/>
      <c r="AR54" s="44"/>
      <c r="CB54" s="35" t="s">
        <v>144</v>
      </c>
      <c r="CC54" s="36"/>
      <c r="CD54" s="13" t="s">
        <v>144</v>
      </c>
      <c r="CE54" s="13"/>
    </row>
    <row r="55" spans="1:83" ht="27" customHeight="1" x14ac:dyDescent="0.65">
      <c r="A55" s="8" t="str">
        <f t="shared" si="0"/>
        <v/>
      </c>
      <c r="B55" s="30"/>
      <c r="E55" s="31"/>
      <c r="F55" s="115"/>
      <c r="G55" s="152"/>
      <c r="I55" s="177"/>
      <c r="J55" s="177"/>
      <c r="K55" s="177"/>
      <c r="L55" s="177"/>
      <c r="M55" s="177"/>
      <c r="N55" s="177"/>
      <c r="O55" s="177"/>
      <c r="P55" s="177"/>
      <c r="Q55" s="177"/>
      <c r="R55" s="177"/>
      <c r="S55" s="177"/>
      <c r="T55" s="177"/>
      <c r="U55" s="177"/>
      <c r="V55" s="177"/>
      <c r="W55" s="177"/>
      <c r="X55" s="177"/>
      <c r="Y55" s="177"/>
      <c r="Z55" s="177"/>
      <c r="AA55" s="177"/>
      <c r="AB55" s="177"/>
      <c r="AC55" s="177"/>
      <c r="AD55" s="177"/>
      <c r="AE55" s="33"/>
      <c r="AF55" s="174" t="str">
        <f>_xlfn.IFS(COUNTIF($AE$8:AE55,AE55)&lt;&gt;0,COUNTIF($AE$8:AE55,AE55),COUNTIF($AE$8:AE55,AE55)=0,"")</f>
        <v/>
      </c>
      <c r="AG55" s="98" t="str">
        <f t="shared" si="1"/>
        <v/>
      </c>
      <c r="AL55" s="333"/>
      <c r="AM55" s="334"/>
      <c r="AN55" s="334"/>
      <c r="AO55" s="334"/>
      <c r="AP55" s="334"/>
      <c r="AQ55" s="335"/>
      <c r="AR55" s="40"/>
      <c r="CB55" s="39" t="s">
        <v>145</v>
      </c>
      <c r="CC55" s="32"/>
      <c r="CD55" s="3" t="s">
        <v>145</v>
      </c>
      <c r="CE55" s="3" t="s">
        <v>254</v>
      </c>
    </row>
    <row r="56" spans="1:83" ht="27" customHeight="1" x14ac:dyDescent="0.65">
      <c r="A56" s="8">
        <f t="shared" si="0"/>
        <v>7</v>
      </c>
      <c r="B56" s="30"/>
      <c r="E56" s="31"/>
      <c r="F56" s="629" t="s">
        <v>249</v>
      </c>
      <c r="G56" s="630"/>
      <c r="H56" s="511" t="s">
        <v>390</v>
      </c>
      <c r="I56" s="511"/>
      <c r="J56" s="511"/>
      <c r="K56" s="511"/>
      <c r="L56" s="511"/>
      <c r="M56" s="511"/>
      <c r="N56" s="511"/>
      <c r="O56" s="511"/>
      <c r="P56" s="511"/>
      <c r="Q56" s="511"/>
      <c r="R56" s="511"/>
      <c r="S56" s="511"/>
      <c r="T56" s="511"/>
      <c r="U56" s="511"/>
      <c r="V56" s="511"/>
      <c r="W56" s="511"/>
      <c r="X56" s="511"/>
      <c r="Y56" s="511"/>
      <c r="Z56" s="511"/>
      <c r="AA56" s="511"/>
      <c r="AB56" s="511"/>
      <c r="AC56" s="511"/>
      <c r="AD56" s="511"/>
      <c r="AE56" s="171" t="s">
        <v>838</v>
      </c>
      <c r="AF56" s="174">
        <f>_xlfn.IFS(COUNTIF($AE$8:AE56,AE56)&lt;&gt;0,COUNTIF($AE$8:AE56,AE56),COUNTIF($AE$8:AE56,AE56)=0,"")</f>
        <v>7</v>
      </c>
      <c r="AG56" s="98">
        <f t="shared" si="1"/>
        <v>7</v>
      </c>
      <c r="AH56" s="554" t="s">
        <v>50</v>
      </c>
      <c r="AI56" s="555"/>
      <c r="AJ56" s="556"/>
      <c r="AK56" s="182"/>
      <c r="AL56" s="614" t="s">
        <v>664</v>
      </c>
      <c r="AM56" s="615"/>
      <c r="AN56" s="615"/>
      <c r="AO56" s="615"/>
      <c r="AP56" s="615"/>
      <c r="AQ56" s="616"/>
      <c r="AR56" s="742" t="e">
        <f>VLOOKUP(AH56,$CD$7:$CE$9,2,FALSE)</f>
        <v>#N/A</v>
      </c>
      <c r="CB56" s="39" t="s">
        <v>2</v>
      </c>
      <c r="CC56" s="32"/>
      <c r="CD56" s="3" t="s">
        <v>2</v>
      </c>
      <c r="CE56" s="3"/>
    </row>
    <row r="57" spans="1:83" ht="27" customHeight="1" thickBot="1" x14ac:dyDescent="0.7">
      <c r="A57" s="8" t="str">
        <f t="shared" si="0"/>
        <v/>
      </c>
      <c r="B57" s="30"/>
      <c r="E57" s="31"/>
      <c r="F57" s="115"/>
      <c r="G57" s="152"/>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33"/>
      <c r="AF57" s="174" t="str">
        <f>_xlfn.IFS(COUNTIF($AE$8:AE57,AE57)&lt;&gt;0,COUNTIF($AE$8:AE57,AE57),COUNTIF($AE$8:AE57,AE57)=0,"")</f>
        <v/>
      </c>
      <c r="AG57" s="98" t="str">
        <f t="shared" si="1"/>
        <v/>
      </c>
      <c r="AL57" s="614"/>
      <c r="AM57" s="615"/>
      <c r="AN57" s="615"/>
      <c r="AO57" s="615"/>
      <c r="AP57" s="615"/>
      <c r="AQ57" s="616"/>
      <c r="AR57" s="742"/>
      <c r="CB57" s="41"/>
      <c r="CC57" s="42"/>
      <c r="CD57" s="43" t="s">
        <v>125</v>
      </c>
      <c r="CE57" s="6"/>
    </row>
    <row r="58" spans="1:83" ht="27" customHeight="1" x14ac:dyDescent="0.65">
      <c r="A58" s="8" t="str">
        <f t="shared" si="0"/>
        <v/>
      </c>
      <c r="B58" s="30"/>
      <c r="E58" s="31"/>
      <c r="F58" s="32"/>
      <c r="AE58" s="33"/>
      <c r="AF58" s="174" t="str">
        <f>_xlfn.IFS(COUNTIF($AE$8:AE58,AE58)&lt;&gt;0,COUNTIF($AE$8:AE58,AE58),COUNTIF($AE$8:AE58,AE58)=0,"")</f>
        <v/>
      </c>
      <c r="AG58" s="98" t="str">
        <f t="shared" si="1"/>
        <v/>
      </c>
      <c r="AL58" s="372"/>
      <c r="AQ58" s="374"/>
      <c r="AR58" s="34"/>
    </row>
    <row r="59" spans="1:83" ht="27" customHeight="1" thickBot="1" x14ac:dyDescent="0.7">
      <c r="A59" s="8">
        <f t="shared" si="0"/>
        <v>8</v>
      </c>
      <c r="B59" s="30"/>
      <c r="E59" s="31"/>
      <c r="F59" s="629" t="s">
        <v>250</v>
      </c>
      <c r="G59" s="630"/>
      <c r="H59" s="511" t="s">
        <v>391</v>
      </c>
      <c r="I59" s="511"/>
      <c r="J59" s="511"/>
      <c r="K59" s="511"/>
      <c r="L59" s="511"/>
      <c r="M59" s="511"/>
      <c r="N59" s="511"/>
      <c r="O59" s="511"/>
      <c r="P59" s="511"/>
      <c r="Q59" s="511"/>
      <c r="R59" s="511"/>
      <c r="S59" s="511"/>
      <c r="T59" s="511"/>
      <c r="U59" s="511"/>
      <c r="V59" s="511"/>
      <c r="W59" s="511"/>
      <c r="X59" s="511"/>
      <c r="Y59" s="511"/>
      <c r="Z59" s="511"/>
      <c r="AA59" s="511"/>
      <c r="AB59" s="511"/>
      <c r="AC59" s="511"/>
      <c r="AD59" s="511"/>
      <c r="AE59" s="171" t="s">
        <v>838</v>
      </c>
      <c r="AF59" s="174">
        <f>_xlfn.IFS(COUNTIF($AE$8:AE59,AE59)&lt;&gt;0,COUNTIF($AE$8:AE59,AE59),COUNTIF($AE$8:AE59,AE59)=0,"")</f>
        <v>8</v>
      </c>
      <c r="AG59" s="98">
        <f t="shared" si="1"/>
        <v>8</v>
      </c>
      <c r="AH59" s="554" t="s">
        <v>50</v>
      </c>
      <c r="AI59" s="555"/>
      <c r="AJ59" s="556"/>
      <c r="AL59" s="614" t="s">
        <v>665</v>
      </c>
      <c r="AM59" s="615"/>
      <c r="AN59" s="615"/>
      <c r="AO59" s="615"/>
      <c r="AP59" s="615"/>
      <c r="AQ59" s="616"/>
      <c r="AR59" s="70" t="e">
        <f>VLOOKUP(AH59,$CD$7:$CE$9,2,FALSE)</f>
        <v>#N/A</v>
      </c>
      <c r="CB59" s="39"/>
      <c r="CC59" s="32"/>
      <c r="CD59" s="3"/>
      <c r="CE59" s="3"/>
    </row>
    <row r="60" spans="1:83" ht="27" customHeight="1" x14ac:dyDescent="0.65">
      <c r="A60" s="8" t="str">
        <f t="shared" si="0"/>
        <v/>
      </c>
      <c r="B60" s="30"/>
      <c r="E60" s="31"/>
      <c r="F60" s="115"/>
      <c r="G60" s="152"/>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33"/>
      <c r="AF60" s="174" t="str">
        <f>_xlfn.IFS(COUNTIF($AE$8:AE60,AE60)&lt;&gt;0,COUNTIF($AE$8:AE60,AE60),COUNTIF($AE$8:AE60,AE60)=0,"")</f>
        <v/>
      </c>
      <c r="AG60" s="98" t="str">
        <f t="shared" si="1"/>
        <v/>
      </c>
      <c r="AL60" s="614"/>
      <c r="AM60" s="615"/>
      <c r="AN60" s="615"/>
      <c r="AO60" s="615"/>
      <c r="AP60" s="615"/>
      <c r="AQ60" s="616"/>
      <c r="AR60" s="44"/>
      <c r="CB60" s="35" t="s">
        <v>144</v>
      </c>
      <c r="CC60" s="36"/>
      <c r="CD60" s="13" t="s">
        <v>144</v>
      </c>
      <c r="CE60" s="13"/>
    </row>
    <row r="61" spans="1:83" ht="27" customHeight="1" x14ac:dyDescent="0.65">
      <c r="A61" s="8" t="str">
        <f t="shared" si="0"/>
        <v/>
      </c>
      <c r="B61" s="30"/>
      <c r="E61" s="31"/>
      <c r="F61" s="115"/>
      <c r="G61" s="152"/>
      <c r="I61" s="177"/>
      <c r="J61" s="177"/>
      <c r="K61" s="177"/>
      <c r="L61" s="177"/>
      <c r="M61" s="177"/>
      <c r="N61" s="177"/>
      <c r="O61" s="177"/>
      <c r="P61" s="177"/>
      <c r="Q61" s="177"/>
      <c r="R61" s="177"/>
      <c r="S61" s="177"/>
      <c r="T61" s="177"/>
      <c r="U61" s="177"/>
      <c r="V61" s="177"/>
      <c r="W61" s="177"/>
      <c r="X61" s="177"/>
      <c r="Y61" s="177"/>
      <c r="Z61" s="177"/>
      <c r="AA61" s="177"/>
      <c r="AB61" s="177"/>
      <c r="AC61" s="177"/>
      <c r="AD61" s="177"/>
      <c r="AE61" s="33"/>
      <c r="AF61" s="174" t="str">
        <f>_xlfn.IFS(COUNTIF($AE$8:AE61,AE61)&lt;&gt;0,COUNTIF($AE$8:AE61,AE61),COUNTIF($AE$8:AE61,AE61)=0,"")</f>
        <v/>
      </c>
      <c r="AG61" s="98" t="str">
        <f t="shared" si="1"/>
        <v/>
      </c>
      <c r="AL61" s="333"/>
      <c r="AM61" s="334"/>
      <c r="AN61" s="334"/>
      <c r="AO61" s="334"/>
      <c r="AP61" s="334"/>
      <c r="AQ61" s="335"/>
      <c r="AR61" s="40"/>
      <c r="CB61" s="39" t="s">
        <v>145</v>
      </c>
      <c r="CC61" s="32"/>
      <c r="CD61" s="3" t="s">
        <v>145</v>
      </c>
      <c r="CE61" s="3" t="s">
        <v>254</v>
      </c>
    </row>
    <row r="62" spans="1:83" ht="27" customHeight="1" x14ac:dyDescent="0.65">
      <c r="A62" s="8">
        <f t="shared" si="0"/>
        <v>9</v>
      </c>
      <c r="B62" s="30"/>
      <c r="E62" s="31"/>
      <c r="F62" s="629" t="s">
        <v>244</v>
      </c>
      <c r="G62" s="630"/>
      <c r="H62" s="511" t="s">
        <v>392</v>
      </c>
      <c r="I62" s="511"/>
      <c r="J62" s="511"/>
      <c r="K62" s="511"/>
      <c r="L62" s="511"/>
      <c r="M62" s="511"/>
      <c r="N62" s="511"/>
      <c r="O62" s="511"/>
      <c r="P62" s="511"/>
      <c r="Q62" s="511"/>
      <c r="R62" s="511"/>
      <c r="S62" s="511"/>
      <c r="T62" s="511"/>
      <c r="U62" s="511"/>
      <c r="V62" s="511"/>
      <c r="W62" s="511"/>
      <c r="X62" s="511"/>
      <c r="Y62" s="511"/>
      <c r="Z62" s="511"/>
      <c r="AA62" s="511"/>
      <c r="AB62" s="511"/>
      <c r="AC62" s="511"/>
      <c r="AD62" s="511"/>
      <c r="AE62" s="171" t="s">
        <v>838</v>
      </c>
      <c r="AF62" s="174">
        <f>_xlfn.IFS(COUNTIF($AE$8:AE62,AE62)&lt;&gt;0,COUNTIF($AE$8:AE62,AE62),COUNTIF($AE$8:AE62,AE62)=0,"")</f>
        <v>9</v>
      </c>
      <c r="AG62" s="98">
        <f t="shared" si="1"/>
        <v>9</v>
      </c>
      <c r="AH62" s="554" t="s">
        <v>50</v>
      </c>
      <c r="AI62" s="555"/>
      <c r="AJ62" s="556"/>
      <c r="AL62" s="614" t="s">
        <v>666</v>
      </c>
      <c r="AM62" s="615"/>
      <c r="AN62" s="615"/>
      <c r="AO62" s="615"/>
      <c r="AP62" s="615"/>
      <c r="AQ62" s="616"/>
      <c r="AR62" s="742" t="e">
        <f>VLOOKUP(AH62,$CD$7:$CE$9,2,FALSE)</f>
        <v>#N/A</v>
      </c>
      <c r="CB62" s="39" t="s">
        <v>2</v>
      </c>
      <c r="CC62" s="32"/>
      <c r="CD62" s="3" t="s">
        <v>2</v>
      </c>
      <c r="CE62" s="3"/>
    </row>
    <row r="63" spans="1:83" ht="27" customHeight="1" thickBot="1" x14ac:dyDescent="0.7">
      <c r="A63" s="8" t="str">
        <f t="shared" si="0"/>
        <v/>
      </c>
      <c r="B63" s="30"/>
      <c r="E63" s="31"/>
      <c r="F63" s="115"/>
      <c r="G63" s="152"/>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33"/>
      <c r="AF63" s="174" t="str">
        <f>_xlfn.IFS(COUNTIF($AE$8:AE63,AE63)&lt;&gt;0,COUNTIF($AE$8:AE63,AE63),COUNTIF($AE$8:AE63,AE63)=0,"")</f>
        <v/>
      </c>
      <c r="AG63" s="98" t="str">
        <f t="shared" si="1"/>
        <v/>
      </c>
      <c r="AL63" s="614"/>
      <c r="AM63" s="615"/>
      <c r="AN63" s="615"/>
      <c r="AO63" s="615"/>
      <c r="AP63" s="615"/>
      <c r="AQ63" s="616"/>
      <c r="AR63" s="742"/>
      <c r="CB63" s="41"/>
      <c r="CC63" s="42"/>
      <c r="CD63" s="43" t="s">
        <v>125</v>
      </c>
      <c r="CE63" s="6"/>
    </row>
    <row r="64" spans="1:83" ht="27" customHeight="1" x14ac:dyDescent="0.65">
      <c r="A64" s="8" t="str">
        <f t="shared" si="0"/>
        <v/>
      </c>
      <c r="B64" s="30"/>
      <c r="E64" s="31"/>
      <c r="F64" s="115"/>
      <c r="G64" s="152"/>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33"/>
      <c r="AF64" s="174" t="str">
        <f>_xlfn.IFS(COUNTIF($AE$8:AE64,AE64)&lt;&gt;0,COUNTIF($AE$8:AE64,AE64),COUNTIF($AE$8:AE64,AE64)=0,"")</f>
        <v/>
      </c>
      <c r="AG64" s="98" t="str">
        <f t="shared" si="1"/>
        <v/>
      </c>
      <c r="AL64" s="614"/>
      <c r="AM64" s="615"/>
      <c r="AN64" s="615"/>
      <c r="AO64" s="615"/>
      <c r="AP64" s="615"/>
      <c r="AQ64" s="616"/>
      <c r="AR64" s="70"/>
      <c r="CB64" s="39"/>
      <c r="CC64" s="32"/>
      <c r="CD64" s="120"/>
      <c r="CE64" s="3"/>
    </row>
    <row r="65" spans="1:83" ht="27" customHeight="1" x14ac:dyDescent="0.65">
      <c r="A65" s="8">
        <f t="shared" si="0"/>
        <v>10</v>
      </c>
      <c r="B65" s="30"/>
      <c r="E65" s="31"/>
      <c r="F65" s="629"/>
      <c r="G65" s="630"/>
      <c r="H65" s="511" t="s">
        <v>393</v>
      </c>
      <c r="I65" s="511"/>
      <c r="J65" s="511"/>
      <c r="K65" s="511"/>
      <c r="L65" s="511"/>
      <c r="M65" s="511"/>
      <c r="N65" s="511"/>
      <c r="O65" s="511"/>
      <c r="P65" s="511"/>
      <c r="Q65" s="511"/>
      <c r="R65" s="511"/>
      <c r="S65" s="511"/>
      <c r="T65" s="511"/>
      <c r="U65" s="511"/>
      <c r="V65" s="511"/>
      <c r="W65" s="511"/>
      <c r="X65" s="511"/>
      <c r="Y65" s="511"/>
      <c r="Z65" s="511"/>
      <c r="AA65" s="511"/>
      <c r="AB65" s="511"/>
      <c r="AC65" s="511"/>
      <c r="AD65" s="511"/>
      <c r="AE65" s="171" t="s">
        <v>838</v>
      </c>
      <c r="AF65" s="174">
        <f>_xlfn.IFS(COUNTIF($AE$8:AE65,AE65)&lt;&gt;0,COUNTIF($AE$8:AE65,AE65),COUNTIF($AE$8:AE65,AE65)=0,"")</f>
        <v>10</v>
      </c>
      <c r="AG65" s="98">
        <f t="shared" si="1"/>
        <v>10</v>
      </c>
      <c r="AH65" s="554" t="s">
        <v>50</v>
      </c>
      <c r="AI65" s="555"/>
      <c r="AJ65" s="556"/>
      <c r="AL65" s="614" t="s">
        <v>667</v>
      </c>
      <c r="AM65" s="615"/>
      <c r="AN65" s="615"/>
      <c r="AO65" s="615"/>
      <c r="AP65" s="615"/>
      <c r="AQ65" s="616"/>
      <c r="AR65" s="742" t="e">
        <f>VLOOKUP(AH65,$CD$7:$CE$9,2,FALSE)</f>
        <v>#N/A</v>
      </c>
      <c r="CB65" s="39"/>
      <c r="CC65" s="32"/>
      <c r="CD65" s="3"/>
      <c r="CE65" s="3"/>
    </row>
    <row r="66" spans="1:83" ht="27" customHeight="1" thickBot="1" x14ac:dyDescent="0.7">
      <c r="A66" s="8" t="str">
        <f t="shared" si="0"/>
        <v/>
      </c>
      <c r="B66" s="30"/>
      <c r="E66" s="31"/>
      <c r="F66" s="115"/>
      <c r="G66" s="152"/>
      <c r="H66" s="511"/>
      <c r="I66" s="511"/>
      <c r="J66" s="511"/>
      <c r="K66" s="511"/>
      <c r="L66" s="511"/>
      <c r="M66" s="511"/>
      <c r="N66" s="511"/>
      <c r="O66" s="511"/>
      <c r="P66" s="511"/>
      <c r="Q66" s="511"/>
      <c r="R66" s="511"/>
      <c r="S66" s="511"/>
      <c r="T66" s="511"/>
      <c r="U66" s="511"/>
      <c r="V66" s="511"/>
      <c r="W66" s="511"/>
      <c r="X66" s="511"/>
      <c r="Y66" s="511"/>
      <c r="Z66" s="511"/>
      <c r="AA66" s="511"/>
      <c r="AB66" s="511"/>
      <c r="AC66" s="511"/>
      <c r="AD66" s="511"/>
      <c r="AE66" s="33"/>
      <c r="AF66" s="174" t="str">
        <f>_xlfn.IFS(COUNTIF($AE$8:AE66,AE66)&lt;&gt;0,COUNTIF($AE$8:AE66,AE66),COUNTIF($AE$8:AE66,AE66)=0,"")</f>
        <v/>
      </c>
      <c r="AG66" s="98" t="str">
        <f t="shared" si="1"/>
        <v/>
      </c>
      <c r="AL66" s="614"/>
      <c r="AM66" s="615"/>
      <c r="AN66" s="615"/>
      <c r="AO66" s="615"/>
      <c r="AP66" s="615"/>
      <c r="AQ66" s="616"/>
      <c r="AR66" s="742"/>
      <c r="CB66" s="39"/>
      <c r="CC66" s="32"/>
      <c r="CD66" s="3"/>
      <c r="CE66" s="3"/>
    </row>
    <row r="67" spans="1:83" ht="27" customHeight="1" x14ac:dyDescent="0.65">
      <c r="A67" s="8" t="str">
        <f t="shared" si="0"/>
        <v/>
      </c>
      <c r="B67" s="30"/>
      <c r="E67" s="31"/>
      <c r="F67" s="115"/>
      <c r="G67" s="152"/>
      <c r="H67" s="511"/>
      <c r="I67" s="511"/>
      <c r="J67" s="511"/>
      <c r="K67" s="511"/>
      <c r="L67" s="511"/>
      <c r="M67" s="511"/>
      <c r="N67" s="511"/>
      <c r="O67" s="511"/>
      <c r="P67" s="511"/>
      <c r="Q67" s="511"/>
      <c r="R67" s="511"/>
      <c r="S67" s="511"/>
      <c r="T67" s="511"/>
      <c r="U67" s="511"/>
      <c r="V67" s="511"/>
      <c r="W67" s="511"/>
      <c r="X67" s="511"/>
      <c r="Y67" s="511"/>
      <c r="Z67" s="511"/>
      <c r="AA67" s="511"/>
      <c r="AB67" s="511"/>
      <c r="AC67" s="511"/>
      <c r="AD67" s="511"/>
      <c r="AE67" s="33"/>
      <c r="AF67" s="174" t="str">
        <f>_xlfn.IFS(COUNTIF($AE$8:AE67,AE67)&lt;&gt;0,COUNTIF($AE$8:AE67,AE67),COUNTIF($AE$8:AE67,AE67)=0,"")</f>
        <v/>
      </c>
      <c r="AG67" s="98" t="str">
        <f t="shared" si="1"/>
        <v/>
      </c>
      <c r="AL67" s="614"/>
      <c r="AM67" s="615"/>
      <c r="AN67" s="615"/>
      <c r="AO67" s="615"/>
      <c r="AP67" s="615"/>
      <c r="AQ67" s="616"/>
      <c r="AR67" s="44"/>
      <c r="CB67" s="35" t="s">
        <v>144</v>
      </c>
      <c r="CC67" s="36"/>
      <c r="CD67" s="13" t="s">
        <v>144</v>
      </c>
      <c r="CE67" s="13"/>
    </row>
    <row r="68" spans="1:83" ht="27" customHeight="1" x14ac:dyDescent="0.65">
      <c r="A68" s="8" t="str">
        <f t="shared" si="0"/>
        <v/>
      </c>
      <c r="B68" s="30"/>
      <c r="E68" s="31"/>
      <c r="F68" s="115"/>
      <c r="G68" s="152"/>
      <c r="I68" s="177"/>
      <c r="J68" s="177"/>
      <c r="K68" s="177"/>
      <c r="L68" s="177"/>
      <c r="M68" s="177"/>
      <c r="N68" s="177"/>
      <c r="O68" s="177"/>
      <c r="P68" s="177"/>
      <c r="Q68" s="177"/>
      <c r="R68" s="177"/>
      <c r="S68" s="177"/>
      <c r="T68" s="177"/>
      <c r="U68" s="177"/>
      <c r="V68" s="177"/>
      <c r="W68" s="177"/>
      <c r="X68" s="177"/>
      <c r="Y68" s="177"/>
      <c r="Z68" s="177"/>
      <c r="AA68" s="177"/>
      <c r="AB68" s="177"/>
      <c r="AC68" s="177"/>
      <c r="AD68" s="177"/>
      <c r="AE68" s="33"/>
      <c r="AF68" s="174" t="str">
        <f>_xlfn.IFS(COUNTIF($AE$8:AE68,AE68)&lt;&gt;0,COUNTIF($AE$8:AE68,AE68),COUNTIF($AE$8:AE68,AE68)=0,"")</f>
        <v/>
      </c>
      <c r="AG68" s="98" t="str">
        <f t="shared" si="1"/>
        <v/>
      </c>
      <c r="AL68" s="333"/>
      <c r="AM68" s="334"/>
      <c r="AN68" s="334"/>
      <c r="AO68" s="334"/>
      <c r="AP68" s="334"/>
      <c r="AQ68" s="335"/>
      <c r="AR68" s="40"/>
      <c r="CB68" s="39" t="s">
        <v>145</v>
      </c>
      <c r="CC68" s="32"/>
      <c r="CD68" s="3" t="s">
        <v>145</v>
      </c>
      <c r="CE68" s="3" t="s">
        <v>254</v>
      </c>
    </row>
    <row r="69" spans="1:83" ht="27" customHeight="1" x14ac:dyDescent="0.65">
      <c r="A69" s="8">
        <f t="shared" si="0"/>
        <v>11</v>
      </c>
      <c r="B69" s="30"/>
      <c r="E69" s="31"/>
      <c r="F69" s="629"/>
      <c r="G69" s="630"/>
      <c r="H69" s="511" t="s">
        <v>394</v>
      </c>
      <c r="I69" s="511"/>
      <c r="J69" s="511"/>
      <c r="K69" s="511"/>
      <c r="L69" s="511"/>
      <c r="M69" s="511"/>
      <c r="N69" s="511"/>
      <c r="O69" s="511"/>
      <c r="P69" s="511"/>
      <c r="Q69" s="511"/>
      <c r="R69" s="511"/>
      <c r="S69" s="511"/>
      <c r="T69" s="511"/>
      <c r="U69" s="511"/>
      <c r="V69" s="511"/>
      <c r="W69" s="511"/>
      <c r="X69" s="511"/>
      <c r="Y69" s="511"/>
      <c r="Z69" s="511"/>
      <c r="AA69" s="511"/>
      <c r="AB69" s="511"/>
      <c r="AC69" s="511"/>
      <c r="AD69" s="511"/>
      <c r="AE69" s="171" t="s">
        <v>838</v>
      </c>
      <c r="AF69" s="174">
        <f>_xlfn.IFS(COUNTIF($AE$8:AE69,AE69)&lt;&gt;0,COUNTIF($AE$8:AE69,AE69),COUNTIF($AE$8:AE69,AE69)=0,"")</f>
        <v>11</v>
      </c>
      <c r="AG69" s="98">
        <f t="shared" si="1"/>
        <v>11</v>
      </c>
      <c r="AH69" s="554" t="s">
        <v>50</v>
      </c>
      <c r="AI69" s="555"/>
      <c r="AJ69" s="556"/>
      <c r="AL69" s="614" t="s">
        <v>668</v>
      </c>
      <c r="AM69" s="615"/>
      <c r="AN69" s="615"/>
      <c r="AO69" s="615"/>
      <c r="AP69" s="615"/>
      <c r="AQ69" s="616"/>
      <c r="AR69" s="742" t="e">
        <f>VLOOKUP(AH69,$CD$7:$CE$9,2,FALSE)</f>
        <v>#N/A</v>
      </c>
      <c r="CB69" s="39" t="s">
        <v>2</v>
      </c>
      <c r="CC69" s="32"/>
      <c r="CD69" s="3" t="s">
        <v>2</v>
      </c>
      <c r="CE69" s="3"/>
    </row>
    <row r="70" spans="1:83" ht="27" customHeight="1" thickBot="1" x14ac:dyDescent="0.7">
      <c r="A70" s="8" t="str">
        <f t="shared" si="0"/>
        <v/>
      </c>
      <c r="B70" s="30"/>
      <c r="E70" s="31"/>
      <c r="F70" s="115"/>
      <c r="G70" s="152"/>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33"/>
      <c r="AF70" s="174" t="str">
        <f>_xlfn.IFS(COUNTIF($AE$8:AE70,AE70)&lt;&gt;0,COUNTIF($AE$8:AE70,AE70),COUNTIF($AE$8:AE70,AE70)=0,"")</f>
        <v/>
      </c>
      <c r="AG70" s="98" t="str">
        <f t="shared" si="1"/>
        <v/>
      </c>
      <c r="AL70" s="614"/>
      <c r="AM70" s="615"/>
      <c r="AN70" s="615"/>
      <c r="AO70" s="615"/>
      <c r="AP70" s="615"/>
      <c r="AQ70" s="616"/>
      <c r="AR70" s="742"/>
      <c r="CB70" s="41"/>
      <c r="CC70" s="42"/>
      <c r="CD70" s="43" t="s">
        <v>125</v>
      </c>
      <c r="CE70" s="6"/>
    </row>
    <row r="71" spans="1:83" ht="27" customHeight="1" x14ac:dyDescent="0.65">
      <c r="A71" s="8" t="str">
        <f t="shared" si="0"/>
        <v/>
      </c>
      <c r="B71" s="30"/>
      <c r="E71" s="31"/>
      <c r="F71" s="32"/>
      <c r="AE71" s="33"/>
      <c r="AF71" s="174" t="str">
        <f>_xlfn.IFS(COUNTIF($AE$8:AE71,AE71)&lt;&gt;0,COUNTIF($AE$8:AE71,AE71),COUNTIF($AE$8:AE71,AE71)=0,"")</f>
        <v/>
      </c>
      <c r="AG71" s="98" t="str">
        <f t="shared" si="1"/>
        <v/>
      </c>
      <c r="AL71" s="614"/>
      <c r="AM71" s="615"/>
      <c r="AN71" s="615"/>
      <c r="AO71" s="615"/>
      <c r="AP71" s="615"/>
      <c r="AQ71" s="616"/>
      <c r="AR71" s="40"/>
      <c r="CB71" s="39"/>
      <c r="CC71" s="32"/>
      <c r="CD71" s="3"/>
      <c r="CE71" s="3"/>
    </row>
    <row r="72" spans="1:83" ht="27" customHeight="1" x14ac:dyDescent="0.65">
      <c r="A72" s="8">
        <f t="shared" si="0"/>
        <v>12</v>
      </c>
      <c r="B72" s="30"/>
      <c r="E72" s="31"/>
      <c r="F72" s="629" t="s">
        <v>245</v>
      </c>
      <c r="G72" s="630"/>
      <c r="H72" s="511" t="s">
        <v>395</v>
      </c>
      <c r="I72" s="511"/>
      <c r="J72" s="511"/>
      <c r="K72" s="511"/>
      <c r="L72" s="511"/>
      <c r="M72" s="511"/>
      <c r="N72" s="511"/>
      <c r="O72" s="511"/>
      <c r="P72" s="511"/>
      <c r="Q72" s="511"/>
      <c r="R72" s="511"/>
      <c r="S72" s="511"/>
      <c r="T72" s="511"/>
      <c r="U72" s="511"/>
      <c r="V72" s="511"/>
      <c r="W72" s="511"/>
      <c r="X72" s="511"/>
      <c r="Y72" s="511"/>
      <c r="Z72" s="511"/>
      <c r="AA72" s="511"/>
      <c r="AB72" s="511"/>
      <c r="AC72" s="511"/>
      <c r="AD72" s="511"/>
      <c r="AE72" s="171" t="s">
        <v>838</v>
      </c>
      <c r="AF72" s="174">
        <f>_xlfn.IFS(COUNTIF($AE$8:AE72,AE72)&lt;&gt;0,COUNTIF($AE$8:AE72,AE72),COUNTIF($AE$8:AE72,AE72)=0,"")</f>
        <v>12</v>
      </c>
      <c r="AG72" s="98">
        <f t="shared" ref="AG72:AG134" si="2">+AF72</f>
        <v>12</v>
      </c>
      <c r="AH72" s="554" t="s">
        <v>50</v>
      </c>
      <c r="AI72" s="555"/>
      <c r="AJ72" s="556"/>
      <c r="AL72" s="614" t="s">
        <v>669</v>
      </c>
      <c r="AM72" s="615"/>
      <c r="AN72" s="615"/>
      <c r="AO72" s="615"/>
      <c r="AP72" s="615"/>
      <c r="AQ72" s="616"/>
      <c r="AR72" s="742" t="e">
        <f>VLOOKUP(AH72,$CD$7:$CE$9,2,FALSE)</f>
        <v>#N/A</v>
      </c>
      <c r="CB72" s="39"/>
      <c r="CC72" s="32"/>
      <c r="CD72" s="3"/>
      <c r="CE72" s="3"/>
    </row>
    <row r="73" spans="1:83" ht="27" customHeight="1" thickBot="1" x14ac:dyDescent="0.7">
      <c r="A73" s="8" t="str">
        <f t="shared" ref="A73:A141" si="3">+AG73</f>
        <v/>
      </c>
      <c r="B73" s="30"/>
      <c r="E73" s="31"/>
      <c r="F73" s="115"/>
      <c r="G73" s="152"/>
      <c r="H73" s="511"/>
      <c r="I73" s="511"/>
      <c r="J73" s="511"/>
      <c r="K73" s="511"/>
      <c r="L73" s="511"/>
      <c r="M73" s="511"/>
      <c r="N73" s="511"/>
      <c r="O73" s="511"/>
      <c r="P73" s="511"/>
      <c r="Q73" s="511"/>
      <c r="R73" s="511"/>
      <c r="S73" s="511"/>
      <c r="T73" s="511"/>
      <c r="U73" s="511"/>
      <c r="V73" s="511"/>
      <c r="W73" s="511"/>
      <c r="X73" s="511"/>
      <c r="Y73" s="511"/>
      <c r="Z73" s="511"/>
      <c r="AA73" s="511"/>
      <c r="AB73" s="511"/>
      <c r="AC73" s="511"/>
      <c r="AD73" s="511"/>
      <c r="AE73" s="33"/>
      <c r="AF73" s="174" t="str">
        <f>_xlfn.IFS(COUNTIF($AE$8:AE73,AE73)&lt;&gt;0,COUNTIF($AE$8:AE73,AE73),COUNTIF($AE$8:AE73,AE73)=0,"")</f>
        <v/>
      </c>
      <c r="AG73" s="98" t="str">
        <f t="shared" si="2"/>
        <v/>
      </c>
      <c r="AJ73" s="453"/>
      <c r="AK73" s="454"/>
      <c r="AL73" s="614"/>
      <c r="AM73" s="615"/>
      <c r="AN73" s="615"/>
      <c r="AO73" s="615"/>
      <c r="AP73" s="615"/>
      <c r="AQ73" s="616"/>
      <c r="AR73" s="742"/>
      <c r="CB73" s="39"/>
      <c r="CC73" s="32"/>
      <c r="CD73" s="3"/>
      <c r="CE73" s="3"/>
    </row>
    <row r="74" spans="1:83" ht="27" customHeight="1" x14ac:dyDescent="0.65">
      <c r="A74" s="8" t="str">
        <f t="shared" si="3"/>
        <v/>
      </c>
      <c r="B74" s="30"/>
      <c r="E74" s="31"/>
      <c r="F74" s="115"/>
      <c r="G74" s="152"/>
      <c r="H74" s="511"/>
      <c r="I74" s="511"/>
      <c r="J74" s="511"/>
      <c r="K74" s="511"/>
      <c r="L74" s="511"/>
      <c r="M74" s="511"/>
      <c r="N74" s="511"/>
      <c r="O74" s="511"/>
      <c r="P74" s="511"/>
      <c r="Q74" s="511"/>
      <c r="R74" s="511"/>
      <c r="S74" s="511"/>
      <c r="T74" s="511"/>
      <c r="U74" s="511"/>
      <c r="V74" s="511"/>
      <c r="W74" s="511"/>
      <c r="X74" s="511"/>
      <c r="Y74" s="511"/>
      <c r="Z74" s="511"/>
      <c r="AA74" s="511"/>
      <c r="AB74" s="511"/>
      <c r="AC74" s="511"/>
      <c r="AD74" s="511"/>
      <c r="AE74" s="33"/>
      <c r="AF74" s="174" t="str">
        <f>_xlfn.IFS(COUNTIF($AE$8:AE74,AE74)&lt;&gt;0,COUNTIF($AE$8:AE74,AE74),COUNTIF($AE$8:AE74,AE74)=0,"")</f>
        <v/>
      </c>
      <c r="AG74" s="98" t="str">
        <f t="shared" si="2"/>
        <v/>
      </c>
      <c r="AL74" s="614"/>
      <c r="AM74" s="615"/>
      <c r="AN74" s="615"/>
      <c r="AO74" s="615"/>
      <c r="AP74" s="615"/>
      <c r="AQ74" s="616"/>
      <c r="AR74" s="44"/>
      <c r="CB74" s="35" t="s">
        <v>144</v>
      </c>
      <c r="CC74" s="36"/>
      <c r="CD74" s="13" t="s">
        <v>144</v>
      </c>
      <c r="CE74" s="13"/>
    </row>
    <row r="75" spans="1:83" ht="20.25" customHeight="1" thickBot="1" x14ac:dyDescent="0.7">
      <c r="A75" s="8" t="str">
        <f t="shared" si="3"/>
        <v/>
      </c>
      <c r="B75" s="30"/>
      <c r="E75" s="31"/>
      <c r="F75" s="32"/>
      <c r="AE75" s="33"/>
      <c r="AF75" s="174" t="str">
        <f>_xlfn.IFS(COUNTIF($AE$8:AE75,AE75)&lt;&gt;0,COUNTIF($AE$8:AE75,AE75),COUNTIF($AE$8:AE75,AE75)=0,"")</f>
        <v/>
      </c>
      <c r="AG75" s="98" t="str">
        <f t="shared" si="2"/>
        <v/>
      </c>
      <c r="AL75" s="372"/>
      <c r="AQ75" s="374"/>
      <c r="AR75" s="34"/>
    </row>
    <row r="76" spans="1:83" ht="20.25" customHeight="1" x14ac:dyDescent="0.65">
      <c r="A76" s="8" t="str">
        <f t="shared" si="3"/>
        <v/>
      </c>
      <c r="B76" s="17"/>
      <c r="C76" s="4"/>
      <c r="D76" s="4"/>
      <c r="E76" s="18"/>
      <c r="F76" s="36"/>
      <c r="G76" s="5"/>
      <c r="H76" s="5"/>
      <c r="I76" s="5"/>
      <c r="J76" s="5"/>
      <c r="K76" s="5"/>
      <c r="L76" s="5"/>
      <c r="M76" s="5"/>
      <c r="N76" s="5"/>
      <c r="O76" s="5"/>
      <c r="P76" s="5"/>
      <c r="Q76" s="5"/>
      <c r="R76" s="5"/>
      <c r="S76" s="5"/>
      <c r="T76" s="5"/>
      <c r="U76" s="5"/>
      <c r="V76" s="5"/>
      <c r="W76" s="5"/>
      <c r="X76" s="5"/>
      <c r="Y76" s="5"/>
      <c r="Z76" s="5"/>
      <c r="AA76" s="5"/>
      <c r="AB76" s="5"/>
      <c r="AC76" s="5"/>
      <c r="AD76" s="5"/>
      <c r="AE76" s="47"/>
      <c r="AF76" s="175" t="str">
        <f>_xlfn.IFS(COUNTIF($AE$8:AE76,AE76)&lt;&gt;0,COUNTIF($AE$8:AE76,AE76),COUNTIF($AE$8:AE76,AE76)=0,"")</f>
        <v/>
      </c>
      <c r="AG76" s="102" t="str">
        <f t="shared" si="2"/>
        <v/>
      </c>
      <c r="AH76" s="48"/>
      <c r="AI76" s="48"/>
      <c r="AJ76" s="456"/>
      <c r="AK76" s="457"/>
      <c r="AL76" s="369"/>
      <c r="AM76" s="370"/>
      <c r="AN76" s="370"/>
      <c r="AO76" s="370"/>
      <c r="AP76" s="370"/>
      <c r="AQ76" s="371"/>
      <c r="AR76" s="40"/>
    </row>
    <row r="77" spans="1:83" ht="27" customHeight="1" x14ac:dyDescent="0.65">
      <c r="A77" s="8" t="str">
        <f t="shared" si="3"/>
        <v/>
      </c>
      <c r="B77" s="661" t="s">
        <v>933</v>
      </c>
      <c r="C77" s="662"/>
      <c r="D77" s="662"/>
      <c r="E77" s="663"/>
      <c r="F77" s="629" t="s">
        <v>243</v>
      </c>
      <c r="G77" s="630"/>
      <c r="H77" s="511" t="s">
        <v>396</v>
      </c>
      <c r="I77" s="511"/>
      <c r="J77" s="511"/>
      <c r="K77" s="511"/>
      <c r="L77" s="511"/>
      <c r="M77" s="511"/>
      <c r="N77" s="511"/>
      <c r="O77" s="511"/>
      <c r="P77" s="511"/>
      <c r="Q77" s="511"/>
      <c r="R77" s="511"/>
      <c r="S77" s="511"/>
      <c r="T77" s="511"/>
      <c r="U77" s="511"/>
      <c r="V77" s="511"/>
      <c r="W77" s="511"/>
      <c r="X77" s="511"/>
      <c r="Y77" s="511"/>
      <c r="Z77" s="511"/>
      <c r="AA77" s="511"/>
      <c r="AB77" s="511"/>
      <c r="AC77" s="511"/>
      <c r="AD77" s="511"/>
      <c r="AE77" s="33"/>
      <c r="AF77" s="174" t="str">
        <f>_xlfn.IFS(COUNTIF($AE$8:AE77,AE77)&lt;&gt;0,COUNTIF($AE$8:AE77,AE77),COUNTIF($AE$8:AE77,AE77)=0,"")</f>
        <v/>
      </c>
      <c r="AG77" s="98" t="str">
        <f t="shared" si="2"/>
        <v/>
      </c>
      <c r="AJ77" s="453"/>
      <c r="AK77" s="454"/>
      <c r="AL77" s="614" t="s">
        <v>855</v>
      </c>
      <c r="AM77" s="615"/>
      <c r="AN77" s="615"/>
      <c r="AO77" s="615"/>
      <c r="AP77" s="615"/>
      <c r="AQ77" s="616"/>
      <c r="AR77" s="742" t="e">
        <f>VLOOKUP(AH77,$CD$7:$CE$9,2,FALSE)</f>
        <v>#N/A</v>
      </c>
    </row>
    <row r="78" spans="1:83" ht="27" customHeight="1" x14ac:dyDescent="0.65">
      <c r="A78" s="8" t="str">
        <f t="shared" si="3"/>
        <v/>
      </c>
      <c r="B78" s="661"/>
      <c r="C78" s="662"/>
      <c r="D78" s="662"/>
      <c r="E78" s="663"/>
      <c r="F78" s="115"/>
      <c r="G78" s="152"/>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33"/>
      <c r="AF78" s="174" t="str">
        <f>_xlfn.IFS(COUNTIF($AE$8:AE78,AE78)&lt;&gt;0,COUNTIF($AE$8:AE78,AE78),COUNTIF($AE$8:AE78,AE78)=0,"")</f>
        <v/>
      </c>
      <c r="AG78" s="98" t="str">
        <f t="shared" si="2"/>
        <v/>
      </c>
      <c r="AH78" s="49"/>
      <c r="AI78" s="49"/>
      <c r="AJ78" s="458"/>
      <c r="AK78" s="454"/>
      <c r="AL78" s="614"/>
      <c r="AM78" s="615"/>
      <c r="AN78" s="615"/>
      <c r="AO78" s="615"/>
      <c r="AP78" s="615"/>
      <c r="AQ78" s="616"/>
      <c r="AR78" s="742"/>
    </row>
    <row r="79" spans="1:83" ht="27" customHeight="1" x14ac:dyDescent="0.65">
      <c r="A79" s="8" t="str">
        <f t="shared" si="3"/>
        <v/>
      </c>
      <c r="B79" s="661"/>
      <c r="C79" s="662"/>
      <c r="D79" s="662"/>
      <c r="E79" s="663"/>
      <c r="F79" s="32"/>
      <c r="H79" s="511" t="s">
        <v>670</v>
      </c>
      <c r="I79" s="511"/>
      <c r="J79" s="511"/>
      <c r="K79" s="511"/>
      <c r="L79" s="511"/>
      <c r="M79" s="511"/>
      <c r="N79" s="511"/>
      <c r="O79" s="511"/>
      <c r="P79" s="511"/>
      <c r="Q79" s="511"/>
      <c r="R79" s="511"/>
      <c r="S79" s="511"/>
      <c r="T79" s="511"/>
      <c r="U79" s="511"/>
      <c r="V79" s="511"/>
      <c r="W79" s="511"/>
      <c r="X79" s="511"/>
      <c r="Y79" s="511"/>
      <c r="Z79" s="511"/>
      <c r="AA79" s="511"/>
      <c r="AB79" s="511"/>
      <c r="AC79" s="511"/>
      <c r="AD79" s="511"/>
      <c r="AE79" s="33"/>
      <c r="AF79" s="174" t="str">
        <f>_xlfn.IFS(COUNTIF($AE$8:AE79,AE79)&lt;&gt;0,COUNTIF($AE$8:AE79,AE79),COUNTIF($AE$8:AE79,AE79)=0,"")</f>
        <v/>
      </c>
      <c r="AG79" s="98" t="str">
        <f t="shared" si="2"/>
        <v/>
      </c>
      <c r="AJ79" s="453"/>
      <c r="AK79" s="454"/>
      <c r="AL79" s="614"/>
      <c r="AM79" s="615"/>
      <c r="AN79" s="615"/>
      <c r="AO79" s="615"/>
      <c r="AP79" s="615"/>
      <c r="AQ79" s="616"/>
      <c r="AR79" s="40"/>
    </row>
    <row r="80" spans="1:83" ht="27" customHeight="1" x14ac:dyDescent="0.65">
      <c r="A80" s="8" t="str">
        <f t="shared" si="3"/>
        <v/>
      </c>
      <c r="B80" s="661"/>
      <c r="C80" s="662"/>
      <c r="D80" s="662"/>
      <c r="E80" s="663"/>
      <c r="F80" s="629"/>
      <c r="G80" s="630"/>
      <c r="H80" s="511"/>
      <c r="I80" s="511"/>
      <c r="J80" s="511"/>
      <c r="K80" s="511"/>
      <c r="L80" s="511"/>
      <c r="M80" s="511"/>
      <c r="N80" s="511"/>
      <c r="O80" s="511"/>
      <c r="P80" s="511"/>
      <c r="Q80" s="511"/>
      <c r="R80" s="511"/>
      <c r="S80" s="511"/>
      <c r="T80" s="511"/>
      <c r="U80" s="511"/>
      <c r="V80" s="511"/>
      <c r="W80" s="511"/>
      <c r="X80" s="511"/>
      <c r="Y80" s="511"/>
      <c r="Z80" s="511"/>
      <c r="AA80" s="511"/>
      <c r="AB80" s="511"/>
      <c r="AC80" s="511"/>
      <c r="AD80" s="511"/>
      <c r="AE80" s="33"/>
      <c r="AF80" s="174" t="str">
        <f>_xlfn.IFS(COUNTIF($AE$8:AE80,AE80)&lt;&gt;0,COUNTIF($AE$8:AE80,AE80),COUNTIF($AE$8:AE80,AE80)=0,"")</f>
        <v/>
      </c>
      <c r="AG80" s="98" t="str">
        <f t="shared" si="2"/>
        <v/>
      </c>
      <c r="AJ80" s="453"/>
      <c r="AK80" s="454"/>
      <c r="AL80" s="614"/>
      <c r="AM80" s="615"/>
      <c r="AN80" s="615"/>
      <c r="AO80" s="615"/>
      <c r="AP80" s="615"/>
      <c r="AQ80" s="616"/>
      <c r="AR80" s="742" t="e">
        <f>VLOOKUP(AH80,$CD$7:$CE$9,2,FALSE)</f>
        <v>#N/A</v>
      </c>
    </row>
    <row r="81" spans="1:44" ht="27" customHeight="1" x14ac:dyDescent="0.65">
      <c r="A81" s="8" t="str">
        <f t="shared" si="3"/>
        <v/>
      </c>
      <c r="B81" s="661"/>
      <c r="C81" s="662"/>
      <c r="D81" s="662"/>
      <c r="E81" s="663"/>
      <c r="F81" s="256"/>
      <c r="G81" s="195"/>
      <c r="H81" s="511"/>
      <c r="I81" s="511"/>
      <c r="J81" s="511"/>
      <c r="K81" s="511"/>
      <c r="L81" s="511"/>
      <c r="M81" s="511"/>
      <c r="N81" s="511"/>
      <c r="O81" s="511"/>
      <c r="P81" s="511"/>
      <c r="Q81" s="511"/>
      <c r="R81" s="511"/>
      <c r="S81" s="511"/>
      <c r="T81" s="511"/>
      <c r="U81" s="511"/>
      <c r="V81" s="511"/>
      <c r="W81" s="511"/>
      <c r="X81" s="511"/>
      <c r="Y81" s="511"/>
      <c r="Z81" s="511"/>
      <c r="AA81" s="511"/>
      <c r="AB81" s="511"/>
      <c r="AC81" s="511"/>
      <c r="AD81" s="511"/>
      <c r="AE81" s="33"/>
      <c r="AF81" s="174" t="str">
        <f>_xlfn.IFS(COUNTIF($AE$8:AE81,AE81)&lt;&gt;0,COUNTIF($AE$8:AE81,AE81),COUNTIF($AE$8:AE81,AE81)=0,"")</f>
        <v/>
      </c>
      <c r="AG81" s="98" t="str">
        <f t="shared" si="2"/>
        <v/>
      </c>
      <c r="AH81" s="121"/>
      <c r="AI81" s="121"/>
      <c r="AJ81" s="121"/>
      <c r="AL81" s="333"/>
      <c r="AM81" s="334"/>
      <c r="AN81" s="334"/>
      <c r="AO81" s="334"/>
      <c r="AP81" s="334"/>
      <c r="AQ81" s="335"/>
      <c r="AR81" s="742"/>
    </row>
    <row r="82" spans="1:44" ht="27" customHeight="1" x14ac:dyDescent="0.65">
      <c r="A82" s="8" t="str">
        <f t="shared" si="3"/>
        <v/>
      </c>
      <c r="B82" s="252"/>
      <c r="C82" s="250"/>
      <c r="D82" s="250"/>
      <c r="E82" s="251"/>
      <c r="F82" s="256"/>
      <c r="G82" s="195"/>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33"/>
      <c r="AF82" s="174" t="str">
        <f>_xlfn.IFS(COUNTIF($AE$8:AE82,AE82)&lt;&gt;0,COUNTIF($AE$8:AE82,AE82),COUNTIF($AE$8:AE82,AE82)=0,"")</f>
        <v/>
      </c>
      <c r="AG82" s="98" t="str">
        <f t="shared" si="2"/>
        <v/>
      </c>
      <c r="AH82" s="121"/>
      <c r="AI82" s="121"/>
      <c r="AJ82" s="459"/>
      <c r="AK82" s="454"/>
      <c r="AL82" s="333"/>
      <c r="AM82" s="334"/>
      <c r="AN82" s="334"/>
      <c r="AO82" s="334"/>
      <c r="AP82" s="334"/>
      <c r="AQ82" s="335"/>
      <c r="AR82" s="742"/>
    </row>
    <row r="83" spans="1:44" ht="27" customHeight="1" x14ac:dyDescent="0.65">
      <c r="A83" s="8" t="str">
        <f t="shared" si="3"/>
        <v/>
      </c>
      <c r="B83" s="30"/>
      <c r="E83" s="31"/>
      <c r="F83" s="32"/>
      <c r="H83" s="738" t="s">
        <v>1107</v>
      </c>
      <c r="I83" s="738"/>
      <c r="J83" s="738"/>
      <c r="K83" s="738"/>
      <c r="L83" s="738"/>
      <c r="M83" s="738"/>
      <c r="N83" s="738"/>
      <c r="O83" s="738"/>
      <c r="P83" s="738"/>
      <c r="Q83" s="738"/>
      <c r="R83" s="738"/>
      <c r="S83" s="738"/>
      <c r="T83" s="738"/>
      <c r="U83" s="738"/>
      <c r="V83" s="738"/>
      <c r="W83" s="738"/>
      <c r="X83" s="738"/>
      <c r="Y83" s="738"/>
      <c r="Z83" s="738"/>
      <c r="AA83" s="738"/>
      <c r="AB83" s="738"/>
      <c r="AC83" s="738"/>
      <c r="AD83" s="738"/>
      <c r="AE83" s="33"/>
      <c r="AF83" s="174" t="str">
        <f>_xlfn.IFS(COUNTIF($AE$8:AE83,AE83)&lt;&gt;0,COUNTIF($AE$8:AE83,AE83),COUNTIF($AE$8:AE83,AE83)=0,"")</f>
        <v/>
      </c>
      <c r="AG83" s="98" t="str">
        <f t="shared" si="2"/>
        <v/>
      </c>
      <c r="AJ83" s="453"/>
      <c r="AK83" s="454"/>
      <c r="AL83" s="372"/>
      <c r="AQ83" s="374"/>
      <c r="AR83" s="40"/>
    </row>
    <row r="84" spans="1:44" ht="27" customHeight="1" x14ac:dyDescent="0.65">
      <c r="A84" s="8" t="str">
        <f t="shared" si="3"/>
        <v/>
      </c>
      <c r="B84" s="30"/>
      <c r="E84" s="31"/>
      <c r="F84" s="32"/>
      <c r="H84" s="738"/>
      <c r="I84" s="738"/>
      <c r="J84" s="738"/>
      <c r="K84" s="738"/>
      <c r="L84" s="738"/>
      <c r="M84" s="738"/>
      <c r="N84" s="738"/>
      <c r="O84" s="738"/>
      <c r="P84" s="738"/>
      <c r="Q84" s="738"/>
      <c r="R84" s="738"/>
      <c r="S84" s="738"/>
      <c r="T84" s="738"/>
      <c r="U84" s="738"/>
      <c r="V84" s="738"/>
      <c r="W84" s="738"/>
      <c r="X84" s="738"/>
      <c r="Y84" s="738"/>
      <c r="Z84" s="738"/>
      <c r="AA84" s="738"/>
      <c r="AB84" s="738"/>
      <c r="AC84" s="738"/>
      <c r="AD84" s="738"/>
      <c r="AE84" s="33"/>
      <c r="AF84" s="174" t="str">
        <f>_xlfn.IFS(COUNTIF($AE$8:AE84,AE84)&lt;&gt;0,COUNTIF($AE$8:AE84,AE84),COUNTIF($AE$8:AE84,AE84)=0,"")</f>
        <v/>
      </c>
      <c r="AG84" s="98" t="str">
        <f t="shared" si="2"/>
        <v/>
      </c>
      <c r="AJ84" s="453"/>
      <c r="AK84" s="454"/>
      <c r="AL84" s="372"/>
      <c r="AQ84" s="374"/>
      <c r="AR84" s="40"/>
    </row>
    <row r="85" spans="1:44" ht="27" customHeight="1" x14ac:dyDescent="0.65">
      <c r="A85" s="8" t="str">
        <f t="shared" si="3"/>
        <v/>
      </c>
      <c r="B85" s="30"/>
      <c r="E85" s="31"/>
      <c r="F85" s="32"/>
      <c r="H85" s="738"/>
      <c r="I85" s="738"/>
      <c r="J85" s="738"/>
      <c r="K85" s="738"/>
      <c r="L85" s="738"/>
      <c r="M85" s="738"/>
      <c r="N85" s="738"/>
      <c r="O85" s="738"/>
      <c r="P85" s="738"/>
      <c r="Q85" s="738"/>
      <c r="R85" s="738"/>
      <c r="S85" s="738"/>
      <c r="T85" s="738"/>
      <c r="U85" s="738"/>
      <c r="V85" s="738"/>
      <c r="W85" s="738"/>
      <c r="X85" s="738"/>
      <c r="Y85" s="738"/>
      <c r="Z85" s="738"/>
      <c r="AA85" s="738"/>
      <c r="AB85" s="738"/>
      <c r="AC85" s="738"/>
      <c r="AD85" s="738"/>
      <c r="AE85" s="33"/>
      <c r="AF85" s="174" t="str">
        <f>_xlfn.IFS(COUNTIF($AE$8:AE85,AE85)&lt;&gt;0,COUNTIF($AE$8:AE85,AE85),COUNTIF($AE$8:AE85,AE85)=0,"")</f>
        <v/>
      </c>
      <c r="AG85" s="98" t="str">
        <f t="shared" si="2"/>
        <v/>
      </c>
      <c r="AJ85" s="453"/>
      <c r="AK85" s="454"/>
      <c r="AL85" s="372"/>
      <c r="AQ85" s="374"/>
      <c r="AR85" s="40"/>
    </row>
    <row r="86" spans="1:44" ht="27" customHeight="1" x14ac:dyDescent="0.65">
      <c r="A86" s="8" t="str">
        <f t="shared" si="3"/>
        <v/>
      </c>
      <c r="B86" s="30"/>
      <c r="E86" s="31"/>
      <c r="F86" s="32"/>
      <c r="H86" s="738"/>
      <c r="I86" s="738"/>
      <c r="J86" s="738"/>
      <c r="K86" s="738"/>
      <c r="L86" s="738"/>
      <c r="M86" s="738"/>
      <c r="N86" s="738"/>
      <c r="O86" s="738"/>
      <c r="P86" s="738"/>
      <c r="Q86" s="738"/>
      <c r="R86" s="738"/>
      <c r="S86" s="738"/>
      <c r="T86" s="738"/>
      <c r="U86" s="738"/>
      <c r="V86" s="738"/>
      <c r="W86" s="738"/>
      <c r="X86" s="738"/>
      <c r="Y86" s="738"/>
      <c r="Z86" s="738"/>
      <c r="AA86" s="738"/>
      <c r="AB86" s="738"/>
      <c r="AC86" s="738"/>
      <c r="AD86" s="738"/>
      <c r="AE86" s="33"/>
      <c r="AF86" s="174" t="str">
        <f>_xlfn.IFS(COUNTIF($AE$8:AE86,AE86)&lt;&gt;0,COUNTIF($AE$8:AE86,AE86),COUNTIF($AE$8:AE86,AE86)=0,"")</f>
        <v/>
      </c>
      <c r="AG86" s="98" t="str">
        <f t="shared" si="2"/>
        <v/>
      </c>
      <c r="AJ86" s="453"/>
      <c r="AK86" s="454"/>
      <c r="AL86" s="372"/>
      <c r="AQ86" s="374"/>
      <c r="AR86" s="40"/>
    </row>
    <row r="87" spans="1:44" ht="27" customHeight="1" x14ac:dyDescent="0.65">
      <c r="A87" s="8" t="str">
        <f t="shared" si="3"/>
        <v/>
      </c>
      <c r="B87" s="30"/>
      <c r="E87" s="31"/>
      <c r="F87" s="32"/>
      <c r="AE87" s="33"/>
      <c r="AF87" s="174" t="str">
        <f>_xlfn.IFS(COUNTIF($AE$8:AE87,AE87)&lt;&gt;0,COUNTIF($AE$8:AE87,AE87),COUNTIF($AE$8:AE87,AE87)=0,"")</f>
        <v/>
      </c>
      <c r="AG87" s="98" t="str">
        <f t="shared" si="2"/>
        <v/>
      </c>
      <c r="AJ87" s="453"/>
      <c r="AK87" s="454"/>
      <c r="AL87" s="372"/>
      <c r="AQ87" s="374"/>
      <c r="AR87" s="34"/>
    </row>
    <row r="88" spans="1:44" ht="27" customHeight="1" x14ac:dyDescent="0.65">
      <c r="A88" s="8">
        <f t="shared" si="3"/>
        <v>13</v>
      </c>
      <c r="B88" s="834" t="s">
        <v>935</v>
      </c>
      <c r="C88" s="835"/>
      <c r="D88" s="835"/>
      <c r="E88" s="836"/>
      <c r="F88" s="629"/>
      <c r="G88" s="630"/>
      <c r="H88" s="620" t="s">
        <v>680</v>
      </c>
      <c r="I88" s="620"/>
      <c r="J88" s="620"/>
      <c r="K88" s="620"/>
      <c r="L88" s="620"/>
      <c r="M88" s="620"/>
      <c r="N88" s="620"/>
      <c r="O88" s="620"/>
      <c r="P88" s="620"/>
      <c r="Q88" s="620"/>
      <c r="R88" s="620"/>
      <c r="S88" s="620"/>
      <c r="T88" s="620"/>
      <c r="U88" s="620"/>
      <c r="V88" s="620"/>
      <c r="W88" s="620"/>
      <c r="X88" s="620"/>
      <c r="Y88" s="620"/>
      <c r="Z88" s="620"/>
      <c r="AA88" s="620"/>
      <c r="AB88" s="620"/>
      <c r="AC88" s="620"/>
      <c r="AD88" s="620"/>
      <c r="AE88" s="171" t="s">
        <v>838</v>
      </c>
      <c r="AF88" s="174">
        <f>_xlfn.IFS(COUNTIF($AE$8:AE88,AE88)&lt;&gt;0,COUNTIF($AE$8:AE88,AE88),COUNTIF($AE$8:AE88,AE88)=0,"")</f>
        <v>13</v>
      </c>
      <c r="AG88" s="98">
        <f t="shared" si="2"/>
        <v>13</v>
      </c>
      <c r="AH88" s="554" t="s">
        <v>50</v>
      </c>
      <c r="AI88" s="555"/>
      <c r="AJ88" s="833"/>
      <c r="AK88" s="454"/>
      <c r="AL88" s="372"/>
      <c r="AQ88" s="374"/>
      <c r="AR88" s="742" t="e">
        <f>VLOOKUP(AH88,$CD$7:$CE$9,2,FALSE)</f>
        <v>#N/A</v>
      </c>
    </row>
    <row r="89" spans="1:44" ht="27" customHeight="1" x14ac:dyDescent="0.65">
      <c r="A89" s="8" t="str">
        <f t="shared" si="3"/>
        <v/>
      </c>
      <c r="B89" s="837"/>
      <c r="C89" s="835"/>
      <c r="D89" s="835"/>
      <c r="E89" s="836"/>
      <c r="F89" s="32"/>
      <c r="AE89" s="33"/>
      <c r="AF89" s="174" t="str">
        <f>_xlfn.IFS(COUNTIF($AE$8:AE89,AE89)&lt;&gt;0,COUNTIF($AE$8:AE89,AE89),COUNTIF($AE$8:AE89,AE89)=0,"")</f>
        <v/>
      </c>
      <c r="AG89" s="98" t="str">
        <f t="shared" si="2"/>
        <v/>
      </c>
      <c r="AJ89" s="453"/>
      <c r="AK89" s="454"/>
      <c r="AL89" s="372"/>
      <c r="AQ89" s="374"/>
      <c r="AR89" s="742"/>
    </row>
    <row r="90" spans="1:44" ht="27" customHeight="1" x14ac:dyDescent="0.65">
      <c r="A90" s="8" t="str">
        <f t="shared" si="3"/>
        <v/>
      </c>
      <c r="B90" s="837"/>
      <c r="C90" s="835"/>
      <c r="D90" s="835"/>
      <c r="E90" s="836"/>
      <c r="F90" s="32"/>
      <c r="G90" s="8" t="s">
        <v>78</v>
      </c>
      <c r="H90" s="511" t="s">
        <v>1085</v>
      </c>
      <c r="I90" s="511"/>
      <c r="J90" s="511"/>
      <c r="K90" s="511"/>
      <c r="L90" s="511"/>
      <c r="M90" s="511"/>
      <c r="N90" s="511"/>
      <c r="O90" s="511"/>
      <c r="P90" s="511"/>
      <c r="Q90" s="511"/>
      <c r="R90" s="511"/>
      <c r="S90" s="511"/>
      <c r="T90" s="511"/>
      <c r="U90" s="511"/>
      <c r="V90" s="511"/>
      <c r="W90" s="511"/>
      <c r="X90" s="511"/>
      <c r="Y90" s="511"/>
      <c r="Z90" s="511"/>
      <c r="AA90" s="511"/>
      <c r="AB90" s="511"/>
      <c r="AC90" s="511"/>
      <c r="AD90" s="511"/>
      <c r="AE90" s="33"/>
      <c r="AF90" s="174" t="str">
        <f>_xlfn.IFS(COUNTIF($AE$8:AE90,AE90)&lt;&gt;0,COUNTIF($AE$8:AE90,AE90),COUNTIF($AE$8:AE90,AE90)=0,"")</f>
        <v/>
      </c>
      <c r="AG90" s="98" t="str">
        <f t="shared" si="2"/>
        <v/>
      </c>
      <c r="AJ90" s="453"/>
      <c r="AK90" s="454"/>
      <c r="AL90" s="333"/>
      <c r="AM90" s="334"/>
      <c r="AN90" s="334"/>
      <c r="AO90" s="334"/>
      <c r="AP90" s="334"/>
      <c r="AQ90" s="335"/>
      <c r="AR90" s="34"/>
    </row>
    <row r="91" spans="1:44" ht="27" customHeight="1" x14ac:dyDescent="0.65">
      <c r="A91" s="8" t="str">
        <f t="shared" si="3"/>
        <v/>
      </c>
      <c r="B91" s="837"/>
      <c r="C91" s="835"/>
      <c r="D91" s="835"/>
      <c r="E91" s="836"/>
      <c r="F91" s="32"/>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33"/>
      <c r="AF91" s="174" t="str">
        <f>_xlfn.IFS(COUNTIF($AE$8:AE91,AE91)&lt;&gt;0,COUNTIF($AE$8:AE91,AE91),COUNTIF($AE$8:AE91,AE91)=0,"")</f>
        <v/>
      </c>
      <c r="AG91" s="98" t="str">
        <f t="shared" si="2"/>
        <v/>
      </c>
      <c r="AJ91" s="453"/>
      <c r="AK91" s="454"/>
      <c r="AL91" s="333"/>
      <c r="AM91" s="334"/>
      <c r="AN91" s="334"/>
      <c r="AO91" s="334"/>
      <c r="AP91" s="334"/>
      <c r="AQ91" s="335"/>
      <c r="AR91" s="40"/>
    </row>
    <row r="92" spans="1:44" ht="27" customHeight="1" x14ac:dyDescent="0.65">
      <c r="A92" s="8" t="str">
        <f t="shared" si="3"/>
        <v/>
      </c>
      <c r="B92" s="268"/>
      <c r="C92" s="150"/>
      <c r="D92" s="150"/>
      <c r="E92" s="267"/>
      <c r="F92" s="32"/>
      <c r="H92" s="118"/>
      <c r="I92" s="118"/>
      <c r="J92" s="118"/>
      <c r="K92" s="118"/>
      <c r="L92" s="118"/>
      <c r="M92" s="118"/>
      <c r="N92" s="118"/>
      <c r="O92" s="118"/>
      <c r="P92" s="118"/>
      <c r="Q92" s="118"/>
      <c r="R92" s="118"/>
      <c r="S92" s="118"/>
      <c r="T92" s="118"/>
      <c r="U92" s="118"/>
      <c r="V92" s="118"/>
      <c r="W92" s="118"/>
      <c r="X92" s="118"/>
      <c r="Y92" s="170" t="s">
        <v>3</v>
      </c>
      <c r="Z92" s="288"/>
      <c r="AA92" s="578"/>
      <c r="AB92" s="579"/>
      <c r="AC92" s="580"/>
      <c r="AD92" s="169" t="s">
        <v>10</v>
      </c>
      <c r="AE92" s="33"/>
      <c r="AF92" s="174" t="str">
        <f>_xlfn.IFS(COUNTIF($AE$8:AE92,AE92)&lt;&gt;0,COUNTIF($AE$8:AE92,AE92),COUNTIF($AE$8:AE92,AE92)=0,"")</f>
        <v/>
      </c>
      <c r="AG92" s="98" t="str">
        <f t="shared" si="2"/>
        <v/>
      </c>
      <c r="AH92" s="118"/>
      <c r="AI92" s="118"/>
      <c r="AJ92" s="460"/>
      <c r="AK92" s="460"/>
      <c r="AL92" s="333"/>
      <c r="AM92" s="334"/>
      <c r="AN92" s="334"/>
      <c r="AO92" s="334"/>
      <c r="AP92" s="334"/>
      <c r="AQ92" s="335"/>
      <c r="AR92" s="40"/>
    </row>
    <row r="93" spans="1:44" ht="27" customHeight="1" x14ac:dyDescent="0.65">
      <c r="A93" s="8" t="str">
        <f t="shared" si="3"/>
        <v/>
      </c>
      <c r="B93" s="268"/>
      <c r="C93" s="150"/>
      <c r="D93" s="150"/>
      <c r="E93" s="267"/>
      <c r="F93" s="32"/>
      <c r="H93" s="118"/>
      <c r="I93" s="118"/>
      <c r="J93" s="118"/>
      <c r="K93" s="118"/>
      <c r="L93" s="118"/>
      <c r="M93" s="118"/>
      <c r="N93" s="118"/>
      <c r="O93" s="118"/>
      <c r="P93" s="118"/>
      <c r="Q93" s="118"/>
      <c r="R93" s="118"/>
      <c r="S93" s="118"/>
      <c r="T93" s="118"/>
      <c r="U93" s="118"/>
      <c r="V93" s="118"/>
      <c r="W93" s="118"/>
      <c r="X93" s="118"/>
      <c r="Y93" s="170" t="s">
        <v>4</v>
      </c>
      <c r="Z93" s="288"/>
      <c r="AA93" s="578"/>
      <c r="AB93" s="579"/>
      <c r="AC93" s="580"/>
      <c r="AD93" s="169" t="s">
        <v>10</v>
      </c>
      <c r="AE93" s="33"/>
      <c r="AF93" s="174" t="str">
        <f>_xlfn.IFS(COUNTIF($AE$8:AE93,AE93)&lt;&gt;0,COUNTIF($AE$8:AE93,AE93),COUNTIF($AE$8:AE93,AE93)=0,"")</f>
        <v/>
      </c>
      <c r="AG93" s="98" t="str">
        <f t="shared" si="2"/>
        <v/>
      </c>
      <c r="AH93" s="118"/>
      <c r="AI93" s="118"/>
      <c r="AJ93" s="460"/>
      <c r="AK93" s="460"/>
      <c r="AL93" s="333"/>
      <c r="AM93" s="334"/>
      <c r="AN93" s="334"/>
      <c r="AO93" s="334"/>
      <c r="AP93" s="334"/>
      <c r="AQ93" s="335"/>
      <c r="AR93" s="40"/>
    </row>
    <row r="94" spans="1:44" ht="27" customHeight="1" x14ac:dyDescent="0.65">
      <c r="A94" s="8" t="str">
        <f t="shared" si="3"/>
        <v/>
      </c>
      <c r="B94" s="661"/>
      <c r="C94" s="662"/>
      <c r="D94" s="662"/>
      <c r="E94" s="663"/>
      <c r="F94" s="629" t="s">
        <v>112</v>
      </c>
      <c r="G94" s="630"/>
      <c r="H94" s="620" t="s">
        <v>671</v>
      </c>
      <c r="I94" s="620"/>
      <c r="J94" s="620"/>
      <c r="K94" s="620"/>
      <c r="L94" s="620"/>
      <c r="M94" s="620"/>
      <c r="N94" s="620"/>
      <c r="O94" s="620"/>
      <c r="P94" s="620"/>
      <c r="Q94" s="620"/>
      <c r="R94" s="620"/>
      <c r="S94" s="620"/>
      <c r="T94" s="620"/>
      <c r="U94" s="620"/>
      <c r="V94" s="620"/>
      <c r="W94" s="620"/>
      <c r="X94" s="620"/>
      <c r="Y94" s="620"/>
      <c r="Z94" s="620"/>
      <c r="AA94" s="620"/>
      <c r="AB94" s="620"/>
      <c r="AC94" s="620"/>
      <c r="AD94" s="620"/>
      <c r="AE94" s="33"/>
      <c r="AF94" s="174" t="str">
        <f>_xlfn.IFS(COUNTIF($AE$8:AE94,AE94)&lt;&gt;0,COUNTIF($AE$8:AE94,AE94),COUNTIF($AE$8:AE94,AE94)=0,"")</f>
        <v/>
      </c>
      <c r="AG94" s="98" t="str">
        <f t="shared" si="2"/>
        <v/>
      </c>
      <c r="AH94" s="118"/>
      <c r="AI94" s="118"/>
      <c r="AJ94" s="461"/>
      <c r="AK94" s="454"/>
      <c r="AL94" s="280"/>
      <c r="AM94" s="297"/>
      <c r="AN94" s="297"/>
      <c r="AO94" s="297"/>
      <c r="AP94" s="297"/>
      <c r="AQ94" s="282"/>
      <c r="AR94" s="70"/>
    </row>
    <row r="95" spans="1:44" ht="27" customHeight="1" x14ac:dyDescent="0.65">
      <c r="A95" s="8">
        <f t="shared" si="3"/>
        <v>14</v>
      </c>
      <c r="B95" s="661"/>
      <c r="C95" s="662"/>
      <c r="D95" s="662"/>
      <c r="E95" s="663"/>
      <c r="F95" s="32"/>
      <c r="H95" s="738" t="s">
        <v>397</v>
      </c>
      <c r="I95" s="738"/>
      <c r="J95" s="738"/>
      <c r="K95" s="738"/>
      <c r="L95" s="738"/>
      <c r="M95" s="738"/>
      <c r="N95" s="738"/>
      <c r="O95" s="738"/>
      <c r="P95" s="738"/>
      <c r="Q95" s="738"/>
      <c r="R95" s="738"/>
      <c r="S95" s="738"/>
      <c r="T95" s="738"/>
      <c r="U95" s="738"/>
      <c r="V95" s="738"/>
      <c r="W95" s="738"/>
      <c r="X95" s="738"/>
      <c r="Y95" s="738"/>
      <c r="Z95" s="738"/>
      <c r="AA95" s="738"/>
      <c r="AB95" s="738"/>
      <c r="AC95" s="738"/>
      <c r="AD95" s="738"/>
      <c r="AE95" s="171" t="s">
        <v>838</v>
      </c>
      <c r="AF95" s="174">
        <f>_xlfn.IFS(COUNTIF($AE$8:AE95,AE95)&lt;&gt;0,COUNTIF($AE$8:AE95,AE95),COUNTIF($AE$8:AE95,AE95)=0,"")</f>
        <v>14</v>
      </c>
      <c r="AG95" s="98">
        <f t="shared" si="2"/>
        <v>14</v>
      </c>
      <c r="AH95" s="554" t="s">
        <v>50</v>
      </c>
      <c r="AI95" s="555"/>
      <c r="AJ95" s="833"/>
      <c r="AK95" s="454"/>
      <c r="AL95" s="614" t="s">
        <v>854</v>
      </c>
      <c r="AM95" s="615"/>
      <c r="AN95" s="615"/>
      <c r="AO95" s="615"/>
      <c r="AP95" s="615"/>
      <c r="AQ95" s="616"/>
      <c r="AR95" s="742" t="e">
        <f>VLOOKUP(AH95,$CD$7:$CE$9,2,FALSE)</f>
        <v>#N/A</v>
      </c>
    </row>
    <row r="96" spans="1:44" ht="27" customHeight="1" x14ac:dyDescent="0.65">
      <c r="A96" s="8" t="str">
        <f t="shared" si="3"/>
        <v/>
      </c>
      <c r="B96" s="30"/>
      <c r="E96" s="31"/>
      <c r="F96" s="32"/>
      <c r="H96" s="738"/>
      <c r="I96" s="738"/>
      <c r="J96" s="738"/>
      <c r="K96" s="738"/>
      <c r="L96" s="738"/>
      <c r="M96" s="738"/>
      <c r="N96" s="738"/>
      <c r="O96" s="738"/>
      <c r="P96" s="738"/>
      <c r="Q96" s="738"/>
      <c r="R96" s="738"/>
      <c r="S96" s="738"/>
      <c r="T96" s="738"/>
      <c r="U96" s="738"/>
      <c r="V96" s="738"/>
      <c r="W96" s="738"/>
      <c r="X96" s="738"/>
      <c r="Y96" s="738"/>
      <c r="Z96" s="738"/>
      <c r="AA96" s="738"/>
      <c r="AB96" s="738"/>
      <c r="AC96" s="738"/>
      <c r="AD96" s="738"/>
      <c r="AE96" s="33"/>
      <c r="AF96" s="174" t="str">
        <f>_xlfn.IFS(COUNTIF($AE$8:AE96,AE96)&lt;&gt;0,COUNTIF($AE$8:AE96,AE96),COUNTIF($AE$8:AE96,AE96)=0,"")</f>
        <v/>
      </c>
      <c r="AG96" s="98" t="str">
        <f t="shared" si="2"/>
        <v/>
      </c>
      <c r="AH96" s="49"/>
      <c r="AI96" s="49"/>
      <c r="AJ96" s="458"/>
      <c r="AK96" s="454"/>
      <c r="AL96" s="614"/>
      <c r="AM96" s="615"/>
      <c r="AN96" s="615"/>
      <c r="AO96" s="615"/>
      <c r="AP96" s="615"/>
      <c r="AQ96" s="616"/>
      <c r="AR96" s="742"/>
    </row>
    <row r="97" spans="1:44" ht="27" customHeight="1" x14ac:dyDescent="0.65">
      <c r="A97" s="8" t="str">
        <f t="shared" si="3"/>
        <v/>
      </c>
      <c r="B97" s="30"/>
      <c r="E97" s="31"/>
      <c r="F97" s="32"/>
      <c r="AE97" s="33"/>
      <c r="AF97" s="174" t="str">
        <f>_xlfn.IFS(COUNTIF($AE$8:AE97,AE97)&lt;&gt;0,COUNTIF($AE$8:AE97,AE97),COUNTIF($AE$8:AE97,AE97)=0,"")</f>
        <v/>
      </c>
      <c r="AG97" s="98" t="str">
        <f t="shared" si="2"/>
        <v/>
      </c>
      <c r="AJ97" s="453"/>
      <c r="AK97" s="454"/>
      <c r="AL97" s="372"/>
      <c r="AQ97" s="374"/>
      <c r="AR97" s="34"/>
    </row>
    <row r="98" spans="1:44" ht="27" customHeight="1" x14ac:dyDescent="0.65">
      <c r="A98" s="8">
        <f t="shared" si="3"/>
        <v>15</v>
      </c>
      <c r="B98" s="30"/>
      <c r="E98" s="31"/>
      <c r="F98" s="32"/>
      <c r="H98" s="511" t="s">
        <v>398</v>
      </c>
      <c r="I98" s="511"/>
      <c r="J98" s="511"/>
      <c r="K98" s="511"/>
      <c r="L98" s="511"/>
      <c r="M98" s="511"/>
      <c r="N98" s="511"/>
      <c r="O98" s="511"/>
      <c r="P98" s="511"/>
      <c r="Q98" s="511"/>
      <c r="R98" s="511"/>
      <c r="S98" s="511"/>
      <c r="T98" s="511"/>
      <c r="U98" s="511"/>
      <c r="V98" s="511"/>
      <c r="W98" s="511"/>
      <c r="X98" s="511"/>
      <c r="Y98" s="511"/>
      <c r="Z98" s="511"/>
      <c r="AA98" s="511"/>
      <c r="AB98" s="511"/>
      <c r="AC98" s="511"/>
      <c r="AD98" s="511"/>
      <c r="AE98" s="171" t="s">
        <v>838</v>
      </c>
      <c r="AF98" s="174">
        <f>_xlfn.IFS(COUNTIF($AE$8:AE98,AE98)&lt;&gt;0,COUNTIF($AE$8:AE98,AE98),COUNTIF($AE$8:AE98,AE98)=0,"")</f>
        <v>15</v>
      </c>
      <c r="AG98" s="98">
        <f t="shared" si="2"/>
        <v>15</v>
      </c>
      <c r="AH98" s="554" t="s">
        <v>50</v>
      </c>
      <c r="AI98" s="555"/>
      <c r="AJ98" s="833"/>
      <c r="AK98" s="454"/>
      <c r="AL98" s="614" t="s">
        <v>930</v>
      </c>
      <c r="AM98" s="615"/>
      <c r="AN98" s="615"/>
      <c r="AO98" s="615"/>
      <c r="AP98" s="615"/>
      <c r="AQ98" s="616"/>
      <c r="AR98" s="742" t="e">
        <f>VLOOKUP(AH98,$CD$7:$CE$9,2,FALSE)</f>
        <v>#N/A</v>
      </c>
    </row>
    <row r="99" spans="1:44" ht="27" customHeight="1" x14ac:dyDescent="0.65">
      <c r="A99" s="8" t="str">
        <f t="shared" si="3"/>
        <v/>
      </c>
      <c r="B99" s="30"/>
      <c r="E99" s="31"/>
      <c r="F99" s="32"/>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33"/>
      <c r="AF99" s="174" t="str">
        <f>_xlfn.IFS(COUNTIF($AE$8:AE99,AE99)&lt;&gt;0,COUNTIF($AE$8:AE99,AE99),COUNTIF($AE$8:AE99,AE99)=0,"")</f>
        <v/>
      </c>
      <c r="AG99" s="98" t="str">
        <f t="shared" si="2"/>
        <v/>
      </c>
      <c r="AH99" s="121"/>
      <c r="AI99" s="121"/>
      <c r="AJ99" s="459"/>
      <c r="AK99" s="454"/>
      <c r="AL99" s="614"/>
      <c r="AM99" s="615"/>
      <c r="AN99" s="615"/>
      <c r="AO99" s="615"/>
      <c r="AP99" s="615"/>
      <c r="AQ99" s="616"/>
      <c r="AR99" s="742"/>
    </row>
    <row r="100" spans="1:44" ht="15.9" customHeight="1" x14ac:dyDescent="0.65">
      <c r="A100" s="8" t="str">
        <f t="shared" si="3"/>
        <v/>
      </c>
      <c r="B100" s="30"/>
      <c r="E100" s="31"/>
      <c r="F100" s="32"/>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33"/>
      <c r="AF100" s="174" t="str">
        <f>_xlfn.IFS(COUNTIF($AE$8:AE100,AE100)&lt;&gt;0,COUNTIF($AE$8:AE100,AE100),COUNTIF($AE$8:AE100,AE100)=0,"")</f>
        <v/>
      </c>
      <c r="AG100" s="98" t="str">
        <f t="shared" si="2"/>
        <v/>
      </c>
      <c r="AJ100" s="453"/>
      <c r="AK100" s="454"/>
      <c r="AL100" s="614"/>
      <c r="AM100" s="615"/>
      <c r="AN100" s="615"/>
      <c r="AO100" s="615"/>
      <c r="AP100" s="615"/>
      <c r="AQ100" s="616"/>
      <c r="AR100" s="742"/>
    </row>
    <row r="101" spans="1:44" ht="15.9" customHeight="1" x14ac:dyDescent="0.65">
      <c r="B101" s="30"/>
      <c r="E101" s="31"/>
      <c r="F101" s="32"/>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33"/>
      <c r="AF101" s="174"/>
      <c r="AL101" s="333"/>
      <c r="AM101" s="334"/>
      <c r="AN101" s="334"/>
      <c r="AO101" s="334"/>
      <c r="AP101" s="334"/>
      <c r="AQ101" s="335"/>
      <c r="AR101" s="70"/>
    </row>
    <row r="102" spans="1:44" ht="15" customHeight="1" x14ac:dyDescent="0.65">
      <c r="B102" s="30"/>
      <c r="E102" s="31"/>
      <c r="F102" s="32"/>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33"/>
      <c r="AF102" s="174"/>
      <c r="AL102" s="333"/>
      <c r="AM102" s="334"/>
      <c r="AN102" s="334"/>
      <c r="AO102" s="334"/>
      <c r="AP102" s="334"/>
      <c r="AQ102" s="335"/>
      <c r="AR102" s="70"/>
    </row>
    <row r="103" spans="1:44" ht="27" customHeight="1" x14ac:dyDescent="0.65">
      <c r="A103" s="8" t="str">
        <f t="shared" si="3"/>
        <v/>
      </c>
      <c r="B103" s="30"/>
      <c r="E103" s="31"/>
      <c r="F103" s="629" t="s">
        <v>249</v>
      </c>
      <c r="G103" s="630"/>
      <c r="H103" s="8" t="s">
        <v>673</v>
      </c>
      <c r="AE103" s="33"/>
      <c r="AF103" s="174" t="str">
        <f>_xlfn.IFS(COUNTIF($AE$8:AE103,AE103)&lt;&gt;0,COUNTIF($AE$8:AE103,AE103),COUNTIF($AE$8:AE103,AE103)=0,"")</f>
        <v/>
      </c>
      <c r="AG103" s="98" t="str">
        <f t="shared" si="2"/>
        <v/>
      </c>
      <c r="AL103" s="372"/>
      <c r="AQ103" s="374"/>
      <c r="AR103" s="34"/>
    </row>
    <row r="104" spans="1:44" ht="27" customHeight="1" x14ac:dyDescent="0.65">
      <c r="A104" s="8">
        <f t="shared" si="3"/>
        <v>16</v>
      </c>
      <c r="B104" s="861"/>
      <c r="C104" s="862"/>
      <c r="D104" s="862"/>
      <c r="E104" s="863"/>
      <c r="H104" s="620" t="s">
        <v>672</v>
      </c>
      <c r="I104" s="620"/>
      <c r="J104" s="620"/>
      <c r="K104" s="620"/>
      <c r="L104" s="620"/>
      <c r="M104" s="620"/>
      <c r="N104" s="620"/>
      <c r="O104" s="620"/>
      <c r="P104" s="620"/>
      <c r="Q104" s="620"/>
      <c r="R104" s="620"/>
      <c r="S104" s="620"/>
      <c r="T104" s="620"/>
      <c r="U104" s="620"/>
      <c r="V104" s="620"/>
      <c r="W104" s="620"/>
      <c r="X104" s="620"/>
      <c r="Y104" s="620"/>
      <c r="Z104" s="620"/>
      <c r="AA104" s="620"/>
      <c r="AB104" s="620"/>
      <c r="AC104" s="620"/>
      <c r="AD104" s="620"/>
      <c r="AE104" s="171" t="s">
        <v>838</v>
      </c>
      <c r="AF104" s="174">
        <f>_xlfn.IFS(COUNTIF($AE$8:AE104,AE104)&lt;&gt;0,COUNTIF($AE$8:AE104,AE104),COUNTIF($AE$8:AE104,AE104)=0,"")</f>
        <v>16</v>
      </c>
      <c r="AG104" s="98">
        <f t="shared" si="2"/>
        <v>16</v>
      </c>
      <c r="AH104" s="554" t="s">
        <v>50</v>
      </c>
      <c r="AI104" s="555"/>
      <c r="AJ104" s="556"/>
      <c r="AL104" s="614" t="s">
        <v>853</v>
      </c>
      <c r="AM104" s="615"/>
      <c r="AN104" s="615"/>
      <c r="AO104" s="615"/>
      <c r="AP104" s="615"/>
      <c r="AQ104" s="616"/>
      <c r="AR104" s="742" t="e">
        <f>VLOOKUP(AH104,$CD$7:$CE$9,2,FALSE)</f>
        <v>#N/A</v>
      </c>
    </row>
    <row r="105" spans="1:44" ht="15" customHeight="1" thickBot="1" x14ac:dyDescent="0.7">
      <c r="A105" s="8" t="str">
        <f t="shared" si="3"/>
        <v/>
      </c>
      <c r="B105" s="30"/>
      <c r="E105" s="31"/>
      <c r="F105" s="32"/>
      <c r="AE105" s="33"/>
      <c r="AF105" s="174" t="str">
        <f>_xlfn.IFS(COUNTIF($AE$8:AE105,AE105)&lt;&gt;0,COUNTIF($AE$8:AE105,AE105),COUNTIF($AE$8:AE105,AE105)=0,"")</f>
        <v/>
      </c>
      <c r="AG105" s="98" t="str">
        <f t="shared" si="2"/>
        <v/>
      </c>
      <c r="AL105" s="614"/>
      <c r="AM105" s="615"/>
      <c r="AN105" s="615"/>
      <c r="AO105" s="615"/>
      <c r="AP105" s="615"/>
      <c r="AQ105" s="616"/>
      <c r="AR105" s="742"/>
    </row>
    <row r="106" spans="1:44" ht="27" customHeight="1" x14ac:dyDescent="0.65">
      <c r="A106" s="8" t="str">
        <f t="shared" si="3"/>
        <v/>
      </c>
      <c r="B106" s="30"/>
      <c r="E106" s="31"/>
      <c r="F106" s="32"/>
      <c r="H106" s="882" t="s">
        <v>1108</v>
      </c>
      <c r="I106" s="883"/>
      <c r="J106" s="883"/>
      <c r="K106" s="883"/>
      <c r="L106" s="883"/>
      <c r="M106" s="883"/>
      <c r="N106" s="883"/>
      <c r="O106" s="883"/>
      <c r="P106" s="883"/>
      <c r="Q106" s="883"/>
      <c r="R106" s="883"/>
      <c r="S106" s="883"/>
      <c r="T106" s="883"/>
      <c r="U106" s="883"/>
      <c r="V106" s="883"/>
      <c r="W106" s="883"/>
      <c r="X106" s="883"/>
      <c r="Y106" s="883"/>
      <c r="Z106" s="883"/>
      <c r="AA106" s="883"/>
      <c r="AB106" s="883"/>
      <c r="AC106" s="883"/>
      <c r="AD106" s="884"/>
      <c r="AE106" s="33"/>
      <c r="AF106" s="174" t="str">
        <f>_xlfn.IFS(COUNTIF($AE$8:AE106,AE106)&lt;&gt;0,COUNTIF($AE$8:AE106,AE106),COUNTIF($AE$8:AE106,AE106)=0,"")</f>
        <v/>
      </c>
      <c r="AG106" s="98" t="str">
        <f t="shared" si="2"/>
        <v/>
      </c>
      <c r="AL106" s="614"/>
      <c r="AM106" s="615"/>
      <c r="AN106" s="615"/>
      <c r="AO106" s="615"/>
      <c r="AP106" s="615"/>
      <c r="AQ106" s="616"/>
      <c r="AR106" s="40"/>
    </row>
    <row r="107" spans="1:44" ht="27" customHeight="1" x14ac:dyDescent="0.65">
      <c r="A107" s="8" t="str">
        <f t="shared" si="3"/>
        <v/>
      </c>
      <c r="B107" s="30"/>
      <c r="E107" s="31"/>
      <c r="F107" s="32"/>
      <c r="H107" s="893"/>
      <c r="I107" s="738"/>
      <c r="J107" s="738"/>
      <c r="K107" s="738"/>
      <c r="L107" s="738"/>
      <c r="M107" s="738"/>
      <c r="N107" s="738"/>
      <c r="O107" s="738"/>
      <c r="P107" s="738"/>
      <c r="Q107" s="738"/>
      <c r="R107" s="738"/>
      <c r="S107" s="738"/>
      <c r="T107" s="738"/>
      <c r="U107" s="738"/>
      <c r="V107" s="738"/>
      <c r="W107" s="738"/>
      <c r="X107" s="738"/>
      <c r="Y107" s="738"/>
      <c r="Z107" s="738"/>
      <c r="AA107" s="738"/>
      <c r="AB107" s="738"/>
      <c r="AC107" s="738"/>
      <c r="AD107" s="739"/>
      <c r="AE107" s="33"/>
      <c r="AF107" s="174" t="str">
        <f>_xlfn.IFS(COUNTIF($AE$8:AE107,AE107)&lt;&gt;0,COUNTIF($AE$8:AE107,AE107),COUNTIF($AE$8:AE107,AE107)=0,"")</f>
        <v/>
      </c>
      <c r="AG107" s="98" t="str">
        <f t="shared" si="2"/>
        <v/>
      </c>
      <c r="AL107" s="614"/>
      <c r="AM107" s="615"/>
      <c r="AN107" s="615"/>
      <c r="AO107" s="615"/>
      <c r="AP107" s="615"/>
      <c r="AQ107" s="616"/>
      <c r="AR107" s="40"/>
    </row>
    <row r="108" spans="1:44" ht="27" customHeight="1" x14ac:dyDescent="0.65">
      <c r="A108" s="8" t="str">
        <f t="shared" si="3"/>
        <v/>
      </c>
      <c r="B108" s="30"/>
      <c r="E108" s="31"/>
      <c r="F108" s="32"/>
      <c r="H108" s="893"/>
      <c r="I108" s="738"/>
      <c r="J108" s="738"/>
      <c r="K108" s="738"/>
      <c r="L108" s="738"/>
      <c r="M108" s="738"/>
      <c r="N108" s="738"/>
      <c r="O108" s="738"/>
      <c r="P108" s="738"/>
      <c r="Q108" s="738"/>
      <c r="R108" s="738"/>
      <c r="S108" s="738"/>
      <c r="T108" s="738"/>
      <c r="U108" s="738"/>
      <c r="V108" s="738"/>
      <c r="W108" s="738"/>
      <c r="X108" s="738"/>
      <c r="Y108" s="738"/>
      <c r="Z108" s="738"/>
      <c r="AA108" s="738"/>
      <c r="AB108" s="738"/>
      <c r="AC108" s="738"/>
      <c r="AD108" s="739"/>
      <c r="AE108" s="33"/>
      <c r="AF108" s="174" t="str">
        <f>_xlfn.IFS(COUNTIF($AE$8:AE108,AE108)&lt;&gt;0,COUNTIF($AE$8:AE108,AE108),COUNTIF($AE$8:AE108,AE108)=0,"")</f>
        <v/>
      </c>
      <c r="AG108" s="98" t="str">
        <f t="shared" si="2"/>
        <v/>
      </c>
      <c r="AL108" s="338"/>
      <c r="AM108" s="339"/>
      <c r="AN108" s="339"/>
      <c r="AO108" s="339"/>
      <c r="AP108" s="339"/>
      <c r="AQ108" s="340"/>
      <c r="AR108" s="40"/>
    </row>
    <row r="109" spans="1:44" ht="18.899999999999999" customHeight="1" x14ac:dyDescent="0.65">
      <c r="B109" s="30"/>
      <c r="E109" s="31"/>
      <c r="F109" s="32"/>
      <c r="H109" s="893"/>
      <c r="I109" s="738"/>
      <c r="J109" s="738"/>
      <c r="K109" s="738"/>
      <c r="L109" s="738"/>
      <c r="M109" s="738"/>
      <c r="N109" s="738"/>
      <c r="O109" s="738"/>
      <c r="P109" s="738"/>
      <c r="Q109" s="738"/>
      <c r="R109" s="738"/>
      <c r="S109" s="738"/>
      <c r="T109" s="738"/>
      <c r="U109" s="738"/>
      <c r="V109" s="738"/>
      <c r="W109" s="738"/>
      <c r="X109" s="738"/>
      <c r="Y109" s="738"/>
      <c r="Z109" s="738"/>
      <c r="AA109" s="738"/>
      <c r="AB109" s="738"/>
      <c r="AC109" s="738"/>
      <c r="AD109" s="739"/>
      <c r="AE109" s="33"/>
      <c r="AF109" s="174"/>
      <c r="AL109" s="338"/>
      <c r="AM109" s="339"/>
      <c r="AN109" s="339"/>
      <c r="AO109" s="339"/>
      <c r="AP109" s="339"/>
      <c r="AQ109" s="340"/>
      <c r="AR109" s="40"/>
    </row>
    <row r="110" spans="1:44" ht="27" customHeight="1" x14ac:dyDescent="0.65">
      <c r="A110" s="8" t="str">
        <f t="shared" si="3"/>
        <v/>
      </c>
      <c r="B110" s="30"/>
      <c r="E110" s="31"/>
      <c r="F110" s="32"/>
      <c r="H110" s="893"/>
      <c r="I110" s="738"/>
      <c r="J110" s="738"/>
      <c r="K110" s="738"/>
      <c r="L110" s="738"/>
      <c r="M110" s="738"/>
      <c r="N110" s="738"/>
      <c r="O110" s="738"/>
      <c r="P110" s="738"/>
      <c r="Q110" s="738"/>
      <c r="R110" s="738"/>
      <c r="S110" s="738"/>
      <c r="T110" s="738"/>
      <c r="U110" s="738"/>
      <c r="V110" s="738"/>
      <c r="W110" s="738"/>
      <c r="X110" s="738"/>
      <c r="Y110" s="738"/>
      <c r="Z110" s="738"/>
      <c r="AA110" s="738"/>
      <c r="AB110" s="738"/>
      <c r="AC110" s="738"/>
      <c r="AD110" s="739"/>
      <c r="AE110" s="33"/>
      <c r="AF110" s="174" t="str">
        <f>_xlfn.IFS(COUNTIF($AE$8:AE110,AE110)&lt;&gt;0,COUNTIF($AE$8:AE110,AE110),COUNTIF($AE$8:AE110,AE110)=0,"")</f>
        <v/>
      </c>
      <c r="AG110" s="98" t="str">
        <f t="shared" si="2"/>
        <v/>
      </c>
      <c r="AL110" s="333"/>
      <c r="AM110" s="334"/>
      <c r="AN110" s="334"/>
      <c r="AO110" s="334"/>
      <c r="AP110" s="334"/>
      <c r="AQ110" s="335"/>
      <c r="AR110" s="40"/>
    </row>
    <row r="111" spans="1:44" ht="27" customHeight="1" x14ac:dyDescent="0.65">
      <c r="B111" s="30"/>
      <c r="E111" s="31"/>
      <c r="F111" s="32"/>
      <c r="H111" s="893"/>
      <c r="I111" s="738"/>
      <c r="J111" s="738"/>
      <c r="K111" s="738"/>
      <c r="L111" s="738"/>
      <c r="M111" s="738"/>
      <c r="N111" s="738"/>
      <c r="O111" s="738"/>
      <c r="P111" s="738"/>
      <c r="Q111" s="738"/>
      <c r="R111" s="738"/>
      <c r="S111" s="738"/>
      <c r="T111" s="738"/>
      <c r="U111" s="738"/>
      <c r="V111" s="738"/>
      <c r="W111" s="738"/>
      <c r="X111" s="738"/>
      <c r="Y111" s="738"/>
      <c r="Z111" s="738"/>
      <c r="AA111" s="738"/>
      <c r="AB111" s="738"/>
      <c r="AC111" s="738"/>
      <c r="AD111" s="739"/>
      <c r="AE111" s="33"/>
      <c r="AF111" s="174"/>
      <c r="AL111" s="333"/>
      <c r="AM111" s="334"/>
      <c r="AN111" s="334"/>
      <c r="AO111" s="334"/>
      <c r="AP111" s="334"/>
      <c r="AQ111" s="335"/>
      <c r="AR111" s="40"/>
    </row>
    <row r="112" spans="1:44" ht="27" customHeight="1" x14ac:dyDescent="0.65">
      <c r="B112" s="30"/>
      <c r="E112" s="31"/>
      <c r="F112" s="32"/>
      <c r="H112" s="893"/>
      <c r="I112" s="738"/>
      <c r="J112" s="738"/>
      <c r="K112" s="738"/>
      <c r="L112" s="738"/>
      <c r="M112" s="738"/>
      <c r="N112" s="738"/>
      <c r="O112" s="738"/>
      <c r="P112" s="738"/>
      <c r="Q112" s="738"/>
      <c r="R112" s="738"/>
      <c r="S112" s="738"/>
      <c r="T112" s="738"/>
      <c r="U112" s="738"/>
      <c r="V112" s="738"/>
      <c r="W112" s="738"/>
      <c r="X112" s="738"/>
      <c r="Y112" s="738"/>
      <c r="Z112" s="738"/>
      <c r="AA112" s="738"/>
      <c r="AB112" s="738"/>
      <c r="AC112" s="738"/>
      <c r="AD112" s="739"/>
      <c r="AE112" s="33"/>
      <c r="AF112" s="174"/>
      <c r="AL112" s="333"/>
      <c r="AM112" s="334"/>
      <c r="AN112" s="334"/>
      <c r="AO112" s="334"/>
      <c r="AP112" s="334"/>
      <c r="AQ112" s="335"/>
      <c r="AR112" s="40"/>
    </row>
    <row r="113" spans="1:44" ht="23.8" customHeight="1" thickBot="1" x14ac:dyDescent="0.7">
      <c r="A113" s="8" t="str">
        <f t="shared" si="3"/>
        <v/>
      </c>
      <c r="B113" s="30"/>
      <c r="E113" s="31"/>
      <c r="F113" s="32"/>
      <c r="H113" s="885"/>
      <c r="I113" s="740"/>
      <c r="J113" s="740"/>
      <c r="K113" s="740"/>
      <c r="L113" s="740"/>
      <c r="M113" s="740"/>
      <c r="N113" s="740"/>
      <c r="O113" s="740"/>
      <c r="P113" s="740"/>
      <c r="Q113" s="740"/>
      <c r="R113" s="740"/>
      <c r="S113" s="740"/>
      <c r="T113" s="740"/>
      <c r="U113" s="740"/>
      <c r="V113" s="740"/>
      <c r="W113" s="740"/>
      <c r="X113" s="740"/>
      <c r="Y113" s="740"/>
      <c r="Z113" s="740"/>
      <c r="AA113" s="740"/>
      <c r="AB113" s="740"/>
      <c r="AC113" s="740"/>
      <c r="AD113" s="741"/>
      <c r="AE113" s="33"/>
      <c r="AF113" s="174" t="str">
        <f>_xlfn.IFS(COUNTIF($AE$8:AE113,AE113)&lt;&gt;0,COUNTIF($AE$8:AE113,AE113),COUNTIF($AE$8:AE113,AE113)=0,"")</f>
        <v/>
      </c>
      <c r="AG113" s="98" t="str">
        <f t="shared" si="2"/>
        <v/>
      </c>
      <c r="AL113" s="333"/>
      <c r="AM113" s="334"/>
      <c r="AN113" s="334"/>
      <c r="AO113" s="334"/>
      <c r="AP113" s="334"/>
      <c r="AQ113" s="335"/>
      <c r="AR113" s="40"/>
    </row>
    <row r="114" spans="1:44" ht="27" customHeight="1" x14ac:dyDescent="0.65">
      <c r="A114" s="8" t="str">
        <f t="shared" si="3"/>
        <v/>
      </c>
      <c r="B114" s="30"/>
      <c r="E114" s="31"/>
      <c r="F114" s="32"/>
      <c r="H114" s="717" t="s">
        <v>1109</v>
      </c>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9"/>
      <c r="AE114" s="33"/>
      <c r="AF114" s="174" t="str">
        <f>_xlfn.IFS(COUNTIF($AE$8:AE114,AE114)&lt;&gt;0,COUNTIF($AE$8:AE114,AE114),COUNTIF($AE$8:AE114,AE114)=0,"")</f>
        <v/>
      </c>
      <c r="AG114" s="98" t="str">
        <f t="shared" si="2"/>
        <v/>
      </c>
      <c r="AL114" s="333"/>
      <c r="AM114" s="334"/>
      <c r="AN114" s="334"/>
      <c r="AO114" s="334"/>
      <c r="AP114" s="334"/>
      <c r="AQ114" s="335"/>
      <c r="AR114" s="40"/>
    </row>
    <row r="115" spans="1:44" ht="27" customHeight="1" x14ac:dyDescent="0.65">
      <c r="A115" s="8" t="str">
        <f t="shared" si="3"/>
        <v/>
      </c>
      <c r="B115" s="30"/>
      <c r="E115" s="31"/>
      <c r="F115" s="32"/>
      <c r="H115" s="720"/>
      <c r="I115" s="520"/>
      <c r="J115" s="520"/>
      <c r="K115" s="520"/>
      <c r="L115" s="520"/>
      <c r="M115" s="520"/>
      <c r="N115" s="520"/>
      <c r="O115" s="520"/>
      <c r="P115" s="520"/>
      <c r="Q115" s="520"/>
      <c r="R115" s="520"/>
      <c r="S115" s="520"/>
      <c r="T115" s="520"/>
      <c r="U115" s="520"/>
      <c r="V115" s="520"/>
      <c r="W115" s="520"/>
      <c r="X115" s="520"/>
      <c r="Y115" s="520"/>
      <c r="Z115" s="520"/>
      <c r="AA115" s="520"/>
      <c r="AB115" s="520"/>
      <c r="AC115" s="520"/>
      <c r="AD115" s="721"/>
      <c r="AE115" s="33"/>
      <c r="AF115" s="174" t="str">
        <f>_xlfn.IFS(COUNTIF($AE$8:AE115,AE115)&lt;&gt;0,COUNTIF($AE$8:AE115,AE115),COUNTIF($AE$8:AE115,AE115)=0,"")</f>
        <v/>
      </c>
      <c r="AG115" s="98" t="str">
        <f t="shared" si="2"/>
        <v/>
      </c>
      <c r="AL115" s="333"/>
      <c r="AM115" s="334"/>
      <c r="AN115" s="334"/>
      <c r="AO115" s="334"/>
      <c r="AP115" s="334"/>
      <c r="AQ115" s="335"/>
      <c r="AR115" s="40"/>
    </row>
    <row r="116" spans="1:44" ht="27" customHeight="1" x14ac:dyDescent="0.65">
      <c r="A116" s="8" t="str">
        <f t="shared" si="3"/>
        <v/>
      </c>
      <c r="B116" s="30"/>
      <c r="E116" s="31"/>
      <c r="F116" s="32"/>
      <c r="H116" s="720"/>
      <c r="I116" s="520"/>
      <c r="J116" s="520"/>
      <c r="K116" s="520"/>
      <c r="L116" s="520"/>
      <c r="M116" s="520"/>
      <c r="N116" s="520"/>
      <c r="O116" s="520"/>
      <c r="P116" s="520"/>
      <c r="Q116" s="520"/>
      <c r="R116" s="520"/>
      <c r="S116" s="520"/>
      <c r="T116" s="520"/>
      <c r="U116" s="520"/>
      <c r="V116" s="520"/>
      <c r="W116" s="520"/>
      <c r="X116" s="520"/>
      <c r="Y116" s="520"/>
      <c r="Z116" s="520"/>
      <c r="AA116" s="520"/>
      <c r="AB116" s="520"/>
      <c r="AC116" s="520"/>
      <c r="AD116" s="721"/>
      <c r="AE116" s="33"/>
      <c r="AF116" s="174" t="str">
        <f>_xlfn.IFS(COUNTIF($AE$8:AE116,AE116)&lt;&gt;0,COUNTIF($AE$8:AE116,AE116),COUNTIF($AE$8:AE116,AE116)=0,"")</f>
        <v/>
      </c>
      <c r="AG116" s="98" t="str">
        <f t="shared" si="2"/>
        <v/>
      </c>
      <c r="AL116" s="333"/>
      <c r="AM116" s="334"/>
      <c r="AN116" s="334"/>
      <c r="AO116" s="334"/>
      <c r="AP116" s="334"/>
      <c r="AQ116" s="335"/>
      <c r="AR116" s="40"/>
    </row>
    <row r="117" spans="1:44" ht="27" customHeight="1" x14ac:dyDescent="0.65">
      <c r="A117" s="8" t="str">
        <f t="shared" si="3"/>
        <v/>
      </c>
      <c r="B117" s="30"/>
      <c r="E117" s="31"/>
      <c r="F117" s="32"/>
      <c r="H117" s="720"/>
      <c r="I117" s="520"/>
      <c r="J117" s="520"/>
      <c r="K117" s="520"/>
      <c r="L117" s="520"/>
      <c r="M117" s="520"/>
      <c r="N117" s="520"/>
      <c r="O117" s="520"/>
      <c r="P117" s="520"/>
      <c r="Q117" s="520"/>
      <c r="R117" s="520"/>
      <c r="S117" s="520"/>
      <c r="T117" s="520"/>
      <c r="U117" s="520"/>
      <c r="V117" s="520"/>
      <c r="W117" s="520"/>
      <c r="X117" s="520"/>
      <c r="Y117" s="520"/>
      <c r="Z117" s="520"/>
      <c r="AA117" s="520"/>
      <c r="AB117" s="520"/>
      <c r="AC117" s="520"/>
      <c r="AD117" s="721"/>
      <c r="AE117" s="33"/>
      <c r="AF117" s="174" t="str">
        <f>_xlfn.IFS(COUNTIF($AE$8:AE117,AE117)&lt;&gt;0,COUNTIF($AE$8:AE117,AE117),COUNTIF($AE$8:AE117,AE117)=0,"")</f>
        <v/>
      </c>
      <c r="AG117" s="98" t="str">
        <f t="shared" si="2"/>
        <v/>
      </c>
      <c r="AL117" s="333"/>
      <c r="AM117" s="334"/>
      <c r="AN117" s="334"/>
      <c r="AO117" s="334"/>
      <c r="AP117" s="334"/>
      <c r="AQ117" s="335"/>
      <c r="AR117" s="40"/>
    </row>
    <row r="118" spans="1:44" ht="20.8" customHeight="1" thickBot="1" x14ac:dyDescent="0.7">
      <c r="A118" s="8" t="str">
        <f t="shared" si="3"/>
        <v/>
      </c>
      <c r="B118" s="30"/>
      <c r="E118" s="31"/>
      <c r="F118" s="32"/>
      <c r="H118" s="722"/>
      <c r="I118" s="723"/>
      <c r="J118" s="723"/>
      <c r="K118" s="723"/>
      <c r="L118" s="723"/>
      <c r="M118" s="723"/>
      <c r="N118" s="723"/>
      <c r="O118" s="723"/>
      <c r="P118" s="723"/>
      <c r="Q118" s="723"/>
      <c r="R118" s="723"/>
      <c r="S118" s="723"/>
      <c r="T118" s="723"/>
      <c r="U118" s="723"/>
      <c r="V118" s="723"/>
      <c r="W118" s="723"/>
      <c r="X118" s="723"/>
      <c r="Y118" s="723"/>
      <c r="Z118" s="723"/>
      <c r="AA118" s="723"/>
      <c r="AB118" s="723"/>
      <c r="AC118" s="723"/>
      <c r="AD118" s="724"/>
      <c r="AE118" s="33"/>
      <c r="AF118" s="174" t="str">
        <f>_xlfn.IFS(COUNTIF($AE$8:AE118,AE118)&lt;&gt;0,COUNTIF($AE$8:AE118,AE118),COUNTIF($AE$8:AE118,AE118)=0,"")</f>
        <v/>
      </c>
      <c r="AG118" s="98" t="str">
        <f t="shared" si="2"/>
        <v/>
      </c>
      <c r="AL118" s="333"/>
      <c r="AM118" s="334"/>
      <c r="AN118" s="334"/>
      <c r="AO118" s="334"/>
      <c r="AP118" s="334"/>
      <c r="AQ118" s="335"/>
      <c r="AR118" s="40"/>
    </row>
    <row r="119" spans="1:44" ht="27" customHeight="1" x14ac:dyDescent="0.65">
      <c r="A119" s="8" t="str">
        <f t="shared" si="3"/>
        <v/>
      </c>
      <c r="B119" s="30"/>
      <c r="E119" s="31"/>
      <c r="F119" s="32"/>
      <c r="H119" s="717" t="s">
        <v>1110</v>
      </c>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9"/>
      <c r="AE119" s="33"/>
      <c r="AF119" s="174" t="str">
        <f>_xlfn.IFS(COUNTIF($AE$8:AE119,AE119)&lt;&gt;0,COUNTIF($AE$8:AE119,AE119),COUNTIF($AE$8:AE119,AE119)=0,"")</f>
        <v/>
      </c>
      <c r="AG119" s="98" t="str">
        <f t="shared" si="2"/>
        <v/>
      </c>
      <c r="AL119" s="333"/>
      <c r="AM119" s="334"/>
      <c r="AN119" s="334"/>
      <c r="AO119" s="334"/>
      <c r="AP119" s="334"/>
      <c r="AQ119" s="335"/>
      <c r="AR119" s="40"/>
    </row>
    <row r="120" spans="1:44" ht="27" customHeight="1" x14ac:dyDescent="0.65">
      <c r="A120" s="8" t="str">
        <f t="shared" si="3"/>
        <v/>
      </c>
      <c r="B120" s="30"/>
      <c r="E120" s="31"/>
      <c r="F120" s="32"/>
      <c r="H120" s="720"/>
      <c r="I120" s="520"/>
      <c r="J120" s="520"/>
      <c r="K120" s="520"/>
      <c r="L120" s="520"/>
      <c r="M120" s="520"/>
      <c r="N120" s="520"/>
      <c r="O120" s="520"/>
      <c r="P120" s="520"/>
      <c r="Q120" s="520"/>
      <c r="R120" s="520"/>
      <c r="S120" s="520"/>
      <c r="T120" s="520"/>
      <c r="U120" s="520"/>
      <c r="V120" s="520"/>
      <c r="W120" s="520"/>
      <c r="X120" s="520"/>
      <c r="Y120" s="520"/>
      <c r="Z120" s="520"/>
      <c r="AA120" s="520"/>
      <c r="AB120" s="520"/>
      <c r="AC120" s="520"/>
      <c r="AD120" s="721"/>
      <c r="AE120" s="33"/>
      <c r="AF120" s="174" t="str">
        <f>_xlfn.IFS(COUNTIF($AE$8:AE120,AE120)&lt;&gt;0,COUNTIF($AE$8:AE120,AE120),COUNTIF($AE$8:AE120,AE120)=0,"")</f>
        <v/>
      </c>
      <c r="AG120" s="98" t="str">
        <f t="shared" si="2"/>
        <v/>
      </c>
      <c r="AL120" s="333"/>
      <c r="AM120" s="334"/>
      <c r="AN120" s="334"/>
      <c r="AO120" s="334"/>
      <c r="AP120" s="334"/>
      <c r="AQ120" s="335"/>
      <c r="AR120" s="40"/>
    </row>
    <row r="121" spans="1:44" ht="27" customHeight="1" x14ac:dyDescent="0.65">
      <c r="A121" s="8" t="str">
        <f t="shared" si="3"/>
        <v/>
      </c>
      <c r="B121" s="30"/>
      <c r="E121" s="31"/>
      <c r="F121" s="32"/>
      <c r="H121" s="720"/>
      <c r="I121" s="520"/>
      <c r="J121" s="520"/>
      <c r="K121" s="520"/>
      <c r="L121" s="520"/>
      <c r="M121" s="520"/>
      <c r="N121" s="520"/>
      <c r="O121" s="520"/>
      <c r="P121" s="520"/>
      <c r="Q121" s="520"/>
      <c r="R121" s="520"/>
      <c r="S121" s="520"/>
      <c r="T121" s="520"/>
      <c r="U121" s="520"/>
      <c r="V121" s="520"/>
      <c r="W121" s="520"/>
      <c r="X121" s="520"/>
      <c r="Y121" s="520"/>
      <c r="Z121" s="520"/>
      <c r="AA121" s="520"/>
      <c r="AB121" s="520"/>
      <c r="AC121" s="520"/>
      <c r="AD121" s="721"/>
      <c r="AE121" s="33"/>
      <c r="AF121" s="174" t="str">
        <f>_xlfn.IFS(COUNTIF($AE$8:AE121,AE121)&lt;&gt;0,COUNTIF($AE$8:AE121,AE121),COUNTIF($AE$8:AE121,AE121)=0,"")</f>
        <v/>
      </c>
      <c r="AG121" s="98" t="str">
        <f t="shared" si="2"/>
        <v/>
      </c>
      <c r="AL121" s="333"/>
      <c r="AM121" s="334"/>
      <c r="AN121" s="334"/>
      <c r="AO121" s="334"/>
      <c r="AP121" s="334"/>
      <c r="AQ121" s="335"/>
      <c r="AR121" s="40"/>
    </row>
    <row r="122" spans="1:44" ht="27" customHeight="1" x14ac:dyDescent="0.65">
      <c r="A122" s="8" t="str">
        <f t="shared" si="3"/>
        <v/>
      </c>
      <c r="B122" s="30"/>
      <c r="E122" s="31"/>
      <c r="F122" s="32"/>
      <c r="H122" s="720"/>
      <c r="I122" s="520"/>
      <c r="J122" s="520"/>
      <c r="K122" s="520"/>
      <c r="L122" s="520"/>
      <c r="M122" s="520"/>
      <c r="N122" s="520"/>
      <c r="O122" s="520"/>
      <c r="P122" s="520"/>
      <c r="Q122" s="520"/>
      <c r="R122" s="520"/>
      <c r="S122" s="520"/>
      <c r="T122" s="520"/>
      <c r="U122" s="520"/>
      <c r="V122" s="520"/>
      <c r="W122" s="520"/>
      <c r="X122" s="520"/>
      <c r="Y122" s="520"/>
      <c r="Z122" s="520"/>
      <c r="AA122" s="520"/>
      <c r="AB122" s="520"/>
      <c r="AC122" s="520"/>
      <c r="AD122" s="721"/>
      <c r="AE122" s="33"/>
      <c r="AF122" s="174" t="str">
        <f>_xlfn.IFS(COUNTIF($AE$8:AE122,AE122)&lt;&gt;0,COUNTIF($AE$8:AE122,AE122),COUNTIF($AE$8:AE122,AE122)=0,"")</f>
        <v/>
      </c>
      <c r="AG122" s="98" t="str">
        <f t="shared" si="2"/>
        <v/>
      </c>
      <c r="AL122" s="333"/>
      <c r="AM122" s="334"/>
      <c r="AN122" s="334"/>
      <c r="AO122" s="334"/>
      <c r="AP122" s="334"/>
      <c r="AQ122" s="335"/>
      <c r="AR122" s="40"/>
    </row>
    <row r="123" spans="1:44" ht="27" customHeight="1" x14ac:dyDescent="0.65">
      <c r="B123" s="30"/>
      <c r="E123" s="31"/>
      <c r="F123" s="32"/>
      <c r="H123" s="720"/>
      <c r="I123" s="520"/>
      <c r="J123" s="520"/>
      <c r="K123" s="520"/>
      <c r="L123" s="520"/>
      <c r="M123" s="520"/>
      <c r="N123" s="520"/>
      <c r="O123" s="520"/>
      <c r="P123" s="520"/>
      <c r="Q123" s="520"/>
      <c r="R123" s="520"/>
      <c r="S123" s="520"/>
      <c r="T123" s="520"/>
      <c r="U123" s="520"/>
      <c r="V123" s="520"/>
      <c r="W123" s="520"/>
      <c r="X123" s="520"/>
      <c r="Y123" s="520"/>
      <c r="Z123" s="520"/>
      <c r="AA123" s="520"/>
      <c r="AB123" s="520"/>
      <c r="AC123" s="520"/>
      <c r="AD123" s="721"/>
      <c r="AE123" s="33"/>
      <c r="AF123" s="174"/>
      <c r="AL123" s="333"/>
      <c r="AM123" s="334"/>
      <c r="AN123" s="334"/>
      <c r="AO123" s="334"/>
      <c r="AP123" s="334"/>
      <c r="AQ123" s="335"/>
      <c r="AR123" s="40"/>
    </row>
    <row r="124" spans="1:44" ht="27" customHeight="1" x14ac:dyDescent="0.65">
      <c r="B124" s="30"/>
      <c r="E124" s="31"/>
      <c r="F124" s="32"/>
      <c r="H124" s="720"/>
      <c r="I124" s="520"/>
      <c r="J124" s="520"/>
      <c r="K124" s="520"/>
      <c r="L124" s="520"/>
      <c r="M124" s="520"/>
      <c r="N124" s="520"/>
      <c r="O124" s="520"/>
      <c r="P124" s="520"/>
      <c r="Q124" s="520"/>
      <c r="R124" s="520"/>
      <c r="S124" s="520"/>
      <c r="T124" s="520"/>
      <c r="U124" s="520"/>
      <c r="V124" s="520"/>
      <c r="W124" s="520"/>
      <c r="X124" s="520"/>
      <c r="Y124" s="520"/>
      <c r="Z124" s="520"/>
      <c r="AA124" s="520"/>
      <c r="AB124" s="520"/>
      <c r="AC124" s="520"/>
      <c r="AD124" s="721"/>
      <c r="AE124" s="33"/>
      <c r="AF124" s="174"/>
      <c r="AL124" s="333"/>
      <c r="AM124" s="334"/>
      <c r="AN124" s="334"/>
      <c r="AO124" s="334"/>
      <c r="AP124" s="334"/>
      <c r="AQ124" s="335"/>
      <c r="AR124" s="40"/>
    </row>
    <row r="125" spans="1:44" ht="27" customHeight="1" x14ac:dyDescent="0.65">
      <c r="A125" s="8" t="str">
        <f t="shared" si="3"/>
        <v/>
      </c>
      <c r="B125" s="30"/>
      <c r="E125" s="31"/>
      <c r="F125" s="32"/>
      <c r="H125" s="720"/>
      <c r="I125" s="520"/>
      <c r="J125" s="520"/>
      <c r="K125" s="520"/>
      <c r="L125" s="520"/>
      <c r="M125" s="520"/>
      <c r="N125" s="520"/>
      <c r="O125" s="520"/>
      <c r="P125" s="520"/>
      <c r="Q125" s="520"/>
      <c r="R125" s="520"/>
      <c r="S125" s="520"/>
      <c r="T125" s="520"/>
      <c r="U125" s="520"/>
      <c r="V125" s="520"/>
      <c r="W125" s="520"/>
      <c r="X125" s="520"/>
      <c r="Y125" s="520"/>
      <c r="Z125" s="520"/>
      <c r="AA125" s="520"/>
      <c r="AB125" s="520"/>
      <c r="AC125" s="520"/>
      <c r="AD125" s="721"/>
      <c r="AE125" s="33"/>
      <c r="AF125" s="174" t="str">
        <f>_xlfn.IFS(COUNTIF($AE$8:AE125,AE125)&lt;&gt;0,COUNTIF($AE$8:AE125,AE125),COUNTIF($AE$8:AE125,AE125)=0,"")</f>
        <v/>
      </c>
      <c r="AG125" s="98" t="str">
        <f t="shared" si="2"/>
        <v/>
      </c>
      <c r="AL125" s="333"/>
      <c r="AM125" s="334"/>
      <c r="AN125" s="334"/>
      <c r="AO125" s="334"/>
      <c r="AP125" s="334"/>
      <c r="AQ125" s="335"/>
      <c r="AR125" s="40"/>
    </row>
    <row r="126" spans="1:44" ht="18" customHeight="1" thickBot="1" x14ac:dyDescent="0.7">
      <c r="A126" s="8" t="str">
        <f t="shared" si="3"/>
        <v/>
      </c>
      <c r="B126" s="30"/>
      <c r="E126" s="31"/>
      <c r="F126" s="32"/>
      <c r="H126" s="722"/>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4"/>
      <c r="AE126" s="33"/>
      <c r="AF126" s="174" t="str">
        <f>_xlfn.IFS(COUNTIF($AE$8:AE126,AE126)&lt;&gt;0,COUNTIF($AE$8:AE126,AE126),COUNTIF($AE$8:AE126,AE126)=0,"")</f>
        <v/>
      </c>
      <c r="AG126" s="98" t="str">
        <f t="shared" si="2"/>
        <v/>
      </c>
      <c r="AL126" s="333"/>
      <c r="AM126" s="334"/>
      <c r="AN126" s="334"/>
      <c r="AO126" s="334"/>
      <c r="AP126" s="334"/>
      <c r="AQ126" s="335"/>
      <c r="AR126" s="40"/>
    </row>
    <row r="127" spans="1:44" ht="12.55" customHeight="1" x14ac:dyDescent="0.65">
      <c r="A127" s="8" t="str">
        <f t="shared" si="3"/>
        <v/>
      </c>
      <c r="B127" s="30"/>
      <c r="E127" s="31"/>
      <c r="F127" s="32"/>
      <c r="H127" s="177" t="s">
        <v>399</v>
      </c>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33"/>
      <c r="AF127" s="174" t="str">
        <f>_xlfn.IFS(COUNTIF($AE$8:AE127,AE127)&lt;&gt;0,COUNTIF($AE$8:AE127,AE127),COUNTIF($AE$8:AE127,AE127)=0,"")</f>
        <v/>
      </c>
      <c r="AG127" s="98" t="str">
        <f t="shared" si="2"/>
        <v/>
      </c>
      <c r="AL127" s="333"/>
      <c r="AM127" s="334"/>
      <c r="AN127" s="334"/>
      <c r="AO127" s="334"/>
      <c r="AP127" s="334"/>
      <c r="AQ127" s="335"/>
      <c r="AR127" s="40"/>
    </row>
    <row r="128" spans="1:44" ht="27" customHeight="1" x14ac:dyDescent="0.65">
      <c r="A128" s="8" t="str">
        <f t="shared" si="3"/>
        <v/>
      </c>
      <c r="B128" s="661"/>
      <c r="C128" s="662"/>
      <c r="D128" s="662"/>
      <c r="E128" s="663"/>
      <c r="F128" s="629" t="s">
        <v>250</v>
      </c>
      <c r="G128" s="630"/>
      <c r="H128" s="620" t="s">
        <v>414</v>
      </c>
      <c r="I128" s="620"/>
      <c r="J128" s="620"/>
      <c r="K128" s="620"/>
      <c r="L128" s="620"/>
      <c r="M128" s="620"/>
      <c r="N128" s="620"/>
      <c r="O128" s="620"/>
      <c r="P128" s="620"/>
      <c r="Q128" s="620"/>
      <c r="R128" s="620"/>
      <c r="S128" s="620"/>
      <c r="T128" s="620"/>
      <c r="U128" s="620"/>
      <c r="V128" s="620"/>
      <c r="W128" s="620"/>
      <c r="X128" s="620"/>
      <c r="Y128" s="620"/>
      <c r="Z128" s="620"/>
      <c r="AA128" s="620"/>
      <c r="AB128" s="620"/>
      <c r="AC128" s="620"/>
      <c r="AD128" s="620"/>
      <c r="AE128" s="33"/>
      <c r="AF128" s="174" t="str">
        <f>_xlfn.IFS(COUNTIF($AE$8:AE128,AE128)&lt;&gt;0,COUNTIF($AE$8:AE128,AE128),COUNTIF($AE$8:AE128,AE128)=0,"")</f>
        <v/>
      </c>
      <c r="AG128" s="98" t="str">
        <f t="shared" si="2"/>
        <v/>
      </c>
      <c r="AL128" s="333"/>
      <c r="AM128" s="334"/>
      <c r="AN128" s="334"/>
      <c r="AO128" s="334"/>
      <c r="AP128" s="334"/>
      <c r="AQ128" s="335"/>
      <c r="AR128" s="34"/>
    </row>
    <row r="129" spans="1:44" ht="27" customHeight="1" x14ac:dyDescent="0.65">
      <c r="A129" s="8">
        <f t="shared" si="3"/>
        <v>17</v>
      </c>
      <c r="B129" s="661"/>
      <c r="C129" s="662"/>
      <c r="D129" s="662"/>
      <c r="E129" s="663"/>
      <c r="F129" s="629"/>
      <c r="G129" s="630"/>
      <c r="H129" s="512" t="s">
        <v>895</v>
      </c>
      <c r="I129" s="512"/>
      <c r="J129" s="512"/>
      <c r="K129" s="512"/>
      <c r="L129" s="512"/>
      <c r="M129" s="512"/>
      <c r="N129" s="512"/>
      <c r="O129" s="512"/>
      <c r="P129" s="512"/>
      <c r="Q129" s="512"/>
      <c r="R129" s="512"/>
      <c r="S129" s="512"/>
      <c r="T129" s="512"/>
      <c r="U129" s="512"/>
      <c r="V129" s="512"/>
      <c r="W129" s="512"/>
      <c r="X129" s="512"/>
      <c r="Y129" s="512"/>
      <c r="Z129" s="512"/>
      <c r="AA129" s="512"/>
      <c r="AB129" s="512"/>
      <c r="AC129" s="512"/>
      <c r="AD129" s="512"/>
      <c r="AE129" s="171" t="s">
        <v>838</v>
      </c>
      <c r="AF129" s="174">
        <f>_xlfn.IFS(COUNTIF($AE$8:AE129,AE129)&lt;&gt;0,COUNTIF($AE$8:AE129,AE129),COUNTIF($AE$8:AE129,AE129)=0,"")</f>
        <v>17</v>
      </c>
      <c r="AG129" s="98">
        <f t="shared" si="2"/>
        <v>17</v>
      </c>
      <c r="AH129" s="554" t="s">
        <v>50</v>
      </c>
      <c r="AI129" s="555"/>
      <c r="AJ129" s="556"/>
      <c r="AL129" s="614" t="s">
        <v>851</v>
      </c>
      <c r="AM129" s="615"/>
      <c r="AN129" s="615"/>
      <c r="AO129" s="615"/>
      <c r="AP129" s="615"/>
      <c r="AQ129" s="616"/>
      <c r="AR129" s="742" t="e">
        <f>VLOOKUP(AH129,$CD$7:$CE$9,2,FALSE)</f>
        <v>#N/A</v>
      </c>
    </row>
    <row r="130" spans="1:44" ht="27" customHeight="1" x14ac:dyDescent="0.65">
      <c r="A130" s="8" t="str">
        <f t="shared" si="3"/>
        <v/>
      </c>
      <c r="B130" s="661"/>
      <c r="C130" s="662"/>
      <c r="D130" s="662"/>
      <c r="E130" s="663"/>
      <c r="F130" s="32"/>
      <c r="H130" s="512"/>
      <c r="I130" s="512"/>
      <c r="J130" s="512"/>
      <c r="K130" s="512"/>
      <c r="L130" s="512"/>
      <c r="M130" s="512"/>
      <c r="N130" s="512"/>
      <c r="O130" s="512"/>
      <c r="P130" s="512"/>
      <c r="Q130" s="512"/>
      <c r="R130" s="512"/>
      <c r="S130" s="512"/>
      <c r="T130" s="512"/>
      <c r="U130" s="512"/>
      <c r="V130" s="512"/>
      <c r="W130" s="512"/>
      <c r="X130" s="512"/>
      <c r="Y130" s="512"/>
      <c r="Z130" s="512"/>
      <c r="AA130" s="512"/>
      <c r="AB130" s="512"/>
      <c r="AC130" s="512"/>
      <c r="AD130" s="512"/>
      <c r="AE130" s="33"/>
      <c r="AF130" s="174" t="str">
        <f>_xlfn.IFS(COUNTIF($AE$8:AE130,AE130)&lt;&gt;0,COUNTIF($AE$8:AE130,AE130),COUNTIF($AE$8:AE130,AE130)=0,"")</f>
        <v/>
      </c>
      <c r="AG130" s="98" t="str">
        <f t="shared" si="2"/>
        <v/>
      </c>
      <c r="AL130" s="614"/>
      <c r="AM130" s="615"/>
      <c r="AN130" s="615"/>
      <c r="AO130" s="615"/>
      <c r="AP130" s="615"/>
      <c r="AQ130" s="616"/>
      <c r="AR130" s="742"/>
    </row>
    <row r="131" spans="1:44" ht="21.9" customHeight="1" x14ac:dyDescent="0.65">
      <c r="A131" s="8" t="str">
        <f t="shared" si="3"/>
        <v/>
      </c>
      <c r="B131" s="30"/>
      <c r="E131" s="31"/>
      <c r="F131" s="32"/>
      <c r="H131" s="512"/>
      <c r="I131" s="512"/>
      <c r="J131" s="512"/>
      <c r="K131" s="512"/>
      <c r="L131" s="512"/>
      <c r="M131" s="512"/>
      <c r="N131" s="512"/>
      <c r="O131" s="512"/>
      <c r="P131" s="512"/>
      <c r="Q131" s="512"/>
      <c r="R131" s="512"/>
      <c r="S131" s="512"/>
      <c r="T131" s="512"/>
      <c r="U131" s="512"/>
      <c r="V131" s="512"/>
      <c r="W131" s="512"/>
      <c r="X131" s="512"/>
      <c r="Y131" s="512"/>
      <c r="Z131" s="512"/>
      <c r="AA131" s="512"/>
      <c r="AB131" s="512"/>
      <c r="AC131" s="512"/>
      <c r="AD131" s="512"/>
      <c r="AE131" s="33"/>
      <c r="AF131" s="174" t="str">
        <f>_xlfn.IFS(COUNTIF($AE$8:AE131,AE131)&lt;&gt;0,COUNTIF($AE$8:AE131,AE131),COUNTIF($AE$8:AE131,AE131)=0,"")</f>
        <v/>
      </c>
      <c r="AG131" s="98" t="str">
        <f t="shared" si="2"/>
        <v/>
      </c>
      <c r="AL131" s="614"/>
      <c r="AM131" s="615"/>
      <c r="AN131" s="615"/>
      <c r="AO131" s="615"/>
      <c r="AP131" s="615"/>
      <c r="AQ131" s="616"/>
      <c r="AR131" s="40"/>
    </row>
    <row r="132" spans="1:44" ht="27" customHeight="1" x14ac:dyDescent="0.65">
      <c r="A132" s="8" t="str">
        <f t="shared" si="3"/>
        <v/>
      </c>
      <c r="B132" s="30"/>
      <c r="E132" s="31"/>
      <c r="F132" s="32"/>
      <c r="H132" s="838" t="s">
        <v>896</v>
      </c>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33"/>
      <c r="AF132" s="174" t="str">
        <f>_xlfn.IFS(COUNTIF($AE$8:AE132,AE132)&lt;&gt;0,COUNTIF($AE$8:AE132,AE132),COUNTIF($AE$8:AE132,AE132)=0,"")</f>
        <v/>
      </c>
      <c r="AG132" s="98" t="str">
        <f t="shared" si="2"/>
        <v/>
      </c>
      <c r="AL132" s="614"/>
      <c r="AM132" s="615"/>
      <c r="AN132" s="615"/>
      <c r="AO132" s="615"/>
      <c r="AP132" s="615"/>
      <c r="AQ132" s="616"/>
      <c r="AR132" s="40"/>
    </row>
    <row r="133" spans="1:44" ht="14.05" customHeight="1" x14ac:dyDescent="0.65">
      <c r="A133" s="8" t="str">
        <f t="shared" si="3"/>
        <v/>
      </c>
      <c r="B133" s="30"/>
      <c r="E133" s="31"/>
      <c r="F133" s="3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33"/>
      <c r="AF133" s="174" t="str">
        <f>_xlfn.IFS(COUNTIF($AE$8:AE133,AE133)&lt;&gt;0,COUNTIF($AE$8:AE133,AE133),COUNTIF($AE$8:AE133,AE133)=0,"")</f>
        <v/>
      </c>
      <c r="AG133" s="98" t="str">
        <f t="shared" si="2"/>
        <v/>
      </c>
      <c r="AL133" s="333"/>
      <c r="AM133" s="334"/>
      <c r="AN133" s="334"/>
      <c r="AO133" s="334"/>
      <c r="AP133" s="334"/>
      <c r="AQ133" s="335"/>
      <c r="AR133" s="40"/>
    </row>
    <row r="134" spans="1:44" ht="27" customHeight="1" x14ac:dyDescent="0.65">
      <c r="A134" s="8">
        <f t="shared" si="3"/>
        <v>18</v>
      </c>
      <c r="B134" s="30"/>
      <c r="E134" s="31"/>
      <c r="F134" s="32"/>
      <c r="H134" s="512" t="s">
        <v>400</v>
      </c>
      <c r="I134" s="512"/>
      <c r="J134" s="512"/>
      <c r="K134" s="512"/>
      <c r="L134" s="512"/>
      <c r="M134" s="512"/>
      <c r="N134" s="512"/>
      <c r="O134" s="512"/>
      <c r="P134" s="512"/>
      <c r="Q134" s="512"/>
      <c r="R134" s="512"/>
      <c r="S134" s="512"/>
      <c r="T134" s="512"/>
      <c r="U134" s="512"/>
      <c r="V134" s="512"/>
      <c r="W134" s="512"/>
      <c r="X134" s="512"/>
      <c r="Y134" s="512"/>
      <c r="Z134" s="512"/>
      <c r="AA134" s="512"/>
      <c r="AB134" s="512"/>
      <c r="AC134" s="512"/>
      <c r="AD134" s="512"/>
      <c r="AE134" s="171" t="s">
        <v>838</v>
      </c>
      <c r="AF134" s="174">
        <f>_xlfn.IFS(COUNTIF($AE$8:AE134,AE134)&lt;&gt;0,COUNTIF($AE$8:AE134,AE134),COUNTIF($AE$8:AE134,AE134)=0,"")</f>
        <v>18</v>
      </c>
      <c r="AG134" s="98">
        <f t="shared" si="2"/>
        <v>18</v>
      </c>
      <c r="AH134" s="554" t="s">
        <v>50</v>
      </c>
      <c r="AI134" s="555"/>
      <c r="AJ134" s="556"/>
      <c r="AL134" s="333"/>
      <c r="AM134" s="334"/>
      <c r="AN134" s="334"/>
      <c r="AO134" s="334"/>
      <c r="AP134" s="334"/>
      <c r="AQ134" s="335"/>
      <c r="AR134" s="742" t="e">
        <f>VLOOKUP(AH134,$CD$7:$CE$9,2,FALSE)</f>
        <v>#N/A</v>
      </c>
    </row>
    <row r="135" spans="1:44" ht="27" customHeight="1" x14ac:dyDescent="0.65">
      <c r="A135" s="8" t="str">
        <f t="shared" si="3"/>
        <v/>
      </c>
      <c r="B135" s="30"/>
      <c r="E135" s="31"/>
      <c r="F135" s="32"/>
      <c r="H135" s="512"/>
      <c r="I135" s="512"/>
      <c r="J135" s="512"/>
      <c r="K135" s="512"/>
      <c r="L135" s="512"/>
      <c r="M135" s="512"/>
      <c r="N135" s="512"/>
      <c r="O135" s="512"/>
      <c r="P135" s="512"/>
      <c r="Q135" s="512"/>
      <c r="R135" s="512"/>
      <c r="S135" s="512"/>
      <c r="T135" s="512"/>
      <c r="U135" s="512"/>
      <c r="V135" s="512"/>
      <c r="W135" s="512"/>
      <c r="X135" s="512"/>
      <c r="Y135" s="512"/>
      <c r="Z135" s="512"/>
      <c r="AA135" s="512"/>
      <c r="AB135" s="512"/>
      <c r="AC135" s="512"/>
      <c r="AD135" s="512"/>
      <c r="AE135" s="33"/>
      <c r="AF135" s="174" t="str">
        <f>_xlfn.IFS(COUNTIF($AE$8:AE135,AE135)&lt;&gt;0,COUNTIF($AE$8:AE135,AE135),COUNTIF($AE$8:AE135,AE135)=0,"")</f>
        <v/>
      </c>
      <c r="AG135" s="98" t="str">
        <f t="shared" ref="AG135:AG219" si="4">+AF135</f>
        <v/>
      </c>
      <c r="AL135" s="333"/>
      <c r="AM135" s="334"/>
      <c r="AN135" s="334"/>
      <c r="AO135" s="334"/>
      <c r="AP135" s="334"/>
      <c r="AQ135" s="335"/>
      <c r="AR135" s="742"/>
    </row>
    <row r="136" spans="1:44" ht="14.8" customHeight="1" x14ac:dyDescent="0.65">
      <c r="A136" s="8" t="str">
        <f t="shared" si="3"/>
        <v/>
      </c>
      <c r="B136" s="30"/>
      <c r="E136" s="31"/>
      <c r="F136" s="3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33"/>
      <c r="AF136" s="174" t="str">
        <f>_xlfn.IFS(COUNTIF($AE$8:AE136,AE136)&lt;&gt;0,COUNTIF($AE$8:AE136,AE136),COUNTIF($AE$8:AE136,AE136)=0,"")</f>
        <v/>
      </c>
      <c r="AG136" s="98" t="str">
        <f t="shared" si="4"/>
        <v/>
      </c>
      <c r="AL136" s="333"/>
      <c r="AM136" s="334"/>
      <c r="AN136" s="334"/>
      <c r="AO136" s="334"/>
      <c r="AP136" s="334"/>
      <c r="AQ136" s="335"/>
      <c r="AR136" s="40"/>
    </row>
    <row r="137" spans="1:44" ht="27" customHeight="1" x14ac:dyDescent="0.65">
      <c r="A137" s="8">
        <f t="shared" si="3"/>
        <v>19</v>
      </c>
      <c r="B137" s="30"/>
      <c r="E137" s="31"/>
      <c r="F137" s="32"/>
      <c r="H137" s="512" t="s">
        <v>674</v>
      </c>
      <c r="I137" s="512"/>
      <c r="J137" s="512"/>
      <c r="K137" s="512"/>
      <c r="L137" s="512"/>
      <c r="M137" s="512"/>
      <c r="N137" s="512"/>
      <c r="O137" s="512"/>
      <c r="P137" s="512"/>
      <c r="Q137" s="512"/>
      <c r="R137" s="512"/>
      <c r="S137" s="512"/>
      <c r="T137" s="512"/>
      <c r="U137" s="512"/>
      <c r="V137" s="512"/>
      <c r="W137" s="512"/>
      <c r="X137" s="512"/>
      <c r="Y137" s="512"/>
      <c r="Z137" s="512"/>
      <c r="AA137" s="512"/>
      <c r="AB137" s="512"/>
      <c r="AC137" s="512"/>
      <c r="AD137" s="512"/>
      <c r="AE137" s="171" t="s">
        <v>838</v>
      </c>
      <c r="AF137" s="174">
        <f>_xlfn.IFS(COUNTIF($AE$8:AE137,AE137)&lt;&gt;0,COUNTIF($AE$8:AE137,AE137),COUNTIF($AE$8:AE137,AE137)=0,"")</f>
        <v>19</v>
      </c>
      <c r="AG137" s="98">
        <f t="shared" si="4"/>
        <v>19</v>
      </c>
      <c r="AH137" s="554" t="s">
        <v>50</v>
      </c>
      <c r="AI137" s="555"/>
      <c r="AJ137" s="556"/>
      <c r="AL137" s="333"/>
      <c r="AM137" s="334"/>
      <c r="AN137" s="334"/>
      <c r="AO137" s="334"/>
      <c r="AP137" s="334"/>
      <c r="AQ137" s="335"/>
      <c r="AR137" s="742" t="e">
        <f>VLOOKUP(AH137,$CD$7:$CE$9,2,FALSE)</f>
        <v>#N/A</v>
      </c>
    </row>
    <row r="138" spans="1:44" ht="27" customHeight="1" x14ac:dyDescent="0.65">
      <c r="B138" s="30"/>
      <c r="E138" s="31"/>
      <c r="F138" s="32"/>
      <c r="H138" s="512" t="s">
        <v>902</v>
      </c>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2"/>
      <c r="AE138" s="171"/>
      <c r="AF138" s="174"/>
      <c r="AH138" s="121"/>
      <c r="AI138" s="121"/>
      <c r="AJ138" s="121"/>
      <c r="AL138" s="333"/>
      <c r="AM138" s="334"/>
      <c r="AN138" s="334"/>
      <c r="AO138" s="334"/>
      <c r="AP138" s="334"/>
      <c r="AQ138" s="335"/>
      <c r="AR138" s="742"/>
    </row>
    <row r="139" spans="1:44" ht="27" customHeight="1" x14ac:dyDescent="0.65">
      <c r="B139" s="30"/>
      <c r="E139" s="31"/>
      <c r="F139" s="32"/>
      <c r="H139" s="262" t="s">
        <v>900</v>
      </c>
      <c r="I139" s="512" t="s">
        <v>898</v>
      </c>
      <c r="J139" s="512"/>
      <c r="K139" s="512"/>
      <c r="L139" s="512"/>
      <c r="M139" s="512"/>
      <c r="N139" s="512"/>
      <c r="O139" s="512"/>
      <c r="P139" s="512"/>
      <c r="Q139" s="512"/>
      <c r="R139" s="512"/>
      <c r="S139" s="512"/>
      <c r="T139" s="512"/>
      <c r="U139" s="512"/>
      <c r="V139" s="512"/>
      <c r="W139" s="512"/>
      <c r="X139" s="512"/>
      <c r="Y139" s="512"/>
      <c r="Z139" s="262"/>
      <c r="AA139" s="578"/>
      <c r="AB139" s="579"/>
      <c r="AC139" s="580"/>
      <c r="AD139" s="262" t="s">
        <v>897</v>
      </c>
      <c r="AE139" s="171"/>
      <c r="AF139" s="174"/>
      <c r="AH139" s="121"/>
      <c r="AI139" s="121"/>
      <c r="AJ139" s="121"/>
      <c r="AL139" s="333"/>
      <c r="AM139" s="334"/>
      <c r="AN139" s="334"/>
      <c r="AO139" s="334"/>
      <c r="AP139" s="334"/>
      <c r="AQ139" s="335"/>
      <c r="AR139" s="40"/>
    </row>
    <row r="140" spans="1:44" ht="27" customHeight="1" x14ac:dyDescent="0.65">
      <c r="B140" s="30"/>
      <c r="E140" s="31"/>
      <c r="F140" s="32"/>
      <c r="H140" s="262" t="s">
        <v>901</v>
      </c>
      <c r="I140" s="512" t="s">
        <v>899</v>
      </c>
      <c r="J140" s="512"/>
      <c r="K140" s="512"/>
      <c r="L140" s="512"/>
      <c r="M140" s="512"/>
      <c r="N140" s="512"/>
      <c r="O140" s="512"/>
      <c r="P140" s="512"/>
      <c r="Q140" s="512"/>
      <c r="R140" s="512"/>
      <c r="S140" s="512"/>
      <c r="T140" s="512"/>
      <c r="U140" s="512"/>
      <c r="V140" s="512"/>
      <c r="W140" s="512"/>
      <c r="X140" s="512"/>
      <c r="Y140" s="512"/>
      <c r="Z140" s="262"/>
      <c r="AA140" s="578"/>
      <c r="AB140" s="579"/>
      <c r="AC140" s="580"/>
      <c r="AD140" s="262" t="s">
        <v>897</v>
      </c>
      <c r="AE140" s="171"/>
      <c r="AF140" s="174"/>
      <c r="AH140" s="121"/>
      <c r="AI140" s="121"/>
      <c r="AJ140" s="121"/>
      <c r="AL140" s="333"/>
      <c r="AM140" s="334"/>
      <c r="AN140" s="334"/>
      <c r="AO140" s="334"/>
      <c r="AP140" s="334"/>
      <c r="AQ140" s="335"/>
      <c r="AR140" s="40"/>
    </row>
    <row r="141" spans="1:44" ht="14.8" customHeight="1" x14ac:dyDescent="0.65">
      <c r="A141" s="8" t="str">
        <f t="shared" si="3"/>
        <v/>
      </c>
      <c r="B141" s="30"/>
      <c r="E141" s="31"/>
      <c r="F141" s="3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33"/>
      <c r="AF141" s="174" t="str">
        <f>_xlfn.IFS(COUNTIF($AE$8:AE141,AE141)&lt;&gt;0,COUNTIF($AE$8:AE141,AE141),COUNTIF($AE$8:AE141,AE141)=0,"")</f>
        <v/>
      </c>
      <c r="AG141" s="98" t="str">
        <f t="shared" si="4"/>
        <v/>
      </c>
      <c r="AH141" s="121"/>
      <c r="AI141" s="121"/>
      <c r="AJ141" s="121"/>
      <c r="AL141" s="333"/>
      <c r="AM141" s="334"/>
      <c r="AN141" s="334"/>
      <c r="AO141" s="334"/>
      <c r="AP141" s="334"/>
      <c r="AQ141" s="335"/>
      <c r="AR141" s="40"/>
    </row>
    <row r="142" spans="1:44" ht="20.8" customHeight="1" x14ac:dyDescent="0.65">
      <c r="A142" s="8" t="str">
        <f t="shared" ref="A142:A223" si="5">+AG142</f>
        <v/>
      </c>
      <c r="B142" s="30"/>
      <c r="E142" s="31"/>
      <c r="F142" s="32"/>
      <c r="G142" s="8" t="s">
        <v>401</v>
      </c>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33"/>
      <c r="AF142" s="174" t="str">
        <f>_xlfn.IFS(COUNTIF($AE$8:AE142,AE142)&lt;&gt;0,COUNTIF($AE$8:AE142,AE142),COUNTIF($AE$8:AE142,AE142)=0,"")</f>
        <v/>
      </c>
      <c r="AG142" s="98" t="str">
        <f t="shared" si="4"/>
        <v/>
      </c>
      <c r="AL142" s="333"/>
      <c r="AM142" s="334"/>
      <c r="AN142" s="334"/>
      <c r="AO142" s="334"/>
      <c r="AP142" s="334"/>
      <c r="AQ142" s="335"/>
      <c r="AR142" s="40"/>
    </row>
    <row r="143" spans="1:44" ht="27" customHeight="1" x14ac:dyDescent="0.65">
      <c r="A143" s="8" t="str">
        <f t="shared" si="5"/>
        <v/>
      </c>
      <c r="B143" s="30"/>
      <c r="E143" s="31"/>
      <c r="F143" s="32"/>
      <c r="H143" s="512" t="s">
        <v>903</v>
      </c>
      <c r="I143" s="512"/>
      <c r="J143" s="512"/>
      <c r="K143" s="512"/>
      <c r="L143" s="512"/>
      <c r="M143" s="512"/>
      <c r="N143" s="512"/>
      <c r="O143" s="512"/>
      <c r="P143" s="512"/>
      <c r="Q143" s="512"/>
      <c r="R143" s="512"/>
      <c r="S143" s="512"/>
      <c r="T143" s="512"/>
      <c r="U143" s="512"/>
      <c r="V143" s="512"/>
      <c r="W143" s="512"/>
      <c r="X143" s="512"/>
      <c r="Y143" s="512"/>
      <c r="AE143" s="171"/>
      <c r="AF143" s="174" t="str">
        <f>_xlfn.IFS(COUNTIF($AE$8:AE143,AE143)&lt;&gt;0,COUNTIF($AE$8:AE143,AE143),COUNTIF($AE$8:AE143,AE143)=0,"")</f>
        <v/>
      </c>
      <c r="AG143" s="98" t="str">
        <f t="shared" si="4"/>
        <v/>
      </c>
      <c r="AL143" s="614" t="s">
        <v>675</v>
      </c>
      <c r="AM143" s="615"/>
      <c r="AN143" s="615"/>
      <c r="AO143" s="615"/>
      <c r="AP143" s="615"/>
      <c r="AQ143" s="616"/>
      <c r="AR143" s="40"/>
    </row>
    <row r="144" spans="1:44" ht="27" customHeight="1" x14ac:dyDescent="0.65">
      <c r="A144" s="8" t="str">
        <f t="shared" si="5"/>
        <v/>
      </c>
      <c r="B144" s="30"/>
      <c r="E144" s="31"/>
      <c r="F144" s="32"/>
      <c r="H144" s="177"/>
      <c r="I144" s="177" t="s">
        <v>405</v>
      </c>
      <c r="J144" s="621" t="s">
        <v>407</v>
      </c>
      <c r="K144" s="621"/>
      <c r="L144" s="860"/>
      <c r="M144" s="860"/>
      <c r="N144" s="289" t="s">
        <v>408</v>
      </c>
      <c r="O144" s="860"/>
      <c r="P144" s="860"/>
      <c r="Q144" s="289" t="s">
        <v>402</v>
      </c>
      <c r="R144" s="860"/>
      <c r="S144" s="860"/>
      <c r="T144" s="289" t="s">
        <v>403</v>
      </c>
      <c r="U144" s="621" t="s">
        <v>404</v>
      </c>
      <c r="V144" s="621"/>
      <c r="W144" s="177" t="s">
        <v>406</v>
      </c>
      <c r="X144" s="177"/>
      <c r="Y144" s="177"/>
      <c r="Z144" s="177"/>
      <c r="AA144" s="622"/>
      <c r="AB144" s="622"/>
      <c r="AC144" s="622"/>
      <c r="AD144" s="8" t="s">
        <v>33</v>
      </c>
      <c r="AE144" s="33"/>
      <c r="AF144" s="174" t="str">
        <f>_xlfn.IFS(COUNTIF($AE$8:AE144,AE144)&lt;&gt;0,COUNTIF($AE$8:AE144,AE144),COUNTIF($AE$8:AE144,AE144)=0,"")</f>
        <v/>
      </c>
      <c r="AG144" s="98" t="str">
        <f t="shared" si="4"/>
        <v/>
      </c>
      <c r="AL144" s="614"/>
      <c r="AM144" s="615"/>
      <c r="AN144" s="615"/>
      <c r="AO144" s="615"/>
      <c r="AP144" s="615"/>
      <c r="AQ144" s="616"/>
      <c r="AR144" s="40"/>
    </row>
    <row r="145" spans="1:44" ht="14.8" customHeight="1" x14ac:dyDescent="0.65">
      <c r="A145" s="8" t="str">
        <f t="shared" si="5"/>
        <v/>
      </c>
      <c r="B145" s="30"/>
      <c r="E145" s="31"/>
      <c r="F145" s="3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33"/>
      <c r="AF145" s="174" t="str">
        <f>_xlfn.IFS(COUNTIF($AE$8:AE145,AE145)&lt;&gt;0,COUNTIF($AE$8:AE145,AE145),COUNTIF($AE$8:AE145,AE145)=0,"")</f>
        <v/>
      </c>
      <c r="AG145" s="98" t="str">
        <f t="shared" si="4"/>
        <v/>
      </c>
      <c r="AL145" s="614"/>
      <c r="AM145" s="615"/>
      <c r="AN145" s="615"/>
      <c r="AO145" s="615"/>
      <c r="AP145" s="615"/>
      <c r="AQ145" s="616"/>
      <c r="AR145" s="40"/>
    </row>
    <row r="146" spans="1:44" ht="27" customHeight="1" x14ac:dyDescent="0.65">
      <c r="A146" s="8" t="str">
        <f t="shared" si="5"/>
        <v/>
      </c>
      <c r="B146" s="30"/>
      <c r="E146" s="31"/>
      <c r="F146" s="32"/>
      <c r="H146" s="512" t="s">
        <v>410</v>
      </c>
      <c r="I146" s="512"/>
      <c r="J146" s="512"/>
      <c r="K146" s="512"/>
      <c r="L146" s="512"/>
      <c r="M146" s="512"/>
      <c r="N146" s="512"/>
      <c r="O146" s="512"/>
      <c r="P146" s="512"/>
      <c r="Q146" s="512"/>
      <c r="R146" s="512"/>
      <c r="S146" s="512"/>
      <c r="T146" s="512"/>
      <c r="U146" s="512"/>
      <c r="V146" s="512"/>
      <c r="W146" s="512"/>
      <c r="X146" s="512"/>
      <c r="Y146" s="512"/>
      <c r="Z146" s="512"/>
      <c r="AA146" s="512"/>
      <c r="AB146" s="512"/>
      <c r="AC146" s="512"/>
      <c r="AD146" s="512"/>
      <c r="AE146" s="33"/>
      <c r="AF146" s="174" t="str">
        <f>_xlfn.IFS(COUNTIF($AE$8:AE146,AE146)&lt;&gt;0,COUNTIF($AE$8:AE146,AE146),COUNTIF($AE$8:AE146,AE146)=0,"")</f>
        <v/>
      </c>
      <c r="AG146" s="98" t="str">
        <f t="shared" si="4"/>
        <v/>
      </c>
      <c r="AH146" s="8"/>
      <c r="AI146" s="8"/>
      <c r="AJ146" s="8"/>
      <c r="AL146" s="333"/>
      <c r="AM146" s="334"/>
      <c r="AN146" s="334"/>
      <c r="AO146" s="334"/>
      <c r="AP146" s="334"/>
      <c r="AQ146" s="335"/>
      <c r="AR146" s="40"/>
    </row>
    <row r="147" spans="1:44" ht="27" customHeight="1" x14ac:dyDescent="0.65">
      <c r="A147" s="8" t="str">
        <f t="shared" si="5"/>
        <v/>
      </c>
      <c r="B147" s="30"/>
      <c r="E147" s="31"/>
      <c r="F147" s="32"/>
      <c r="H147" s="262"/>
      <c r="I147" s="262"/>
      <c r="J147" s="262"/>
      <c r="K147" s="262"/>
      <c r="L147" s="262"/>
      <c r="M147" s="262"/>
      <c r="N147" s="262"/>
      <c r="O147" s="262"/>
      <c r="P147" s="262"/>
      <c r="Q147" s="262"/>
      <c r="R147" s="262"/>
      <c r="S147" s="262"/>
      <c r="T147" s="262"/>
      <c r="U147" s="262"/>
      <c r="V147" s="262"/>
      <c r="W147" s="262"/>
      <c r="X147" s="262"/>
      <c r="Y147" s="8" t="s">
        <v>904</v>
      </c>
      <c r="Z147" s="98"/>
      <c r="AA147" s="622"/>
      <c r="AB147" s="622"/>
      <c r="AC147" s="622"/>
      <c r="AD147" s="622"/>
      <c r="AE147" s="33"/>
      <c r="AF147" s="174" t="str">
        <f>_xlfn.IFS(COUNTIF($AE$8:AE147,AE147)&lt;&gt;0,COUNTIF($AE$8:AE147,AE147),COUNTIF($AE$8:AE147,AE147)=0,"")</f>
        <v/>
      </c>
      <c r="AG147" s="98" t="str">
        <f t="shared" si="4"/>
        <v/>
      </c>
      <c r="AH147" s="8"/>
      <c r="AI147" s="8"/>
      <c r="AJ147" s="8"/>
      <c r="AL147" s="333"/>
      <c r="AM147" s="334"/>
      <c r="AN147" s="334"/>
      <c r="AO147" s="334"/>
      <c r="AP147" s="334"/>
      <c r="AQ147" s="335"/>
      <c r="AR147" s="40"/>
    </row>
    <row r="148" spans="1:44" ht="27" customHeight="1" x14ac:dyDescent="0.65">
      <c r="A148" s="8" t="str">
        <f t="shared" si="5"/>
        <v/>
      </c>
      <c r="B148" s="30"/>
      <c r="E148" s="31"/>
      <c r="F148" s="32"/>
      <c r="H148" s="262"/>
      <c r="I148" s="262"/>
      <c r="J148" s="262"/>
      <c r="K148" s="262"/>
      <c r="L148" s="262"/>
      <c r="M148" s="262"/>
      <c r="N148" s="262"/>
      <c r="O148" s="262"/>
      <c r="P148" s="262"/>
      <c r="Q148" s="262"/>
      <c r="R148" s="262"/>
      <c r="S148" s="262"/>
      <c r="T148" s="262"/>
      <c r="U148" s="262"/>
      <c r="V148" s="262"/>
      <c r="W148" s="262"/>
      <c r="X148" s="262"/>
      <c r="Y148" s="8" t="s">
        <v>905</v>
      </c>
      <c r="Z148" s="98"/>
      <c r="AA148" s="622"/>
      <c r="AB148" s="622"/>
      <c r="AC148" s="622"/>
      <c r="AD148" s="622"/>
      <c r="AE148" s="33"/>
      <c r="AF148" s="174" t="str">
        <f>_xlfn.IFS(COUNTIF($AE$8:AE148,AE148)&lt;&gt;0,COUNTIF($AE$8:AE148,AE148),COUNTIF($AE$8:AE148,AE148)=0,"")</f>
        <v/>
      </c>
      <c r="AG148" s="98" t="str">
        <f t="shared" si="4"/>
        <v/>
      </c>
      <c r="AH148" s="8"/>
      <c r="AI148" s="8"/>
      <c r="AJ148" s="8"/>
      <c r="AL148" s="333"/>
      <c r="AM148" s="334"/>
      <c r="AN148" s="334"/>
      <c r="AO148" s="334"/>
      <c r="AP148" s="334"/>
      <c r="AQ148" s="335"/>
      <c r="AR148" s="40"/>
    </row>
    <row r="149" spans="1:44" ht="27" customHeight="1" x14ac:dyDescent="0.65">
      <c r="A149" s="8" t="str">
        <f t="shared" si="5"/>
        <v/>
      </c>
      <c r="B149" s="30"/>
      <c r="E149" s="31"/>
      <c r="F149" s="32"/>
      <c r="H149" s="177"/>
      <c r="I149" s="177"/>
      <c r="J149" s="177"/>
      <c r="K149" s="177"/>
      <c r="L149" s="177"/>
      <c r="M149" s="177"/>
      <c r="N149" s="177"/>
      <c r="O149" s="177"/>
      <c r="P149" s="177"/>
      <c r="Q149" s="177"/>
      <c r="R149" s="177"/>
      <c r="S149" s="177"/>
      <c r="T149" s="177"/>
      <c r="U149" s="177"/>
      <c r="V149" s="177"/>
      <c r="W149" s="177"/>
      <c r="X149" s="177"/>
      <c r="Y149" s="8" t="s">
        <v>906</v>
      </c>
      <c r="Z149" s="98"/>
      <c r="AA149" s="622"/>
      <c r="AB149" s="622"/>
      <c r="AC149" s="622"/>
      <c r="AD149" s="622"/>
      <c r="AE149" s="33"/>
      <c r="AF149" s="174" t="str">
        <f>_xlfn.IFS(COUNTIF($AE$8:AE149,AE149)&lt;&gt;0,COUNTIF($AE$8:AE149,AE149),COUNTIF($AE$8:AE149,AE149)=0,"")</f>
        <v/>
      </c>
      <c r="AG149" s="98" t="str">
        <f t="shared" si="4"/>
        <v/>
      </c>
      <c r="AL149" s="333"/>
      <c r="AM149" s="334"/>
      <c r="AN149" s="334"/>
      <c r="AO149" s="334"/>
      <c r="AP149" s="334"/>
      <c r="AQ149" s="335"/>
      <c r="AR149" s="40"/>
    </row>
    <row r="150" spans="1:44" ht="15.9" customHeight="1" x14ac:dyDescent="0.65">
      <c r="B150" s="30"/>
      <c r="E150" s="31"/>
      <c r="F150" s="32"/>
      <c r="H150" s="177"/>
      <c r="I150" s="177"/>
      <c r="J150" s="177"/>
      <c r="K150" s="177"/>
      <c r="L150" s="177"/>
      <c r="M150" s="177"/>
      <c r="N150" s="177"/>
      <c r="O150" s="177"/>
      <c r="P150" s="177"/>
      <c r="Q150" s="177"/>
      <c r="R150" s="177"/>
      <c r="S150" s="177"/>
      <c r="T150" s="177"/>
      <c r="U150" s="177"/>
      <c r="V150" s="177"/>
      <c r="W150" s="177"/>
      <c r="X150" s="177"/>
      <c r="Z150" s="98"/>
      <c r="AA150" s="194"/>
      <c r="AB150" s="194"/>
      <c r="AC150" s="194"/>
      <c r="AD150" s="194"/>
      <c r="AE150" s="33"/>
      <c r="AF150" s="174"/>
      <c r="AL150" s="333"/>
      <c r="AM150" s="334"/>
      <c r="AN150" s="334"/>
      <c r="AO150" s="334"/>
      <c r="AP150" s="334"/>
      <c r="AQ150" s="335"/>
      <c r="AR150" s="40"/>
    </row>
    <row r="151" spans="1:44" ht="27" customHeight="1" x14ac:dyDescent="0.65">
      <c r="A151" s="8" t="str">
        <f t="shared" si="5"/>
        <v/>
      </c>
      <c r="B151" s="30"/>
      <c r="E151" s="31"/>
      <c r="F151" s="32"/>
      <c r="H151" s="512" t="s">
        <v>411</v>
      </c>
      <c r="I151" s="512"/>
      <c r="J151" s="512"/>
      <c r="K151" s="512"/>
      <c r="L151" s="512"/>
      <c r="M151" s="512"/>
      <c r="N151" s="512"/>
      <c r="O151" s="512"/>
      <c r="P151" s="512"/>
      <c r="Q151" s="512"/>
      <c r="R151" s="512"/>
      <c r="S151" s="512"/>
      <c r="T151" s="512"/>
      <c r="U151" s="512"/>
      <c r="V151" s="512"/>
      <c r="W151" s="512"/>
      <c r="X151" s="177"/>
      <c r="Y151" s="177"/>
      <c r="Z151" s="177"/>
      <c r="AA151" s="857" t="s">
        <v>50</v>
      </c>
      <c r="AB151" s="858"/>
      <c r="AC151" s="859"/>
      <c r="AD151" s="177"/>
      <c r="AE151" s="171"/>
      <c r="AF151" s="174" t="str">
        <f>_xlfn.IFS(COUNTIF($AE$8:AE151,AE151)&lt;&gt;0,COUNTIF($AE$8:AE151,AE151),COUNTIF($AE$8:AE151,AE151)=0,"")</f>
        <v/>
      </c>
      <c r="AG151" s="98" t="str">
        <f t="shared" ref="AG151" si="6">+AF151</f>
        <v/>
      </c>
      <c r="AL151" s="333"/>
      <c r="AM151" s="334"/>
      <c r="AN151" s="334"/>
      <c r="AO151" s="334"/>
      <c r="AP151" s="334"/>
      <c r="AQ151" s="335"/>
      <c r="AR151" s="40"/>
    </row>
    <row r="152" spans="1:44" ht="27" customHeight="1" x14ac:dyDescent="0.65">
      <c r="A152" s="8" t="str">
        <f t="shared" si="5"/>
        <v/>
      </c>
      <c r="B152" s="30"/>
      <c r="E152" s="31"/>
      <c r="F152" s="32"/>
      <c r="H152" s="262"/>
      <c r="I152" s="177" t="s">
        <v>27</v>
      </c>
      <c r="J152" s="621" t="s">
        <v>62</v>
      </c>
      <c r="K152" s="621"/>
      <c r="L152" s="860"/>
      <c r="M152" s="860"/>
      <c r="N152" s="289" t="s">
        <v>13</v>
      </c>
      <c r="O152" s="860" t="s">
        <v>409</v>
      </c>
      <c r="P152" s="860"/>
      <c r="Q152" s="289" t="s">
        <v>14</v>
      </c>
      <c r="R152" s="860"/>
      <c r="S152" s="860"/>
      <c r="T152" s="289" t="s">
        <v>63</v>
      </c>
      <c r="U152" s="621" t="s">
        <v>404</v>
      </c>
      <c r="V152" s="621"/>
      <c r="W152" s="177" t="s">
        <v>28</v>
      </c>
      <c r="X152" s="290" t="s">
        <v>836</v>
      </c>
      <c r="Y152" s="290"/>
      <c r="Z152" s="177"/>
      <c r="AA152" s="622"/>
      <c r="AB152" s="622"/>
      <c r="AC152" s="622"/>
      <c r="AD152" s="8" t="s">
        <v>33</v>
      </c>
      <c r="AE152" s="33"/>
      <c r="AF152" s="174" t="str">
        <f>_xlfn.IFS(COUNTIF($AE$8:AE152,AE152)&lt;&gt;0,COUNTIF($AE$8:AE152,AE152),COUNTIF($AE$8:AE152,AE152)=0,"")</f>
        <v/>
      </c>
      <c r="AG152" s="98" t="str">
        <f t="shared" si="4"/>
        <v/>
      </c>
      <c r="AL152" s="372"/>
      <c r="AQ152" s="374"/>
      <c r="AR152" s="40"/>
    </row>
    <row r="153" spans="1:44" ht="11.25" customHeight="1" x14ac:dyDescent="0.65">
      <c r="A153" s="8" t="str">
        <f t="shared" si="5"/>
        <v/>
      </c>
      <c r="B153" s="30"/>
      <c r="E153" s="31"/>
      <c r="F153" s="32"/>
      <c r="H153" s="262"/>
      <c r="I153" s="262"/>
      <c r="J153" s="262"/>
      <c r="K153" s="262"/>
      <c r="L153" s="177"/>
      <c r="M153" s="289"/>
      <c r="N153" s="289"/>
      <c r="O153" s="289"/>
      <c r="P153" s="289"/>
      <c r="Q153" s="289"/>
      <c r="R153" s="289"/>
      <c r="S153" s="289"/>
      <c r="T153" s="289"/>
      <c r="U153" s="289"/>
      <c r="V153" s="289"/>
      <c r="W153" s="289"/>
      <c r="X153" s="289"/>
      <c r="Y153" s="289"/>
      <c r="Z153" s="177"/>
      <c r="AA153" s="289"/>
      <c r="AB153" s="289"/>
      <c r="AC153" s="289"/>
      <c r="AD153" s="289"/>
      <c r="AE153" s="33"/>
      <c r="AF153" s="174" t="str">
        <f>_xlfn.IFS(COUNTIF($AE$8:AE153,AE153)&lt;&gt;0,COUNTIF($AE$8:AE153,AE153),COUNTIF($AE$8:AE153,AE153)=0,"")</f>
        <v/>
      </c>
      <c r="AG153" s="98" t="str">
        <f t="shared" si="4"/>
        <v/>
      </c>
      <c r="AL153" s="372"/>
      <c r="AQ153" s="374"/>
      <c r="AR153" s="40"/>
    </row>
    <row r="154" spans="1:44" ht="27" customHeight="1" x14ac:dyDescent="0.65">
      <c r="A154" s="8" t="str">
        <f t="shared" si="5"/>
        <v/>
      </c>
      <c r="B154" s="30"/>
      <c r="E154" s="31"/>
      <c r="F154" s="32"/>
      <c r="H154" s="512" t="s">
        <v>412</v>
      </c>
      <c r="I154" s="512"/>
      <c r="J154" s="512"/>
      <c r="K154" s="512"/>
      <c r="L154" s="512"/>
      <c r="M154" s="512"/>
      <c r="N154" s="512"/>
      <c r="O154" s="512"/>
      <c r="P154" s="512"/>
      <c r="Q154" s="512"/>
      <c r="R154" s="512"/>
      <c r="S154" s="512"/>
      <c r="T154" s="512"/>
      <c r="U154" s="512"/>
      <c r="V154" s="512"/>
      <c r="W154" s="512"/>
      <c r="X154" s="512"/>
      <c r="Y154" s="512"/>
      <c r="Z154" s="512"/>
      <c r="AA154" s="512"/>
      <c r="AB154" s="512"/>
      <c r="AC154" s="512"/>
      <c r="AD154" s="512"/>
      <c r="AE154" s="33"/>
      <c r="AF154" s="174" t="str">
        <f>_xlfn.IFS(COUNTIF($AE$8:AE154,AE154)&lt;&gt;0,COUNTIF($AE$8:AE154,AE154),COUNTIF($AE$8:AE154,AE154)=0,"")</f>
        <v/>
      </c>
      <c r="AG154" s="98" t="str">
        <f t="shared" si="4"/>
        <v/>
      </c>
      <c r="AL154" s="372"/>
      <c r="AQ154" s="374"/>
      <c r="AR154" s="40"/>
    </row>
    <row r="155" spans="1:44" ht="24" customHeight="1" thickBot="1" x14ac:dyDescent="0.7">
      <c r="A155" s="8" t="str">
        <f t="shared" si="5"/>
        <v/>
      </c>
      <c r="B155" s="24"/>
      <c r="C155" s="1"/>
      <c r="D155" s="1"/>
      <c r="E155" s="25"/>
      <c r="F155" s="42"/>
      <c r="G155" s="28"/>
      <c r="H155" s="856"/>
      <c r="I155" s="856"/>
      <c r="J155" s="856"/>
      <c r="K155" s="856"/>
      <c r="L155" s="856"/>
      <c r="M155" s="856"/>
      <c r="N155" s="856"/>
      <c r="O155" s="856"/>
      <c r="P155" s="856"/>
      <c r="Q155" s="856"/>
      <c r="R155" s="856"/>
      <c r="S155" s="856"/>
      <c r="T155" s="856"/>
      <c r="U155" s="856"/>
      <c r="V155" s="856"/>
      <c r="W155" s="856"/>
      <c r="X155" s="856"/>
      <c r="Y155" s="856"/>
      <c r="Z155" s="856"/>
      <c r="AA155" s="856"/>
      <c r="AB155" s="856"/>
      <c r="AC155" s="856"/>
      <c r="AD155" s="856"/>
      <c r="AE155" s="279"/>
      <c r="AF155" s="176" t="str">
        <f>_xlfn.IFS(COUNTIF($AE$8:AE155,AE155)&lt;&gt;0,COUNTIF($AE$8:AE155,AE155),COUNTIF($AE$8:AE155,AE155)=0,"")</f>
        <v/>
      </c>
      <c r="AG155" s="101" t="str">
        <f t="shared" si="4"/>
        <v/>
      </c>
      <c r="AH155" s="27"/>
      <c r="AI155" s="27"/>
      <c r="AJ155" s="27"/>
      <c r="AK155" s="28"/>
      <c r="AL155" s="429"/>
      <c r="AM155" s="430"/>
      <c r="AN155" s="430"/>
      <c r="AO155" s="430"/>
      <c r="AP155" s="430"/>
      <c r="AQ155" s="431"/>
      <c r="AR155" s="40"/>
    </row>
    <row r="156" spans="1:44" ht="22.5" customHeight="1" x14ac:dyDescent="0.65">
      <c r="A156" s="8" t="str">
        <f t="shared" si="5"/>
        <v/>
      </c>
      <c r="B156" s="30"/>
      <c r="E156" s="31"/>
      <c r="AE156" s="33"/>
      <c r="AF156" s="174" t="str">
        <f>_xlfn.IFS(COUNTIF($AE$8:AE156,AE156)&lt;&gt;0,COUNTIF($AE$8:AE156,AE156),COUNTIF($AE$8:AE156,AE156)=0,"")</f>
        <v/>
      </c>
      <c r="AG156" s="98" t="str">
        <f t="shared" si="4"/>
        <v/>
      </c>
      <c r="AH156" s="8"/>
      <c r="AI156" s="8"/>
      <c r="AJ156" s="8"/>
      <c r="AK156" s="3"/>
      <c r="AL156" s="372"/>
      <c r="AQ156" s="374"/>
      <c r="AR156" s="40"/>
    </row>
    <row r="157" spans="1:44" ht="27" customHeight="1" x14ac:dyDescent="0.65">
      <c r="A157" s="8" t="str">
        <f t="shared" si="5"/>
        <v/>
      </c>
      <c r="B157" s="30"/>
      <c r="E157" s="31"/>
      <c r="F157" s="195"/>
      <c r="G157" s="195"/>
      <c r="H157" s="606" t="s">
        <v>921</v>
      </c>
      <c r="I157" s="606"/>
      <c r="J157" s="606"/>
      <c r="K157" s="606"/>
      <c r="L157" s="606"/>
      <c r="M157" s="606"/>
      <c r="N157" s="606"/>
      <c r="O157" s="606"/>
      <c r="P157" s="606"/>
      <c r="Q157" s="606"/>
      <c r="R157" s="606"/>
      <c r="S157" s="606"/>
      <c r="T157" s="606"/>
      <c r="U157" s="606"/>
      <c r="V157" s="606"/>
      <c r="W157" s="606"/>
      <c r="X157" s="606"/>
      <c r="Y157" s="606"/>
      <c r="Z157" s="606"/>
      <c r="AA157" s="606"/>
      <c r="AB157" s="606"/>
      <c r="AC157" s="606"/>
      <c r="AD157" s="606"/>
      <c r="AE157" s="33"/>
      <c r="AF157" s="174" t="str">
        <f>_xlfn.IFS(COUNTIF($AE$8:AE157,#REF!)&lt;&gt;0,COUNTIF($AE$8:AE157,#REF!),COUNTIF($AE$8:AE157,#REF!)=0,"")</f>
        <v/>
      </c>
      <c r="AG157" s="98" t="str">
        <f t="shared" si="4"/>
        <v/>
      </c>
      <c r="AL157" s="372"/>
      <c r="AQ157" s="374"/>
      <c r="AR157" s="40"/>
    </row>
    <row r="158" spans="1:44" ht="22.5" customHeight="1" x14ac:dyDescent="0.65">
      <c r="B158" s="252"/>
      <c r="C158" s="250"/>
      <c r="D158" s="250"/>
      <c r="E158" s="251"/>
      <c r="AE158" s="33"/>
      <c r="AF158" s="174"/>
      <c r="AL158" s="333"/>
      <c r="AM158" s="334"/>
      <c r="AN158" s="334"/>
      <c r="AO158" s="334"/>
      <c r="AP158" s="334"/>
      <c r="AQ158" s="335"/>
      <c r="AR158" s="70"/>
    </row>
    <row r="159" spans="1:44" ht="27" customHeight="1" x14ac:dyDescent="0.65">
      <c r="B159" s="661" t="s">
        <v>676</v>
      </c>
      <c r="C159" s="662"/>
      <c r="D159" s="662"/>
      <c r="E159" s="663"/>
      <c r="F159" s="630" t="s">
        <v>74</v>
      </c>
      <c r="G159" s="630"/>
      <c r="H159" s="620" t="s">
        <v>681</v>
      </c>
      <c r="I159" s="620"/>
      <c r="J159" s="620"/>
      <c r="K159" s="620"/>
      <c r="L159" s="620"/>
      <c r="M159" s="620"/>
      <c r="N159" s="620"/>
      <c r="O159" s="620"/>
      <c r="P159" s="620"/>
      <c r="Q159" s="620"/>
      <c r="R159" s="620"/>
      <c r="S159" s="620"/>
      <c r="T159" s="620"/>
      <c r="U159" s="620"/>
      <c r="V159" s="620"/>
      <c r="W159" s="620"/>
      <c r="X159" s="620"/>
      <c r="Y159" s="620"/>
      <c r="Z159" s="620"/>
      <c r="AA159" s="620"/>
      <c r="AB159" s="620"/>
      <c r="AC159" s="620"/>
      <c r="AD159" s="620"/>
      <c r="AE159" s="33"/>
      <c r="AF159" s="174"/>
      <c r="AL159" s="614" t="s">
        <v>928</v>
      </c>
      <c r="AM159" s="615"/>
      <c r="AN159" s="615"/>
      <c r="AO159" s="615"/>
      <c r="AP159" s="615"/>
      <c r="AQ159" s="616"/>
      <c r="AR159" s="70"/>
    </row>
    <row r="160" spans="1:44" ht="22.5" customHeight="1" thickBot="1" x14ac:dyDescent="0.7">
      <c r="B160" s="661"/>
      <c r="C160" s="662"/>
      <c r="D160" s="662"/>
      <c r="E160" s="663"/>
      <c r="F160" s="195"/>
      <c r="G160" s="19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33"/>
      <c r="AF160" s="174"/>
      <c r="AL160" s="614"/>
      <c r="AM160" s="615"/>
      <c r="AN160" s="615"/>
      <c r="AO160" s="615"/>
      <c r="AP160" s="615"/>
      <c r="AQ160" s="616"/>
      <c r="AR160" s="70"/>
    </row>
    <row r="161" spans="1:44" ht="27" customHeight="1" x14ac:dyDescent="0.65">
      <c r="A161" s="8" t="str">
        <f t="shared" si="5"/>
        <v/>
      </c>
      <c r="B161" s="268"/>
      <c r="C161" s="150"/>
      <c r="D161" s="150"/>
      <c r="E161" s="267"/>
      <c r="H161" s="558" t="s">
        <v>413</v>
      </c>
      <c r="I161" s="534"/>
      <c r="J161" s="534"/>
      <c r="K161" s="534"/>
      <c r="L161" s="534"/>
      <c r="M161" s="534"/>
      <c r="N161" s="534"/>
      <c r="O161" s="534"/>
      <c r="P161" s="534"/>
      <c r="Q161" s="534"/>
      <c r="R161" s="534"/>
      <c r="S161" s="534"/>
      <c r="T161" s="534"/>
      <c r="U161" s="534"/>
      <c r="V161" s="534"/>
      <c r="W161" s="534"/>
      <c r="X161" s="534"/>
      <c r="Y161" s="534"/>
      <c r="Z161" s="534"/>
      <c r="AA161" s="534"/>
      <c r="AB161" s="534"/>
      <c r="AC161" s="534"/>
      <c r="AD161" s="535"/>
      <c r="AE161" s="33"/>
      <c r="AF161" s="174" t="str">
        <f>_xlfn.IFS(COUNTIF($AE$8:AE161,AE161)&lt;&gt;0,COUNTIF($AE$8:AE161,AE161),COUNTIF($AE$8:AE161,AE161)=0,"")</f>
        <v/>
      </c>
      <c r="AG161" s="98" t="str">
        <f t="shared" si="4"/>
        <v/>
      </c>
      <c r="AL161" s="338"/>
      <c r="AM161" s="339"/>
      <c r="AN161" s="339"/>
      <c r="AO161" s="339"/>
      <c r="AP161" s="339"/>
      <c r="AQ161" s="340"/>
      <c r="AR161" s="34"/>
    </row>
    <row r="162" spans="1:44" ht="27" customHeight="1" x14ac:dyDescent="0.65">
      <c r="A162" s="8" t="str">
        <f t="shared" si="5"/>
        <v/>
      </c>
      <c r="B162" s="268"/>
      <c r="C162" s="150"/>
      <c r="D162" s="150"/>
      <c r="E162" s="267"/>
      <c r="F162" s="32"/>
      <c r="H162" s="559"/>
      <c r="I162" s="511"/>
      <c r="J162" s="511"/>
      <c r="K162" s="511"/>
      <c r="L162" s="511"/>
      <c r="M162" s="511"/>
      <c r="N162" s="511"/>
      <c r="O162" s="511"/>
      <c r="P162" s="511"/>
      <c r="Q162" s="511"/>
      <c r="R162" s="511"/>
      <c r="S162" s="511"/>
      <c r="T162" s="511"/>
      <c r="U162" s="511"/>
      <c r="V162" s="511"/>
      <c r="W162" s="511"/>
      <c r="X162" s="511"/>
      <c r="Y162" s="511"/>
      <c r="Z162" s="511"/>
      <c r="AA162" s="511"/>
      <c r="AB162" s="511"/>
      <c r="AC162" s="511"/>
      <c r="AD162" s="536"/>
      <c r="AE162" s="33"/>
      <c r="AF162" s="174" t="str">
        <f>_xlfn.IFS(COUNTIF($AE$8:AE162,AE162)&lt;&gt;0,COUNTIF($AE$8:AE162,AE162),COUNTIF($AE$8:AE162,AE162)=0,"")</f>
        <v/>
      </c>
      <c r="AG162" s="98" t="str">
        <f t="shared" si="4"/>
        <v/>
      </c>
      <c r="AL162" s="338"/>
      <c r="AM162" s="339"/>
      <c r="AN162" s="339"/>
      <c r="AO162" s="339"/>
      <c r="AP162" s="339"/>
      <c r="AQ162" s="340"/>
      <c r="AR162" s="34"/>
    </row>
    <row r="163" spans="1:44" ht="27" customHeight="1" x14ac:dyDescent="0.65">
      <c r="A163" s="8" t="str">
        <f t="shared" si="5"/>
        <v/>
      </c>
      <c r="B163" s="30"/>
      <c r="E163" s="31"/>
      <c r="F163" s="32"/>
      <c r="H163" s="559"/>
      <c r="I163" s="511"/>
      <c r="J163" s="511"/>
      <c r="K163" s="511"/>
      <c r="L163" s="511"/>
      <c r="M163" s="511"/>
      <c r="N163" s="511"/>
      <c r="O163" s="511"/>
      <c r="P163" s="511"/>
      <c r="Q163" s="511"/>
      <c r="R163" s="511"/>
      <c r="S163" s="511"/>
      <c r="T163" s="511"/>
      <c r="U163" s="511"/>
      <c r="V163" s="511"/>
      <c r="W163" s="511"/>
      <c r="X163" s="511"/>
      <c r="Y163" s="511"/>
      <c r="Z163" s="511"/>
      <c r="AA163" s="511"/>
      <c r="AB163" s="511"/>
      <c r="AC163" s="511"/>
      <c r="AD163" s="536"/>
      <c r="AE163" s="33"/>
      <c r="AF163" s="174" t="str">
        <f>_xlfn.IFS(COUNTIF($AE$8:AE163,AE163)&lt;&gt;0,COUNTIF($AE$8:AE163,AE163),COUNTIF($AE$8:AE163,AE163)=0,"")</f>
        <v/>
      </c>
      <c r="AG163" s="98" t="str">
        <f t="shared" si="4"/>
        <v/>
      </c>
      <c r="AL163" s="333"/>
      <c r="AM163" s="334"/>
      <c r="AN163" s="334"/>
      <c r="AO163" s="334"/>
      <c r="AP163" s="334"/>
      <c r="AQ163" s="335"/>
      <c r="AR163" s="34"/>
    </row>
    <row r="164" spans="1:44" ht="27" customHeight="1" x14ac:dyDescent="0.65">
      <c r="A164" s="8" t="str">
        <f t="shared" si="5"/>
        <v/>
      </c>
      <c r="B164" s="30"/>
      <c r="E164" s="31"/>
      <c r="F164" s="32"/>
      <c r="H164" s="559"/>
      <c r="I164" s="511"/>
      <c r="J164" s="511"/>
      <c r="K164" s="511"/>
      <c r="L164" s="511"/>
      <c r="M164" s="511"/>
      <c r="N164" s="511"/>
      <c r="O164" s="511"/>
      <c r="P164" s="511"/>
      <c r="Q164" s="511"/>
      <c r="R164" s="511"/>
      <c r="S164" s="511"/>
      <c r="T164" s="511"/>
      <c r="U164" s="511"/>
      <c r="V164" s="511"/>
      <c r="W164" s="511"/>
      <c r="X164" s="511"/>
      <c r="Y164" s="511"/>
      <c r="Z164" s="511"/>
      <c r="AA164" s="511"/>
      <c r="AB164" s="511"/>
      <c r="AC164" s="511"/>
      <c r="AD164" s="536"/>
      <c r="AE164" s="33"/>
      <c r="AF164" s="174" t="str">
        <f>_xlfn.IFS(COUNTIF($AE$8:AE164,AE164)&lt;&gt;0,COUNTIF($AE$8:AE164,AE164),COUNTIF($AE$8:AE164,AE164)=0,"")</f>
        <v/>
      </c>
      <c r="AG164" s="98" t="str">
        <f t="shared" si="4"/>
        <v/>
      </c>
      <c r="AL164" s="333"/>
      <c r="AM164" s="334"/>
      <c r="AN164" s="334"/>
      <c r="AO164" s="334"/>
      <c r="AP164" s="334"/>
      <c r="AQ164" s="335"/>
      <c r="AR164" s="34"/>
    </row>
    <row r="165" spans="1:44" ht="27" customHeight="1" x14ac:dyDescent="0.65">
      <c r="A165" s="8" t="str">
        <f t="shared" si="5"/>
        <v/>
      </c>
      <c r="B165" s="30"/>
      <c r="E165" s="31"/>
      <c r="F165" s="32"/>
      <c r="H165" s="559"/>
      <c r="I165" s="511"/>
      <c r="J165" s="511"/>
      <c r="K165" s="511"/>
      <c r="L165" s="511"/>
      <c r="M165" s="511"/>
      <c r="N165" s="511"/>
      <c r="O165" s="511"/>
      <c r="P165" s="511"/>
      <c r="Q165" s="511"/>
      <c r="R165" s="511"/>
      <c r="S165" s="511"/>
      <c r="T165" s="511"/>
      <c r="U165" s="511"/>
      <c r="V165" s="511"/>
      <c r="W165" s="511"/>
      <c r="X165" s="511"/>
      <c r="Y165" s="511"/>
      <c r="Z165" s="511"/>
      <c r="AA165" s="511"/>
      <c r="AB165" s="511"/>
      <c r="AC165" s="511"/>
      <c r="AD165" s="536"/>
      <c r="AE165" s="33"/>
      <c r="AF165" s="174" t="str">
        <f>_xlfn.IFS(COUNTIF($AE$8:AE165,AE165)&lt;&gt;0,COUNTIF($AE$8:AE165,AE165),COUNTIF($AE$8:AE165,AE165)=0,"")</f>
        <v/>
      </c>
      <c r="AG165" s="98" t="str">
        <f t="shared" si="4"/>
        <v/>
      </c>
      <c r="AL165" s="333"/>
      <c r="AM165" s="334"/>
      <c r="AN165" s="334"/>
      <c r="AO165" s="334"/>
      <c r="AP165" s="334"/>
      <c r="AQ165" s="335"/>
      <c r="AR165" s="34"/>
    </row>
    <row r="166" spans="1:44" ht="27" customHeight="1" x14ac:dyDescent="0.65">
      <c r="A166" s="8" t="str">
        <f t="shared" si="5"/>
        <v/>
      </c>
      <c r="B166" s="30"/>
      <c r="E166" s="31"/>
      <c r="F166" s="32"/>
      <c r="H166" s="559"/>
      <c r="I166" s="511"/>
      <c r="J166" s="511"/>
      <c r="K166" s="511"/>
      <c r="L166" s="511"/>
      <c r="M166" s="511"/>
      <c r="N166" s="511"/>
      <c r="O166" s="511"/>
      <c r="P166" s="511"/>
      <c r="Q166" s="511"/>
      <c r="R166" s="511"/>
      <c r="S166" s="511"/>
      <c r="T166" s="511"/>
      <c r="U166" s="511"/>
      <c r="V166" s="511"/>
      <c r="W166" s="511"/>
      <c r="X166" s="511"/>
      <c r="Y166" s="511"/>
      <c r="Z166" s="511"/>
      <c r="AA166" s="511"/>
      <c r="AB166" s="511"/>
      <c r="AC166" s="511"/>
      <c r="AD166" s="536"/>
      <c r="AE166" s="33"/>
      <c r="AF166" s="174" t="str">
        <f>_xlfn.IFS(COUNTIF($AE$8:AE166,AE166)&lt;&gt;0,COUNTIF($AE$8:AE166,AE166),COUNTIF($AE$8:AE166,AE166)=0,"")</f>
        <v/>
      </c>
      <c r="AG166" s="98" t="str">
        <f t="shared" si="4"/>
        <v/>
      </c>
      <c r="AL166" s="333"/>
      <c r="AM166" s="334"/>
      <c r="AN166" s="334"/>
      <c r="AO166" s="334"/>
      <c r="AP166" s="334"/>
      <c r="AQ166" s="335"/>
      <c r="AR166" s="34"/>
    </row>
    <row r="167" spans="1:44" ht="27" customHeight="1" thickBot="1" x14ac:dyDescent="0.7">
      <c r="A167" s="8" t="str">
        <f t="shared" si="5"/>
        <v/>
      </c>
      <c r="B167" s="30"/>
      <c r="E167" s="31"/>
      <c r="F167" s="32"/>
      <c r="H167" s="560"/>
      <c r="I167" s="561"/>
      <c r="J167" s="561"/>
      <c r="K167" s="561"/>
      <c r="L167" s="561"/>
      <c r="M167" s="561"/>
      <c r="N167" s="561"/>
      <c r="O167" s="561"/>
      <c r="P167" s="561"/>
      <c r="Q167" s="561"/>
      <c r="R167" s="561"/>
      <c r="S167" s="561"/>
      <c r="T167" s="561"/>
      <c r="U167" s="561"/>
      <c r="V167" s="561"/>
      <c r="W167" s="561"/>
      <c r="X167" s="561"/>
      <c r="Y167" s="561"/>
      <c r="Z167" s="561"/>
      <c r="AA167" s="561"/>
      <c r="AB167" s="561"/>
      <c r="AC167" s="561"/>
      <c r="AD167" s="562"/>
      <c r="AE167" s="33"/>
      <c r="AF167" s="174" t="str">
        <f>_xlfn.IFS(COUNTIF($AE$8:AE167,AE167)&lt;&gt;0,COUNTIF($AE$8:AE167,AE167),COUNTIF($AE$8:AE167,AE167)=0,"")</f>
        <v/>
      </c>
      <c r="AG167" s="98" t="str">
        <f t="shared" si="4"/>
        <v/>
      </c>
      <c r="AL167" s="333"/>
      <c r="AM167" s="334"/>
      <c r="AN167" s="334"/>
      <c r="AO167" s="334"/>
      <c r="AP167" s="334"/>
      <c r="AQ167" s="335"/>
      <c r="AR167" s="34"/>
    </row>
    <row r="168" spans="1:44" ht="22.5" customHeight="1" thickBot="1" x14ac:dyDescent="0.7">
      <c r="A168" s="8" t="str">
        <f t="shared" si="5"/>
        <v/>
      </c>
      <c r="B168" s="30"/>
      <c r="E168" s="31"/>
      <c r="F168" s="32"/>
      <c r="AE168" s="33"/>
      <c r="AF168" s="174" t="str">
        <f>_xlfn.IFS(COUNTIF($AE$8:AE168,AE168)&lt;&gt;0,COUNTIF($AE$8:AE168,AE168),COUNTIF($AE$8:AE168,AE168)=0,"")</f>
        <v/>
      </c>
      <c r="AG168" s="98" t="str">
        <f t="shared" si="4"/>
        <v/>
      </c>
      <c r="AL168" s="372"/>
      <c r="AQ168" s="374"/>
      <c r="AR168" s="34"/>
    </row>
    <row r="169" spans="1:44" ht="27" customHeight="1" x14ac:dyDescent="0.65">
      <c r="A169" s="8" t="str">
        <f t="shared" si="5"/>
        <v/>
      </c>
      <c r="B169" s="30"/>
      <c r="E169" s="31"/>
      <c r="F169" s="864"/>
      <c r="G169" s="865"/>
      <c r="H169" s="558" t="s">
        <v>733</v>
      </c>
      <c r="I169" s="534"/>
      <c r="J169" s="534"/>
      <c r="K169" s="534"/>
      <c r="L169" s="534"/>
      <c r="M169" s="534"/>
      <c r="N169" s="534"/>
      <c r="O169" s="534"/>
      <c r="P169" s="534"/>
      <c r="Q169" s="534"/>
      <c r="R169" s="534"/>
      <c r="S169" s="534"/>
      <c r="T169" s="534"/>
      <c r="U169" s="534"/>
      <c r="V169" s="534"/>
      <c r="W169" s="534"/>
      <c r="X169" s="534"/>
      <c r="Y169" s="534"/>
      <c r="Z169" s="534"/>
      <c r="AA169" s="534"/>
      <c r="AB169" s="534"/>
      <c r="AC169" s="534"/>
      <c r="AD169" s="535"/>
      <c r="AE169" s="33"/>
      <c r="AF169" s="174" t="str">
        <f>_xlfn.IFS(COUNTIF($AE$8:AE169,AE169)&lt;&gt;0,COUNTIF($AE$8:AE169,AE169),COUNTIF($AE$8:AE169,AE169)=0,"")</f>
        <v/>
      </c>
      <c r="AG169" s="98" t="str">
        <f t="shared" si="4"/>
        <v/>
      </c>
      <c r="AL169" s="333"/>
      <c r="AM169" s="334"/>
      <c r="AN169" s="334"/>
      <c r="AO169" s="334"/>
      <c r="AP169" s="334"/>
      <c r="AQ169" s="335"/>
      <c r="AR169" s="70"/>
    </row>
    <row r="170" spans="1:44" ht="27" customHeight="1" x14ac:dyDescent="0.65">
      <c r="B170" s="30"/>
      <c r="E170" s="31"/>
      <c r="F170" s="257"/>
      <c r="G170" s="194"/>
      <c r="H170" s="559"/>
      <c r="I170" s="511"/>
      <c r="J170" s="511"/>
      <c r="K170" s="511"/>
      <c r="L170" s="511"/>
      <c r="M170" s="511"/>
      <c r="N170" s="511"/>
      <c r="O170" s="511"/>
      <c r="P170" s="511"/>
      <c r="Q170" s="511"/>
      <c r="R170" s="511"/>
      <c r="S170" s="511"/>
      <c r="T170" s="511"/>
      <c r="U170" s="511"/>
      <c r="V170" s="511"/>
      <c r="W170" s="511"/>
      <c r="X170" s="511"/>
      <c r="Y170" s="511"/>
      <c r="Z170" s="511"/>
      <c r="AA170" s="511"/>
      <c r="AB170" s="511"/>
      <c r="AC170" s="511"/>
      <c r="AD170" s="536"/>
      <c r="AE170" s="33"/>
      <c r="AF170" s="174"/>
      <c r="AL170" s="333"/>
      <c r="AM170" s="334"/>
      <c r="AN170" s="334"/>
      <c r="AO170" s="334"/>
      <c r="AP170" s="334"/>
      <c r="AQ170" s="335"/>
      <c r="AR170" s="70"/>
    </row>
    <row r="171" spans="1:44" ht="27" customHeight="1" x14ac:dyDescent="0.65">
      <c r="A171" s="8" t="str">
        <f t="shared" si="5"/>
        <v/>
      </c>
      <c r="B171" s="30"/>
      <c r="E171" s="31"/>
      <c r="F171" s="32"/>
      <c r="H171" s="559"/>
      <c r="I171" s="511"/>
      <c r="J171" s="511"/>
      <c r="K171" s="511"/>
      <c r="L171" s="511"/>
      <c r="M171" s="511"/>
      <c r="N171" s="511"/>
      <c r="O171" s="511"/>
      <c r="P171" s="511"/>
      <c r="Q171" s="511"/>
      <c r="R171" s="511"/>
      <c r="S171" s="511"/>
      <c r="T171" s="511"/>
      <c r="U171" s="511"/>
      <c r="V171" s="511"/>
      <c r="W171" s="511"/>
      <c r="X171" s="511"/>
      <c r="Y171" s="511"/>
      <c r="Z171" s="511"/>
      <c r="AA171" s="511"/>
      <c r="AB171" s="511"/>
      <c r="AC171" s="511"/>
      <c r="AD171" s="536"/>
      <c r="AE171" s="33"/>
      <c r="AF171" s="174" t="str">
        <f>_xlfn.IFS(COUNTIF($AE$8:AE171,AE171)&lt;&gt;0,COUNTIF($AE$8:AE171,AE171),COUNTIF($AE$8:AE171,AE171)=0,"")</f>
        <v/>
      </c>
      <c r="AG171" s="98" t="str">
        <f t="shared" si="4"/>
        <v/>
      </c>
      <c r="AL171" s="333"/>
      <c r="AM171" s="334"/>
      <c r="AN171" s="334"/>
      <c r="AO171" s="334"/>
      <c r="AP171" s="334"/>
      <c r="AQ171" s="335"/>
      <c r="AR171" s="70"/>
    </row>
    <row r="172" spans="1:44" ht="27" customHeight="1" x14ac:dyDescent="0.65">
      <c r="A172" s="8" t="str">
        <f t="shared" si="5"/>
        <v/>
      </c>
      <c r="B172" s="30"/>
      <c r="E172" s="31"/>
      <c r="F172" s="32"/>
      <c r="H172" s="559"/>
      <c r="I172" s="511"/>
      <c r="J172" s="511"/>
      <c r="K172" s="511"/>
      <c r="L172" s="511"/>
      <c r="M172" s="511"/>
      <c r="N172" s="511"/>
      <c r="O172" s="511"/>
      <c r="P172" s="511"/>
      <c r="Q172" s="511"/>
      <c r="R172" s="511"/>
      <c r="S172" s="511"/>
      <c r="T172" s="511"/>
      <c r="U172" s="511"/>
      <c r="V172" s="511"/>
      <c r="W172" s="511"/>
      <c r="X172" s="511"/>
      <c r="Y172" s="511"/>
      <c r="Z172" s="511"/>
      <c r="AA172" s="511"/>
      <c r="AB172" s="511"/>
      <c r="AC172" s="511"/>
      <c r="AD172" s="536"/>
      <c r="AE172" s="33"/>
      <c r="AF172" s="174" t="str">
        <f>_xlfn.IFS(COUNTIF($AE$8:AE172,AE172)&lt;&gt;0,COUNTIF($AE$8:AE172,AE172),COUNTIF($AE$8:AE172,AE172)=0,"")</f>
        <v/>
      </c>
      <c r="AG172" s="98" t="str">
        <f t="shared" si="4"/>
        <v/>
      </c>
      <c r="AL172" s="333"/>
      <c r="AM172" s="334"/>
      <c r="AN172" s="334"/>
      <c r="AO172" s="334"/>
      <c r="AP172" s="334"/>
      <c r="AQ172" s="335"/>
      <c r="AR172" s="40"/>
    </row>
    <row r="173" spans="1:44" ht="27" customHeight="1" thickBot="1" x14ac:dyDescent="0.7">
      <c r="A173" s="8" t="str">
        <f t="shared" si="5"/>
        <v/>
      </c>
      <c r="B173" s="30"/>
      <c r="E173" s="31"/>
      <c r="F173" s="32"/>
      <c r="H173" s="560"/>
      <c r="I173" s="561"/>
      <c r="J173" s="561"/>
      <c r="K173" s="561"/>
      <c r="L173" s="561"/>
      <c r="M173" s="561"/>
      <c r="N173" s="561"/>
      <c r="O173" s="561"/>
      <c r="P173" s="561"/>
      <c r="Q173" s="561"/>
      <c r="R173" s="561"/>
      <c r="S173" s="561"/>
      <c r="T173" s="561"/>
      <c r="U173" s="561"/>
      <c r="V173" s="561"/>
      <c r="W173" s="561"/>
      <c r="X173" s="561"/>
      <c r="Y173" s="561"/>
      <c r="Z173" s="561"/>
      <c r="AA173" s="561"/>
      <c r="AB173" s="561"/>
      <c r="AC173" s="561"/>
      <c r="AD173" s="562"/>
      <c r="AE173" s="33"/>
      <c r="AF173" s="174" t="str">
        <f>_xlfn.IFS(COUNTIF($AE$8:AE173,AE173)&lt;&gt;0,COUNTIF($AE$8:AE173,AE173),COUNTIF($AE$8:AE173,AE173)=0,"")</f>
        <v/>
      </c>
      <c r="AG173" s="98" t="str">
        <f t="shared" si="4"/>
        <v/>
      </c>
      <c r="AL173" s="333"/>
      <c r="AM173" s="334"/>
      <c r="AN173" s="334"/>
      <c r="AO173" s="334"/>
      <c r="AP173" s="334"/>
      <c r="AQ173" s="335"/>
      <c r="AR173" s="40"/>
    </row>
    <row r="174" spans="1:44" ht="27" customHeight="1" x14ac:dyDescent="0.65">
      <c r="A174" s="8" t="str">
        <f t="shared" si="5"/>
        <v/>
      </c>
      <c r="B174" s="30"/>
      <c r="E174" s="31"/>
      <c r="F174" s="32"/>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33"/>
      <c r="AF174" s="174" t="str">
        <f>_xlfn.IFS(COUNTIF($AE$8:AE174,AE174)&lt;&gt;0,COUNTIF($AE$8:AE174,AE174),COUNTIF($AE$8:AE174,AE174)=0,"")</f>
        <v/>
      </c>
      <c r="AG174" s="98" t="str">
        <f t="shared" si="4"/>
        <v/>
      </c>
      <c r="AL174" s="333"/>
      <c r="AM174" s="334"/>
      <c r="AN174" s="334"/>
      <c r="AO174" s="334"/>
      <c r="AP174" s="334"/>
      <c r="AQ174" s="335"/>
      <c r="AR174" s="40"/>
    </row>
    <row r="175" spans="1:44" ht="27" customHeight="1" x14ac:dyDescent="0.65">
      <c r="A175" s="8" t="str">
        <f t="shared" si="5"/>
        <v/>
      </c>
      <c r="B175" s="209"/>
      <c r="C175" s="210"/>
      <c r="D175" s="210"/>
      <c r="E175" s="211"/>
      <c r="F175" s="629" t="s">
        <v>112</v>
      </c>
      <c r="G175" s="630"/>
      <c r="H175" s="638" t="s">
        <v>415</v>
      </c>
      <c r="I175" s="638"/>
      <c r="J175" s="638"/>
      <c r="K175" s="638"/>
      <c r="L175" s="638"/>
      <c r="M175" s="638"/>
      <c r="N175" s="638"/>
      <c r="O175" s="638"/>
      <c r="P175" s="638"/>
      <c r="Q175" s="638"/>
      <c r="R175" s="638"/>
      <c r="S175" s="638"/>
      <c r="T175" s="638"/>
      <c r="U175" s="638"/>
      <c r="V175" s="638"/>
      <c r="W175" s="638"/>
      <c r="X175" s="638"/>
      <c r="Y175" s="638"/>
      <c r="Z175" s="638"/>
      <c r="AA175" s="638"/>
      <c r="AB175" s="638"/>
      <c r="AC175" s="638"/>
      <c r="AD175" s="638"/>
      <c r="AE175" s="33"/>
      <c r="AF175" s="174" t="str">
        <f>_xlfn.IFS(COUNTIF($AE$8:AE175,AE175)&lt;&gt;0,COUNTIF($AE$8:AE175,AE175),COUNTIF($AE$8:AE175,AE175)=0,"")</f>
        <v/>
      </c>
      <c r="AG175" s="98" t="str">
        <f t="shared" si="4"/>
        <v/>
      </c>
      <c r="AL175" s="333"/>
      <c r="AM175" s="334"/>
      <c r="AN175" s="334"/>
      <c r="AO175" s="334"/>
      <c r="AP175" s="334"/>
      <c r="AQ175" s="335"/>
      <c r="AR175" s="40"/>
    </row>
    <row r="176" spans="1:44" ht="27" customHeight="1" x14ac:dyDescent="0.65">
      <c r="A176" s="8">
        <f t="shared" si="5"/>
        <v>20</v>
      </c>
      <c r="B176" s="209" t="s">
        <v>934</v>
      </c>
      <c r="E176" s="31"/>
      <c r="H176" s="511" t="s">
        <v>845</v>
      </c>
      <c r="I176" s="511"/>
      <c r="J176" s="511"/>
      <c r="K176" s="511"/>
      <c r="L176" s="511"/>
      <c r="M176" s="511"/>
      <c r="N176" s="511"/>
      <c r="O176" s="511"/>
      <c r="P176" s="511"/>
      <c r="Q176" s="511"/>
      <c r="R176" s="511"/>
      <c r="S176" s="511"/>
      <c r="T176" s="511"/>
      <c r="U176" s="511"/>
      <c r="V176" s="511"/>
      <c r="W176" s="511"/>
      <c r="X176" s="511"/>
      <c r="Y176" s="511"/>
      <c r="Z176" s="511"/>
      <c r="AA176" s="511"/>
      <c r="AB176" s="511"/>
      <c r="AC176" s="511"/>
      <c r="AD176" s="511"/>
      <c r="AE176" s="171" t="s">
        <v>838</v>
      </c>
      <c r="AF176" s="174">
        <f>_xlfn.IFS(COUNTIF($AE$8:AE176,AE176)&lt;&gt;0,COUNTIF($AE$8:AE176,AE176),COUNTIF($AE$8:AE176,AE176)=0,"")</f>
        <v>20</v>
      </c>
      <c r="AG176" s="98">
        <f t="shared" si="4"/>
        <v>20</v>
      </c>
      <c r="AH176" s="857" t="s">
        <v>125</v>
      </c>
      <c r="AI176" s="858"/>
      <c r="AJ176" s="859"/>
      <c r="AL176" s="614" t="s">
        <v>677</v>
      </c>
      <c r="AM176" s="615"/>
      <c r="AN176" s="615"/>
      <c r="AO176" s="615"/>
      <c r="AP176" s="615"/>
      <c r="AQ176" s="616"/>
      <c r="AR176" s="742">
        <f>VLOOKUP(AH176,$CD$60:$CE$63,2,FALSE)</f>
        <v>0</v>
      </c>
    </row>
    <row r="177" spans="1:44" ht="22.5" customHeight="1" x14ac:dyDescent="0.65">
      <c r="A177" s="8" t="str">
        <f t="shared" si="5"/>
        <v/>
      </c>
      <c r="B177" s="30"/>
      <c r="E177" s="31"/>
      <c r="F177" s="32"/>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33"/>
      <c r="AF177" s="174" t="str">
        <f>_xlfn.IFS(COUNTIF($AE$8:AE177,AE177)&lt;&gt;0,COUNTIF($AE$8:AE177,AE177),COUNTIF($AE$8:AE177,AE177)=0,"")</f>
        <v/>
      </c>
      <c r="AG177" s="98" t="str">
        <f t="shared" si="4"/>
        <v/>
      </c>
      <c r="AL177" s="614"/>
      <c r="AM177" s="615"/>
      <c r="AN177" s="615"/>
      <c r="AO177" s="615"/>
      <c r="AP177" s="615"/>
      <c r="AQ177" s="616"/>
      <c r="AR177" s="742"/>
    </row>
    <row r="178" spans="1:44" ht="27" customHeight="1" x14ac:dyDescent="0.65">
      <c r="A178" s="8">
        <f t="shared" si="5"/>
        <v>21</v>
      </c>
      <c r="B178" s="30"/>
      <c r="E178" s="31"/>
      <c r="F178" s="32"/>
      <c r="H178" s="511" t="s">
        <v>846</v>
      </c>
      <c r="I178" s="511"/>
      <c r="J178" s="511"/>
      <c r="K178" s="511"/>
      <c r="L178" s="511"/>
      <c r="M178" s="511"/>
      <c r="N178" s="511"/>
      <c r="O178" s="511"/>
      <c r="P178" s="511"/>
      <c r="Q178" s="511"/>
      <c r="R178" s="511"/>
      <c r="S178" s="511"/>
      <c r="T178" s="511"/>
      <c r="U178" s="511"/>
      <c r="V178" s="511"/>
      <c r="W178" s="511"/>
      <c r="X178" s="511"/>
      <c r="Y178" s="511"/>
      <c r="Z178" s="511"/>
      <c r="AA178" s="511"/>
      <c r="AB178" s="511"/>
      <c r="AC178" s="511"/>
      <c r="AD178" s="511"/>
      <c r="AE178" s="171" t="s">
        <v>838</v>
      </c>
      <c r="AF178" s="174">
        <f>_xlfn.IFS(COUNTIF($AE$8:AE178,AE178)&lt;&gt;0,COUNTIF($AE$8:AE178,AE178),COUNTIF($AE$8:AE178,AE178)=0,"")</f>
        <v>21</v>
      </c>
      <c r="AG178" s="98">
        <f t="shared" si="4"/>
        <v>21</v>
      </c>
      <c r="AH178" s="554" t="s">
        <v>50</v>
      </c>
      <c r="AI178" s="555"/>
      <c r="AJ178" s="556"/>
      <c r="AL178" s="614" t="s">
        <v>678</v>
      </c>
      <c r="AM178" s="615"/>
      <c r="AN178" s="615"/>
      <c r="AO178" s="615"/>
      <c r="AP178" s="615"/>
      <c r="AQ178" s="616"/>
      <c r="AR178" s="742" t="e">
        <f>VLOOKUP(AH178,$CD$7:$CE$9,2,FALSE)</f>
        <v>#N/A</v>
      </c>
    </row>
    <row r="179" spans="1:44" ht="27" customHeight="1" x14ac:dyDescent="0.65">
      <c r="A179" s="8" t="str">
        <f t="shared" si="5"/>
        <v/>
      </c>
      <c r="B179" s="30"/>
      <c r="E179" s="31"/>
      <c r="F179" s="32"/>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33"/>
      <c r="AF179" s="174" t="str">
        <f>_xlfn.IFS(COUNTIF($AE$8:AE179,AE179)&lt;&gt;0,COUNTIF($AE$8:AE179,AE179),COUNTIF($AE$8:AE179,AE179)=0,"")</f>
        <v/>
      </c>
      <c r="AG179" s="98" t="str">
        <f t="shared" si="4"/>
        <v/>
      </c>
      <c r="AL179" s="614"/>
      <c r="AM179" s="615"/>
      <c r="AN179" s="615"/>
      <c r="AO179" s="615"/>
      <c r="AP179" s="615"/>
      <c r="AQ179" s="616"/>
      <c r="AR179" s="742"/>
    </row>
    <row r="180" spans="1:44" ht="27" customHeight="1" x14ac:dyDescent="0.65">
      <c r="A180" s="8">
        <f t="shared" si="5"/>
        <v>22</v>
      </c>
      <c r="B180" s="30"/>
      <c r="C180" s="22"/>
      <c r="E180" s="31"/>
      <c r="F180" s="280"/>
      <c r="G180" s="297"/>
      <c r="H180" s="738" t="s">
        <v>847</v>
      </c>
      <c r="I180" s="738"/>
      <c r="J180" s="738"/>
      <c r="K180" s="738"/>
      <c r="L180" s="738"/>
      <c r="M180" s="738"/>
      <c r="N180" s="738"/>
      <c r="O180" s="738"/>
      <c r="P180" s="738"/>
      <c r="Q180" s="738"/>
      <c r="R180" s="738"/>
      <c r="S180" s="738"/>
      <c r="T180" s="738"/>
      <c r="U180" s="738"/>
      <c r="V180" s="738"/>
      <c r="W180" s="738"/>
      <c r="X180" s="738"/>
      <c r="Y180" s="738"/>
      <c r="Z180" s="738"/>
      <c r="AA180" s="738"/>
      <c r="AB180" s="738"/>
      <c r="AC180" s="738"/>
      <c r="AD180" s="738"/>
      <c r="AE180" s="330" t="s">
        <v>838</v>
      </c>
      <c r="AF180" s="331">
        <f>_xlfn.IFS(COUNTIF($AE$8:AE180,AE180)&lt;&gt;0,COUNTIF($AE$8:AE180,AE180),COUNTIF($AE$8:AE180,AE180)=0,"")</f>
        <v>22</v>
      </c>
      <c r="AG180" s="332">
        <f t="shared" si="4"/>
        <v>22</v>
      </c>
      <c r="AH180" s="967" t="s">
        <v>50</v>
      </c>
      <c r="AI180" s="968"/>
      <c r="AJ180" s="969"/>
      <c r="AK180" s="297"/>
      <c r="AL180" s="614" t="s">
        <v>679</v>
      </c>
      <c r="AM180" s="615"/>
      <c r="AN180" s="615"/>
      <c r="AO180" s="615"/>
      <c r="AP180" s="615"/>
      <c r="AQ180" s="616"/>
      <c r="AR180" s="742" t="e">
        <f>VLOOKUP(AH180,$CD$7:$CE$9,2,FALSE)</f>
        <v>#N/A</v>
      </c>
    </row>
    <row r="181" spans="1:44" ht="27" customHeight="1" x14ac:dyDescent="0.65">
      <c r="A181" s="8" t="str">
        <f t="shared" si="5"/>
        <v/>
      </c>
      <c r="B181" s="30"/>
      <c r="E181" s="31"/>
      <c r="F181" s="280"/>
      <c r="G181" s="297"/>
      <c r="H181" s="325"/>
      <c r="I181" s="325"/>
      <c r="J181" s="325"/>
      <c r="K181" s="325"/>
      <c r="L181" s="325"/>
      <c r="M181" s="325"/>
      <c r="N181" s="325"/>
      <c r="O181" s="325"/>
      <c r="P181" s="325"/>
      <c r="Q181" s="325"/>
      <c r="R181" s="325"/>
      <c r="S181" s="325"/>
      <c r="T181" s="325"/>
      <c r="U181" s="325"/>
      <c r="V181" s="325"/>
      <c r="W181" s="325"/>
      <c r="X181" s="325"/>
      <c r="Y181" s="325"/>
      <c r="Z181" s="325"/>
      <c r="AA181" s="325"/>
      <c r="AB181" s="325"/>
      <c r="AC181" s="325"/>
      <c r="AD181" s="325"/>
      <c r="AE181" s="336"/>
      <c r="AF181" s="331" t="str">
        <f>_xlfn.IFS(COUNTIF($AE$8:AE181,AE181)&lt;&gt;0,COUNTIF($AE$8:AE181,AE181),COUNTIF($AE$8:AE181,AE181)=0,"")</f>
        <v/>
      </c>
      <c r="AG181" s="332" t="str">
        <f t="shared" si="4"/>
        <v/>
      </c>
      <c r="AH181" s="337"/>
      <c r="AI181" s="337"/>
      <c r="AJ181" s="337"/>
      <c r="AK181" s="297"/>
      <c r="AL181" s="614"/>
      <c r="AM181" s="615"/>
      <c r="AN181" s="615"/>
      <c r="AO181" s="615"/>
      <c r="AP181" s="615"/>
      <c r="AQ181" s="616"/>
      <c r="AR181" s="742"/>
    </row>
    <row r="182" spans="1:44" ht="27" customHeight="1" x14ac:dyDescent="0.65">
      <c r="B182" s="30"/>
      <c r="E182" s="31"/>
      <c r="F182" s="280"/>
      <c r="G182" s="297"/>
      <c r="H182" s="970"/>
      <c r="I182" s="738"/>
      <c r="J182" s="738"/>
      <c r="K182" s="738"/>
      <c r="L182" s="738"/>
      <c r="M182" s="738"/>
      <c r="N182" s="738"/>
      <c r="O182" s="738"/>
      <c r="P182" s="738"/>
      <c r="Q182" s="738"/>
      <c r="R182" s="738"/>
      <c r="S182" s="738"/>
      <c r="T182" s="738"/>
      <c r="U182" s="738"/>
      <c r="V182" s="738"/>
      <c r="W182" s="738"/>
      <c r="X182" s="738"/>
      <c r="Y182" s="738"/>
      <c r="Z182" s="738"/>
      <c r="AA182" s="738"/>
      <c r="AB182" s="738"/>
      <c r="AC182" s="738"/>
      <c r="AD182" s="738"/>
      <c r="AE182" s="336"/>
      <c r="AF182" s="331">
        <f>_xlfn.IFS(COUNTIF($AE$8:AE187,AE187)&lt;&gt;0,COUNTIF($AE$8:AE187,AE187),COUNTIF($AE$8:AE187,AE187)=0,"")</f>
        <v>23</v>
      </c>
      <c r="AG182" s="297"/>
      <c r="AH182" s="297"/>
      <c r="AI182" s="297"/>
      <c r="AJ182" s="297"/>
      <c r="AK182" s="297"/>
      <c r="AL182" s="333"/>
      <c r="AM182" s="334"/>
      <c r="AN182" s="334"/>
      <c r="AO182" s="334"/>
      <c r="AP182" s="334"/>
      <c r="AQ182" s="335"/>
      <c r="AR182" s="39"/>
    </row>
    <row r="183" spans="1:44" ht="27" customHeight="1" thickBot="1" x14ac:dyDescent="0.7">
      <c r="A183" s="8" t="str">
        <f t="shared" si="5"/>
        <v/>
      </c>
      <c r="B183" s="30"/>
      <c r="E183" s="31"/>
      <c r="F183" s="280"/>
      <c r="G183" s="297"/>
      <c r="H183" s="738"/>
      <c r="I183" s="738"/>
      <c r="J183" s="738"/>
      <c r="K183" s="738"/>
      <c r="L183" s="738"/>
      <c r="M183" s="738"/>
      <c r="N183" s="738"/>
      <c r="O183" s="738"/>
      <c r="P183" s="738"/>
      <c r="Q183" s="738"/>
      <c r="R183" s="738"/>
      <c r="S183" s="738"/>
      <c r="T183" s="738"/>
      <c r="U183" s="738"/>
      <c r="V183" s="738"/>
      <c r="W183" s="738"/>
      <c r="X183" s="738"/>
      <c r="Y183" s="738"/>
      <c r="Z183" s="738"/>
      <c r="AA183" s="738"/>
      <c r="AB183" s="738"/>
      <c r="AC183" s="738"/>
      <c r="AD183" s="738"/>
      <c r="AE183" s="336"/>
      <c r="AF183" s="331" t="str">
        <f>_xlfn.IFS(COUNTIF($AE$8:AE188,AE188)&lt;&gt;0,COUNTIF($AE$8:AE188,AE188),COUNTIF($AE$8:AE188,AE188)=0,"")</f>
        <v/>
      </c>
      <c r="AG183" s="332" t="str">
        <f t="shared" si="4"/>
        <v/>
      </c>
      <c r="AH183" s="337"/>
      <c r="AI183" s="337"/>
      <c r="AJ183" s="337"/>
      <c r="AK183" s="297"/>
      <c r="AL183" s="333"/>
      <c r="AM183" s="334"/>
      <c r="AN183" s="334"/>
      <c r="AO183" s="334"/>
      <c r="AP183" s="334"/>
      <c r="AQ183" s="335"/>
      <c r="AR183" s="39"/>
    </row>
    <row r="184" spans="1:44" ht="27" customHeight="1" x14ac:dyDescent="0.65">
      <c r="B184" s="30"/>
      <c r="E184" s="31"/>
      <c r="F184" s="280"/>
      <c r="G184" s="297"/>
      <c r="H184" s="882" t="s">
        <v>1002</v>
      </c>
      <c r="I184" s="883"/>
      <c r="J184" s="883"/>
      <c r="K184" s="883"/>
      <c r="L184" s="883"/>
      <c r="M184" s="883"/>
      <c r="N184" s="883"/>
      <c r="O184" s="883"/>
      <c r="P184" s="883"/>
      <c r="Q184" s="883"/>
      <c r="R184" s="883"/>
      <c r="S184" s="883"/>
      <c r="T184" s="883"/>
      <c r="U184" s="883"/>
      <c r="V184" s="883"/>
      <c r="W184" s="883"/>
      <c r="X184" s="883"/>
      <c r="Y184" s="883"/>
      <c r="Z184" s="883"/>
      <c r="AA184" s="883"/>
      <c r="AB184" s="883"/>
      <c r="AC184" s="883"/>
      <c r="AD184" s="884"/>
      <c r="AE184" s="336"/>
      <c r="AF184" s="331"/>
      <c r="AG184" s="332"/>
      <c r="AH184" s="337"/>
      <c r="AI184" s="337"/>
      <c r="AJ184" s="337"/>
      <c r="AK184" s="297"/>
      <c r="AL184" s="614" t="s">
        <v>1003</v>
      </c>
      <c r="AM184" s="615"/>
      <c r="AN184" s="615"/>
      <c r="AO184" s="615"/>
      <c r="AP184" s="615"/>
      <c r="AQ184" s="616"/>
      <c r="AR184" s="70"/>
    </row>
    <row r="185" spans="1:44" ht="27" customHeight="1" thickBot="1" x14ac:dyDescent="0.7">
      <c r="B185" s="30"/>
      <c r="E185" s="31"/>
      <c r="F185" s="280"/>
      <c r="G185" s="297"/>
      <c r="H185" s="885"/>
      <c r="I185" s="740"/>
      <c r="J185" s="740"/>
      <c r="K185" s="740"/>
      <c r="L185" s="740"/>
      <c r="M185" s="740"/>
      <c r="N185" s="740"/>
      <c r="O185" s="740"/>
      <c r="P185" s="740"/>
      <c r="Q185" s="740"/>
      <c r="R185" s="740"/>
      <c r="S185" s="740"/>
      <c r="T185" s="740"/>
      <c r="U185" s="740"/>
      <c r="V185" s="740"/>
      <c r="W185" s="740"/>
      <c r="X185" s="740"/>
      <c r="Y185" s="740"/>
      <c r="Z185" s="740"/>
      <c r="AA185" s="740"/>
      <c r="AB185" s="740"/>
      <c r="AC185" s="740"/>
      <c r="AD185" s="741"/>
      <c r="AE185" s="336"/>
      <c r="AF185" s="331"/>
      <c r="AG185" s="332"/>
      <c r="AH185" s="337"/>
      <c r="AI185" s="337"/>
      <c r="AJ185" s="337"/>
      <c r="AK185" s="297"/>
      <c r="AL185" s="333"/>
      <c r="AM185" s="334"/>
      <c r="AN185" s="334"/>
      <c r="AO185" s="334"/>
      <c r="AP185" s="334"/>
      <c r="AQ185" s="335"/>
      <c r="AR185" s="39"/>
    </row>
    <row r="186" spans="1:44" ht="27" customHeight="1" x14ac:dyDescent="0.65">
      <c r="B186" s="30"/>
      <c r="E186" s="31"/>
      <c r="F186" s="280"/>
      <c r="G186" s="297"/>
      <c r="H186" s="325"/>
      <c r="I186" s="325"/>
      <c r="J186" s="325"/>
      <c r="K186" s="325"/>
      <c r="L186" s="325"/>
      <c r="M186" s="325"/>
      <c r="N186" s="325"/>
      <c r="O186" s="325"/>
      <c r="P186" s="325"/>
      <c r="Q186" s="325"/>
      <c r="R186" s="325"/>
      <c r="S186" s="325"/>
      <c r="T186" s="325"/>
      <c r="U186" s="325"/>
      <c r="V186" s="325"/>
      <c r="W186" s="325"/>
      <c r="X186" s="325"/>
      <c r="Y186" s="325"/>
      <c r="Z186" s="325"/>
      <c r="AA186" s="325"/>
      <c r="AB186" s="325"/>
      <c r="AC186" s="325"/>
      <c r="AD186" s="325"/>
      <c r="AE186" s="336"/>
      <c r="AF186" s="331"/>
      <c r="AG186" s="332"/>
      <c r="AH186" s="337"/>
      <c r="AI186" s="337"/>
      <c r="AJ186" s="337"/>
      <c r="AK186" s="297"/>
      <c r="AL186" s="333"/>
      <c r="AM186" s="334"/>
      <c r="AN186" s="334"/>
      <c r="AO186" s="334"/>
      <c r="AP186" s="334"/>
      <c r="AQ186" s="335"/>
      <c r="AR186" s="39"/>
    </row>
    <row r="187" spans="1:44" ht="27" customHeight="1" x14ac:dyDescent="0.65">
      <c r="A187" s="8">
        <f>+AG187</f>
        <v>23</v>
      </c>
      <c r="B187" s="30"/>
      <c r="E187" s="31"/>
      <c r="F187" s="684" t="s">
        <v>114</v>
      </c>
      <c r="G187" s="685"/>
      <c r="H187" s="738" t="s">
        <v>1025</v>
      </c>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330" t="s">
        <v>838</v>
      </c>
      <c r="AF187" s="331"/>
      <c r="AG187" s="332">
        <f>+AF182</f>
        <v>23</v>
      </c>
      <c r="AH187" s="979" t="s">
        <v>875</v>
      </c>
      <c r="AI187" s="980"/>
      <c r="AJ187" s="981"/>
      <c r="AK187" s="297"/>
      <c r="AL187" s="614" t="s">
        <v>1003</v>
      </c>
      <c r="AM187" s="615"/>
      <c r="AN187" s="615"/>
      <c r="AO187" s="615"/>
      <c r="AP187" s="615"/>
      <c r="AQ187" s="616"/>
      <c r="AR187" s="742"/>
    </row>
    <row r="188" spans="1:44" ht="27" customHeight="1" x14ac:dyDescent="0.65">
      <c r="B188" s="30"/>
      <c r="E188" s="31"/>
      <c r="F188" s="280"/>
      <c r="G188" s="297"/>
      <c r="H188" s="325"/>
      <c r="I188" s="325"/>
      <c r="J188" s="325"/>
      <c r="K188" s="325"/>
      <c r="L188" s="325"/>
      <c r="M188" s="325"/>
      <c r="N188" s="325"/>
      <c r="O188" s="325"/>
      <c r="P188" s="325"/>
      <c r="Q188" s="325"/>
      <c r="R188" s="325"/>
      <c r="S188" s="325"/>
      <c r="T188" s="325"/>
      <c r="U188" s="325"/>
      <c r="V188" s="325"/>
      <c r="W188" s="325"/>
      <c r="X188" s="325"/>
      <c r="Y188" s="325"/>
      <c r="Z188" s="325"/>
      <c r="AA188" s="325"/>
      <c r="AB188" s="325"/>
      <c r="AC188" s="325"/>
      <c r="AD188" s="325"/>
      <c r="AE188" s="336"/>
      <c r="AF188" s="331"/>
      <c r="AG188" s="332"/>
      <c r="AH188" s="337"/>
      <c r="AI188" s="337"/>
      <c r="AJ188" s="337"/>
      <c r="AK188" s="297"/>
      <c r="AL188" s="333"/>
      <c r="AM188" s="334"/>
      <c r="AN188" s="334"/>
      <c r="AO188" s="334"/>
      <c r="AP188" s="334"/>
      <c r="AQ188" s="335"/>
      <c r="AR188" s="742"/>
    </row>
    <row r="189" spans="1:44" ht="27" customHeight="1" x14ac:dyDescent="0.65">
      <c r="A189" s="297">
        <f>+AG189</f>
        <v>231</v>
      </c>
      <c r="B189" s="30"/>
      <c r="E189" s="31"/>
      <c r="F189" s="684" t="s">
        <v>115</v>
      </c>
      <c r="G189" s="685"/>
      <c r="H189" s="738" t="s">
        <v>1069</v>
      </c>
      <c r="I189" s="738"/>
      <c r="J189" s="738"/>
      <c r="K189" s="738"/>
      <c r="L189" s="738"/>
      <c r="M189" s="738"/>
      <c r="N189" s="738"/>
      <c r="O189" s="738"/>
      <c r="P189" s="738"/>
      <c r="Q189" s="738"/>
      <c r="R189" s="738"/>
      <c r="S189" s="738"/>
      <c r="T189" s="738"/>
      <c r="U189" s="738"/>
      <c r="V189" s="738"/>
      <c r="W189" s="738"/>
      <c r="X189" s="738"/>
      <c r="Y189" s="738"/>
      <c r="Z189" s="738"/>
      <c r="AA189" s="738"/>
      <c r="AB189" s="738"/>
      <c r="AC189" s="738"/>
      <c r="AD189" s="738"/>
      <c r="AE189" s="336"/>
      <c r="AF189" s="331"/>
      <c r="AG189" s="332">
        <v>231</v>
      </c>
      <c r="AH189" s="979" t="s">
        <v>875</v>
      </c>
      <c r="AI189" s="980"/>
      <c r="AJ189" s="981"/>
      <c r="AK189" s="297"/>
      <c r="AL189" s="614" t="s">
        <v>1003</v>
      </c>
      <c r="AM189" s="615"/>
      <c r="AN189" s="615"/>
      <c r="AO189" s="615"/>
      <c r="AP189" s="615"/>
      <c r="AQ189" s="616"/>
      <c r="AR189" s="742"/>
    </row>
    <row r="190" spans="1:44" ht="27" customHeight="1" x14ac:dyDescent="0.65">
      <c r="B190" s="30"/>
      <c r="E190" s="31"/>
      <c r="F190" s="280"/>
      <c r="G190" s="297"/>
      <c r="H190" s="738"/>
      <c r="I190" s="738"/>
      <c r="J190" s="738"/>
      <c r="K190" s="738"/>
      <c r="L190" s="738"/>
      <c r="M190" s="738"/>
      <c r="N190" s="738"/>
      <c r="O190" s="738"/>
      <c r="P190" s="738"/>
      <c r="Q190" s="738"/>
      <c r="R190" s="738"/>
      <c r="S190" s="738"/>
      <c r="T190" s="738"/>
      <c r="U190" s="738"/>
      <c r="V190" s="738"/>
      <c r="W190" s="738"/>
      <c r="X190" s="738"/>
      <c r="Y190" s="738"/>
      <c r="Z190" s="738"/>
      <c r="AA190" s="738"/>
      <c r="AB190" s="738"/>
      <c r="AC190" s="738"/>
      <c r="AD190" s="738"/>
      <c r="AE190" s="336"/>
      <c r="AF190" s="331"/>
      <c r="AG190" s="332"/>
      <c r="AH190" s="337"/>
      <c r="AI190" s="337"/>
      <c r="AJ190" s="337"/>
      <c r="AK190" s="297"/>
      <c r="AL190" s="333"/>
      <c r="AM190" s="334"/>
      <c r="AN190" s="334"/>
      <c r="AO190" s="334"/>
      <c r="AP190" s="334"/>
      <c r="AQ190" s="335"/>
      <c r="AR190" s="742"/>
    </row>
    <row r="191" spans="1:44" ht="27" customHeight="1" x14ac:dyDescent="0.65">
      <c r="B191" s="30"/>
      <c r="E191" s="31"/>
      <c r="F191" s="280"/>
      <c r="G191" s="297"/>
      <c r="H191" s="738"/>
      <c r="I191" s="738"/>
      <c r="J191" s="738"/>
      <c r="K191" s="738"/>
      <c r="L191" s="738"/>
      <c r="M191" s="738"/>
      <c r="N191" s="738"/>
      <c r="O191" s="738"/>
      <c r="P191" s="738"/>
      <c r="Q191" s="738"/>
      <c r="R191" s="738"/>
      <c r="S191" s="738"/>
      <c r="T191" s="738"/>
      <c r="U191" s="738"/>
      <c r="V191" s="738"/>
      <c r="W191" s="738"/>
      <c r="X191" s="738"/>
      <c r="Y191" s="738"/>
      <c r="Z191" s="738"/>
      <c r="AA191" s="738"/>
      <c r="AB191" s="738"/>
      <c r="AC191" s="738"/>
      <c r="AD191" s="738"/>
      <c r="AE191" s="336"/>
      <c r="AF191" s="331"/>
      <c r="AG191" s="332"/>
      <c r="AH191" s="337"/>
      <c r="AI191" s="337"/>
      <c r="AJ191" s="337"/>
      <c r="AK191" s="297"/>
      <c r="AL191" s="333"/>
      <c r="AM191" s="334"/>
      <c r="AN191" s="334"/>
      <c r="AO191" s="334"/>
      <c r="AP191" s="334"/>
      <c r="AQ191" s="335"/>
      <c r="AR191" s="70"/>
    </row>
    <row r="192" spans="1:44" ht="27" customHeight="1" x14ac:dyDescent="0.65">
      <c r="B192" s="30"/>
      <c r="E192" s="31"/>
      <c r="F192" s="280"/>
      <c r="G192" s="297"/>
      <c r="H192" s="738"/>
      <c r="I192" s="738"/>
      <c r="J192" s="738"/>
      <c r="K192" s="738"/>
      <c r="L192" s="738"/>
      <c r="M192" s="738"/>
      <c r="N192" s="738"/>
      <c r="O192" s="738"/>
      <c r="P192" s="738"/>
      <c r="Q192" s="738"/>
      <c r="R192" s="738"/>
      <c r="S192" s="738"/>
      <c r="T192" s="738"/>
      <c r="U192" s="738"/>
      <c r="V192" s="738"/>
      <c r="W192" s="738"/>
      <c r="X192" s="738"/>
      <c r="Y192" s="738"/>
      <c r="Z192" s="738"/>
      <c r="AA192" s="738"/>
      <c r="AB192" s="738"/>
      <c r="AC192" s="738"/>
      <c r="AD192" s="738"/>
      <c r="AE192" s="336"/>
      <c r="AF192" s="331"/>
      <c r="AG192" s="332"/>
      <c r="AH192" s="337"/>
      <c r="AI192" s="337"/>
      <c r="AJ192" s="337"/>
      <c r="AK192" s="297"/>
      <c r="AL192" s="333"/>
      <c r="AM192" s="334"/>
      <c r="AN192" s="334"/>
      <c r="AO192" s="334"/>
      <c r="AP192" s="334"/>
      <c r="AQ192" s="335"/>
      <c r="AR192" s="70"/>
    </row>
    <row r="193" spans="1:44" ht="27" customHeight="1" x14ac:dyDescent="0.65">
      <c r="B193" s="30"/>
      <c r="E193" s="31"/>
      <c r="F193" s="280"/>
      <c r="G193" s="297"/>
      <c r="H193" s="738"/>
      <c r="I193" s="738"/>
      <c r="J193" s="738"/>
      <c r="K193" s="738"/>
      <c r="L193" s="738"/>
      <c r="M193" s="738"/>
      <c r="N193" s="738"/>
      <c r="O193" s="738"/>
      <c r="P193" s="738"/>
      <c r="Q193" s="738"/>
      <c r="R193" s="738"/>
      <c r="S193" s="738"/>
      <c r="T193" s="738"/>
      <c r="U193" s="738"/>
      <c r="V193" s="738"/>
      <c r="W193" s="738"/>
      <c r="X193" s="738"/>
      <c r="Y193" s="738"/>
      <c r="Z193" s="738"/>
      <c r="AA193" s="738"/>
      <c r="AB193" s="738"/>
      <c r="AC193" s="738"/>
      <c r="AD193" s="738"/>
      <c r="AE193" s="336"/>
      <c r="AF193" s="331"/>
      <c r="AG193" s="332"/>
      <c r="AH193" s="337"/>
      <c r="AI193" s="337"/>
      <c r="AJ193" s="337"/>
      <c r="AK193" s="297"/>
      <c r="AL193" s="333"/>
      <c r="AM193" s="334"/>
      <c r="AN193" s="334"/>
      <c r="AO193" s="334"/>
      <c r="AP193" s="334"/>
      <c r="AQ193" s="335"/>
      <c r="AR193" s="70"/>
    </row>
    <row r="194" spans="1:44" ht="27" customHeight="1" x14ac:dyDescent="0.65">
      <c r="B194" s="30"/>
      <c r="E194" s="31"/>
      <c r="F194" s="280"/>
      <c r="G194" s="297"/>
      <c r="H194" s="738"/>
      <c r="I194" s="738"/>
      <c r="J194" s="738"/>
      <c r="K194" s="738"/>
      <c r="L194" s="738"/>
      <c r="M194" s="738"/>
      <c r="N194" s="738"/>
      <c r="O194" s="738"/>
      <c r="P194" s="738"/>
      <c r="Q194" s="738"/>
      <c r="R194" s="738"/>
      <c r="S194" s="738"/>
      <c r="T194" s="738"/>
      <c r="U194" s="738"/>
      <c r="V194" s="738"/>
      <c r="W194" s="738"/>
      <c r="X194" s="738"/>
      <c r="Y194" s="738"/>
      <c r="Z194" s="738"/>
      <c r="AA194" s="738"/>
      <c r="AB194" s="738"/>
      <c r="AC194" s="738"/>
      <c r="AD194" s="738"/>
      <c r="AE194" s="336"/>
      <c r="AF194" s="331"/>
      <c r="AG194" s="332"/>
      <c r="AH194" s="337"/>
      <c r="AI194" s="337"/>
      <c r="AJ194" s="337"/>
      <c r="AK194" s="297"/>
      <c r="AL194" s="333"/>
      <c r="AM194" s="334"/>
      <c r="AN194" s="334"/>
      <c r="AO194" s="334"/>
      <c r="AP194" s="334"/>
      <c r="AQ194" s="335"/>
      <c r="AR194" s="70"/>
    </row>
    <row r="195" spans="1:44" ht="27" customHeight="1" thickBot="1" x14ac:dyDescent="0.7">
      <c r="B195" s="30"/>
      <c r="E195" s="31"/>
      <c r="F195" s="280"/>
      <c r="G195" s="297"/>
      <c r="H195" s="325"/>
      <c r="I195" s="325"/>
      <c r="J195" s="325"/>
      <c r="K195" s="325"/>
      <c r="L195" s="325"/>
      <c r="M195" s="325"/>
      <c r="N195" s="325"/>
      <c r="O195" s="325"/>
      <c r="P195" s="325"/>
      <c r="Q195" s="325"/>
      <c r="R195" s="325"/>
      <c r="S195" s="325"/>
      <c r="T195" s="325"/>
      <c r="U195" s="325"/>
      <c r="V195" s="325"/>
      <c r="W195" s="325"/>
      <c r="X195" s="325"/>
      <c r="Y195" s="325"/>
      <c r="Z195" s="325"/>
      <c r="AA195" s="325"/>
      <c r="AB195" s="325"/>
      <c r="AC195" s="325"/>
      <c r="AD195" s="325"/>
      <c r="AE195" s="336"/>
      <c r="AF195" s="331"/>
      <c r="AG195" s="332"/>
      <c r="AH195" s="337"/>
      <c r="AI195" s="337"/>
      <c r="AJ195" s="337"/>
      <c r="AK195" s="297"/>
      <c r="AL195" s="333"/>
      <c r="AM195" s="334"/>
      <c r="AN195" s="334"/>
      <c r="AO195" s="334"/>
      <c r="AP195" s="334"/>
      <c r="AQ195" s="335"/>
      <c r="AR195" s="70"/>
    </row>
    <row r="196" spans="1:44" ht="27" customHeight="1" x14ac:dyDescent="0.65">
      <c r="B196" s="30"/>
      <c r="E196" s="31"/>
      <c r="F196" s="280"/>
      <c r="G196" s="297" t="s">
        <v>94</v>
      </c>
      <c r="H196" s="959" t="s">
        <v>1070</v>
      </c>
      <c r="I196" s="960"/>
      <c r="J196" s="960"/>
      <c r="K196" s="960"/>
      <c r="L196" s="960"/>
      <c r="M196" s="960"/>
      <c r="N196" s="960"/>
      <c r="O196" s="960"/>
      <c r="P196" s="960"/>
      <c r="Q196" s="960"/>
      <c r="R196" s="960"/>
      <c r="S196" s="960"/>
      <c r="T196" s="960"/>
      <c r="U196" s="960"/>
      <c r="V196" s="960"/>
      <c r="W196" s="960"/>
      <c r="X196" s="960"/>
      <c r="Y196" s="960"/>
      <c r="Z196" s="960"/>
      <c r="AA196" s="960"/>
      <c r="AB196" s="960"/>
      <c r="AC196" s="960"/>
      <c r="AD196" s="961"/>
      <c r="AE196" s="336"/>
      <c r="AF196" s="331"/>
      <c r="AG196" s="332"/>
      <c r="AH196" s="337"/>
      <c r="AI196" s="337"/>
      <c r="AJ196" s="337"/>
      <c r="AK196" s="297"/>
      <c r="AL196" s="333"/>
      <c r="AM196" s="334"/>
      <c r="AN196" s="334"/>
      <c r="AO196" s="334"/>
      <c r="AP196" s="334"/>
      <c r="AQ196" s="335"/>
      <c r="AR196" s="70"/>
    </row>
    <row r="197" spans="1:44" ht="27" customHeight="1" x14ac:dyDescent="0.65">
      <c r="B197" s="30"/>
      <c r="E197" s="31"/>
      <c r="F197" s="280"/>
      <c r="G197" s="297"/>
      <c r="H197" s="962"/>
      <c r="I197" s="738"/>
      <c r="J197" s="738"/>
      <c r="K197" s="738"/>
      <c r="L197" s="738"/>
      <c r="M197" s="738"/>
      <c r="N197" s="738"/>
      <c r="O197" s="738"/>
      <c r="P197" s="738"/>
      <c r="Q197" s="738"/>
      <c r="R197" s="738"/>
      <c r="S197" s="738"/>
      <c r="T197" s="738"/>
      <c r="U197" s="738"/>
      <c r="V197" s="738"/>
      <c r="W197" s="738"/>
      <c r="X197" s="738"/>
      <c r="Y197" s="738"/>
      <c r="Z197" s="738"/>
      <c r="AA197" s="738"/>
      <c r="AB197" s="738"/>
      <c r="AC197" s="738"/>
      <c r="AD197" s="963"/>
      <c r="AE197" s="336"/>
      <c r="AF197" s="331"/>
      <c r="AG197" s="332"/>
      <c r="AH197" s="337"/>
      <c r="AI197" s="337"/>
      <c r="AJ197" s="337"/>
      <c r="AK197" s="297"/>
      <c r="AL197" s="333"/>
      <c r="AM197" s="334"/>
      <c r="AN197" s="334"/>
      <c r="AO197" s="334"/>
      <c r="AP197" s="334"/>
      <c r="AQ197" s="335"/>
      <c r="AR197" s="70"/>
    </row>
    <row r="198" spans="1:44" ht="27" customHeight="1" x14ac:dyDescent="0.65">
      <c r="B198" s="30"/>
      <c r="E198" s="31"/>
      <c r="F198" s="280"/>
      <c r="G198" s="297"/>
      <c r="H198" s="962"/>
      <c r="I198" s="738"/>
      <c r="J198" s="738"/>
      <c r="K198" s="738"/>
      <c r="L198" s="738"/>
      <c r="M198" s="738"/>
      <c r="N198" s="738"/>
      <c r="O198" s="738"/>
      <c r="P198" s="738"/>
      <c r="Q198" s="738"/>
      <c r="R198" s="738"/>
      <c r="S198" s="738"/>
      <c r="T198" s="738"/>
      <c r="U198" s="738"/>
      <c r="V198" s="738"/>
      <c r="W198" s="738"/>
      <c r="X198" s="738"/>
      <c r="Y198" s="738"/>
      <c r="Z198" s="738"/>
      <c r="AA198" s="738"/>
      <c r="AB198" s="738"/>
      <c r="AC198" s="738"/>
      <c r="AD198" s="963"/>
      <c r="AE198" s="336"/>
      <c r="AF198" s="331"/>
      <c r="AG198" s="332"/>
      <c r="AH198" s="337"/>
      <c r="AI198" s="337"/>
      <c r="AJ198" s="337"/>
      <c r="AK198" s="297"/>
      <c r="AL198" s="333"/>
      <c r="AM198" s="334"/>
      <c r="AN198" s="334"/>
      <c r="AO198" s="334"/>
      <c r="AP198" s="334"/>
      <c r="AQ198" s="335"/>
      <c r="AR198" s="70"/>
    </row>
    <row r="199" spans="1:44" ht="27" customHeight="1" thickBot="1" x14ac:dyDescent="0.7">
      <c r="B199" s="30"/>
      <c r="E199" s="31"/>
      <c r="F199" s="280"/>
      <c r="G199" s="297"/>
      <c r="H199" s="964"/>
      <c r="I199" s="965"/>
      <c r="J199" s="965"/>
      <c r="K199" s="965"/>
      <c r="L199" s="965"/>
      <c r="M199" s="965"/>
      <c r="N199" s="965"/>
      <c r="O199" s="965"/>
      <c r="P199" s="965"/>
      <c r="Q199" s="965"/>
      <c r="R199" s="965"/>
      <c r="S199" s="965"/>
      <c r="T199" s="965"/>
      <c r="U199" s="965"/>
      <c r="V199" s="965"/>
      <c r="W199" s="965"/>
      <c r="X199" s="965"/>
      <c r="Y199" s="965"/>
      <c r="Z199" s="965"/>
      <c r="AA199" s="965"/>
      <c r="AB199" s="965"/>
      <c r="AC199" s="965"/>
      <c r="AD199" s="966"/>
      <c r="AE199" s="336"/>
      <c r="AF199" s="331"/>
      <c r="AG199" s="332"/>
      <c r="AH199" s="337"/>
      <c r="AI199" s="337"/>
      <c r="AJ199" s="337"/>
      <c r="AK199" s="297"/>
      <c r="AL199" s="333"/>
      <c r="AM199" s="334"/>
      <c r="AN199" s="334"/>
      <c r="AO199" s="334"/>
      <c r="AP199" s="334"/>
      <c r="AQ199" s="335"/>
      <c r="AR199" s="70"/>
    </row>
    <row r="200" spans="1:44" ht="27" customHeight="1" x14ac:dyDescent="0.65">
      <c r="B200" s="30"/>
      <c r="E200" s="31"/>
      <c r="F200" s="280"/>
      <c r="G200" s="297"/>
      <c r="H200" s="325"/>
      <c r="I200" s="325"/>
      <c r="J200" s="325"/>
      <c r="K200" s="325"/>
      <c r="L200" s="325"/>
      <c r="M200" s="325"/>
      <c r="N200" s="325"/>
      <c r="O200" s="325"/>
      <c r="P200" s="325"/>
      <c r="Q200" s="325"/>
      <c r="R200" s="325"/>
      <c r="S200" s="325"/>
      <c r="T200" s="325"/>
      <c r="U200" s="325"/>
      <c r="V200" s="325"/>
      <c r="W200" s="325"/>
      <c r="X200" s="325"/>
      <c r="Y200" s="325"/>
      <c r="Z200" s="325"/>
      <c r="AA200" s="325"/>
      <c r="AB200" s="325"/>
      <c r="AC200" s="325"/>
      <c r="AD200" s="325"/>
      <c r="AE200" s="336"/>
      <c r="AF200" s="331"/>
      <c r="AG200" s="332"/>
      <c r="AH200" s="337"/>
      <c r="AI200" s="337"/>
      <c r="AJ200" s="337"/>
      <c r="AK200" s="297"/>
      <c r="AL200" s="333"/>
      <c r="AM200" s="334"/>
      <c r="AN200" s="334"/>
      <c r="AO200" s="334"/>
      <c r="AP200" s="334"/>
      <c r="AQ200" s="335"/>
      <c r="AR200" s="70"/>
    </row>
    <row r="201" spans="1:44" ht="27" customHeight="1" x14ac:dyDescent="0.65">
      <c r="A201" s="8" t="str">
        <f t="shared" si="5"/>
        <v/>
      </c>
      <c r="B201" s="30"/>
      <c r="E201" s="31"/>
      <c r="F201" s="280"/>
      <c r="G201" s="297"/>
      <c r="H201" s="325"/>
      <c r="I201" s="325"/>
      <c r="J201" s="325"/>
      <c r="K201" s="325"/>
      <c r="L201" s="325"/>
      <c r="M201" s="325"/>
      <c r="N201" s="325"/>
      <c r="O201" s="325"/>
      <c r="P201" s="325"/>
      <c r="Q201" s="325"/>
      <c r="R201" s="325"/>
      <c r="S201" s="325"/>
      <c r="T201" s="325"/>
      <c r="U201" s="325"/>
      <c r="V201" s="325"/>
      <c r="W201" s="325"/>
      <c r="X201" s="325"/>
      <c r="Y201" s="325"/>
      <c r="Z201" s="325"/>
      <c r="AA201" s="325"/>
      <c r="AB201" s="325"/>
      <c r="AC201" s="325"/>
      <c r="AD201" s="325"/>
      <c r="AE201" s="336"/>
      <c r="AF201" s="331" t="str">
        <f>_xlfn.IFS(COUNTIF($AE$8:AE201,AE201)&lt;&gt;0,COUNTIF($AE$8:AE201,AE201),COUNTIF($AE$8:AE201,AE201)=0,"")</f>
        <v/>
      </c>
      <c r="AG201" s="332" t="str">
        <f t="shared" si="4"/>
        <v/>
      </c>
      <c r="AH201" s="337"/>
      <c r="AI201" s="337"/>
      <c r="AJ201" s="337"/>
      <c r="AK201" s="297"/>
      <c r="AL201" s="333"/>
      <c r="AM201" s="334"/>
      <c r="AN201" s="334"/>
      <c r="AO201" s="334"/>
      <c r="AP201" s="334"/>
      <c r="AQ201" s="335"/>
      <c r="AR201" s="40"/>
    </row>
    <row r="202" spans="1:44" ht="27" customHeight="1" x14ac:dyDescent="0.65">
      <c r="A202" s="8" t="str">
        <f t="shared" si="5"/>
        <v/>
      </c>
      <c r="B202" s="30"/>
      <c r="E202" s="31"/>
      <c r="F202" s="684" t="s">
        <v>249</v>
      </c>
      <c r="G202" s="685"/>
      <c r="H202" s="738" t="s">
        <v>20</v>
      </c>
      <c r="I202" s="738"/>
      <c r="J202" s="738"/>
      <c r="K202" s="738"/>
      <c r="L202" s="738"/>
      <c r="M202" s="738"/>
      <c r="N202" s="738"/>
      <c r="O202" s="738"/>
      <c r="P202" s="738"/>
      <c r="Q202" s="738"/>
      <c r="R202" s="738"/>
      <c r="S202" s="738"/>
      <c r="T202" s="738"/>
      <c r="U202" s="738"/>
      <c r="V202" s="738"/>
      <c r="W202" s="738"/>
      <c r="X202" s="738"/>
      <c r="Y202" s="738"/>
      <c r="Z202" s="738"/>
      <c r="AA202" s="738"/>
      <c r="AB202" s="738"/>
      <c r="AC202" s="738"/>
      <c r="AD202" s="738"/>
      <c r="AE202" s="336"/>
      <c r="AF202" s="331" t="str">
        <f>_xlfn.IFS(COUNTIF($AE$8:AE202,AE202)&lt;&gt;0,COUNTIF($AE$8:AE202,AE202),COUNTIF($AE$8:AE202,AE202)=0,"")</f>
        <v/>
      </c>
      <c r="AG202" s="332" t="str">
        <f t="shared" si="4"/>
        <v/>
      </c>
      <c r="AH202" s="337"/>
      <c r="AI202" s="337"/>
      <c r="AJ202" s="337"/>
      <c r="AK202" s="297"/>
      <c r="AL202" s="338" t="s">
        <v>849</v>
      </c>
      <c r="AM202" s="339"/>
      <c r="AN202" s="339"/>
      <c r="AO202" s="339"/>
      <c r="AP202" s="339"/>
      <c r="AQ202" s="340"/>
      <c r="AR202" s="40"/>
    </row>
    <row r="203" spans="1:44" ht="27" customHeight="1" x14ac:dyDescent="0.65">
      <c r="A203" s="8">
        <f t="shared" si="5"/>
        <v>24</v>
      </c>
      <c r="B203" s="30"/>
      <c r="E203" s="31"/>
      <c r="F203" s="280"/>
      <c r="G203" s="297"/>
      <c r="H203" s="738" t="s">
        <v>416</v>
      </c>
      <c r="I203" s="738"/>
      <c r="J203" s="738"/>
      <c r="K203" s="738"/>
      <c r="L203" s="738"/>
      <c r="M203" s="738"/>
      <c r="N203" s="738"/>
      <c r="O203" s="738"/>
      <c r="P203" s="738"/>
      <c r="Q203" s="738"/>
      <c r="R203" s="738"/>
      <c r="S203" s="738"/>
      <c r="T203" s="738"/>
      <c r="U203" s="738"/>
      <c r="V203" s="738"/>
      <c r="W203" s="738"/>
      <c r="X203" s="738"/>
      <c r="Y203" s="738"/>
      <c r="Z203" s="738"/>
      <c r="AA203" s="738"/>
      <c r="AB203" s="738"/>
      <c r="AC203" s="738"/>
      <c r="AD203" s="738"/>
      <c r="AE203" s="330" t="s">
        <v>838</v>
      </c>
      <c r="AF203" s="331">
        <f>_xlfn.IFS(COUNTIF($AE$8:AE203,AE203)&lt;&gt;0,COUNTIF($AE$8:AE203,AE203),COUNTIF($AE$8:AE203,AE203)=0,"")</f>
        <v>24</v>
      </c>
      <c r="AG203" s="332">
        <f t="shared" si="4"/>
        <v>24</v>
      </c>
      <c r="AH203" s="967" t="s">
        <v>50</v>
      </c>
      <c r="AI203" s="968"/>
      <c r="AJ203" s="969"/>
      <c r="AK203" s="297"/>
      <c r="AL203" s="614" t="s">
        <v>850</v>
      </c>
      <c r="AM203" s="615"/>
      <c r="AN203" s="615"/>
      <c r="AO203" s="615"/>
      <c r="AP203" s="615"/>
      <c r="AQ203" s="616"/>
      <c r="AR203" s="742" t="e">
        <f>VLOOKUP(AH203,$CD$7:$CE$9,2,FALSE)</f>
        <v>#N/A</v>
      </c>
    </row>
    <row r="204" spans="1:44" ht="27" customHeight="1" x14ac:dyDescent="0.65">
      <c r="A204" s="8" t="str">
        <f t="shared" si="5"/>
        <v/>
      </c>
      <c r="B204" s="30"/>
      <c r="E204" s="31"/>
      <c r="F204" s="280"/>
      <c r="G204" s="297"/>
      <c r="H204" s="738"/>
      <c r="I204" s="738"/>
      <c r="J204" s="738"/>
      <c r="K204" s="738"/>
      <c r="L204" s="738"/>
      <c r="M204" s="738"/>
      <c r="N204" s="738"/>
      <c r="O204" s="738"/>
      <c r="P204" s="738"/>
      <c r="Q204" s="738"/>
      <c r="R204" s="738"/>
      <c r="S204" s="738"/>
      <c r="T204" s="738"/>
      <c r="U204" s="738"/>
      <c r="V204" s="738"/>
      <c r="W204" s="738"/>
      <c r="X204" s="738"/>
      <c r="Y204" s="738"/>
      <c r="Z204" s="738"/>
      <c r="AA204" s="738"/>
      <c r="AB204" s="738"/>
      <c r="AC204" s="738"/>
      <c r="AD204" s="738"/>
      <c r="AE204" s="336"/>
      <c r="AF204" s="331" t="str">
        <f>_xlfn.IFS(COUNTIF($AE$8:AE204,AE204)&lt;&gt;0,COUNTIF($AE$8:AE204,AE204),COUNTIF($AE$8:AE204,AE204)=0,"")</f>
        <v/>
      </c>
      <c r="AG204" s="332" t="str">
        <f t="shared" si="4"/>
        <v/>
      </c>
      <c r="AH204" s="337"/>
      <c r="AI204" s="337"/>
      <c r="AJ204" s="337"/>
      <c r="AK204" s="297"/>
      <c r="AL204" s="614"/>
      <c r="AM204" s="615"/>
      <c r="AN204" s="615"/>
      <c r="AO204" s="615"/>
      <c r="AP204" s="615"/>
      <c r="AQ204" s="616"/>
      <c r="AR204" s="742"/>
    </row>
    <row r="205" spans="1:44" ht="27" customHeight="1" x14ac:dyDescent="0.65">
      <c r="A205" s="8" t="str">
        <f t="shared" si="5"/>
        <v/>
      </c>
      <c r="B205" s="30"/>
      <c r="E205" s="31"/>
      <c r="F205" s="280"/>
      <c r="G205" s="297"/>
      <c r="H205" s="325"/>
      <c r="I205" s="325"/>
      <c r="J205" s="325"/>
      <c r="K205" s="325"/>
      <c r="L205" s="325"/>
      <c r="M205" s="325"/>
      <c r="N205" s="325"/>
      <c r="O205" s="325"/>
      <c r="P205" s="325"/>
      <c r="Q205" s="325"/>
      <c r="R205" s="325"/>
      <c r="S205" s="325"/>
      <c r="T205" s="325"/>
      <c r="U205" s="325"/>
      <c r="V205" s="325"/>
      <c r="W205" s="325"/>
      <c r="X205" s="325"/>
      <c r="Y205" s="325"/>
      <c r="Z205" s="325"/>
      <c r="AA205" s="325"/>
      <c r="AB205" s="325"/>
      <c r="AC205" s="325"/>
      <c r="AD205" s="325"/>
      <c r="AE205" s="336"/>
      <c r="AF205" s="331" t="str">
        <f>_xlfn.IFS(COUNTIF($AE$8:AE205,AE205)&lt;&gt;0,COUNTIF($AE$8:AE205,AE205),COUNTIF($AE$8:AE205,AE205)=0,"")</f>
        <v/>
      </c>
      <c r="AG205" s="332" t="str">
        <f t="shared" si="4"/>
        <v/>
      </c>
      <c r="AH205" s="337"/>
      <c r="AI205" s="337"/>
      <c r="AJ205" s="337"/>
      <c r="AK205" s="297"/>
      <c r="AL205" s="614"/>
      <c r="AM205" s="615"/>
      <c r="AN205" s="615"/>
      <c r="AO205" s="615"/>
      <c r="AP205" s="615"/>
      <c r="AQ205" s="616"/>
      <c r="AR205" s="40"/>
    </row>
    <row r="206" spans="1:44" ht="27" customHeight="1" x14ac:dyDescent="0.65">
      <c r="A206" s="8">
        <f t="shared" si="5"/>
        <v>25</v>
      </c>
      <c r="B206" s="30"/>
      <c r="E206" s="31"/>
      <c r="F206" s="280"/>
      <c r="G206" s="297"/>
      <c r="H206" s="738" t="s">
        <v>417</v>
      </c>
      <c r="I206" s="738"/>
      <c r="J206" s="738"/>
      <c r="K206" s="738"/>
      <c r="L206" s="738"/>
      <c r="M206" s="738"/>
      <c r="N206" s="738"/>
      <c r="O206" s="738"/>
      <c r="P206" s="738"/>
      <c r="Q206" s="738"/>
      <c r="R206" s="738"/>
      <c r="S206" s="738"/>
      <c r="T206" s="738"/>
      <c r="U206" s="738"/>
      <c r="V206" s="738"/>
      <c r="W206" s="738"/>
      <c r="X206" s="738"/>
      <c r="Y206" s="738"/>
      <c r="Z206" s="738"/>
      <c r="AA206" s="738"/>
      <c r="AB206" s="738"/>
      <c r="AC206" s="738"/>
      <c r="AD206" s="738"/>
      <c r="AE206" s="330" t="s">
        <v>838</v>
      </c>
      <c r="AF206" s="331">
        <f>_xlfn.IFS(COUNTIF($AE$8:AE206,AE206)&lt;&gt;0,COUNTIF($AE$8:AE206,AE206),COUNTIF($AE$8:AE206,AE206)=0,"")</f>
        <v>25</v>
      </c>
      <c r="AG206" s="332">
        <f t="shared" si="4"/>
        <v>25</v>
      </c>
      <c r="AH206" s="967" t="s">
        <v>50</v>
      </c>
      <c r="AI206" s="968"/>
      <c r="AJ206" s="969"/>
      <c r="AK206" s="297"/>
      <c r="AL206" s="614" t="s">
        <v>686</v>
      </c>
      <c r="AM206" s="615"/>
      <c r="AN206" s="615"/>
      <c r="AO206" s="615"/>
      <c r="AP206" s="615"/>
      <c r="AQ206" s="616"/>
      <c r="AR206" s="742" t="e">
        <f>VLOOKUP(AH206,$CD$7:$CE$9,2,FALSE)</f>
        <v>#N/A</v>
      </c>
    </row>
    <row r="207" spans="1:44" ht="27" customHeight="1" x14ac:dyDescent="0.65">
      <c r="A207" s="8" t="str">
        <f t="shared" si="5"/>
        <v/>
      </c>
      <c r="B207" s="30"/>
      <c r="E207" s="31"/>
      <c r="F207" s="280"/>
      <c r="G207" s="297"/>
      <c r="H207" s="738"/>
      <c r="I207" s="738"/>
      <c r="J207" s="738"/>
      <c r="K207" s="738"/>
      <c r="L207" s="738"/>
      <c r="M207" s="738"/>
      <c r="N207" s="738"/>
      <c r="O207" s="738"/>
      <c r="P207" s="738"/>
      <c r="Q207" s="738"/>
      <c r="R207" s="738"/>
      <c r="S207" s="738"/>
      <c r="T207" s="738"/>
      <c r="U207" s="738"/>
      <c r="V207" s="738"/>
      <c r="W207" s="738"/>
      <c r="X207" s="738"/>
      <c r="Y207" s="738"/>
      <c r="Z207" s="738"/>
      <c r="AA207" s="738"/>
      <c r="AB207" s="738"/>
      <c r="AC207" s="738"/>
      <c r="AD207" s="738"/>
      <c r="AE207" s="336"/>
      <c r="AF207" s="331" t="str">
        <f>_xlfn.IFS(COUNTIF($AE$8:AE207,AE207)&lt;&gt;0,COUNTIF($AE$8:AE207,AE207),COUNTIF($AE$8:AE207,AE207)=0,"")</f>
        <v/>
      </c>
      <c r="AG207" s="332" t="str">
        <f t="shared" si="4"/>
        <v/>
      </c>
      <c r="AH207" s="337"/>
      <c r="AI207" s="337"/>
      <c r="AJ207" s="337"/>
      <c r="AK207" s="297"/>
      <c r="AL207" s="614"/>
      <c r="AM207" s="615"/>
      <c r="AN207" s="615"/>
      <c r="AO207" s="615"/>
      <c r="AP207" s="615"/>
      <c r="AQ207" s="616"/>
      <c r="AR207" s="742"/>
    </row>
    <row r="208" spans="1:44" ht="27" customHeight="1" x14ac:dyDescent="0.65">
      <c r="A208" s="8" t="str">
        <f t="shared" si="5"/>
        <v/>
      </c>
      <c r="B208" s="30"/>
      <c r="E208" s="31"/>
      <c r="F208" s="280"/>
      <c r="G208" s="297"/>
      <c r="H208" s="738"/>
      <c r="I208" s="738"/>
      <c r="J208" s="738"/>
      <c r="K208" s="738"/>
      <c r="L208" s="738"/>
      <c r="M208" s="738"/>
      <c r="N208" s="738"/>
      <c r="O208" s="738"/>
      <c r="P208" s="738"/>
      <c r="Q208" s="738"/>
      <c r="R208" s="738"/>
      <c r="S208" s="738"/>
      <c r="T208" s="738"/>
      <c r="U208" s="738"/>
      <c r="V208" s="738"/>
      <c r="W208" s="738"/>
      <c r="X208" s="738"/>
      <c r="Y208" s="738"/>
      <c r="Z208" s="738"/>
      <c r="AA208" s="738"/>
      <c r="AB208" s="738"/>
      <c r="AC208" s="738"/>
      <c r="AD208" s="738"/>
      <c r="AE208" s="336"/>
      <c r="AF208" s="331" t="str">
        <f>_xlfn.IFS(COUNTIF($AE$8:AE208,AE208)&lt;&gt;0,COUNTIF($AE$8:AE208,AE208),COUNTIF($AE$8:AE208,AE208)=0,"")</f>
        <v/>
      </c>
      <c r="AG208" s="332" t="str">
        <f t="shared" si="4"/>
        <v/>
      </c>
      <c r="AH208" s="337"/>
      <c r="AI208" s="337"/>
      <c r="AJ208" s="337"/>
      <c r="AK208" s="297"/>
      <c r="AL208" s="614"/>
      <c r="AM208" s="615"/>
      <c r="AN208" s="615"/>
      <c r="AO208" s="615"/>
      <c r="AP208" s="615"/>
      <c r="AQ208" s="616"/>
      <c r="AR208" s="40"/>
    </row>
    <row r="209" spans="1:44" ht="27" customHeight="1" x14ac:dyDescent="0.65">
      <c r="A209" s="8" t="str">
        <f t="shared" si="5"/>
        <v/>
      </c>
      <c r="B209" s="30"/>
      <c r="E209" s="31"/>
      <c r="F209" s="32"/>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33"/>
      <c r="AF209" s="174" t="str">
        <f>_xlfn.IFS(COUNTIF($AE$8:AE209,AE209)&lt;&gt;0,COUNTIF($AE$8:AE209,AE209),COUNTIF($AE$8:AE209,AE209)=0,"")</f>
        <v/>
      </c>
      <c r="AG209" s="98" t="str">
        <f t="shared" si="4"/>
        <v/>
      </c>
      <c r="AH209" s="121"/>
      <c r="AI209" s="121"/>
      <c r="AJ209" s="121"/>
      <c r="AL209" s="333"/>
      <c r="AM209" s="334"/>
      <c r="AN209" s="334"/>
      <c r="AO209" s="334"/>
      <c r="AP209" s="334"/>
      <c r="AQ209" s="335"/>
      <c r="AR209" s="40"/>
    </row>
    <row r="210" spans="1:44" ht="27" customHeight="1" x14ac:dyDescent="0.65">
      <c r="A210" s="8">
        <f t="shared" si="5"/>
        <v>26</v>
      </c>
      <c r="B210" s="30"/>
      <c r="E210" s="31"/>
      <c r="F210" s="32"/>
      <c r="H210" s="511" t="s">
        <v>837</v>
      </c>
      <c r="I210" s="511"/>
      <c r="J210" s="511"/>
      <c r="K210" s="511"/>
      <c r="L210" s="511"/>
      <c r="M210" s="511"/>
      <c r="N210" s="511"/>
      <c r="O210" s="511"/>
      <c r="P210" s="511"/>
      <c r="Q210" s="511"/>
      <c r="R210" s="511"/>
      <c r="S210" s="511"/>
      <c r="T210" s="511"/>
      <c r="U210" s="511"/>
      <c r="V210" s="511"/>
      <c r="W210" s="511"/>
      <c r="X210" s="511"/>
      <c r="Y210" s="511"/>
      <c r="Z210" s="511"/>
      <c r="AA210" s="511"/>
      <c r="AB210" s="511"/>
      <c r="AC210" s="511"/>
      <c r="AD210" s="511"/>
      <c r="AE210" s="171" t="s">
        <v>838</v>
      </c>
      <c r="AF210" s="174">
        <f>_xlfn.IFS(COUNTIF($AE$8:AE210,AE210)&lt;&gt;0,COUNTIF($AE$8:AE210,AE210),COUNTIF($AE$8:AE210,AE210)=0,"")</f>
        <v>26</v>
      </c>
      <c r="AG210" s="98">
        <f t="shared" si="4"/>
        <v>26</v>
      </c>
      <c r="AH210" s="617" t="s">
        <v>875</v>
      </c>
      <c r="AI210" s="618"/>
      <c r="AJ210" s="619"/>
      <c r="AL210" s="614" t="s">
        <v>685</v>
      </c>
      <c r="AM210" s="615"/>
      <c r="AN210" s="615"/>
      <c r="AO210" s="615"/>
      <c r="AP210" s="615"/>
      <c r="AQ210" s="616"/>
      <c r="AR210" s="40"/>
    </row>
    <row r="211" spans="1:44" ht="27" customHeight="1" x14ac:dyDescent="0.65">
      <c r="A211" s="8" t="str">
        <f t="shared" si="5"/>
        <v/>
      </c>
      <c r="B211" s="30"/>
      <c r="E211" s="31"/>
      <c r="F211" s="32"/>
      <c r="H211" s="511"/>
      <c r="I211" s="511"/>
      <c r="J211" s="511"/>
      <c r="K211" s="511"/>
      <c r="L211" s="511"/>
      <c r="M211" s="511"/>
      <c r="N211" s="511"/>
      <c r="O211" s="511"/>
      <c r="P211" s="511"/>
      <c r="Q211" s="511"/>
      <c r="R211" s="511"/>
      <c r="S211" s="511"/>
      <c r="T211" s="511"/>
      <c r="U211" s="511"/>
      <c r="V211" s="511"/>
      <c r="W211" s="511"/>
      <c r="X211" s="511"/>
      <c r="Y211" s="511"/>
      <c r="Z211" s="511"/>
      <c r="AA211" s="511"/>
      <c r="AB211" s="511"/>
      <c r="AC211" s="511"/>
      <c r="AD211" s="511"/>
      <c r="AE211" s="33"/>
      <c r="AF211" s="174" t="str">
        <f>_xlfn.IFS(COUNTIF($AE$8:AE211,AE211)&lt;&gt;0,COUNTIF($AE$8:AE211,AE211),COUNTIF($AE$8:AE211,AE211)=0,"")</f>
        <v/>
      </c>
      <c r="AG211" s="98" t="str">
        <f t="shared" si="4"/>
        <v/>
      </c>
      <c r="AH211" s="121"/>
      <c r="AI211" s="121"/>
      <c r="AJ211" s="121"/>
      <c r="AL211" s="614"/>
      <c r="AM211" s="615"/>
      <c r="AN211" s="615"/>
      <c r="AO211" s="615"/>
      <c r="AP211" s="615"/>
      <c r="AQ211" s="616"/>
      <c r="AR211" s="40"/>
    </row>
    <row r="212" spans="1:44" ht="27" customHeight="1" x14ac:dyDescent="0.65">
      <c r="A212" s="8" t="str">
        <f t="shared" si="5"/>
        <v/>
      </c>
      <c r="B212" s="30"/>
      <c r="E212" s="31"/>
      <c r="F212" s="32"/>
      <c r="H212" s="511"/>
      <c r="I212" s="511"/>
      <c r="J212" s="511"/>
      <c r="K212" s="511"/>
      <c r="L212" s="511"/>
      <c r="M212" s="511"/>
      <c r="N212" s="511"/>
      <c r="O212" s="511"/>
      <c r="P212" s="511"/>
      <c r="Q212" s="511"/>
      <c r="R212" s="511"/>
      <c r="S212" s="511"/>
      <c r="T212" s="511"/>
      <c r="U212" s="511"/>
      <c r="V212" s="511"/>
      <c r="W212" s="511"/>
      <c r="X212" s="511"/>
      <c r="Y212" s="511"/>
      <c r="Z212" s="511"/>
      <c r="AA212" s="511"/>
      <c r="AB212" s="511"/>
      <c r="AC212" s="511"/>
      <c r="AD212" s="511"/>
      <c r="AE212" s="33"/>
      <c r="AF212" s="174" t="str">
        <f>_xlfn.IFS(COUNTIF($AE$8:AE212,AE212)&lt;&gt;0,COUNTIF($AE$8:AE212,AE212),COUNTIF($AE$8:AE212,AE212)=0,"")</f>
        <v/>
      </c>
      <c r="AG212" s="98" t="str">
        <f t="shared" si="4"/>
        <v/>
      </c>
      <c r="AH212" s="121"/>
      <c r="AI212" s="121"/>
      <c r="AJ212" s="121"/>
      <c r="AL212" s="614"/>
      <c r="AM212" s="615"/>
      <c r="AN212" s="615"/>
      <c r="AO212" s="615"/>
      <c r="AP212" s="615"/>
      <c r="AQ212" s="616"/>
      <c r="AR212" s="40"/>
    </row>
    <row r="213" spans="1:44" ht="27" customHeight="1" x14ac:dyDescent="0.65">
      <c r="A213" s="8" t="str">
        <f t="shared" si="5"/>
        <v/>
      </c>
      <c r="B213" s="30"/>
      <c r="E213" s="31"/>
      <c r="F213" s="32"/>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33"/>
      <c r="AF213" s="174" t="str">
        <f>_xlfn.IFS(COUNTIF($AE$8:AE213,AE213)&lt;&gt;0,COUNTIF($AE$8:AE213,AE213),COUNTIF($AE$8:AE213,AE213)=0,"")</f>
        <v/>
      </c>
      <c r="AG213" s="98" t="str">
        <f t="shared" si="4"/>
        <v/>
      </c>
      <c r="AH213" s="121"/>
      <c r="AI213" s="121"/>
      <c r="AJ213" s="121"/>
      <c r="AL213" s="333"/>
      <c r="AM213" s="334"/>
      <c r="AN213" s="334"/>
      <c r="AO213" s="334"/>
      <c r="AP213" s="334"/>
      <c r="AQ213" s="335"/>
      <c r="AR213" s="40"/>
    </row>
    <row r="214" spans="1:44" ht="27" customHeight="1" x14ac:dyDescent="0.65">
      <c r="A214" s="8">
        <f t="shared" si="5"/>
        <v>27</v>
      </c>
      <c r="B214" s="30"/>
      <c r="E214" s="31"/>
      <c r="F214" s="32"/>
      <c r="H214" s="511" t="s">
        <v>418</v>
      </c>
      <c r="I214" s="511"/>
      <c r="J214" s="511"/>
      <c r="K214" s="511"/>
      <c r="L214" s="511"/>
      <c r="M214" s="511"/>
      <c r="N214" s="511"/>
      <c r="O214" s="511"/>
      <c r="P214" s="511"/>
      <c r="Q214" s="511"/>
      <c r="R214" s="511"/>
      <c r="S214" s="511"/>
      <c r="T214" s="511"/>
      <c r="U214" s="511"/>
      <c r="V214" s="511"/>
      <c r="W214" s="511"/>
      <c r="X214" s="511"/>
      <c r="Y214" s="511"/>
      <c r="Z214" s="511"/>
      <c r="AA214" s="511"/>
      <c r="AB214" s="511"/>
      <c r="AC214" s="511"/>
      <c r="AD214" s="511"/>
      <c r="AE214" s="171" t="s">
        <v>838</v>
      </c>
      <c r="AF214" s="174">
        <f>_xlfn.IFS(COUNTIF($AE$8:AE214,AE214)&lt;&gt;0,COUNTIF($AE$8:AE214,AE214),COUNTIF($AE$8:AE214,AE214)=0,"")</f>
        <v>27</v>
      </c>
      <c r="AG214" s="98">
        <f t="shared" si="4"/>
        <v>27</v>
      </c>
      <c r="AH214" s="554" t="s">
        <v>50</v>
      </c>
      <c r="AI214" s="555"/>
      <c r="AJ214" s="556"/>
      <c r="AL214" s="614" t="s">
        <v>684</v>
      </c>
      <c r="AM214" s="615"/>
      <c r="AN214" s="615"/>
      <c r="AO214" s="615"/>
      <c r="AP214" s="615"/>
      <c r="AQ214" s="616"/>
      <c r="AR214" s="742" t="e">
        <f>VLOOKUP(AH214,$CD$7:$CE$9,2,FALSE)</f>
        <v>#N/A</v>
      </c>
    </row>
    <row r="215" spans="1:44" ht="27" customHeight="1" x14ac:dyDescent="0.65">
      <c r="A215" s="8" t="str">
        <f t="shared" si="5"/>
        <v/>
      </c>
      <c r="B215" s="30"/>
      <c r="E215" s="31"/>
      <c r="F215" s="32"/>
      <c r="H215" s="511"/>
      <c r="I215" s="511"/>
      <c r="J215" s="511"/>
      <c r="K215" s="511"/>
      <c r="L215" s="511"/>
      <c r="M215" s="511"/>
      <c r="N215" s="511"/>
      <c r="O215" s="511"/>
      <c r="P215" s="511"/>
      <c r="Q215" s="511"/>
      <c r="R215" s="511"/>
      <c r="S215" s="511"/>
      <c r="T215" s="511"/>
      <c r="U215" s="511"/>
      <c r="V215" s="511"/>
      <c r="W215" s="511"/>
      <c r="X215" s="511"/>
      <c r="Y215" s="511"/>
      <c r="Z215" s="511"/>
      <c r="AA215" s="511"/>
      <c r="AB215" s="511"/>
      <c r="AC215" s="511"/>
      <c r="AD215" s="511"/>
      <c r="AE215" s="33"/>
      <c r="AF215" s="174" t="str">
        <f>_xlfn.IFS(COUNTIF($AE$8:AE215,AE215)&lt;&gt;0,COUNTIF($AE$8:AE215,AE215),COUNTIF($AE$8:AE215,AE215)=0,"")</f>
        <v/>
      </c>
      <c r="AG215" s="98" t="str">
        <f t="shared" si="4"/>
        <v/>
      </c>
      <c r="AH215" s="121"/>
      <c r="AI215" s="121"/>
      <c r="AJ215" s="121"/>
      <c r="AL215" s="614"/>
      <c r="AM215" s="615"/>
      <c r="AN215" s="615"/>
      <c r="AO215" s="615"/>
      <c r="AP215" s="615"/>
      <c r="AQ215" s="616"/>
      <c r="AR215" s="742"/>
    </row>
    <row r="216" spans="1:44" ht="27" customHeight="1" x14ac:dyDescent="0.65">
      <c r="A216" s="8" t="str">
        <f t="shared" si="5"/>
        <v/>
      </c>
      <c r="B216" s="30"/>
      <c r="E216" s="31"/>
      <c r="F216" s="32"/>
      <c r="H216" s="511"/>
      <c r="I216" s="511"/>
      <c r="J216" s="511"/>
      <c r="K216" s="511"/>
      <c r="L216" s="511"/>
      <c r="M216" s="511"/>
      <c r="N216" s="511"/>
      <c r="O216" s="511"/>
      <c r="P216" s="511"/>
      <c r="Q216" s="511"/>
      <c r="R216" s="511"/>
      <c r="S216" s="511"/>
      <c r="T216" s="511"/>
      <c r="U216" s="511"/>
      <c r="V216" s="511"/>
      <c r="W216" s="511"/>
      <c r="X216" s="511"/>
      <c r="Y216" s="511"/>
      <c r="Z216" s="511"/>
      <c r="AA216" s="511"/>
      <c r="AB216" s="511"/>
      <c r="AC216" s="511"/>
      <c r="AD216" s="511"/>
      <c r="AE216" s="33"/>
      <c r="AF216" s="174" t="str">
        <f>_xlfn.IFS(COUNTIF($AE$8:AE216,AE216)&lt;&gt;0,COUNTIF($AE$8:AE216,AE216),COUNTIF($AE$8:AE216,AE216)=0,"")</f>
        <v/>
      </c>
      <c r="AG216" s="98" t="str">
        <f t="shared" si="4"/>
        <v/>
      </c>
      <c r="AH216" s="121"/>
      <c r="AI216" s="121"/>
      <c r="AJ216" s="121"/>
      <c r="AL216" s="614"/>
      <c r="AM216" s="615"/>
      <c r="AN216" s="615"/>
      <c r="AO216" s="615"/>
      <c r="AP216" s="615"/>
      <c r="AQ216" s="616"/>
      <c r="AR216" s="40"/>
    </row>
    <row r="217" spans="1:44" ht="27" customHeight="1" x14ac:dyDescent="0.65">
      <c r="A217" s="8" t="str">
        <f t="shared" si="5"/>
        <v/>
      </c>
      <c r="B217" s="30"/>
      <c r="E217" s="31"/>
      <c r="F217" s="32"/>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33"/>
      <c r="AF217" s="174" t="str">
        <f>_xlfn.IFS(COUNTIF($AE$8:AE217,AE217)&lt;&gt;0,COUNTIF($AE$8:AE217,AE217),COUNTIF($AE$8:AE217,AE217)=0,"")</f>
        <v/>
      </c>
      <c r="AG217" s="98" t="str">
        <f t="shared" si="4"/>
        <v/>
      </c>
      <c r="AH217" s="121"/>
      <c r="AI217" s="121"/>
      <c r="AJ217" s="121"/>
      <c r="AL217" s="614"/>
      <c r="AM217" s="615"/>
      <c r="AN217" s="615"/>
      <c r="AO217" s="615"/>
      <c r="AP217" s="615"/>
      <c r="AQ217" s="616"/>
      <c r="AR217" s="40"/>
    </row>
    <row r="218" spans="1:44" ht="27" customHeight="1" x14ac:dyDescent="0.65">
      <c r="A218" s="8">
        <f t="shared" si="5"/>
        <v>28</v>
      </c>
      <c r="B218" s="30"/>
      <c r="E218" s="31"/>
      <c r="F218" s="32"/>
      <c r="H218" s="511" t="s">
        <v>848</v>
      </c>
      <c r="I218" s="511"/>
      <c r="J218" s="511"/>
      <c r="K218" s="511"/>
      <c r="L218" s="511"/>
      <c r="M218" s="511"/>
      <c r="N218" s="511"/>
      <c r="O218" s="511"/>
      <c r="P218" s="511"/>
      <c r="Q218" s="511"/>
      <c r="R218" s="511"/>
      <c r="S218" s="511"/>
      <c r="T218" s="511"/>
      <c r="U218" s="511"/>
      <c r="V218" s="511"/>
      <c r="W218" s="511"/>
      <c r="X218" s="511"/>
      <c r="Y218" s="511"/>
      <c r="Z218" s="511"/>
      <c r="AA218" s="511"/>
      <c r="AB218" s="511"/>
      <c r="AC218" s="511"/>
      <c r="AD218" s="511"/>
      <c r="AE218" s="171" t="s">
        <v>838</v>
      </c>
      <c r="AF218" s="174">
        <f>_xlfn.IFS(COUNTIF($AE$8:AE218,AE218)&lt;&gt;0,COUNTIF($AE$8:AE218,AE218),COUNTIF($AE$8:AE218,AE218)=0,"")</f>
        <v>28</v>
      </c>
      <c r="AG218" s="98">
        <f t="shared" si="4"/>
        <v>28</v>
      </c>
      <c r="AH218" s="554" t="s">
        <v>50</v>
      </c>
      <c r="AI218" s="555"/>
      <c r="AJ218" s="556"/>
      <c r="AL218" s="614" t="s">
        <v>683</v>
      </c>
      <c r="AM218" s="615"/>
      <c r="AN218" s="615"/>
      <c r="AO218" s="615"/>
      <c r="AP218" s="615"/>
      <c r="AQ218" s="616"/>
      <c r="AR218" s="742" t="e">
        <f>VLOOKUP(AH218,$CD$7:$CE$9,2,FALSE)</f>
        <v>#N/A</v>
      </c>
    </row>
    <row r="219" spans="1:44" ht="27" customHeight="1" x14ac:dyDescent="0.65">
      <c r="A219" s="8" t="str">
        <f t="shared" si="5"/>
        <v/>
      </c>
      <c r="B219" s="30"/>
      <c r="E219" s="31"/>
      <c r="F219" s="32"/>
      <c r="H219" s="511"/>
      <c r="I219" s="511"/>
      <c r="J219" s="511"/>
      <c r="K219" s="511"/>
      <c r="L219" s="511"/>
      <c r="M219" s="511"/>
      <c r="N219" s="511"/>
      <c r="O219" s="511"/>
      <c r="P219" s="511"/>
      <c r="Q219" s="511"/>
      <c r="R219" s="511"/>
      <c r="S219" s="511"/>
      <c r="T219" s="511"/>
      <c r="U219" s="511"/>
      <c r="V219" s="511"/>
      <c r="W219" s="511"/>
      <c r="X219" s="511"/>
      <c r="Y219" s="511"/>
      <c r="Z219" s="511"/>
      <c r="AA219" s="511"/>
      <c r="AB219" s="511"/>
      <c r="AC219" s="511"/>
      <c r="AD219" s="511"/>
      <c r="AE219" s="33"/>
      <c r="AF219" s="174" t="str">
        <f>_xlfn.IFS(COUNTIF($AE$8:AE219,AE219)&lt;&gt;0,COUNTIF($AE$8:AE219,AE219),COUNTIF($AE$8:AE219,AE219)=0,"")</f>
        <v/>
      </c>
      <c r="AG219" s="98" t="str">
        <f t="shared" si="4"/>
        <v/>
      </c>
      <c r="AH219" s="121"/>
      <c r="AI219" s="121"/>
      <c r="AJ219" s="121"/>
      <c r="AL219" s="614"/>
      <c r="AM219" s="615"/>
      <c r="AN219" s="615"/>
      <c r="AO219" s="615"/>
      <c r="AP219" s="615"/>
      <c r="AQ219" s="616"/>
      <c r="AR219" s="742"/>
    </row>
    <row r="220" spans="1:44" ht="27" customHeight="1" x14ac:dyDescent="0.65">
      <c r="A220" s="8">
        <f t="shared" si="5"/>
        <v>29</v>
      </c>
      <c r="B220" s="30"/>
      <c r="E220" s="31"/>
      <c r="F220" s="32"/>
      <c r="H220" s="511" t="s">
        <v>971</v>
      </c>
      <c r="I220" s="511"/>
      <c r="J220" s="511"/>
      <c r="K220" s="511"/>
      <c r="L220" s="511"/>
      <c r="M220" s="511"/>
      <c r="N220" s="511"/>
      <c r="O220" s="511"/>
      <c r="P220" s="511"/>
      <c r="Q220" s="511"/>
      <c r="R220" s="511"/>
      <c r="S220" s="511"/>
      <c r="T220" s="511"/>
      <c r="U220" s="511"/>
      <c r="V220" s="511"/>
      <c r="W220" s="511"/>
      <c r="X220" s="511"/>
      <c r="Y220" s="511"/>
      <c r="Z220" s="511"/>
      <c r="AA220" s="511"/>
      <c r="AB220" s="511"/>
      <c r="AC220" s="511"/>
      <c r="AD220" s="511"/>
      <c r="AE220" s="171" t="s">
        <v>838</v>
      </c>
      <c r="AF220" s="174">
        <f>_xlfn.IFS(COUNTIF($AE$8:AE220,AE220)&lt;&gt;0,COUNTIF($AE$8:AE220,AE220),COUNTIF($AE$8:AE220,AE220)=0,"")</f>
        <v>29</v>
      </c>
      <c r="AG220" s="98">
        <f t="shared" ref="AG220:AG285" si="7">+AF220</f>
        <v>29</v>
      </c>
      <c r="AH220" s="617" t="s">
        <v>875</v>
      </c>
      <c r="AI220" s="618"/>
      <c r="AJ220" s="619"/>
      <c r="AL220" s="614" t="s">
        <v>683</v>
      </c>
      <c r="AM220" s="615"/>
      <c r="AN220" s="615"/>
      <c r="AO220" s="615"/>
      <c r="AP220" s="615"/>
      <c r="AQ220" s="616"/>
      <c r="AR220" s="40"/>
    </row>
    <row r="221" spans="1:44" ht="27" customHeight="1" x14ac:dyDescent="0.65">
      <c r="A221" s="8" t="str">
        <f t="shared" si="5"/>
        <v/>
      </c>
      <c r="B221" s="30"/>
      <c r="E221" s="31"/>
      <c r="F221" s="32"/>
      <c r="H221" s="511"/>
      <c r="I221" s="511"/>
      <c r="J221" s="511"/>
      <c r="K221" s="511"/>
      <c r="L221" s="511"/>
      <c r="M221" s="511"/>
      <c r="N221" s="511"/>
      <c r="O221" s="511"/>
      <c r="P221" s="511"/>
      <c r="Q221" s="511"/>
      <c r="R221" s="511"/>
      <c r="S221" s="511"/>
      <c r="T221" s="511"/>
      <c r="U221" s="511"/>
      <c r="V221" s="511"/>
      <c r="W221" s="511"/>
      <c r="X221" s="511"/>
      <c r="Y221" s="511"/>
      <c r="Z221" s="511"/>
      <c r="AA221" s="511"/>
      <c r="AB221" s="511"/>
      <c r="AC221" s="511"/>
      <c r="AD221" s="511"/>
      <c r="AE221" s="33"/>
      <c r="AF221" s="174" t="str">
        <f>_xlfn.IFS(COUNTIF($AE$8:AE221,AE221)&lt;&gt;0,COUNTIF($AE$8:AE221,AE221),COUNTIF($AE$8:AE221,AE221)=0,"")</f>
        <v/>
      </c>
      <c r="AG221" s="98" t="str">
        <f t="shared" si="7"/>
        <v/>
      </c>
      <c r="AH221" s="121"/>
      <c r="AI221" s="121"/>
      <c r="AJ221" s="121"/>
      <c r="AL221" s="614"/>
      <c r="AM221" s="615"/>
      <c r="AN221" s="615"/>
      <c r="AO221" s="615"/>
      <c r="AP221" s="615"/>
      <c r="AQ221" s="616"/>
      <c r="AR221" s="40"/>
    </row>
    <row r="222" spans="1:44" ht="27" customHeight="1" x14ac:dyDescent="0.65">
      <c r="A222" s="8" t="str">
        <f t="shared" si="5"/>
        <v/>
      </c>
      <c r="B222" s="30"/>
      <c r="E222" s="31"/>
      <c r="F222" s="32"/>
      <c r="H222" s="511"/>
      <c r="I222" s="511"/>
      <c r="J222" s="511"/>
      <c r="K222" s="511"/>
      <c r="L222" s="511"/>
      <c r="M222" s="511"/>
      <c r="N222" s="511"/>
      <c r="O222" s="511"/>
      <c r="P222" s="511"/>
      <c r="Q222" s="511"/>
      <c r="R222" s="511"/>
      <c r="S222" s="511"/>
      <c r="T222" s="511"/>
      <c r="U222" s="511"/>
      <c r="V222" s="511"/>
      <c r="W222" s="511"/>
      <c r="X222" s="511"/>
      <c r="Y222" s="511"/>
      <c r="Z222" s="511"/>
      <c r="AA222" s="511"/>
      <c r="AB222" s="511"/>
      <c r="AC222" s="511"/>
      <c r="AD222" s="511"/>
      <c r="AE222" s="33"/>
      <c r="AF222" s="174" t="str">
        <f>_xlfn.IFS(COUNTIF($AE$8:AE222,AE222)&lt;&gt;0,COUNTIF($AE$8:AE222,AE222),COUNTIF($AE$8:AE222,AE222)=0,"")</f>
        <v/>
      </c>
      <c r="AG222" s="98" t="str">
        <f t="shared" si="7"/>
        <v/>
      </c>
      <c r="AH222" s="121"/>
      <c r="AI222" s="121"/>
      <c r="AJ222" s="121"/>
      <c r="AL222" s="333"/>
      <c r="AM222" s="334"/>
      <c r="AN222" s="334"/>
      <c r="AO222" s="334"/>
      <c r="AP222" s="334"/>
      <c r="AQ222" s="335"/>
      <c r="AR222" s="40"/>
    </row>
    <row r="223" spans="1:44" ht="27" customHeight="1" x14ac:dyDescent="0.65">
      <c r="A223" s="8" t="str">
        <f t="shared" si="5"/>
        <v/>
      </c>
      <c r="B223" s="30"/>
      <c r="E223" s="31"/>
      <c r="F223" s="32"/>
      <c r="H223" s="511"/>
      <c r="I223" s="511"/>
      <c r="J223" s="511"/>
      <c r="K223" s="511"/>
      <c r="L223" s="511"/>
      <c r="M223" s="511"/>
      <c r="N223" s="511"/>
      <c r="O223" s="511"/>
      <c r="P223" s="511"/>
      <c r="Q223" s="511"/>
      <c r="R223" s="511"/>
      <c r="S223" s="511"/>
      <c r="T223" s="511"/>
      <c r="U223" s="511"/>
      <c r="V223" s="511"/>
      <c r="W223" s="511"/>
      <c r="X223" s="511"/>
      <c r="Y223" s="511"/>
      <c r="Z223" s="511"/>
      <c r="AA223" s="511"/>
      <c r="AB223" s="511"/>
      <c r="AC223" s="511"/>
      <c r="AD223" s="511"/>
      <c r="AE223" s="33"/>
      <c r="AF223" s="174" t="str">
        <f>_xlfn.IFS(COUNTIF($AE$8:AE223,AE223)&lt;&gt;0,COUNTIF($AE$8:AE223,AE223),COUNTIF($AE$8:AE223,AE223)=0,"")</f>
        <v/>
      </c>
      <c r="AG223" s="98" t="str">
        <f t="shared" si="7"/>
        <v/>
      </c>
      <c r="AH223" s="121"/>
      <c r="AI223" s="121"/>
      <c r="AJ223" s="121"/>
      <c r="AL223" s="333"/>
      <c r="AM223" s="334"/>
      <c r="AN223" s="334"/>
      <c r="AO223" s="334"/>
      <c r="AP223" s="334"/>
      <c r="AQ223" s="335"/>
      <c r="AR223" s="40"/>
    </row>
    <row r="224" spans="1:44" ht="27" customHeight="1" x14ac:dyDescent="0.65">
      <c r="B224" s="30"/>
      <c r="E224" s="31"/>
      <c r="F224" s="32"/>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33"/>
      <c r="AF224" s="174"/>
      <c r="AH224" s="121"/>
      <c r="AI224" s="121"/>
      <c r="AJ224" s="121"/>
      <c r="AL224" s="333"/>
      <c r="AM224" s="334"/>
      <c r="AN224" s="334"/>
      <c r="AO224" s="334"/>
      <c r="AP224" s="334"/>
      <c r="AQ224" s="335"/>
      <c r="AR224" s="40"/>
    </row>
    <row r="225" spans="1:44" ht="27" customHeight="1" x14ac:dyDescent="0.65">
      <c r="B225" s="30"/>
      <c r="E225" s="31"/>
      <c r="F225" s="32"/>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33"/>
      <c r="AF225" s="174"/>
      <c r="AH225" s="121"/>
      <c r="AI225" s="121"/>
      <c r="AJ225" s="121"/>
      <c r="AL225" s="333"/>
      <c r="AM225" s="334"/>
      <c r="AN225" s="334"/>
      <c r="AO225" s="334"/>
      <c r="AP225" s="334"/>
      <c r="AQ225" s="335"/>
      <c r="AR225" s="40"/>
    </row>
    <row r="226" spans="1:44" ht="27" customHeight="1" x14ac:dyDescent="0.65">
      <c r="A226" s="8">
        <f t="shared" ref="A226:A289" si="8">+AG226</f>
        <v>30</v>
      </c>
      <c r="B226" s="30"/>
      <c r="E226" s="31"/>
      <c r="F226" s="32"/>
      <c r="H226" s="511" t="s">
        <v>419</v>
      </c>
      <c r="I226" s="511"/>
      <c r="J226" s="511"/>
      <c r="K226" s="511"/>
      <c r="L226" s="511"/>
      <c r="M226" s="511"/>
      <c r="N226" s="511"/>
      <c r="O226" s="511"/>
      <c r="P226" s="511"/>
      <c r="Q226" s="511"/>
      <c r="R226" s="511"/>
      <c r="S226" s="511"/>
      <c r="T226" s="511"/>
      <c r="U226" s="511"/>
      <c r="V226" s="511"/>
      <c r="W226" s="511"/>
      <c r="X226" s="511"/>
      <c r="Y226" s="511"/>
      <c r="Z226" s="511"/>
      <c r="AA226" s="511"/>
      <c r="AB226" s="511"/>
      <c r="AC226" s="511"/>
      <c r="AD226" s="511"/>
      <c r="AE226" s="171" t="s">
        <v>838</v>
      </c>
      <c r="AF226" s="174">
        <f>_xlfn.IFS(COUNTIF($AE$8:AE226,AE226)&lt;&gt;0,COUNTIF($AE$8:AE226,AE226),COUNTIF($AE$8:AE226,AE226)=0,"")</f>
        <v>30</v>
      </c>
      <c r="AG226" s="98">
        <f t="shared" si="7"/>
        <v>30</v>
      </c>
      <c r="AH226" s="554" t="s">
        <v>50</v>
      </c>
      <c r="AI226" s="555"/>
      <c r="AJ226" s="556"/>
      <c r="AL226" s="614" t="s">
        <v>682</v>
      </c>
      <c r="AM226" s="615"/>
      <c r="AN226" s="615"/>
      <c r="AO226" s="615"/>
      <c r="AP226" s="615"/>
      <c r="AQ226" s="616"/>
      <c r="AR226" s="742" t="e">
        <f>VLOOKUP(AH226,$CD$7:$CE$9,2,FALSE)</f>
        <v>#N/A</v>
      </c>
    </row>
    <row r="227" spans="1:44" ht="27" customHeight="1" thickBot="1" x14ac:dyDescent="0.7">
      <c r="A227" s="8" t="str">
        <f t="shared" si="8"/>
        <v/>
      </c>
      <c r="B227" s="30"/>
      <c r="E227" s="31"/>
      <c r="F227" s="32"/>
      <c r="H227" s="511"/>
      <c r="I227" s="511"/>
      <c r="J227" s="511"/>
      <c r="K227" s="511"/>
      <c r="L227" s="511"/>
      <c r="M227" s="511"/>
      <c r="N227" s="511"/>
      <c r="O227" s="511"/>
      <c r="P227" s="511"/>
      <c r="Q227" s="511"/>
      <c r="R227" s="511"/>
      <c r="S227" s="511"/>
      <c r="T227" s="511"/>
      <c r="U227" s="511"/>
      <c r="V227" s="511"/>
      <c r="W227" s="511"/>
      <c r="X227" s="511"/>
      <c r="Y227" s="511"/>
      <c r="Z227" s="511"/>
      <c r="AA227" s="511"/>
      <c r="AB227" s="511"/>
      <c r="AC227" s="511"/>
      <c r="AD227" s="511"/>
      <c r="AE227" s="33"/>
      <c r="AF227" s="174" t="str">
        <f>_xlfn.IFS(COUNTIF($AE$8:AE227,AE227)&lt;&gt;0,COUNTIF($AE$8:AE227,AE227),COUNTIF($AE$8:AE227,AE227)=0,"")</f>
        <v/>
      </c>
      <c r="AG227" s="98" t="str">
        <f t="shared" si="7"/>
        <v/>
      </c>
      <c r="AL227" s="614"/>
      <c r="AM227" s="615"/>
      <c r="AN227" s="615"/>
      <c r="AO227" s="615"/>
      <c r="AP227" s="615"/>
      <c r="AQ227" s="616"/>
      <c r="AR227" s="742"/>
    </row>
    <row r="228" spans="1:44" ht="27" customHeight="1" thickBot="1" x14ac:dyDescent="0.7">
      <c r="A228" s="8" t="str">
        <f t="shared" si="8"/>
        <v/>
      </c>
      <c r="B228" s="30"/>
      <c r="E228" s="31"/>
      <c r="F228" s="32"/>
      <c r="H228" s="118"/>
      <c r="I228" s="1007" t="s">
        <v>884</v>
      </c>
      <c r="J228" s="1008"/>
      <c r="K228" s="1008"/>
      <c r="L228" s="1009"/>
      <c r="M228" s="517" t="s">
        <v>47</v>
      </c>
      <c r="N228" s="518"/>
      <c r="O228" s="518"/>
      <c r="P228" s="518"/>
      <c r="Q228" s="518"/>
      <c r="R228" s="519"/>
      <c r="S228" s="517" t="s">
        <v>150</v>
      </c>
      <c r="T228" s="518"/>
      <c r="U228" s="518"/>
      <c r="V228" s="518"/>
      <c r="W228" s="518"/>
      <c r="X228" s="518"/>
      <c r="Y228" s="518"/>
      <c r="Z228" s="518"/>
      <c r="AA228" s="518"/>
      <c r="AB228" s="518"/>
      <c r="AC228" s="518"/>
      <c r="AD228" s="519"/>
      <c r="AE228" s="33"/>
      <c r="AF228" s="174" t="str">
        <f>_xlfn.IFS(COUNTIF($AE$8:AE228,AE228)&lt;&gt;0,COUNTIF($AE$8:AE228,AE228),COUNTIF($AE$8:AE228,AE228)=0,"")</f>
        <v/>
      </c>
      <c r="AG228" s="98" t="str">
        <f t="shared" si="7"/>
        <v/>
      </c>
      <c r="AL228" s="614"/>
      <c r="AM228" s="615"/>
      <c r="AN228" s="615"/>
      <c r="AO228" s="615"/>
      <c r="AP228" s="615"/>
      <c r="AQ228" s="616"/>
      <c r="AR228" s="40"/>
    </row>
    <row r="229" spans="1:44" ht="27" customHeight="1" x14ac:dyDescent="0.65">
      <c r="A229" s="8" t="str">
        <f t="shared" si="8"/>
        <v/>
      </c>
      <c r="B229" s="30"/>
      <c r="E229" s="31"/>
      <c r="F229" s="32"/>
      <c r="H229" s="118"/>
      <c r="I229" s="954"/>
      <c r="J229" s="955"/>
      <c r="K229" s="955"/>
      <c r="L229" s="956"/>
      <c r="M229" s="939"/>
      <c r="N229" s="940"/>
      <c r="O229" s="940"/>
      <c r="P229" s="940"/>
      <c r="Q229" s="940"/>
      <c r="R229" s="943"/>
      <c r="S229" s="939" t="s">
        <v>124</v>
      </c>
      <c r="T229" s="940"/>
      <c r="U229" s="940"/>
      <c r="V229" s="940"/>
      <c r="W229" s="940"/>
      <c r="X229" s="941"/>
      <c r="Y229" s="942" t="s">
        <v>124</v>
      </c>
      <c r="Z229" s="940"/>
      <c r="AA229" s="940"/>
      <c r="AB229" s="940"/>
      <c r="AC229" s="940"/>
      <c r="AD229" s="943"/>
      <c r="AE229" s="33"/>
      <c r="AF229" s="174" t="str">
        <f>_xlfn.IFS(COUNTIF($AE$8:AE229,AE229)&lt;&gt;0,COUNTIF($AE$8:AE229,AE229),COUNTIF($AE$8:AE229,AE229)=0,"")</f>
        <v/>
      </c>
      <c r="AG229" s="98" t="str">
        <f t="shared" si="7"/>
        <v/>
      </c>
      <c r="AL229" s="333"/>
      <c r="AM229" s="334"/>
      <c r="AN229" s="334"/>
      <c r="AO229" s="334"/>
      <c r="AP229" s="334"/>
      <c r="AQ229" s="335"/>
      <c r="AR229" s="40"/>
    </row>
    <row r="230" spans="1:44" ht="27" customHeight="1" x14ac:dyDescent="0.65">
      <c r="A230" s="8" t="str">
        <f t="shared" si="8"/>
        <v/>
      </c>
      <c r="B230" s="30"/>
      <c r="E230" s="31"/>
      <c r="F230" s="32"/>
      <c r="H230" s="118"/>
      <c r="I230" s="1000"/>
      <c r="J230" s="1001"/>
      <c r="K230" s="1001"/>
      <c r="L230" s="1002"/>
      <c r="M230" s="947"/>
      <c r="N230" s="948"/>
      <c r="O230" s="948"/>
      <c r="P230" s="948"/>
      <c r="Q230" s="948"/>
      <c r="R230" s="951"/>
      <c r="S230" s="947"/>
      <c r="T230" s="948"/>
      <c r="U230" s="948"/>
      <c r="V230" s="948"/>
      <c r="W230" s="948"/>
      <c r="X230" s="949"/>
      <c r="Y230" s="950"/>
      <c r="Z230" s="948"/>
      <c r="AA230" s="948"/>
      <c r="AB230" s="948"/>
      <c r="AC230" s="948"/>
      <c r="AD230" s="951"/>
      <c r="AE230" s="33"/>
      <c r="AF230" s="174" t="str">
        <f>_xlfn.IFS(COUNTIF($AE$8:AE230,AE230)&lt;&gt;0,COUNTIF($AE$8:AE230,AE230),COUNTIF($AE$8:AE230,AE230)=0,"")</f>
        <v/>
      </c>
      <c r="AG230" s="98" t="str">
        <f t="shared" si="7"/>
        <v/>
      </c>
      <c r="AL230" s="333"/>
      <c r="AM230" s="334"/>
      <c r="AN230" s="334"/>
      <c r="AO230" s="334"/>
      <c r="AP230" s="334"/>
      <c r="AQ230" s="335"/>
      <c r="AR230" s="40"/>
    </row>
    <row r="231" spans="1:44" ht="27" customHeight="1" thickBot="1" x14ac:dyDescent="0.7">
      <c r="A231" s="8" t="str">
        <f t="shared" si="8"/>
        <v/>
      </c>
      <c r="B231" s="30"/>
      <c r="E231" s="31"/>
      <c r="F231" s="32"/>
      <c r="H231" s="118"/>
      <c r="I231" s="1003"/>
      <c r="J231" s="1004"/>
      <c r="K231" s="1004"/>
      <c r="L231" s="1005"/>
      <c r="M231" s="944"/>
      <c r="N231" s="945"/>
      <c r="O231" s="945"/>
      <c r="P231" s="945"/>
      <c r="Q231" s="945"/>
      <c r="R231" s="953"/>
      <c r="S231" s="944" t="s">
        <v>124</v>
      </c>
      <c r="T231" s="945"/>
      <c r="U231" s="945"/>
      <c r="V231" s="945"/>
      <c r="W231" s="945"/>
      <c r="X231" s="946"/>
      <c r="Y231" s="952" t="s">
        <v>124</v>
      </c>
      <c r="Z231" s="945"/>
      <c r="AA231" s="945"/>
      <c r="AB231" s="945"/>
      <c r="AC231" s="945"/>
      <c r="AD231" s="953"/>
      <c r="AE231" s="33"/>
      <c r="AF231" s="174" t="str">
        <f>_xlfn.IFS(COUNTIF($AE$8:AE231,AE231)&lt;&gt;0,COUNTIF($AE$8:AE231,AE231),COUNTIF($AE$8:AE231,AE231)=0,"")</f>
        <v/>
      </c>
      <c r="AG231" s="98" t="str">
        <f t="shared" si="7"/>
        <v/>
      </c>
      <c r="AL231" s="333"/>
      <c r="AM231" s="334"/>
      <c r="AN231" s="334"/>
      <c r="AO231" s="334"/>
      <c r="AP231" s="334"/>
      <c r="AQ231" s="335"/>
      <c r="AR231" s="40"/>
    </row>
    <row r="232" spans="1:44" ht="27" customHeight="1" x14ac:dyDescent="0.65">
      <c r="A232" s="8" t="str">
        <f t="shared" si="8"/>
        <v/>
      </c>
      <c r="B232" s="30"/>
      <c r="E232" s="31"/>
      <c r="F232" s="32"/>
      <c r="H232" s="118"/>
      <c r="J232" s="14"/>
      <c r="K232" s="14"/>
      <c r="L232" s="14"/>
      <c r="M232" s="14" t="s">
        <v>91</v>
      </c>
      <c r="N232" s="14"/>
      <c r="P232" s="14"/>
      <c r="Q232" s="14"/>
      <c r="R232" s="14"/>
      <c r="S232" s="14" t="s">
        <v>149</v>
      </c>
      <c r="T232" s="14"/>
      <c r="U232" s="14"/>
      <c r="V232" s="14"/>
      <c r="W232" s="14"/>
      <c r="X232" s="14"/>
      <c r="Y232" s="14"/>
      <c r="Z232" s="14"/>
      <c r="AA232" s="118"/>
      <c r="AB232" s="118"/>
      <c r="AC232" s="118"/>
      <c r="AD232" s="118"/>
      <c r="AE232" s="33"/>
      <c r="AF232" s="174" t="str">
        <f>_xlfn.IFS(COUNTIF($AE$8:AE232,AE232)&lt;&gt;0,COUNTIF($AE$8:AE232,AE232),COUNTIF($AE$8:AE232,AE232)=0,"")</f>
        <v/>
      </c>
      <c r="AG232" s="98" t="str">
        <f t="shared" si="7"/>
        <v/>
      </c>
      <c r="AL232" s="333"/>
      <c r="AM232" s="334"/>
      <c r="AN232" s="334"/>
      <c r="AO232" s="334"/>
      <c r="AP232" s="334"/>
      <c r="AQ232" s="335"/>
      <c r="AR232" s="40"/>
    </row>
    <row r="233" spans="1:44" ht="27" customHeight="1" x14ac:dyDescent="0.65">
      <c r="A233" s="8" t="str">
        <f t="shared" si="8"/>
        <v/>
      </c>
      <c r="B233" s="30"/>
      <c r="E233" s="31"/>
      <c r="F233" s="32"/>
      <c r="H233" s="118"/>
      <c r="I233" s="122"/>
      <c r="J233" s="122"/>
      <c r="K233" s="122"/>
      <c r="L233" s="122"/>
      <c r="M233" s="122"/>
      <c r="N233" s="122"/>
      <c r="O233" s="122"/>
      <c r="P233" s="122"/>
      <c r="Q233" s="122"/>
      <c r="R233" s="122"/>
      <c r="S233" s="122"/>
      <c r="T233" s="122"/>
      <c r="U233" s="122"/>
      <c r="V233" s="122"/>
      <c r="W233" s="122"/>
      <c r="X233" s="122"/>
      <c r="Y233" s="122"/>
      <c r="Z233" s="122"/>
      <c r="AA233" s="118"/>
      <c r="AB233" s="118"/>
      <c r="AC233" s="118"/>
      <c r="AD233" s="118"/>
      <c r="AE233" s="33"/>
      <c r="AF233" s="174" t="str">
        <f>_xlfn.IFS(COUNTIF($AE$8:AE233,AE233)&lt;&gt;0,COUNTIF($AE$8:AE233,AE233),COUNTIF($AE$8:AE233,AE233)=0,"")</f>
        <v/>
      </c>
      <c r="AG233" s="98" t="str">
        <f t="shared" si="7"/>
        <v/>
      </c>
      <c r="AL233" s="333"/>
      <c r="AM233" s="334"/>
      <c r="AN233" s="334"/>
      <c r="AO233" s="334"/>
      <c r="AP233" s="334"/>
      <c r="AQ233" s="335"/>
      <c r="AR233" s="40"/>
    </row>
    <row r="234" spans="1:44" ht="27" customHeight="1" x14ac:dyDescent="0.65">
      <c r="A234" s="8" t="str">
        <f t="shared" si="8"/>
        <v/>
      </c>
      <c r="B234" s="30"/>
      <c r="E234" s="31"/>
      <c r="F234" s="32"/>
      <c r="H234" s="511" t="s">
        <v>1086</v>
      </c>
      <c r="I234" s="511"/>
      <c r="J234" s="511"/>
      <c r="K234" s="511"/>
      <c r="L234" s="511"/>
      <c r="M234" s="511"/>
      <c r="N234" s="511"/>
      <c r="O234" s="511"/>
      <c r="P234" s="511"/>
      <c r="Q234" s="511"/>
      <c r="R234" s="511"/>
      <c r="S234" s="511"/>
      <c r="T234" s="511"/>
      <c r="U234" s="511"/>
      <c r="V234" s="511"/>
      <c r="W234" s="511"/>
      <c r="X234" s="511"/>
      <c r="Y234" s="511"/>
      <c r="Z234" s="511"/>
      <c r="AA234" s="511"/>
      <c r="AB234" s="511"/>
      <c r="AC234" s="511"/>
      <c r="AD234" s="511"/>
      <c r="AE234" s="33"/>
      <c r="AF234" s="174" t="str">
        <f>_xlfn.IFS(COUNTIF($AE$8:AE234,AE234)&lt;&gt;0,COUNTIF($AE$8:AE234,AE234),COUNTIF($AE$8:AE234,AE234)=0,"")</f>
        <v/>
      </c>
      <c r="AG234" s="98" t="str">
        <f t="shared" si="7"/>
        <v/>
      </c>
      <c r="AL234" s="333"/>
      <c r="AM234" s="334"/>
      <c r="AN234" s="334"/>
      <c r="AO234" s="334"/>
      <c r="AP234" s="334"/>
      <c r="AQ234" s="335"/>
      <c r="AR234" s="40"/>
    </row>
    <row r="235" spans="1:44" ht="27" customHeight="1" x14ac:dyDescent="0.65">
      <c r="A235" s="8" t="str">
        <f t="shared" si="8"/>
        <v/>
      </c>
      <c r="B235" s="30"/>
      <c r="E235" s="31"/>
      <c r="F235" s="32"/>
      <c r="H235" s="200"/>
      <c r="I235" s="200"/>
      <c r="J235" s="200"/>
      <c r="K235" s="200"/>
      <c r="L235" s="937" t="s">
        <v>908</v>
      </c>
      <c r="M235" s="937"/>
      <c r="N235" s="937"/>
      <c r="O235" s="937"/>
      <c r="P235" s="937"/>
      <c r="Q235" s="937"/>
      <c r="R235" s="937"/>
      <c r="S235" s="937"/>
      <c r="T235" s="938">
        <f>+'（別紙）職員配置状況'!K9</f>
        <v>0</v>
      </c>
      <c r="U235" s="938"/>
      <c r="V235" t="s">
        <v>909</v>
      </c>
      <c r="W235"/>
      <c r="X235"/>
      <c r="Y235"/>
      <c r="Z235" s="177"/>
      <c r="AA235" s="177"/>
      <c r="AB235" s="177"/>
      <c r="AC235" s="177"/>
      <c r="AD235" s="177"/>
      <c r="AE235" s="33"/>
      <c r="AF235" s="174" t="str">
        <f>_xlfn.IFS(COUNTIF($AE$8:AE235,AE235)&lt;&gt;0,COUNTIF($AE$8:AE235,AE235),COUNTIF($AE$8:AE235,AE235)=0,"")</f>
        <v/>
      </c>
      <c r="AG235" s="98" t="str">
        <f t="shared" si="7"/>
        <v/>
      </c>
      <c r="AL235" s="333"/>
      <c r="AM235" s="334"/>
      <c r="AN235" s="334"/>
      <c r="AO235" s="334"/>
      <c r="AP235" s="334"/>
      <c r="AQ235" s="335"/>
      <c r="AR235" s="40"/>
    </row>
    <row r="236" spans="1:44" ht="27" customHeight="1" x14ac:dyDescent="0.65">
      <c r="A236" s="8" t="str">
        <f t="shared" si="8"/>
        <v/>
      </c>
      <c r="B236" s="30"/>
      <c r="E236" s="31"/>
      <c r="F236" s="32"/>
      <c r="G236" s="672"/>
      <c r="H236" s="672"/>
      <c r="I236" s="672"/>
      <c r="J236" s="672"/>
      <c r="K236" s="672"/>
      <c r="L236" s="672"/>
      <c r="M236" s="931" t="s">
        <v>421</v>
      </c>
      <c r="N236" s="931"/>
      <c r="O236" s="931"/>
      <c r="P236" s="931"/>
      <c r="Q236" s="931"/>
      <c r="R236" s="931"/>
      <c r="S236" s="931"/>
      <c r="T236" s="931"/>
      <c r="U236" s="931" t="s">
        <v>422</v>
      </c>
      <c r="V236" s="931"/>
      <c r="W236" s="931"/>
      <c r="X236" s="931"/>
      <c r="Y236" s="931"/>
      <c r="Z236" s="931"/>
      <c r="AA236" s="931"/>
      <c r="AB236" s="931"/>
      <c r="AC236" s="118"/>
      <c r="AD236" s="118"/>
      <c r="AE236" s="33"/>
      <c r="AF236" s="174" t="str">
        <f>_xlfn.IFS(COUNTIF($AE$8:AE236,AE236)&lt;&gt;0,COUNTIF($AE$8:AE236,AE236),COUNTIF($AE$8:AE236,AE236)=0,"")</f>
        <v/>
      </c>
      <c r="AG236" s="98" t="str">
        <f t="shared" si="7"/>
        <v/>
      </c>
      <c r="AL236" s="333"/>
      <c r="AM236" s="334"/>
      <c r="AN236" s="334"/>
      <c r="AO236" s="334"/>
      <c r="AP236" s="334"/>
      <c r="AQ236" s="335"/>
      <c r="AR236" s="40"/>
    </row>
    <row r="237" spans="1:44" ht="27" customHeight="1" x14ac:dyDescent="0.65">
      <c r="A237" s="8" t="str">
        <f t="shared" si="8"/>
        <v/>
      </c>
      <c r="B237" s="30"/>
      <c r="E237" s="31"/>
      <c r="F237" s="32"/>
      <c r="G237" s="672" t="s">
        <v>423</v>
      </c>
      <c r="H237" s="672"/>
      <c r="I237" s="672"/>
      <c r="J237" s="672"/>
      <c r="K237" s="672"/>
      <c r="L237" s="672"/>
      <c r="M237" s="928"/>
      <c r="N237" s="928"/>
      <c r="O237" s="928"/>
      <c r="P237" s="928"/>
      <c r="Q237" s="928"/>
      <c r="R237" s="928"/>
      <c r="S237" s="928"/>
      <c r="T237" s="928"/>
      <c r="U237" s="928"/>
      <c r="V237" s="928"/>
      <c r="W237" s="928"/>
      <c r="X237" s="928"/>
      <c r="Y237" s="928"/>
      <c r="Z237" s="928"/>
      <c r="AA237" s="928"/>
      <c r="AB237" s="928"/>
      <c r="AC237" s="118"/>
      <c r="AD237" s="118"/>
      <c r="AE237" s="33"/>
      <c r="AF237" s="174" t="str">
        <f>_xlfn.IFS(COUNTIF($AE$8:AE237,AE237)&lt;&gt;0,COUNTIF($AE$8:AE237,AE237),COUNTIF($AE$8:AE237,AE237)=0,"")</f>
        <v/>
      </c>
      <c r="AG237" s="98" t="str">
        <f t="shared" si="7"/>
        <v/>
      </c>
      <c r="AL237" s="333"/>
      <c r="AM237" s="334"/>
      <c r="AN237" s="334"/>
      <c r="AO237" s="334"/>
      <c r="AP237" s="334"/>
      <c r="AQ237" s="335"/>
      <c r="AR237" s="40"/>
    </row>
    <row r="238" spans="1:44" ht="27" customHeight="1" x14ac:dyDescent="0.65">
      <c r="A238" s="8" t="str">
        <f t="shared" si="8"/>
        <v/>
      </c>
      <c r="B238" s="30"/>
      <c r="E238" s="31"/>
      <c r="F238" s="32"/>
      <c r="G238" s="672" t="s">
        <v>420</v>
      </c>
      <c r="H238" s="672"/>
      <c r="I238" s="672"/>
      <c r="J238" s="672"/>
      <c r="K238" s="672"/>
      <c r="L238" s="672"/>
      <c r="M238" s="928"/>
      <c r="N238" s="928"/>
      <c r="O238" s="928"/>
      <c r="P238" s="928"/>
      <c r="Q238" s="928"/>
      <c r="R238" s="928"/>
      <c r="S238" s="928"/>
      <c r="T238" s="928"/>
      <c r="U238" s="928"/>
      <c r="V238" s="928"/>
      <c r="W238" s="928"/>
      <c r="X238" s="928"/>
      <c r="Y238" s="928"/>
      <c r="Z238" s="928"/>
      <c r="AA238" s="928"/>
      <c r="AB238" s="928"/>
      <c r="AC238" s="118"/>
      <c r="AD238" s="118"/>
      <c r="AE238" s="33"/>
      <c r="AF238" s="174" t="str">
        <f>_xlfn.IFS(COUNTIF($AE$8:AE238,AE238)&lt;&gt;0,COUNTIF($AE$8:AE238,AE238),COUNTIF($AE$8:AE238,AE238)=0,"")</f>
        <v/>
      </c>
      <c r="AG238" s="98" t="str">
        <f t="shared" si="7"/>
        <v/>
      </c>
      <c r="AL238" s="333"/>
      <c r="AM238" s="334"/>
      <c r="AN238" s="334"/>
      <c r="AO238" s="334"/>
      <c r="AP238" s="334"/>
      <c r="AQ238" s="335"/>
      <c r="AR238" s="40"/>
    </row>
    <row r="239" spans="1:44" ht="27" customHeight="1" thickBot="1" x14ac:dyDescent="0.7">
      <c r="A239" s="8" t="str">
        <f t="shared" si="8"/>
        <v/>
      </c>
      <c r="B239" s="24"/>
      <c r="C239" s="1"/>
      <c r="D239" s="1"/>
      <c r="E239" s="25"/>
      <c r="F239" s="42"/>
      <c r="G239" s="28"/>
      <c r="H239" s="28"/>
      <c r="I239" s="54"/>
      <c r="J239" s="54"/>
      <c r="K239" s="54"/>
      <c r="L239" s="54"/>
      <c r="M239" s="54"/>
      <c r="N239" s="54"/>
      <c r="O239" s="54"/>
      <c r="P239" s="54"/>
      <c r="Q239" s="54"/>
      <c r="R239" s="54"/>
      <c r="S239" s="54"/>
      <c r="T239" s="54"/>
      <c r="U239" s="54"/>
      <c r="V239" s="54"/>
      <c r="W239" s="54"/>
      <c r="X239" s="54"/>
      <c r="Y239" s="54"/>
      <c r="Z239" s="54"/>
      <c r="AA239" s="54"/>
      <c r="AB239" s="54"/>
      <c r="AC239" s="54"/>
      <c r="AD239" s="54"/>
      <c r="AE239" s="33"/>
      <c r="AF239" s="174" t="str">
        <f>_xlfn.IFS(COUNTIF($AE$8:AE239,AE239)&lt;&gt;0,COUNTIF($AE$8:AE239,AE239),COUNTIF($AE$8:AE239,AE239)=0,"")</f>
        <v/>
      </c>
      <c r="AG239" s="98" t="str">
        <f t="shared" si="7"/>
        <v/>
      </c>
      <c r="AI239" s="27"/>
      <c r="AJ239" s="27"/>
      <c r="AK239" s="28"/>
      <c r="AL239" s="432"/>
      <c r="AM239" s="433"/>
      <c r="AN239" s="433"/>
      <c r="AO239" s="433"/>
      <c r="AP239" s="433"/>
      <c r="AQ239" s="434"/>
      <c r="AR239" s="40"/>
    </row>
    <row r="240" spans="1:44" ht="27" customHeight="1" x14ac:dyDescent="0.65">
      <c r="A240" s="8" t="str">
        <f t="shared" si="8"/>
        <v/>
      </c>
      <c r="B240" s="17"/>
      <c r="F240" s="629" t="s">
        <v>250</v>
      </c>
      <c r="G240" s="630"/>
      <c r="H240" s="511" t="s">
        <v>424</v>
      </c>
      <c r="I240" s="511"/>
      <c r="J240" s="511"/>
      <c r="K240" s="511"/>
      <c r="L240" s="511"/>
      <c r="M240" s="511"/>
      <c r="N240" s="511"/>
      <c r="O240" s="511"/>
      <c r="P240" s="511"/>
      <c r="Q240" s="511"/>
      <c r="R240" s="511"/>
      <c r="S240" s="511"/>
      <c r="T240" s="511"/>
      <c r="U240" s="511"/>
      <c r="V240" s="511"/>
      <c r="W240" s="511"/>
      <c r="X240" s="511"/>
      <c r="Y240" s="511"/>
      <c r="Z240" s="511"/>
      <c r="AA240" s="511"/>
      <c r="AB240" s="511"/>
      <c r="AC240" s="511"/>
      <c r="AD240" s="511"/>
      <c r="AE240" s="47"/>
      <c r="AF240" s="175" t="str">
        <f>_xlfn.IFS(COUNTIF($AE$8:AE240,AE240)&lt;&gt;0,COUNTIF($AE$8:AE240,AE240),COUNTIF($AE$8:AE240,AE240)=0,"")</f>
        <v/>
      </c>
      <c r="AG240" s="102" t="str">
        <f t="shared" si="7"/>
        <v/>
      </c>
      <c r="AH240" s="48"/>
      <c r="AL240" s="435"/>
      <c r="AM240" s="436"/>
      <c r="AN240" s="436"/>
      <c r="AO240" s="436"/>
      <c r="AP240" s="436"/>
      <c r="AQ240" s="436"/>
      <c r="AR240" s="55"/>
    </row>
    <row r="241" spans="1:44" ht="27" customHeight="1" x14ac:dyDescent="0.65">
      <c r="A241" s="8">
        <f t="shared" si="8"/>
        <v>31</v>
      </c>
      <c r="B241" s="268"/>
      <c r="C241" s="150"/>
      <c r="D241" s="150"/>
      <c r="E241" s="267"/>
      <c r="H241" s="511" t="s">
        <v>425</v>
      </c>
      <c r="I241" s="511"/>
      <c r="J241" s="511"/>
      <c r="K241" s="511"/>
      <c r="L241" s="511"/>
      <c r="M241" s="511"/>
      <c r="N241" s="511"/>
      <c r="O241" s="511"/>
      <c r="P241" s="511"/>
      <c r="Q241" s="511"/>
      <c r="R241" s="511"/>
      <c r="S241" s="511"/>
      <c r="T241" s="511"/>
      <c r="U241" s="511"/>
      <c r="V241" s="511"/>
      <c r="W241" s="511"/>
      <c r="X241" s="511"/>
      <c r="Y241" s="511"/>
      <c r="Z241" s="511"/>
      <c r="AA241" s="511"/>
      <c r="AB241" s="511"/>
      <c r="AC241" s="511"/>
      <c r="AD241" s="511"/>
      <c r="AE241" s="171" t="s">
        <v>838</v>
      </c>
      <c r="AF241" s="174">
        <f>_xlfn.IFS(COUNTIF($AE$8:AE241,AE241)&lt;&gt;0,COUNTIF($AE$8:AE241,AE241),COUNTIF($AE$8:AE241,AE241)=0,"")</f>
        <v>31</v>
      </c>
      <c r="AG241" s="98">
        <f t="shared" si="7"/>
        <v>31</v>
      </c>
      <c r="AH241" s="554" t="s">
        <v>50</v>
      </c>
      <c r="AI241" s="555"/>
      <c r="AJ241" s="556"/>
      <c r="AK241" s="3"/>
      <c r="AL241" s="503" t="s">
        <v>687</v>
      </c>
      <c r="AM241" s="504"/>
      <c r="AN241" s="504"/>
      <c r="AO241" s="504"/>
      <c r="AP241" s="504"/>
      <c r="AQ241" s="505"/>
      <c r="AR241" s="742" t="e">
        <f>VLOOKUP(AH241,$CD$7:$CE$9,2,FALSE)</f>
        <v>#N/A</v>
      </c>
    </row>
    <row r="242" spans="1:44" ht="27" customHeight="1" x14ac:dyDescent="0.65">
      <c r="A242" s="8" t="str">
        <f t="shared" si="8"/>
        <v/>
      </c>
      <c r="B242" s="268"/>
      <c r="C242" s="150"/>
      <c r="D242" s="150"/>
      <c r="E242" s="267"/>
      <c r="H242" s="511"/>
      <c r="I242" s="511"/>
      <c r="J242" s="511"/>
      <c r="K242" s="511"/>
      <c r="L242" s="511"/>
      <c r="M242" s="511"/>
      <c r="N242" s="511"/>
      <c r="O242" s="511"/>
      <c r="P242" s="511"/>
      <c r="Q242" s="511"/>
      <c r="R242" s="511"/>
      <c r="S242" s="511"/>
      <c r="T242" s="511"/>
      <c r="U242" s="511"/>
      <c r="V242" s="511"/>
      <c r="W242" s="511"/>
      <c r="X242" s="511"/>
      <c r="Y242" s="511"/>
      <c r="Z242" s="511"/>
      <c r="AA242" s="511"/>
      <c r="AB242" s="511"/>
      <c r="AC242" s="511"/>
      <c r="AD242" s="511"/>
      <c r="AE242" s="291"/>
      <c r="AF242" s="174" t="str">
        <f>_xlfn.IFS(COUNTIF($AE$8:AE242,AE242)&lt;&gt;0,COUNTIF($AE$8:AE242,AE242),COUNTIF($AE$8:AE242,AE242)=0,"")</f>
        <v/>
      </c>
      <c r="AG242" s="98" t="str">
        <f t="shared" si="7"/>
        <v/>
      </c>
      <c r="AK242" s="3"/>
      <c r="AL242" s="503"/>
      <c r="AM242" s="504"/>
      <c r="AN242" s="504"/>
      <c r="AO242" s="504"/>
      <c r="AP242" s="504"/>
      <c r="AQ242" s="505"/>
      <c r="AR242" s="742"/>
    </row>
    <row r="243" spans="1:44" ht="27" customHeight="1" x14ac:dyDescent="0.65">
      <c r="A243" s="8" t="str">
        <f t="shared" si="8"/>
        <v/>
      </c>
      <c r="B243" s="268"/>
      <c r="C243" s="150"/>
      <c r="D243" s="150"/>
      <c r="E243" s="267"/>
      <c r="G243" s="177"/>
      <c r="H243" s="929" t="s">
        <v>426</v>
      </c>
      <c r="I243" s="929"/>
      <c r="J243" s="929"/>
      <c r="K243" s="929"/>
      <c r="L243" s="929"/>
      <c r="M243" s="929"/>
      <c r="N243" s="929"/>
      <c r="O243" s="929"/>
      <c r="P243" s="929"/>
      <c r="Q243" s="929"/>
      <c r="R243" s="929"/>
      <c r="S243" s="929"/>
      <c r="T243" s="929"/>
      <c r="U243" s="929"/>
      <c r="V243" s="929"/>
      <c r="W243" s="929"/>
      <c r="X243" s="929"/>
      <c r="Y243" s="929"/>
      <c r="Z243" s="929"/>
      <c r="AA243" s="929"/>
      <c r="AB243" s="929"/>
      <c r="AC243" s="929"/>
      <c r="AD243" s="929"/>
      <c r="AE243" s="33"/>
      <c r="AF243" s="174" t="str">
        <f>_xlfn.IFS(COUNTIF($AE$8:AE243,AE243)&lt;&gt;0,COUNTIF($AE$8:AE243,AE243),COUNTIF($AE$8:AE243,AE243)=0,"")</f>
        <v/>
      </c>
      <c r="AG243" s="98" t="str">
        <f t="shared" si="7"/>
        <v/>
      </c>
      <c r="AK243" s="3"/>
      <c r="AL243" s="503"/>
      <c r="AM243" s="504"/>
      <c r="AN243" s="504"/>
      <c r="AO243" s="504"/>
      <c r="AP243" s="504"/>
      <c r="AQ243" s="505"/>
      <c r="AR243" s="70"/>
    </row>
    <row r="244" spans="1:44" ht="27" customHeight="1" x14ac:dyDescent="0.65">
      <c r="A244" s="8" t="str">
        <f t="shared" si="8"/>
        <v/>
      </c>
      <c r="B244" s="268"/>
      <c r="C244" s="150"/>
      <c r="D244" s="150"/>
      <c r="E244" s="267"/>
      <c r="G244" s="177"/>
      <c r="H244" s="929"/>
      <c r="I244" s="929"/>
      <c r="J244" s="929"/>
      <c r="K244" s="929"/>
      <c r="L244" s="929"/>
      <c r="M244" s="929"/>
      <c r="N244" s="929"/>
      <c r="O244" s="929"/>
      <c r="P244" s="929"/>
      <c r="Q244" s="929"/>
      <c r="R244" s="929"/>
      <c r="S244" s="929"/>
      <c r="T244" s="929"/>
      <c r="U244" s="929"/>
      <c r="V244" s="929"/>
      <c r="W244" s="929"/>
      <c r="X244" s="929"/>
      <c r="Y244" s="929"/>
      <c r="Z244" s="929"/>
      <c r="AA244" s="929"/>
      <c r="AB244" s="929"/>
      <c r="AC244" s="929"/>
      <c r="AD244" s="929"/>
      <c r="AE244" s="33"/>
      <c r="AF244" s="174" t="str">
        <f>_xlfn.IFS(COUNTIF($AE$8:AE244,AE244)&lt;&gt;0,COUNTIF($AE$8:AE244,AE244),COUNTIF($AE$8:AE244,AE244)=0,"")</f>
        <v/>
      </c>
      <c r="AG244" s="98" t="str">
        <f t="shared" si="7"/>
        <v/>
      </c>
      <c r="AK244" s="3"/>
      <c r="AL244" s="363"/>
      <c r="AM244" s="364"/>
      <c r="AN244" s="364"/>
      <c r="AO244" s="364"/>
      <c r="AP244" s="364"/>
      <c r="AQ244" s="365"/>
      <c r="AR244" s="70"/>
    </row>
    <row r="245" spans="1:44" ht="27" customHeight="1" x14ac:dyDescent="0.65">
      <c r="A245" s="8" t="str">
        <f t="shared" si="8"/>
        <v/>
      </c>
      <c r="B245" s="268"/>
      <c r="C245" s="150"/>
      <c r="D245" s="150"/>
      <c r="E245" s="267"/>
      <c r="G245" s="177"/>
      <c r="H245" s="929"/>
      <c r="I245" s="929"/>
      <c r="J245" s="929"/>
      <c r="K245" s="929"/>
      <c r="L245" s="929"/>
      <c r="M245" s="929"/>
      <c r="N245" s="929"/>
      <c r="O245" s="929"/>
      <c r="P245" s="929"/>
      <c r="Q245" s="929"/>
      <c r="R245" s="929"/>
      <c r="S245" s="929"/>
      <c r="T245" s="929"/>
      <c r="U245" s="929"/>
      <c r="V245" s="929"/>
      <c r="W245" s="929"/>
      <c r="X245" s="929"/>
      <c r="Y245" s="929"/>
      <c r="Z245" s="929"/>
      <c r="AA245" s="929"/>
      <c r="AB245" s="929"/>
      <c r="AC245" s="929"/>
      <c r="AD245" s="929"/>
      <c r="AE245" s="33"/>
      <c r="AF245" s="174" t="str">
        <f>_xlfn.IFS(COUNTIF($AE$8:AE245,AE245)&lt;&gt;0,COUNTIF($AE$8:AE245,AE245),COUNTIF($AE$8:AE245,AE245)=0,"")</f>
        <v/>
      </c>
      <c r="AG245" s="98" t="str">
        <f t="shared" si="7"/>
        <v/>
      </c>
      <c r="AK245" s="3"/>
      <c r="AL245" s="363"/>
      <c r="AM245" s="364"/>
      <c r="AN245" s="364"/>
      <c r="AO245" s="364"/>
      <c r="AP245" s="364"/>
      <c r="AQ245" s="365"/>
      <c r="AR245" s="70"/>
    </row>
    <row r="246" spans="1:44" ht="27" customHeight="1" x14ac:dyDescent="0.65">
      <c r="A246" s="8" t="str">
        <f t="shared" si="8"/>
        <v/>
      </c>
      <c r="B246" s="268"/>
      <c r="C246" s="150"/>
      <c r="D246" s="150"/>
      <c r="E246" s="267"/>
      <c r="G246" s="177"/>
      <c r="H246" s="177"/>
      <c r="I246" s="177"/>
      <c r="J246" s="177"/>
      <c r="K246" s="177"/>
      <c r="L246" s="177"/>
      <c r="M246" s="177"/>
      <c r="N246" s="177"/>
      <c r="O246" s="177"/>
      <c r="P246" s="177"/>
      <c r="Q246" s="177"/>
      <c r="R246" s="177"/>
      <c r="S246" s="177"/>
      <c r="T246" s="177"/>
      <c r="U246" s="177"/>
      <c r="V246" s="177"/>
      <c r="W246" s="177"/>
      <c r="X246" s="177"/>
      <c r="Y246" s="177"/>
      <c r="Z246" s="177"/>
      <c r="AA246" s="177"/>
      <c r="AB246" s="177"/>
      <c r="AC246" s="177"/>
      <c r="AD246" s="177"/>
      <c r="AE246" s="33"/>
      <c r="AF246" s="174" t="str">
        <f>_xlfn.IFS(COUNTIF($AE$8:AE246,AE246)&lt;&gt;0,COUNTIF($AE$8:AE246,AE246),COUNTIF($AE$8:AE246,AE246)=0,"")</f>
        <v/>
      </c>
      <c r="AG246" s="98" t="str">
        <f t="shared" si="7"/>
        <v/>
      </c>
      <c r="AK246" s="3"/>
      <c r="AL246" s="363"/>
      <c r="AM246" s="364"/>
      <c r="AN246" s="364"/>
      <c r="AO246" s="364"/>
      <c r="AP246" s="364"/>
      <c r="AQ246" s="365"/>
      <c r="AR246" s="70"/>
    </row>
    <row r="247" spans="1:44" ht="27" customHeight="1" x14ac:dyDescent="0.65">
      <c r="A247" s="8">
        <f t="shared" si="8"/>
        <v>32</v>
      </c>
      <c r="B247" s="268"/>
      <c r="C247" s="150"/>
      <c r="D247" s="150"/>
      <c r="E247" s="267"/>
      <c r="G247" s="177"/>
      <c r="H247" s="512" t="s">
        <v>427</v>
      </c>
      <c r="I247" s="512"/>
      <c r="J247" s="512"/>
      <c r="K247" s="512"/>
      <c r="L247" s="512"/>
      <c r="M247" s="512"/>
      <c r="N247" s="512"/>
      <c r="O247" s="512"/>
      <c r="P247" s="512"/>
      <c r="Q247" s="512"/>
      <c r="R247" s="512"/>
      <c r="S247" s="512"/>
      <c r="T247" s="512"/>
      <c r="U247" s="512"/>
      <c r="V247" s="512"/>
      <c r="W247" s="512"/>
      <c r="X247" s="512"/>
      <c r="Y247" s="512"/>
      <c r="Z247" s="512"/>
      <c r="AA247" s="512"/>
      <c r="AB247" s="512"/>
      <c r="AC247" s="512"/>
      <c r="AD247" s="512"/>
      <c r="AE247" s="171" t="s">
        <v>838</v>
      </c>
      <c r="AF247" s="174">
        <f>_xlfn.IFS(COUNTIF($AE$8:AE247,AE247)&lt;&gt;0,COUNTIF($AE$8:AE247,AE247),COUNTIF($AE$8:AE247,AE247)=0,"")</f>
        <v>32</v>
      </c>
      <c r="AG247" s="98">
        <f t="shared" si="7"/>
        <v>32</v>
      </c>
      <c r="AH247" s="554" t="s">
        <v>50</v>
      </c>
      <c r="AI247" s="555"/>
      <c r="AJ247" s="556"/>
      <c r="AK247" s="3"/>
      <c r="AL247" s="503" t="s">
        <v>856</v>
      </c>
      <c r="AM247" s="504"/>
      <c r="AN247" s="504"/>
      <c r="AO247" s="504"/>
      <c r="AP247" s="504"/>
      <c r="AQ247" s="505"/>
      <c r="AR247" s="742" t="e">
        <f>VLOOKUP(AH247,$CD$7:$CE$9,2,FALSE)</f>
        <v>#N/A</v>
      </c>
    </row>
    <row r="248" spans="1:44" ht="27" customHeight="1" x14ac:dyDescent="0.65">
      <c r="A248" s="8" t="str">
        <f t="shared" si="8"/>
        <v/>
      </c>
      <c r="B248" s="268"/>
      <c r="C248" s="150"/>
      <c r="D248" s="150"/>
      <c r="E248" s="267"/>
      <c r="G248" s="177"/>
      <c r="H248" s="512"/>
      <c r="I248" s="512"/>
      <c r="J248" s="512"/>
      <c r="K248" s="512"/>
      <c r="L248" s="512"/>
      <c r="M248" s="512"/>
      <c r="N248" s="512"/>
      <c r="O248" s="512"/>
      <c r="P248" s="512"/>
      <c r="Q248" s="512"/>
      <c r="R248" s="512"/>
      <c r="S248" s="512"/>
      <c r="T248" s="512"/>
      <c r="U248" s="512"/>
      <c r="V248" s="512"/>
      <c r="W248" s="512"/>
      <c r="X248" s="512"/>
      <c r="Y248" s="512"/>
      <c r="Z248" s="512"/>
      <c r="AA248" s="512"/>
      <c r="AB248" s="512"/>
      <c r="AC248" s="512"/>
      <c r="AD248" s="512"/>
      <c r="AE248" s="33"/>
      <c r="AF248" s="174" t="str">
        <f>_xlfn.IFS(COUNTIF($AE$8:AE248,AE248)&lt;&gt;0,COUNTIF($AE$8:AE248,AE248),COUNTIF($AE$8:AE248,AE248)=0,"")</f>
        <v/>
      </c>
      <c r="AG248" s="98" t="str">
        <f t="shared" si="7"/>
        <v/>
      </c>
      <c r="AK248" s="3"/>
      <c r="AL248" s="503"/>
      <c r="AM248" s="504"/>
      <c r="AN248" s="504"/>
      <c r="AO248" s="504"/>
      <c r="AP248" s="504"/>
      <c r="AQ248" s="505"/>
      <c r="AR248" s="742"/>
    </row>
    <row r="249" spans="1:44" ht="27" customHeight="1" x14ac:dyDescent="0.65">
      <c r="A249" s="8" t="str">
        <f t="shared" si="8"/>
        <v/>
      </c>
      <c r="B249" s="252"/>
      <c r="C249" s="250"/>
      <c r="D249" s="250"/>
      <c r="E249" s="251"/>
      <c r="I249" s="870" t="s">
        <v>428</v>
      </c>
      <c r="J249" s="870"/>
      <c r="K249" s="870"/>
      <c r="L249" s="870"/>
      <c r="M249" s="870"/>
      <c r="N249" s="870"/>
      <c r="O249" s="870"/>
      <c r="P249" s="870"/>
      <c r="Q249" s="870" t="s">
        <v>429</v>
      </c>
      <c r="R249" s="870"/>
      <c r="S249" s="870"/>
      <c r="T249" s="870"/>
      <c r="U249" s="870"/>
      <c r="V249" s="870"/>
      <c r="W249" s="870"/>
      <c r="X249" s="262"/>
      <c r="Y249" s="262"/>
      <c r="Z249" s="262"/>
      <c r="AA249" s="262"/>
      <c r="AB249" s="262"/>
      <c r="AC249" s="262"/>
      <c r="AD249" s="262"/>
      <c r="AE249" s="33"/>
      <c r="AF249" s="174" t="str">
        <f>_xlfn.IFS(COUNTIF($AE$8:AE249,AE249)&lt;&gt;0,COUNTIF($AE$8:AE249,AE249),COUNTIF($AE$8:AE249,AE249)=0,"")</f>
        <v/>
      </c>
      <c r="AG249" s="98" t="str">
        <f t="shared" si="7"/>
        <v/>
      </c>
      <c r="AK249" s="3"/>
      <c r="AL249" s="503"/>
      <c r="AM249" s="504"/>
      <c r="AN249" s="504"/>
      <c r="AO249" s="504"/>
      <c r="AP249" s="504"/>
      <c r="AQ249" s="505"/>
      <c r="AR249" s="45"/>
    </row>
    <row r="250" spans="1:44" ht="27" customHeight="1" x14ac:dyDescent="0.65">
      <c r="A250" s="8" t="str">
        <f t="shared" si="8"/>
        <v/>
      </c>
      <c r="B250" s="252"/>
      <c r="C250" s="250"/>
      <c r="D250" s="250"/>
      <c r="E250" s="251"/>
      <c r="I250" s="866" t="s">
        <v>430</v>
      </c>
      <c r="J250" s="866"/>
      <c r="K250" s="866"/>
      <c r="L250" s="866"/>
      <c r="M250" s="866"/>
      <c r="N250" s="866"/>
      <c r="O250" s="866"/>
      <c r="P250" s="866"/>
      <c r="Q250" s="866">
        <v>5</v>
      </c>
      <c r="R250" s="866"/>
      <c r="S250" s="866"/>
      <c r="T250" s="866"/>
      <c r="U250" s="866"/>
      <c r="V250" s="866"/>
      <c r="W250" s="866"/>
      <c r="X250" s="262"/>
      <c r="Y250" s="262"/>
      <c r="Z250" s="262"/>
      <c r="AA250" s="262"/>
      <c r="AB250" s="262"/>
      <c r="AC250" s="262"/>
      <c r="AD250" s="262"/>
      <c r="AE250" s="33"/>
      <c r="AF250" s="174" t="str">
        <f>_xlfn.IFS(COUNTIF($AE$8:AE250,AE250)&lt;&gt;0,COUNTIF($AE$8:AE250,AE250),COUNTIF($AE$8:AE250,AE250)=0,"")</f>
        <v/>
      </c>
      <c r="AG250" s="98" t="str">
        <f t="shared" si="7"/>
        <v/>
      </c>
      <c r="AK250" s="3"/>
      <c r="AL250" s="503"/>
      <c r="AM250" s="504"/>
      <c r="AN250" s="504"/>
      <c r="AO250" s="504"/>
      <c r="AP250" s="504"/>
      <c r="AQ250" s="505"/>
      <c r="AR250" s="45"/>
    </row>
    <row r="251" spans="1:44" ht="27" customHeight="1" x14ac:dyDescent="0.65">
      <c r="A251" s="8" t="str">
        <f t="shared" si="8"/>
        <v/>
      </c>
      <c r="B251" s="252"/>
      <c r="C251" s="250"/>
      <c r="D251" s="250"/>
      <c r="E251" s="251"/>
      <c r="I251" s="866" t="s">
        <v>431</v>
      </c>
      <c r="J251" s="866"/>
      <c r="K251" s="866"/>
      <c r="L251" s="866"/>
      <c r="M251" s="866"/>
      <c r="N251" s="866"/>
      <c r="O251" s="866"/>
      <c r="P251" s="866"/>
      <c r="Q251" s="866">
        <v>6</v>
      </c>
      <c r="R251" s="866"/>
      <c r="S251" s="866"/>
      <c r="T251" s="866"/>
      <c r="U251" s="866"/>
      <c r="V251" s="866"/>
      <c r="W251" s="866"/>
      <c r="X251" s="262"/>
      <c r="Y251" s="262"/>
      <c r="Z251" s="262"/>
      <c r="AA251" s="262"/>
      <c r="AB251" s="262"/>
      <c r="AC251" s="262"/>
      <c r="AD251" s="262"/>
      <c r="AE251" s="33"/>
      <c r="AF251" s="174" t="str">
        <f>_xlfn.IFS(COUNTIF($AE$8:AE251,AE251)&lt;&gt;0,COUNTIF($AE$8:AE251,AE251),COUNTIF($AE$8:AE251,AE251)=0,"")</f>
        <v/>
      </c>
      <c r="AG251" s="98" t="str">
        <f t="shared" si="7"/>
        <v/>
      </c>
      <c r="AK251" s="3"/>
      <c r="AL251" s="503"/>
      <c r="AM251" s="504"/>
      <c r="AN251" s="504"/>
      <c r="AO251" s="504"/>
      <c r="AP251" s="504"/>
      <c r="AQ251" s="505"/>
      <c r="AR251" s="45"/>
    </row>
    <row r="252" spans="1:44" ht="27" customHeight="1" x14ac:dyDescent="0.65">
      <c r="A252" s="8" t="str">
        <f t="shared" si="8"/>
        <v/>
      </c>
      <c r="B252" s="252"/>
      <c r="C252" s="250"/>
      <c r="D252" s="250"/>
      <c r="E252" s="251"/>
      <c r="I252" s="866" t="s">
        <v>432</v>
      </c>
      <c r="J252" s="866"/>
      <c r="K252" s="866"/>
      <c r="L252" s="866"/>
      <c r="M252" s="866"/>
      <c r="N252" s="866"/>
      <c r="O252" s="866"/>
      <c r="P252" s="866"/>
      <c r="Q252" s="866">
        <v>7</v>
      </c>
      <c r="R252" s="866"/>
      <c r="S252" s="866"/>
      <c r="T252" s="866"/>
      <c r="U252" s="866"/>
      <c r="V252" s="866"/>
      <c r="W252" s="866"/>
      <c r="X252" s="262"/>
      <c r="Y252" s="262"/>
      <c r="Z252" s="262"/>
      <c r="AA252" s="262"/>
      <c r="AB252" s="262"/>
      <c r="AC252" s="262"/>
      <c r="AD252" s="262"/>
      <c r="AE252" s="33"/>
      <c r="AF252" s="174" t="str">
        <f>_xlfn.IFS(COUNTIF($AE$8:AE252,AE252)&lt;&gt;0,COUNTIF($AE$8:AE252,AE252),COUNTIF($AE$8:AE252,AE252)=0,"")</f>
        <v/>
      </c>
      <c r="AG252" s="98" t="str">
        <f t="shared" si="7"/>
        <v/>
      </c>
      <c r="AK252" s="3"/>
      <c r="AL252" s="363"/>
      <c r="AM252" s="364"/>
      <c r="AN252" s="364"/>
      <c r="AO252" s="364"/>
      <c r="AP252" s="364"/>
      <c r="AQ252" s="365"/>
      <c r="AR252" s="45"/>
    </row>
    <row r="253" spans="1:44" ht="27" customHeight="1" x14ac:dyDescent="0.65">
      <c r="A253" s="8" t="str">
        <f t="shared" si="8"/>
        <v/>
      </c>
      <c r="B253" s="252"/>
      <c r="C253" s="250"/>
      <c r="D253" s="250"/>
      <c r="E253" s="251"/>
      <c r="I253" s="866" t="s">
        <v>433</v>
      </c>
      <c r="J253" s="866"/>
      <c r="K253" s="866"/>
      <c r="L253" s="866"/>
      <c r="M253" s="866"/>
      <c r="N253" s="866"/>
      <c r="O253" s="866"/>
      <c r="P253" s="866"/>
      <c r="Q253" s="866">
        <v>8</v>
      </c>
      <c r="R253" s="866"/>
      <c r="S253" s="866"/>
      <c r="T253" s="866"/>
      <c r="U253" s="866"/>
      <c r="V253" s="866"/>
      <c r="W253" s="866"/>
      <c r="X253" s="262"/>
      <c r="Y253" s="262"/>
      <c r="Z253" s="262"/>
      <c r="AA253" s="262"/>
      <c r="AB253" s="262"/>
      <c r="AC253" s="262"/>
      <c r="AD253" s="262"/>
      <c r="AE253" s="33"/>
      <c r="AF253" s="174" t="str">
        <f>_xlfn.IFS(COUNTIF($AE$8:AE253,AE253)&lt;&gt;0,COUNTIF($AE$8:AE253,AE253),COUNTIF($AE$8:AE253,AE253)=0,"")</f>
        <v/>
      </c>
      <c r="AG253" s="98" t="str">
        <f t="shared" si="7"/>
        <v/>
      </c>
      <c r="AK253" s="3"/>
      <c r="AL253" s="363"/>
      <c r="AM253" s="364"/>
      <c r="AN253" s="364"/>
      <c r="AO253" s="364"/>
      <c r="AP253" s="364"/>
      <c r="AQ253" s="365"/>
      <c r="AR253" s="45"/>
    </row>
    <row r="254" spans="1:44" ht="27" customHeight="1" x14ac:dyDescent="0.65">
      <c r="A254" s="8" t="str">
        <f t="shared" si="8"/>
        <v/>
      </c>
      <c r="B254" s="252"/>
      <c r="C254" s="250"/>
      <c r="D254" s="250"/>
      <c r="E254" s="251"/>
      <c r="I254" s="866" t="s">
        <v>434</v>
      </c>
      <c r="J254" s="866"/>
      <c r="K254" s="866"/>
      <c r="L254" s="866"/>
      <c r="M254" s="866"/>
      <c r="N254" s="866"/>
      <c r="O254" s="866"/>
      <c r="P254" s="866"/>
      <c r="Q254" s="866">
        <v>10</v>
      </c>
      <c r="R254" s="866"/>
      <c r="S254" s="866"/>
      <c r="T254" s="866"/>
      <c r="U254" s="866"/>
      <c r="V254" s="866"/>
      <c r="W254" s="866"/>
      <c r="X254" s="262"/>
      <c r="Y254" s="262"/>
      <c r="Z254" s="262"/>
      <c r="AA254" s="262"/>
      <c r="AB254" s="262"/>
      <c r="AC254" s="262"/>
      <c r="AD254" s="262"/>
      <c r="AE254" s="33"/>
      <c r="AF254" s="174" t="str">
        <f>_xlfn.IFS(COUNTIF($AE$8:AE254,AE254)&lt;&gt;0,COUNTIF($AE$8:AE254,AE254),COUNTIF($AE$8:AE254,AE254)=0,"")</f>
        <v/>
      </c>
      <c r="AG254" s="98" t="str">
        <f t="shared" si="7"/>
        <v/>
      </c>
      <c r="AK254" s="3"/>
      <c r="AL254" s="363"/>
      <c r="AM254" s="364"/>
      <c r="AN254" s="364"/>
      <c r="AO254" s="364"/>
      <c r="AP254" s="364"/>
      <c r="AQ254" s="365"/>
      <c r="AR254" s="45"/>
    </row>
    <row r="255" spans="1:44" ht="27" customHeight="1" x14ac:dyDescent="0.65">
      <c r="A255" s="8" t="str">
        <f t="shared" si="8"/>
        <v/>
      </c>
      <c r="B255" s="252"/>
      <c r="C255" s="250"/>
      <c r="D255" s="250"/>
      <c r="E255" s="251"/>
      <c r="I255" s="866" t="s">
        <v>435</v>
      </c>
      <c r="J255" s="866"/>
      <c r="K255" s="866"/>
      <c r="L255" s="866"/>
      <c r="M255" s="866"/>
      <c r="N255" s="866"/>
      <c r="O255" s="866"/>
      <c r="P255" s="866"/>
      <c r="Q255" s="866">
        <v>11</v>
      </c>
      <c r="R255" s="866"/>
      <c r="S255" s="866"/>
      <c r="T255" s="866"/>
      <c r="U255" s="866"/>
      <c r="V255" s="866"/>
      <c r="W255" s="866"/>
      <c r="X255" s="262"/>
      <c r="Y255" s="262"/>
      <c r="Z255" s="262"/>
      <c r="AA255" s="262"/>
      <c r="AB255" s="262"/>
      <c r="AC255" s="262"/>
      <c r="AD255" s="262"/>
      <c r="AE255" s="33"/>
      <c r="AF255" s="174" t="str">
        <f>_xlfn.IFS(COUNTIF($AE$8:AE255,AE255)&lt;&gt;0,COUNTIF($AE$8:AE255,AE255),COUNTIF($AE$8:AE255,AE255)=0,"")</f>
        <v/>
      </c>
      <c r="AG255" s="98" t="str">
        <f t="shared" si="7"/>
        <v/>
      </c>
      <c r="AK255" s="3"/>
      <c r="AL255" s="363"/>
      <c r="AM255" s="364"/>
      <c r="AN255" s="364"/>
      <c r="AO255" s="364"/>
      <c r="AP255" s="364"/>
      <c r="AQ255" s="365"/>
      <c r="AR255" s="45"/>
    </row>
    <row r="256" spans="1:44" ht="27" customHeight="1" x14ac:dyDescent="0.65">
      <c r="A256" s="8" t="str">
        <f t="shared" si="8"/>
        <v/>
      </c>
      <c r="B256" s="252"/>
      <c r="C256" s="250"/>
      <c r="D256" s="250"/>
      <c r="E256" s="251"/>
      <c r="I256" s="866" t="s">
        <v>436</v>
      </c>
      <c r="J256" s="866"/>
      <c r="K256" s="866"/>
      <c r="L256" s="866"/>
      <c r="M256" s="866"/>
      <c r="N256" s="866"/>
      <c r="O256" s="866"/>
      <c r="P256" s="866"/>
      <c r="Q256" s="866">
        <v>12</v>
      </c>
      <c r="R256" s="866"/>
      <c r="S256" s="866"/>
      <c r="T256" s="866"/>
      <c r="U256" s="866"/>
      <c r="V256" s="866"/>
      <c r="W256" s="866"/>
      <c r="X256" s="262"/>
      <c r="Y256" s="262"/>
      <c r="Z256" s="262"/>
      <c r="AA256" s="262"/>
      <c r="AB256" s="262"/>
      <c r="AC256" s="262"/>
      <c r="AD256" s="262"/>
      <c r="AE256" s="33"/>
      <c r="AF256" s="174" t="str">
        <f>_xlfn.IFS(COUNTIF($AE$8:AE256,AE256)&lt;&gt;0,COUNTIF($AE$8:AE256,AE256),COUNTIF($AE$8:AE256,AE256)=0,"")</f>
        <v/>
      </c>
      <c r="AG256" s="98" t="str">
        <f t="shared" si="7"/>
        <v/>
      </c>
      <c r="AK256" s="3"/>
      <c r="AL256" s="363"/>
      <c r="AM256" s="364"/>
      <c r="AN256" s="364"/>
      <c r="AO256" s="364"/>
      <c r="AP256" s="364"/>
      <c r="AQ256" s="365"/>
      <c r="AR256" s="45"/>
    </row>
    <row r="257" spans="1:44" ht="27" customHeight="1" x14ac:dyDescent="0.65">
      <c r="A257" s="8" t="str">
        <f t="shared" si="8"/>
        <v/>
      </c>
      <c r="B257" s="252"/>
      <c r="C257" s="250"/>
      <c r="D257" s="250"/>
      <c r="E257" s="251"/>
      <c r="I257" s="866" t="s">
        <v>437</v>
      </c>
      <c r="J257" s="866"/>
      <c r="K257" s="866"/>
      <c r="L257" s="866"/>
      <c r="M257" s="866"/>
      <c r="N257" s="866"/>
      <c r="O257" s="866"/>
      <c r="P257" s="866"/>
      <c r="Q257" s="866">
        <v>14</v>
      </c>
      <c r="R257" s="866"/>
      <c r="S257" s="866"/>
      <c r="T257" s="866"/>
      <c r="U257" s="866"/>
      <c r="V257" s="866"/>
      <c r="W257" s="866"/>
      <c r="X257" s="262"/>
      <c r="Y257" s="262"/>
      <c r="Z257" s="262"/>
      <c r="AA257" s="262"/>
      <c r="AB257" s="262"/>
      <c r="AC257" s="262"/>
      <c r="AD257" s="262"/>
      <c r="AE257" s="33"/>
      <c r="AF257" s="174" t="str">
        <f>_xlfn.IFS(COUNTIF($AE$8:AE257,AE257)&lt;&gt;0,COUNTIF($AE$8:AE257,AE257),COUNTIF($AE$8:AE257,AE257)=0,"")</f>
        <v/>
      </c>
      <c r="AG257" s="98" t="str">
        <f t="shared" si="7"/>
        <v/>
      </c>
      <c r="AK257" s="3"/>
      <c r="AL257" s="363"/>
      <c r="AM257" s="364"/>
      <c r="AN257" s="364"/>
      <c r="AO257" s="364"/>
      <c r="AP257" s="364"/>
      <c r="AQ257" s="365"/>
      <c r="AR257" s="45"/>
    </row>
    <row r="258" spans="1:44" ht="27" customHeight="1" x14ac:dyDescent="0.65">
      <c r="A258" s="8" t="str">
        <f t="shared" si="8"/>
        <v/>
      </c>
      <c r="B258" s="252"/>
      <c r="C258" s="250"/>
      <c r="D258" s="250"/>
      <c r="E258" s="251"/>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E258" s="33"/>
      <c r="AF258" s="174" t="str">
        <f>_xlfn.IFS(COUNTIF($AE$8:AE258,AE258)&lt;&gt;0,COUNTIF($AE$8:AE258,AE258),COUNTIF($AE$8:AE258,AE258)=0,"")</f>
        <v/>
      </c>
      <c r="AG258" s="98" t="str">
        <f t="shared" si="7"/>
        <v/>
      </c>
      <c r="AK258" s="3"/>
      <c r="AL258" s="363"/>
      <c r="AM258" s="364"/>
      <c r="AN258" s="364"/>
      <c r="AO258" s="364"/>
      <c r="AP258" s="364"/>
      <c r="AQ258" s="365"/>
      <c r="AR258" s="45"/>
    </row>
    <row r="259" spans="1:44" ht="27" customHeight="1" x14ac:dyDescent="0.65">
      <c r="A259" s="8">
        <f t="shared" si="8"/>
        <v>33</v>
      </c>
      <c r="B259" s="252"/>
      <c r="C259" s="250"/>
      <c r="D259" s="250"/>
      <c r="E259" s="251"/>
      <c r="H259" s="638" t="s">
        <v>438</v>
      </c>
      <c r="I259" s="638"/>
      <c r="J259" s="638"/>
      <c r="K259" s="638"/>
      <c r="L259" s="638"/>
      <c r="M259" s="638"/>
      <c r="N259" s="638"/>
      <c r="O259" s="638"/>
      <c r="P259" s="638"/>
      <c r="Q259" s="638"/>
      <c r="R259" s="638"/>
      <c r="S259" s="638"/>
      <c r="T259" s="638"/>
      <c r="U259" s="638"/>
      <c r="V259" s="638"/>
      <c r="W259" s="638"/>
      <c r="X259" s="638"/>
      <c r="Y259" s="638"/>
      <c r="Z259" s="638"/>
      <c r="AA259" s="638"/>
      <c r="AB259" s="638"/>
      <c r="AC259" s="638"/>
      <c r="AD259" s="638"/>
      <c r="AE259" s="171" t="s">
        <v>838</v>
      </c>
      <c r="AF259" s="174">
        <f>_xlfn.IFS(COUNTIF($AE$8:AE259,AE259)&lt;&gt;0,COUNTIF($AE$8:AE259,AE259),COUNTIF($AE$8:AE259,AE259)=0,"")</f>
        <v>33</v>
      </c>
      <c r="AG259" s="98">
        <f t="shared" si="7"/>
        <v>33</v>
      </c>
      <c r="AH259" s="554" t="s">
        <v>50</v>
      </c>
      <c r="AI259" s="555"/>
      <c r="AJ259" s="556"/>
      <c r="AK259" s="3"/>
      <c r="AL259" s="503" t="s">
        <v>857</v>
      </c>
      <c r="AM259" s="504"/>
      <c r="AN259" s="504"/>
      <c r="AO259" s="504"/>
      <c r="AP259" s="504"/>
      <c r="AQ259" s="505"/>
      <c r="AR259" s="742" t="e">
        <f>VLOOKUP(AH259,$CD$7:$CE$9,2,FALSE)</f>
        <v>#N/A</v>
      </c>
    </row>
    <row r="260" spans="1:44" ht="27" customHeight="1" x14ac:dyDescent="0.65">
      <c r="B260" s="252"/>
      <c r="C260" s="250"/>
      <c r="D260" s="250"/>
      <c r="E260" s="251"/>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0"/>
      <c r="AD260" s="260"/>
      <c r="AE260" s="171"/>
      <c r="AF260" s="174"/>
      <c r="AH260" s="121"/>
      <c r="AI260" s="121"/>
      <c r="AJ260" s="121"/>
      <c r="AK260" s="3"/>
      <c r="AL260" s="503"/>
      <c r="AM260" s="504"/>
      <c r="AN260" s="504"/>
      <c r="AO260" s="504"/>
      <c r="AP260" s="504"/>
      <c r="AQ260" s="505"/>
      <c r="AR260" s="742"/>
    </row>
    <row r="261" spans="1:44" ht="27" customHeight="1" x14ac:dyDescent="0.65">
      <c r="A261" s="8" t="str">
        <f t="shared" si="8"/>
        <v/>
      </c>
      <c r="B261" s="252"/>
      <c r="C261" s="250"/>
      <c r="D261" s="250"/>
      <c r="E261" s="251"/>
      <c r="I261" s="262"/>
      <c r="J261" s="262"/>
      <c r="K261" s="262"/>
      <c r="L261" s="262"/>
      <c r="M261" s="262"/>
      <c r="N261" s="262"/>
      <c r="O261" s="262"/>
      <c r="P261" s="262"/>
      <c r="Q261" s="262"/>
      <c r="R261" s="262"/>
      <c r="S261" s="262"/>
      <c r="T261" s="262"/>
      <c r="U261" s="262"/>
      <c r="V261" s="262"/>
      <c r="W261" s="262"/>
      <c r="X261" s="262"/>
      <c r="Y261" s="262"/>
      <c r="Z261" s="262"/>
      <c r="AA261" s="262"/>
      <c r="AB261" s="262"/>
      <c r="AC261" s="262"/>
      <c r="AD261" s="262"/>
      <c r="AE261" s="33"/>
      <c r="AF261" s="174" t="str">
        <f>_xlfn.IFS(COUNTIF($AE$8:AE261,AE261)&lt;&gt;0,COUNTIF($AE$8:AE261,AE261),COUNTIF($AE$8:AE261,AE261)=0,"")</f>
        <v/>
      </c>
      <c r="AG261" s="98" t="str">
        <f t="shared" si="7"/>
        <v/>
      </c>
      <c r="AK261" s="3"/>
      <c r="AL261" s="503"/>
      <c r="AM261" s="504"/>
      <c r="AN261" s="504"/>
      <c r="AO261" s="504"/>
      <c r="AP261" s="504"/>
      <c r="AQ261" s="505"/>
      <c r="AR261" s="742"/>
    </row>
    <row r="262" spans="1:44" ht="27" customHeight="1" x14ac:dyDescent="0.65">
      <c r="A262" s="8" t="str">
        <f t="shared" si="8"/>
        <v/>
      </c>
      <c r="B262" s="252"/>
      <c r="C262" s="250"/>
      <c r="D262" s="250"/>
      <c r="E262" s="251"/>
      <c r="I262" s="262"/>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E262" s="33"/>
      <c r="AF262" s="174" t="str">
        <f>_xlfn.IFS(COUNTIF($AE$8:AE262,AE262)&lt;&gt;0,COUNTIF($AE$8:AE262,AE262),COUNTIF($AE$8:AE262,AE262)=0,"")</f>
        <v/>
      </c>
      <c r="AG262" s="98" t="str">
        <f t="shared" si="7"/>
        <v/>
      </c>
      <c r="AK262" s="3"/>
      <c r="AL262" s="426"/>
      <c r="AM262" s="427"/>
      <c r="AN262" s="427"/>
      <c r="AO262" s="427"/>
      <c r="AP262" s="427"/>
      <c r="AQ262" s="428"/>
      <c r="AR262" s="45"/>
    </row>
    <row r="263" spans="1:44" ht="27" customHeight="1" x14ac:dyDescent="0.65">
      <c r="A263" s="8">
        <f t="shared" si="8"/>
        <v>34</v>
      </c>
      <c r="B263" s="252"/>
      <c r="C263" s="250"/>
      <c r="D263" s="250"/>
      <c r="E263" s="251"/>
      <c r="H263" s="728" t="s">
        <v>439</v>
      </c>
      <c r="I263" s="728"/>
      <c r="J263" s="728"/>
      <c r="K263" s="728"/>
      <c r="L263" s="728"/>
      <c r="M263" s="728"/>
      <c r="N263" s="728"/>
      <c r="O263" s="728"/>
      <c r="P263" s="728"/>
      <c r="Q263" s="728"/>
      <c r="R263" s="728"/>
      <c r="S263" s="728"/>
      <c r="T263" s="728"/>
      <c r="U263" s="728"/>
      <c r="V263" s="728"/>
      <c r="W263" s="728"/>
      <c r="X263" s="728"/>
      <c r="Y263" s="728"/>
      <c r="Z263" s="728"/>
      <c r="AA263" s="728"/>
      <c r="AB263" s="728"/>
      <c r="AC263" s="728"/>
      <c r="AD263" s="728"/>
      <c r="AE263" s="171" t="s">
        <v>838</v>
      </c>
      <c r="AF263" s="174">
        <f>_xlfn.IFS(COUNTIF($AE$8:AE263,AE263)&lt;&gt;0,COUNTIF($AE$8:AE263,AE263),COUNTIF($AE$8:AE263,AE263)=0,"")</f>
        <v>34</v>
      </c>
      <c r="AG263" s="98">
        <f t="shared" si="7"/>
        <v>34</v>
      </c>
      <c r="AH263" s="554" t="s">
        <v>50</v>
      </c>
      <c r="AI263" s="555"/>
      <c r="AJ263" s="556"/>
      <c r="AK263" s="3"/>
      <c r="AL263" s="503" t="s">
        <v>688</v>
      </c>
      <c r="AM263" s="504"/>
      <c r="AN263" s="504"/>
      <c r="AO263" s="504"/>
      <c r="AP263" s="504"/>
      <c r="AQ263" s="505"/>
      <c r="AR263" s="742" t="e">
        <f>VLOOKUP(AH263,$CD$7:$CE$9,2,FALSE)</f>
        <v>#N/A</v>
      </c>
    </row>
    <row r="264" spans="1:44" ht="27" customHeight="1" x14ac:dyDescent="0.65">
      <c r="A264" s="8" t="str">
        <f t="shared" si="8"/>
        <v/>
      </c>
      <c r="B264" s="252"/>
      <c r="C264" s="250"/>
      <c r="D264" s="250"/>
      <c r="E264" s="251"/>
      <c r="I264" s="262"/>
      <c r="J264" s="262"/>
      <c r="K264" s="262"/>
      <c r="L264" s="262"/>
      <c r="M264" s="262"/>
      <c r="N264" s="262"/>
      <c r="O264" s="262"/>
      <c r="P264" s="262"/>
      <c r="Q264" s="262"/>
      <c r="R264" s="262"/>
      <c r="S264" s="262"/>
      <c r="T264" s="262"/>
      <c r="U264" s="262"/>
      <c r="V264" s="262"/>
      <c r="W264" s="262"/>
      <c r="X264" s="262"/>
      <c r="Y264" s="262"/>
      <c r="Z264" s="262"/>
      <c r="AA264" s="262"/>
      <c r="AB264" s="262"/>
      <c r="AC264" s="262"/>
      <c r="AD264" s="262"/>
      <c r="AE264" s="33"/>
      <c r="AF264" s="174" t="str">
        <f>_xlfn.IFS(COUNTIF($AE$8:AE264,AE264)&lt;&gt;0,COUNTIF($AE$8:AE264,AE264),COUNTIF($AE$8:AE264,AE264)=0,"")</f>
        <v/>
      </c>
      <c r="AG264" s="98" t="str">
        <f t="shared" si="7"/>
        <v/>
      </c>
      <c r="AK264" s="3"/>
      <c r="AL264" s="503"/>
      <c r="AM264" s="504"/>
      <c r="AN264" s="504"/>
      <c r="AO264" s="504"/>
      <c r="AP264" s="504"/>
      <c r="AQ264" s="505"/>
      <c r="AR264" s="742"/>
    </row>
    <row r="265" spans="1:44" ht="27" customHeight="1" x14ac:dyDescent="0.65">
      <c r="A265" s="8" t="str">
        <f t="shared" si="8"/>
        <v/>
      </c>
      <c r="B265" s="252"/>
      <c r="C265" s="250"/>
      <c r="D265" s="250"/>
      <c r="E265" s="251"/>
      <c r="H265" s="8" t="s">
        <v>1087</v>
      </c>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33"/>
      <c r="AF265" s="174" t="str">
        <f>_xlfn.IFS(COUNTIF($AE$8:AE265,AE265)&lt;&gt;0,COUNTIF($AE$8:AE265,AE265),COUNTIF($AE$8:AE265,AE265)=0,"")</f>
        <v/>
      </c>
      <c r="AG265" s="98" t="str">
        <f t="shared" si="7"/>
        <v/>
      </c>
      <c r="AK265" s="3"/>
      <c r="AL265" s="503"/>
      <c r="AM265" s="504"/>
      <c r="AN265" s="504"/>
      <c r="AO265" s="504"/>
      <c r="AP265" s="504"/>
      <c r="AQ265" s="505"/>
      <c r="AR265" s="45"/>
    </row>
    <row r="266" spans="1:44" ht="27" customHeight="1" x14ac:dyDescent="0.65">
      <c r="A266" s="8" t="str">
        <f t="shared" si="8"/>
        <v/>
      </c>
      <c r="B266" s="252"/>
      <c r="C266" s="250"/>
      <c r="D266" s="250"/>
      <c r="E266" s="251"/>
      <c r="H266" s="170"/>
      <c r="I266" s="170"/>
      <c r="J266" s="170"/>
      <c r="K266" s="170"/>
      <c r="L266" s="170"/>
      <c r="M266" s="8" t="s">
        <v>972</v>
      </c>
      <c r="N266" s="170"/>
      <c r="O266" s="170"/>
      <c r="P266" s="170"/>
      <c r="Q266" s="170"/>
      <c r="R266" s="170"/>
      <c r="S266" s="170"/>
      <c r="T266" s="170"/>
      <c r="U266" s="976"/>
      <c r="V266" s="977"/>
      <c r="W266" s="8" t="s">
        <v>973</v>
      </c>
      <c r="X266" s="170"/>
      <c r="Y266" s="170"/>
      <c r="Z266" s="170"/>
      <c r="AA266" s="170"/>
      <c r="AB266" s="170"/>
      <c r="AC266" s="170"/>
      <c r="AD266" s="170"/>
      <c r="AE266" s="33"/>
      <c r="AF266" s="174" t="str">
        <f>_xlfn.IFS(COUNTIF($AE$8:AE266,AE266)&lt;&gt;0,COUNTIF($AE$8:AE266,AE266),COUNTIF($AE$8:AE266,AE266)=0,"")</f>
        <v/>
      </c>
      <c r="AG266" s="98" t="str">
        <f t="shared" si="7"/>
        <v/>
      </c>
      <c r="AK266" s="3"/>
      <c r="AL266" s="363"/>
      <c r="AM266" s="364"/>
      <c r="AN266" s="364"/>
      <c r="AO266" s="364"/>
      <c r="AP266" s="364"/>
      <c r="AQ266" s="365"/>
      <c r="AR266" s="45"/>
    </row>
    <row r="267" spans="1:44" ht="27" customHeight="1" x14ac:dyDescent="0.65">
      <c r="A267" s="8" t="str">
        <f>+AG267</f>
        <v/>
      </c>
      <c r="B267" s="252"/>
      <c r="C267" s="250"/>
      <c r="D267" s="250"/>
      <c r="E267" s="251"/>
      <c r="F267" s="250"/>
      <c r="H267" s="672"/>
      <c r="I267" s="672"/>
      <c r="J267" s="672"/>
      <c r="K267" s="672"/>
      <c r="L267" s="672"/>
      <c r="M267" s="672"/>
      <c r="N267" s="931" t="s">
        <v>440</v>
      </c>
      <c r="O267" s="931"/>
      <c r="P267" s="931"/>
      <c r="Q267" s="931"/>
      <c r="R267" s="931"/>
      <c r="S267" s="931"/>
      <c r="T267" s="931"/>
      <c r="U267" s="931"/>
      <c r="V267" s="931" t="s">
        <v>424</v>
      </c>
      <c r="W267" s="931"/>
      <c r="X267" s="931"/>
      <c r="Y267" s="931"/>
      <c r="Z267" s="931"/>
      <c r="AA267" s="931"/>
      <c r="AB267" s="931"/>
      <c r="AC267" s="931"/>
      <c r="AD267" s="118"/>
      <c r="AE267" s="33"/>
      <c r="AF267" s="174" t="str">
        <f>_xlfn.IFS(COUNTIF($AE$8:AE267,AE267)&lt;&gt;0,COUNTIF($AE$8:AE267,AE267),COUNTIF($AE$8:AE267,AE267)=0,"")</f>
        <v/>
      </c>
      <c r="AG267" s="98" t="str">
        <f t="shared" si="7"/>
        <v/>
      </c>
      <c r="AK267" s="3"/>
      <c r="AL267" s="363"/>
      <c r="AM267" s="364"/>
      <c r="AN267" s="364"/>
      <c r="AO267" s="364"/>
      <c r="AP267" s="364"/>
      <c r="AQ267" s="365"/>
      <c r="AR267" s="45"/>
    </row>
    <row r="268" spans="1:44" ht="27" customHeight="1" x14ac:dyDescent="0.65">
      <c r="A268" s="8" t="str">
        <f>+AG268</f>
        <v/>
      </c>
      <c r="B268" s="252"/>
      <c r="C268" s="250"/>
      <c r="D268" s="250"/>
      <c r="E268" s="251"/>
      <c r="F268" s="250"/>
      <c r="H268" s="672" t="s">
        <v>423</v>
      </c>
      <c r="I268" s="672"/>
      <c r="J268" s="672"/>
      <c r="K268" s="672"/>
      <c r="L268" s="672"/>
      <c r="M268" s="672"/>
      <c r="N268" s="624"/>
      <c r="O268" s="625"/>
      <c r="P268" s="625"/>
      <c r="Q268" s="625"/>
      <c r="R268" s="625"/>
      <c r="S268" s="625"/>
      <c r="T268" s="625"/>
      <c r="U268" s="206" t="s">
        <v>907</v>
      </c>
      <c r="V268" s="624"/>
      <c r="W268" s="625"/>
      <c r="X268" s="625"/>
      <c r="Y268" s="625"/>
      <c r="Z268" s="625"/>
      <c r="AA268" s="625"/>
      <c r="AB268" s="625"/>
      <c r="AC268" s="206" t="s">
        <v>907</v>
      </c>
      <c r="AD268" s="118"/>
      <c r="AE268" s="33"/>
      <c r="AF268" s="174" t="str">
        <f>_xlfn.IFS(COUNTIF($AE$8:AE268,AE268)&lt;&gt;0,COUNTIF($AE$8:AE268,AE268),COUNTIF($AE$8:AE268,AE268)=0,"")</f>
        <v/>
      </c>
      <c r="AG268" s="98" t="str">
        <f t="shared" si="7"/>
        <v/>
      </c>
      <c r="AK268" s="3"/>
      <c r="AL268" s="363"/>
      <c r="AM268" s="364"/>
      <c r="AN268" s="364"/>
      <c r="AO268" s="364"/>
      <c r="AP268" s="364"/>
      <c r="AQ268" s="365"/>
      <c r="AR268" s="45"/>
    </row>
    <row r="269" spans="1:44" ht="27" customHeight="1" x14ac:dyDescent="0.65">
      <c r="A269" s="8" t="str">
        <f>+AG269</f>
        <v/>
      </c>
      <c r="B269" s="252"/>
      <c r="C269" s="250"/>
      <c r="D269" s="250"/>
      <c r="E269" s="251"/>
      <c r="F269" s="250"/>
      <c r="H269" s="672" t="s">
        <v>420</v>
      </c>
      <c r="I269" s="672"/>
      <c r="J269" s="672"/>
      <c r="K269" s="672"/>
      <c r="L269" s="672"/>
      <c r="M269" s="672"/>
      <c r="N269" s="624"/>
      <c r="O269" s="625"/>
      <c r="P269" s="625"/>
      <c r="Q269" s="625"/>
      <c r="R269" s="625"/>
      <c r="S269" s="625"/>
      <c r="T269" s="625"/>
      <c r="U269" s="206" t="s">
        <v>907</v>
      </c>
      <c r="V269" s="624"/>
      <c r="W269" s="625"/>
      <c r="X269" s="625"/>
      <c r="Y269" s="625"/>
      <c r="Z269" s="625"/>
      <c r="AA269" s="625"/>
      <c r="AB269" s="625"/>
      <c r="AC269" s="206" t="s">
        <v>907</v>
      </c>
      <c r="AD269" s="118"/>
      <c r="AE269" s="33"/>
      <c r="AF269" s="174" t="str">
        <f>_xlfn.IFS(COUNTIF($AE$8:AE269,AE269)&lt;&gt;0,COUNTIF($AE$8:AE269,AE269),COUNTIF($AE$8:AE269,AE269)=0,"")</f>
        <v/>
      </c>
      <c r="AG269" s="98" t="str">
        <f t="shared" si="7"/>
        <v/>
      </c>
      <c r="AK269" s="3"/>
      <c r="AL269" s="363"/>
      <c r="AM269" s="364"/>
      <c r="AN269" s="364"/>
      <c r="AO269" s="364"/>
      <c r="AP269" s="364"/>
      <c r="AQ269" s="365"/>
      <c r="AR269" s="45"/>
    </row>
    <row r="270" spans="1:44" ht="27" customHeight="1" x14ac:dyDescent="0.65">
      <c r="A270" s="8" t="str">
        <f t="shared" si="8"/>
        <v/>
      </c>
      <c r="B270" s="252"/>
      <c r="C270" s="250"/>
      <c r="D270" s="250"/>
      <c r="E270" s="251"/>
      <c r="H270" s="292"/>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E270" s="33"/>
      <c r="AF270" s="174" t="str">
        <f>_xlfn.IFS(COUNTIF($AE$8:AE270,AE270)&lt;&gt;0,COUNTIF($AE$8:AE270,AE270),COUNTIF($AE$8:AE270,AE270)=0,"")</f>
        <v/>
      </c>
      <c r="AG270" s="98" t="str">
        <f t="shared" si="7"/>
        <v/>
      </c>
      <c r="AK270" s="3"/>
      <c r="AL270" s="363"/>
      <c r="AM270" s="364"/>
      <c r="AN270" s="364"/>
      <c r="AO270" s="364"/>
      <c r="AP270" s="364"/>
      <c r="AQ270" s="365"/>
      <c r="AR270" s="45"/>
    </row>
    <row r="271" spans="1:44" ht="27" customHeight="1" x14ac:dyDescent="0.65">
      <c r="A271" s="8" t="str">
        <f t="shared" si="8"/>
        <v/>
      </c>
      <c r="B271" s="252"/>
      <c r="C271" s="250"/>
      <c r="D271" s="250"/>
      <c r="E271" s="251"/>
      <c r="F271" s="629" t="s">
        <v>244</v>
      </c>
      <c r="G271" s="630"/>
      <c r="H271" s="511" t="s">
        <v>441</v>
      </c>
      <c r="I271" s="511"/>
      <c r="J271" s="511"/>
      <c r="K271" s="511"/>
      <c r="L271" s="511"/>
      <c r="M271" s="511"/>
      <c r="N271" s="511"/>
      <c r="O271" s="511"/>
      <c r="P271" s="511"/>
      <c r="Q271" s="511"/>
      <c r="R271" s="511"/>
      <c r="S271" s="511"/>
      <c r="T271" s="511"/>
      <c r="U271" s="511"/>
      <c r="V271" s="511"/>
      <c r="W271" s="511"/>
      <c r="X271" s="511"/>
      <c r="Y271" s="511"/>
      <c r="Z271" s="511"/>
      <c r="AA271" s="511"/>
      <c r="AB271" s="511"/>
      <c r="AC271" s="511"/>
      <c r="AD271" s="511"/>
      <c r="AE271" s="33"/>
      <c r="AF271" s="174" t="str">
        <f>_xlfn.IFS(COUNTIF($AE$8:AE271,AE271)&lt;&gt;0,COUNTIF($AE$8:AE271,AE271),COUNTIF($AE$8:AE271,AE271)=0,"")</f>
        <v/>
      </c>
      <c r="AG271" s="98" t="str">
        <f t="shared" si="7"/>
        <v/>
      </c>
      <c r="AK271" s="3"/>
      <c r="AL271" s="363"/>
      <c r="AM271" s="364"/>
      <c r="AN271" s="364"/>
      <c r="AO271" s="364"/>
      <c r="AP271" s="364"/>
      <c r="AQ271" s="365"/>
      <c r="AR271" s="45"/>
    </row>
    <row r="272" spans="1:44" ht="27" customHeight="1" x14ac:dyDescent="0.65">
      <c r="A272" s="8" t="str">
        <f t="shared" si="8"/>
        <v/>
      </c>
      <c r="B272" s="252"/>
      <c r="C272" s="250"/>
      <c r="D272" s="250"/>
      <c r="E272" s="251"/>
      <c r="F272" s="195"/>
      <c r="G272" s="195"/>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33"/>
      <c r="AF272" s="174" t="str">
        <f>_xlfn.IFS(COUNTIF($AE$8:AE272,AE272)&lt;&gt;0,COUNTIF($AE$8:AE272,AE272),COUNTIF($AE$8:AE272,AE272)=0,"")</f>
        <v/>
      </c>
      <c r="AG272" s="98" t="str">
        <f t="shared" si="7"/>
        <v/>
      </c>
      <c r="AK272" s="3"/>
      <c r="AL272" s="426"/>
      <c r="AM272" s="427"/>
      <c r="AN272" s="427"/>
      <c r="AO272" s="427"/>
      <c r="AP272" s="427"/>
      <c r="AQ272" s="428"/>
      <c r="AR272" s="45"/>
    </row>
    <row r="273" spans="1:44" ht="27" customHeight="1" x14ac:dyDescent="0.65">
      <c r="A273" s="8">
        <f t="shared" si="8"/>
        <v>35</v>
      </c>
      <c r="B273" s="610"/>
      <c r="C273" s="755"/>
      <c r="D273" s="755"/>
      <c r="E273" s="756"/>
      <c r="H273" s="511" t="s">
        <v>442</v>
      </c>
      <c r="I273" s="511"/>
      <c r="J273" s="511"/>
      <c r="K273" s="511"/>
      <c r="L273" s="511"/>
      <c r="M273" s="511"/>
      <c r="N273" s="511"/>
      <c r="O273" s="511"/>
      <c r="P273" s="511"/>
      <c r="Q273" s="511"/>
      <c r="R273" s="511"/>
      <c r="S273" s="511"/>
      <c r="T273" s="511"/>
      <c r="U273" s="511"/>
      <c r="V273" s="511"/>
      <c r="W273" s="511"/>
      <c r="X273" s="511"/>
      <c r="Y273" s="511"/>
      <c r="Z273" s="511"/>
      <c r="AA273" s="511"/>
      <c r="AB273" s="511"/>
      <c r="AC273" s="511"/>
      <c r="AD273" s="511"/>
      <c r="AE273" s="171" t="s">
        <v>838</v>
      </c>
      <c r="AF273" s="174">
        <f>_xlfn.IFS(COUNTIF($AE$8:AE273,AE273)&lt;&gt;0,COUNTIF($AE$8:AE273,AE273),COUNTIF($AE$8:AE273,AE273)=0,"")</f>
        <v>35</v>
      </c>
      <c r="AG273" s="98">
        <f t="shared" si="7"/>
        <v>35</v>
      </c>
      <c r="AH273" s="554" t="s">
        <v>50</v>
      </c>
      <c r="AI273" s="555"/>
      <c r="AJ273" s="556"/>
      <c r="AK273" s="3"/>
      <c r="AL273" s="503" t="s">
        <v>877</v>
      </c>
      <c r="AM273" s="504"/>
      <c r="AN273" s="504"/>
      <c r="AO273" s="504"/>
      <c r="AP273" s="504"/>
      <c r="AQ273" s="505"/>
      <c r="AR273" s="742" t="e">
        <f>VLOOKUP(AH247,$CD$7:$CE$9,2,FALSE)</f>
        <v>#N/A</v>
      </c>
    </row>
    <row r="274" spans="1:44" ht="27" customHeight="1" x14ac:dyDescent="0.65">
      <c r="A274" s="8" t="str">
        <f t="shared" si="8"/>
        <v/>
      </c>
      <c r="B274" s="610"/>
      <c r="C274" s="755"/>
      <c r="D274" s="755"/>
      <c r="E274" s="756"/>
      <c r="H274" s="511"/>
      <c r="I274" s="511"/>
      <c r="J274" s="511"/>
      <c r="K274" s="511"/>
      <c r="L274" s="511"/>
      <c r="M274" s="511"/>
      <c r="N274" s="511"/>
      <c r="O274" s="511"/>
      <c r="P274" s="511"/>
      <c r="Q274" s="511"/>
      <c r="R274" s="511"/>
      <c r="S274" s="511"/>
      <c r="T274" s="511"/>
      <c r="U274" s="511"/>
      <c r="V274" s="511"/>
      <c r="W274" s="511"/>
      <c r="X274" s="511"/>
      <c r="Y274" s="511"/>
      <c r="Z274" s="511"/>
      <c r="AA274" s="511"/>
      <c r="AB274" s="511"/>
      <c r="AC274" s="511"/>
      <c r="AD274" s="511"/>
      <c r="AE274" s="33"/>
      <c r="AF274" s="174" t="str">
        <f>_xlfn.IFS(COUNTIF($AE$8:AE274,AE274)&lt;&gt;0,COUNTIF($AE$8:AE274,AE274),COUNTIF($AE$8:AE274,AE274)=0,"")</f>
        <v/>
      </c>
      <c r="AG274" s="98" t="str">
        <f t="shared" si="7"/>
        <v/>
      </c>
      <c r="AK274" s="3"/>
      <c r="AL274" s="503"/>
      <c r="AM274" s="504"/>
      <c r="AN274" s="504"/>
      <c r="AO274" s="504"/>
      <c r="AP274" s="504"/>
      <c r="AQ274" s="505"/>
      <c r="AR274" s="742"/>
    </row>
    <row r="275" spans="1:44" ht="27" customHeight="1" x14ac:dyDescent="0.65">
      <c r="A275" s="8" t="str">
        <f t="shared" si="8"/>
        <v/>
      </c>
      <c r="B275" s="264"/>
      <c r="C275" s="253"/>
      <c r="D275" s="253"/>
      <c r="E275" s="254"/>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33"/>
      <c r="AF275" s="174" t="str">
        <f>_xlfn.IFS(COUNTIF($AE$8:AE275,AE275)&lt;&gt;0,COUNTIF($AE$8:AE275,AE275),COUNTIF($AE$8:AE275,AE275)=0,"")</f>
        <v/>
      </c>
      <c r="AG275" s="98" t="str">
        <f t="shared" si="7"/>
        <v/>
      </c>
      <c r="AK275" s="3"/>
      <c r="AL275" s="426"/>
      <c r="AM275" s="427"/>
      <c r="AN275" s="427"/>
      <c r="AO275" s="427"/>
      <c r="AP275" s="427"/>
      <c r="AQ275" s="428"/>
      <c r="AR275" s="70"/>
    </row>
    <row r="276" spans="1:44" ht="27" customHeight="1" x14ac:dyDescent="0.65">
      <c r="A276" s="8">
        <f t="shared" si="8"/>
        <v>36</v>
      </c>
      <c r="B276" s="30"/>
      <c r="E276" s="31"/>
      <c r="H276" s="511" t="s">
        <v>443</v>
      </c>
      <c r="I276" s="511"/>
      <c r="J276" s="511"/>
      <c r="K276" s="511"/>
      <c r="L276" s="511"/>
      <c r="M276" s="511"/>
      <c r="N276" s="511"/>
      <c r="O276" s="511"/>
      <c r="P276" s="511"/>
      <c r="Q276" s="511"/>
      <c r="R276" s="511"/>
      <c r="S276" s="511"/>
      <c r="T276" s="511"/>
      <c r="U276" s="511"/>
      <c r="V276" s="511"/>
      <c r="W276" s="511"/>
      <c r="X276" s="511"/>
      <c r="Y276" s="511"/>
      <c r="Z276" s="511"/>
      <c r="AA276" s="511"/>
      <c r="AB276" s="511"/>
      <c r="AC276" s="511"/>
      <c r="AD276" s="511"/>
      <c r="AE276" s="171" t="s">
        <v>838</v>
      </c>
      <c r="AF276" s="174">
        <f>_xlfn.IFS(COUNTIF($AE$8:AE276,AE276)&lt;&gt;0,COUNTIF($AE$8:AE276,AE276),COUNTIF($AE$8:AE276,AE276)=0,"")</f>
        <v>36</v>
      </c>
      <c r="AG276" s="98">
        <f t="shared" si="7"/>
        <v>36</v>
      </c>
      <c r="AH276" s="554" t="s">
        <v>50</v>
      </c>
      <c r="AI276" s="555"/>
      <c r="AJ276" s="556"/>
      <c r="AK276" s="3"/>
      <c r="AL276" s="503" t="s">
        <v>689</v>
      </c>
      <c r="AM276" s="504"/>
      <c r="AN276" s="504"/>
      <c r="AO276" s="504"/>
      <c r="AP276" s="504"/>
      <c r="AQ276" s="505"/>
      <c r="AR276" s="742" t="e">
        <f>VLOOKUP(AH276,$CD$7:$CE$9,2,FALSE)</f>
        <v>#N/A</v>
      </c>
    </row>
    <row r="277" spans="1:44" ht="27" customHeight="1" x14ac:dyDescent="0.65">
      <c r="A277" s="8" t="str">
        <f t="shared" si="8"/>
        <v/>
      </c>
      <c r="B277" s="30"/>
      <c r="E277" s="31"/>
      <c r="H277" s="511"/>
      <c r="I277" s="511"/>
      <c r="J277" s="511"/>
      <c r="K277" s="511"/>
      <c r="L277" s="511"/>
      <c r="M277" s="511"/>
      <c r="N277" s="511"/>
      <c r="O277" s="511"/>
      <c r="P277" s="511"/>
      <c r="Q277" s="511"/>
      <c r="R277" s="511"/>
      <c r="S277" s="511"/>
      <c r="T277" s="511"/>
      <c r="U277" s="511"/>
      <c r="V277" s="511"/>
      <c r="W277" s="511"/>
      <c r="X277" s="511"/>
      <c r="Y277" s="511"/>
      <c r="Z277" s="511"/>
      <c r="AA277" s="511"/>
      <c r="AB277" s="511"/>
      <c r="AC277" s="511"/>
      <c r="AD277" s="511"/>
      <c r="AE277" s="291"/>
      <c r="AF277" s="174" t="str">
        <f>_xlfn.IFS(COUNTIF($AE$8:AE277,AE277)&lt;&gt;0,COUNTIF($AE$8:AE277,AE277),COUNTIF($AE$8:AE277,AE277)=0,"")</f>
        <v/>
      </c>
      <c r="AG277" s="98" t="str">
        <f t="shared" si="7"/>
        <v/>
      </c>
      <c r="AK277" s="3"/>
      <c r="AL277" s="503"/>
      <c r="AM277" s="504"/>
      <c r="AN277" s="504"/>
      <c r="AO277" s="504"/>
      <c r="AP277" s="504"/>
      <c r="AQ277" s="505"/>
      <c r="AR277" s="742"/>
    </row>
    <row r="278" spans="1:44" ht="27" customHeight="1" x14ac:dyDescent="0.65">
      <c r="A278" s="8" t="str">
        <f t="shared" si="8"/>
        <v/>
      </c>
      <c r="B278" s="30"/>
      <c r="E278" s="31"/>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291"/>
      <c r="AF278" s="174" t="str">
        <f>_xlfn.IFS(COUNTIF($AE$8:AE278,AE278)&lt;&gt;0,COUNTIF($AE$8:AE278,AE278),COUNTIF($AE$8:AE278,AE278)=0,"")</f>
        <v/>
      </c>
      <c r="AG278" s="98" t="str">
        <f t="shared" si="7"/>
        <v/>
      </c>
      <c r="AK278" s="3"/>
      <c r="AL278" s="503"/>
      <c r="AM278" s="504"/>
      <c r="AN278" s="504"/>
      <c r="AO278" s="504"/>
      <c r="AP278" s="504"/>
      <c r="AQ278" s="505"/>
      <c r="AR278" s="34"/>
    </row>
    <row r="279" spans="1:44" ht="27" customHeight="1" x14ac:dyDescent="0.65">
      <c r="A279" s="8">
        <f t="shared" si="8"/>
        <v>37</v>
      </c>
      <c r="B279" s="30"/>
      <c r="E279" s="31"/>
      <c r="H279" s="511" t="s">
        <v>444</v>
      </c>
      <c r="I279" s="511"/>
      <c r="J279" s="511"/>
      <c r="K279" s="511"/>
      <c r="L279" s="511"/>
      <c r="M279" s="511"/>
      <c r="N279" s="511"/>
      <c r="O279" s="511"/>
      <c r="P279" s="511"/>
      <c r="Q279" s="511"/>
      <c r="R279" s="511"/>
      <c r="S279" s="511"/>
      <c r="T279" s="511"/>
      <c r="U279" s="511"/>
      <c r="V279" s="511"/>
      <c r="W279" s="511"/>
      <c r="X279" s="511"/>
      <c r="Y279" s="511"/>
      <c r="Z279" s="511"/>
      <c r="AA279" s="511"/>
      <c r="AB279" s="511"/>
      <c r="AC279" s="511"/>
      <c r="AD279" s="511"/>
      <c r="AE279" s="171" t="s">
        <v>838</v>
      </c>
      <c r="AF279" s="174">
        <f>_xlfn.IFS(COUNTIF($AE$8:AE279,AE279)&lt;&gt;0,COUNTIF($AE$8:AE279,AE279),COUNTIF($AE$8:AE279,AE279)=0,"")</f>
        <v>37</v>
      </c>
      <c r="AG279" s="98">
        <f t="shared" si="7"/>
        <v>37</v>
      </c>
      <c r="AH279" s="554" t="s">
        <v>50</v>
      </c>
      <c r="AI279" s="555"/>
      <c r="AJ279" s="556"/>
      <c r="AK279" s="3"/>
      <c r="AL279" s="503" t="s">
        <v>878</v>
      </c>
      <c r="AM279" s="504"/>
      <c r="AN279" s="504"/>
      <c r="AO279" s="504"/>
      <c r="AP279" s="504"/>
      <c r="AQ279" s="505"/>
      <c r="AR279" s="742" t="e">
        <f>VLOOKUP(AH279,$CD$7:$CE$9,2,FALSE)</f>
        <v>#N/A</v>
      </c>
    </row>
    <row r="280" spans="1:44" ht="27" customHeight="1" x14ac:dyDescent="0.65">
      <c r="A280" s="8" t="str">
        <f t="shared" si="8"/>
        <v/>
      </c>
      <c r="B280" s="30"/>
      <c r="E280" s="31"/>
      <c r="H280" s="511"/>
      <c r="I280" s="511"/>
      <c r="J280" s="511"/>
      <c r="K280" s="511"/>
      <c r="L280" s="511"/>
      <c r="M280" s="511"/>
      <c r="N280" s="511"/>
      <c r="O280" s="511"/>
      <c r="P280" s="511"/>
      <c r="Q280" s="511"/>
      <c r="R280" s="511"/>
      <c r="S280" s="511"/>
      <c r="T280" s="511"/>
      <c r="U280" s="511"/>
      <c r="V280" s="511"/>
      <c r="W280" s="511"/>
      <c r="X280" s="511"/>
      <c r="Y280" s="511"/>
      <c r="Z280" s="511"/>
      <c r="AA280" s="511"/>
      <c r="AB280" s="511"/>
      <c r="AC280" s="511"/>
      <c r="AD280" s="511"/>
      <c r="AE280" s="291"/>
      <c r="AF280" s="174" t="str">
        <f>_xlfn.IFS(COUNTIF($AE$8:AE280,AE280)&lt;&gt;0,COUNTIF($AE$8:AE280,AE280),COUNTIF($AE$8:AE280,AE280)=0,"")</f>
        <v/>
      </c>
      <c r="AG280" s="98" t="str">
        <f t="shared" si="7"/>
        <v/>
      </c>
      <c r="AK280" s="3"/>
      <c r="AL280" s="503"/>
      <c r="AM280" s="504"/>
      <c r="AN280" s="504"/>
      <c r="AO280" s="504"/>
      <c r="AP280" s="504"/>
      <c r="AQ280" s="505"/>
      <c r="AR280" s="742"/>
    </row>
    <row r="281" spans="1:44" ht="27" customHeight="1" x14ac:dyDescent="0.65">
      <c r="A281" s="8" t="str">
        <f t="shared" si="8"/>
        <v/>
      </c>
      <c r="B281" s="30"/>
      <c r="E281" s="31"/>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291"/>
      <c r="AF281" s="174" t="str">
        <f>_xlfn.IFS(COUNTIF($AE$8:AE281,AE281)&lt;&gt;0,COUNTIF($AE$8:AE281,AE281),COUNTIF($AE$8:AE281,AE281)=0,"")</f>
        <v/>
      </c>
      <c r="AG281" s="98" t="str">
        <f t="shared" si="7"/>
        <v/>
      </c>
      <c r="AK281" s="3"/>
      <c r="AL281" s="503"/>
      <c r="AM281" s="504"/>
      <c r="AN281" s="504"/>
      <c r="AO281" s="504"/>
      <c r="AP281" s="504"/>
      <c r="AQ281" s="505"/>
      <c r="AR281" s="34"/>
    </row>
    <row r="282" spans="1:44" ht="27" customHeight="1" x14ac:dyDescent="0.65">
      <c r="A282" s="8" t="str">
        <f t="shared" si="8"/>
        <v/>
      </c>
      <c r="B282" s="30"/>
      <c r="E282" s="31"/>
      <c r="F282" s="629" t="s">
        <v>245</v>
      </c>
      <c r="G282" s="630"/>
      <c r="H282" s="511" t="s">
        <v>445</v>
      </c>
      <c r="I282" s="511"/>
      <c r="J282" s="511"/>
      <c r="K282" s="511"/>
      <c r="L282" s="511"/>
      <c r="M282" s="511"/>
      <c r="N282" s="511"/>
      <c r="O282" s="511"/>
      <c r="P282" s="511"/>
      <c r="Q282" s="511"/>
      <c r="R282" s="511"/>
      <c r="S282" s="511"/>
      <c r="T282" s="511"/>
      <c r="U282" s="511"/>
      <c r="V282" s="511"/>
      <c r="W282" s="511"/>
      <c r="X282" s="511"/>
      <c r="Y282" s="511"/>
      <c r="Z282" s="511"/>
      <c r="AA282" s="511"/>
      <c r="AB282" s="511"/>
      <c r="AC282" s="511"/>
      <c r="AD282" s="511"/>
      <c r="AE282" s="291"/>
      <c r="AF282" s="174" t="str">
        <f>_xlfn.IFS(COUNTIF($AE$8:AE282,AE282)&lt;&gt;0,COUNTIF($AE$8:AE282,AE282),COUNTIF($AE$8:AE282,AE282)=0,"")</f>
        <v/>
      </c>
      <c r="AG282" s="98" t="str">
        <f t="shared" si="7"/>
        <v/>
      </c>
      <c r="AK282" s="3"/>
      <c r="AL282" s="363"/>
      <c r="AM282" s="364"/>
      <c r="AN282" s="364"/>
      <c r="AO282" s="364"/>
      <c r="AP282" s="364"/>
      <c r="AQ282" s="365"/>
      <c r="AR282" s="34"/>
    </row>
    <row r="283" spans="1:44" ht="27" customHeight="1" x14ac:dyDescent="0.65">
      <c r="A283" s="8" t="str">
        <f t="shared" si="8"/>
        <v/>
      </c>
      <c r="B283" s="30"/>
      <c r="E283" s="31"/>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291"/>
      <c r="AF283" s="174" t="str">
        <f>_xlfn.IFS(COUNTIF($AE$8:AE283,AE283)&lt;&gt;0,COUNTIF($AE$8:AE283,AE283),COUNTIF($AE$8:AE283,AE283)=0,"")</f>
        <v/>
      </c>
      <c r="AG283" s="98" t="str">
        <f t="shared" si="7"/>
        <v/>
      </c>
      <c r="AK283" s="3"/>
      <c r="AL283" s="426"/>
      <c r="AM283" s="427"/>
      <c r="AN283" s="427"/>
      <c r="AO283" s="427"/>
      <c r="AP283" s="427"/>
      <c r="AQ283" s="428"/>
      <c r="AR283" s="34"/>
    </row>
    <row r="284" spans="1:44" ht="27" customHeight="1" x14ac:dyDescent="0.65">
      <c r="A284" s="8">
        <f t="shared" si="8"/>
        <v>38</v>
      </c>
      <c r="B284" s="30"/>
      <c r="E284" s="31"/>
      <c r="H284" s="511" t="s">
        <v>832</v>
      </c>
      <c r="I284" s="511"/>
      <c r="J284" s="511"/>
      <c r="K284" s="511"/>
      <c r="L284" s="511"/>
      <c r="M284" s="511"/>
      <c r="N284" s="511"/>
      <c r="O284" s="511"/>
      <c r="P284" s="511"/>
      <c r="Q284" s="511"/>
      <c r="R284" s="511"/>
      <c r="S284" s="511"/>
      <c r="T284" s="511"/>
      <c r="U284" s="511"/>
      <c r="V284" s="511"/>
      <c r="W284" s="511"/>
      <c r="X284" s="511"/>
      <c r="Y284" s="511"/>
      <c r="Z284" s="511"/>
      <c r="AA284" s="511"/>
      <c r="AB284" s="511"/>
      <c r="AC284" s="511"/>
      <c r="AD284" s="511"/>
      <c r="AE284" s="171" t="s">
        <v>838</v>
      </c>
      <c r="AF284" s="174">
        <f>_xlfn.IFS(COUNTIF($AE$8:AE284,AE284)&lt;&gt;0,COUNTIF($AE$8:AE284,AE284),COUNTIF($AE$8:AE284,AE284)=0,"")</f>
        <v>38</v>
      </c>
      <c r="AG284" s="98">
        <f t="shared" si="7"/>
        <v>38</v>
      </c>
      <c r="AH284" s="554" t="s">
        <v>50</v>
      </c>
      <c r="AI284" s="555"/>
      <c r="AJ284" s="556"/>
      <c r="AK284" s="3"/>
      <c r="AL284" s="503" t="s">
        <v>879</v>
      </c>
      <c r="AM284" s="504"/>
      <c r="AN284" s="504"/>
      <c r="AO284" s="504"/>
      <c r="AP284" s="504"/>
      <c r="AQ284" s="505"/>
      <c r="AR284" s="742" t="e">
        <f>VLOOKUP(AH284,$CD$7:$CE$9,2,FALSE)</f>
        <v>#N/A</v>
      </c>
    </row>
    <row r="285" spans="1:44" ht="27" customHeight="1" x14ac:dyDescent="0.65">
      <c r="A285" s="8" t="str">
        <f t="shared" si="8"/>
        <v/>
      </c>
      <c r="B285" s="30"/>
      <c r="E285" s="31"/>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291"/>
      <c r="AF285" s="174" t="str">
        <f>_xlfn.IFS(COUNTIF($AE$8:AE285,AE285)&lt;&gt;0,COUNTIF($AE$8:AE285,AE285),COUNTIF($AE$8:AE285,AE285)=0,"")</f>
        <v/>
      </c>
      <c r="AG285" s="98" t="str">
        <f t="shared" si="7"/>
        <v/>
      </c>
      <c r="AK285" s="3"/>
      <c r="AL285" s="503"/>
      <c r="AM285" s="504"/>
      <c r="AN285" s="504"/>
      <c r="AO285" s="504"/>
      <c r="AP285" s="504"/>
      <c r="AQ285" s="505"/>
      <c r="AR285" s="742"/>
    </row>
    <row r="286" spans="1:44" ht="27" customHeight="1" x14ac:dyDescent="0.65">
      <c r="A286" s="8">
        <f t="shared" si="8"/>
        <v>39</v>
      </c>
      <c r="B286" s="30"/>
      <c r="E286" s="31"/>
      <c r="H286" s="511" t="s">
        <v>831</v>
      </c>
      <c r="I286" s="511"/>
      <c r="J286" s="511"/>
      <c r="K286" s="511"/>
      <c r="L286" s="511"/>
      <c r="M286" s="511"/>
      <c r="N286" s="511"/>
      <c r="O286" s="511"/>
      <c r="P286" s="511"/>
      <c r="Q286" s="511"/>
      <c r="R286" s="511"/>
      <c r="S286" s="511"/>
      <c r="T286" s="511"/>
      <c r="U286" s="511"/>
      <c r="V286" s="511"/>
      <c r="W286" s="511"/>
      <c r="X286" s="511"/>
      <c r="Y286" s="511"/>
      <c r="Z286" s="511"/>
      <c r="AA286" s="511"/>
      <c r="AB286" s="511"/>
      <c r="AC286" s="511"/>
      <c r="AD286" s="511"/>
      <c r="AE286" s="171" t="s">
        <v>838</v>
      </c>
      <c r="AF286" s="174">
        <f>_xlfn.IFS(COUNTIF($AE$8:AE286,AE286)&lt;&gt;0,COUNTIF($AE$8:AE286,AE286),COUNTIF($AE$8:AE286,AE286)=0,"")</f>
        <v>39</v>
      </c>
      <c r="AG286" s="98">
        <f t="shared" ref="AG286:AG349" si="9">+AF286</f>
        <v>39</v>
      </c>
      <c r="AH286" s="617" t="s">
        <v>875</v>
      </c>
      <c r="AI286" s="618"/>
      <c r="AJ286" s="619"/>
      <c r="AK286" s="3"/>
      <c r="AL286" s="503" t="s">
        <v>852</v>
      </c>
      <c r="AM286" s="504"/>
      <c r="AN286" s="504"/>
      <c r="AO286" s="504"/>
      <c r="AP286" s="504"/>
      <c r="AQ286" s="505"/>
      <c r="AR286" s="34"/>
    </row>
    <row r="287" spans="1:44" ht="27" customHeight="1" x14ac:dyDescent="0.65">
      <c r="A287" s="8" t="str">
        <f t="shared" si="8"/>
        <v/>
      </c>
      <c r="B287" s="30"/>
      <c r="E287" s="31"/>
      <c r="H287" s="511"/>
      <c r="I287" s="511"/>
      <c r="J287" s="511"/>
      <c r="K287" s="511"/>
      <c r="L287" s="511"/>
      <c r="M287" s="511"/>
      <c r="N287" s="511"/>
      <c r="O287" s="511"/>
      <c r="P287" s="511"/>
      <c r="Q287" s="511"/>
      <c r="R287" s="511"/>
      <c r="S287" s="511"/>
      <c r="T287" s="511"/>
      <c r="U287" s="511"/>
      <c r="V287" s="511"/>
      <c r="W287" s="511"/>
      <c r="X287" s="511"/>
      <c r="Y287" s="511"/>
      <c r="Z287" s="511"/>
      <c r="AA287" s="511"/>
      <c r="AB287" s="511"/>
      <c r="AC287" s="511"/>
      <c r="AD287" s="511"/>
      <c r="AE287" s="291"/>
      <c r="AF287" s="174" t="str">
        <f>_xlfn.IFS(COUNTIF($AE$8:AE287,AE287)&lt;&gt;0,COUNTIF($AE$8:AE287,AE287),COUNTIF($AE$8:AE287,AE287)=0,"")</f>
        <v/>
      </c>
      <c r="AG287" s="98" t="str">
        <f t="shared" si="9"/>
        <v/>
      </c>
      <c r="AK287" s="3"/>
      <c r="AL287" s="503"/>
      <c r="AM287" s="504"/>
      <c r="AN287" s="504"/>
      <c r="AO287" s="504"/>
      <c r="AP287" s="504"/>
      <c r="AQ287" s="505"/>
      <c r="AR287" s="34"/>
    </row>
    <row r="288" spans="1:44" ht="27" customHeight="1" x14ac:dyDescent="0.65">
      <c r="A288" s="8" t="str">
        <f t="shared" si="8"/>
        <v/>
      </c>
      <c r="B288" s="30"/>
      <c r="E288" s="31"/>
      <c r="H288" s="511"/>
      <c r="I288" s="511"/>
      <c r="J288" s="511"/>
      <c r="K288" s="511"/>
      <c r="L288" s="511"/>
      <c r="M288" s="511"/>
      <c r="N288" s="511"/>
      <c r="O288" s="511"/>
      <c r="P288" s="511"/>
      <c r="Q288" s="511"/>
      <c r="R288" s="511"/>
      <c r="S288" s="511"/>
      <c r="T288" s="511"/>
      <c r="U288" s="511"/>
      <c r="V288" s="511"/>
      <c r="W288" s="511"/>
      <c r="X288" s="511"/>
      <c r="Y288" s="511"/>
      <c r="Z288" s="511"/>
      <c r="AA288" s="511"/>
      <c r="AB288" s="511"/>
      <c r="AC288" s="511"/>
      <c r="AD288" s="511"/>
      <c r="AE288" s="291"/>
      <c r="AF288" s="174" t="str">
        <f>_xlfn.IFS(COUNTIF($AE$8:AE288,AE288)&lt;&gt;0,COUNTIF($AE$8:AE288,AE288),COUNTIF($AE$8:AE288,AE288)=0,"")</f>
        <v/>
      </c>
      <c r="AG288" s="98" t="str">
        <f t="shared" si="9"/>
        <v/>
      </c>
      <c r="AK288" s="3"/>
      <c r="AL288" s="503"/>
      <c r="AM288" s="504"/>
      <c r="AN288" s="504"/>
      <c r="AO288" s="504"/>
      <c r="AP288" s="504"/>
      <c r="AQ288" s="505"/>
      <c r="AR288" s="34"/>
    </row>
    <row r="289" spans="1:44" ht="27" customHeight="1" x14ac:dyDescent="0.65">
      <c r="A289" s="8" t="str">
        <f t="shared" si="8"/>
        <v/>
      </c>
      <c r="B289" s="30"/>
      <c r="E289" s="31"/>
      <c r="H289" s="511"/>
      <c r="I289" s="511"/>
      <c r="J289" s="511"/>
      <c r="K289" s="511"/>
      <c r="L289" s="511"/>
      <c r="M289" s="511"/>
      <c r="N289" s="511"/>
      <c r="O289" s="511"/>
      <c r="P289" s="511"/>
      <c r="Q289" s="511"/>
      <c r="R289" s="511"/>
      <c r="S289" s="511"/>
      <c r="T289" s="511"/>
      <c r="U289" s="511"/>
      <c r="V289" s="511"/>
      <c r="W289" s="511"/>
      <c r="X289" s="511"/>
      <c r="Y289" s="511"/>
      <c r="Z289" s="511"/>
      <c r="AA289" s="511"/>
      <c r="AB289" s="511"/>
      <c r="AC289" s="511"/>
      <c r="AD289" s="511"/>
      <c r="AE289" s="291"/>
      <c r="AF289" s="174" t="str">
        <f>_xlfn.IFS(COUNTIF($AE$8:AE289,AE289)&lt;&gt;0,COUNTIF($AE$8:AE289,AE289),COUNTIF($AE$8:AE289,AE289)=0,"")</f>
        <v/>
      </c>
      <c r="AG289" s="98" t="str">
        <f t="shared" si="9"/>
        <v/>
      </c>
      <c r="AK289" s="3"/>
      <c r="AL289" s="503"/>
      <c r="AM289" s="504"/>
      <c r="AN289" s="504"/>
      <c r="AO289" s="504"/>
      <c r="AP289" s="504"/>
      <c r="AQ289" s="505"/>
      <c r="AR289" s="34"/>
    </row>
    <row r="290" spans="1:44" ht="27" customHeight="1" x14ac:dyDescent="0.65">
      <c r="A290" s="8" t="str">
        <f t="shared" ref="A290:A353" si="10">+AG290</f>
        <v/>
      </c>
      <c r="B290" s="30"/>
      <c r="E290" s="31"/>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291"/>
      <c r="AF290" s="174" t="str">
        <f>_xlfn.IFS(COUNTIF($AE$8:AE290,AE290)&lt;&gt;0,COUNTIF($AE$8:AE290,AE290),COUNTIF($AE$8:AE290,AE290)=0,"")</f>
        <v/>
      </c>
      <c r="AG290" s="98" t="str">
        <f t="shared" si="9"/>
        <v/>
      </c>
      <c r="AK290" s="3"/>
      <c r="AL290" s="363"/>
      <c r="AM290" s="364"/>
      <c r="AN290" s="364"/>
      <c r="AO290" s="364"/>
      <c r="AP290" s="364"/>
      <c r="AQ290" s="365"/>
      <c r="AR290" s="34"/>
    </row>
    <row r="291" spans="1:44" ht="27" customHeight="1" x14ac:dyDescent="0.65">
      <c r="A291" s="8" t="str">
        <f t="shared" si="10"/>
        <v/>
      </c>
      <c r="B291" s="30"/>
      <c r="E291" s="31"/>
      <c r="F291" s="629" t="s">
        <v>246</v>
      </c>
      <c r="G291" s="630"/>
      <c r="H291" s="511" t="s">
        <v>446</v>
      </c>
      <c r="I291" s="511"/>
      <c r="J291" s="511"/>
      <c r="K291" s="511"/>
      <c r="L291" s="511"/>
      <c r="M291" s="511"/>
      <c r="N291" s="511"/>
      <c r="O291" s="511"/>
      <c r="P291" s="511"/>
      <c r="Q291" s="511"/>
      <c r="R291" s="511"/>
      <c r="S291" s="511"/>
      <c r="T291" s="511"/>
      <c r="U291" s="511"/>
      <c r="V291" s="511"/>
      <c r="W291" s="511"/>
      <c r="X291" s="511"/>
      <c r="Y291" s="511"/>
      <c r="Z291" s="511"/>
      <c r="AA291" s="511"/>
      <c r="AB291" s="511"/>
      <c r="AC291" s="511"/>
      <c r="AD291" s="511"/>
      <c r="AE291" s="291"/>
      <c r="AF291" s="174" t="str">
        <f>_xlfn.IFS(COUNTIF($AE$8:AE291,AE291)&lt;&gt;0,COUNTIF($AE$8:AE291,AE291),COUNTIF($AE$8:AE291,AE291)=0,"")</f>
        <v/>
      </c>
      <c r="AG291" s="98" t="str">
        <f t="shared" si="9"/>
        <v/>
      </c>
      <c r="AK291" s="3"/>
      <c r="AL291" s="363"/>
      <c r="AM291" s="364"/>
      <c r="AN291" s="364"/>
      <c r="AO291" s="364"/>
      <c r="AP291" s="364"/>
      <c r="AQ291" s="365"/>
      <c r="AR291" s="34"/>
    </row>
    <row r="292" spans="1:44" ht="27" customHeight="1" x14ac:dyDescent="0.65">
      <c r="A292" s="8" t="str">
        <f t="shared" si="10"/>
        <v/>
      </c>
      <c r="B292" s="30"/>
      <c r="E292" s="31"/>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291"/>
      <c r="AF292" s="174" t="str">
        <f>_xlfn.IFS(COUNTIF($AE$8:AE292,AE292)&lt;&gt;0,COUNTIF($AE$8:AE292,AE292),COUNTIF($AE$8:AE292,AE292)=0,"")</f>
        <v/>
      </c>
      <c r="AG292" s="98" t="str">
        <f t="shared" si="9"/>
        <v/>
      </c>
      <c r="AK292" s="3"/>
      <c r="AL292" s="363"/>
      <c r="AM292" s="364"/>
      <c r="AN292" s="364"/>
      <c r="AO292" s="364"/>
      <c r="AP292" s="364"/>
      <c r="AQ292" s="365"/>
      <c r="AR292" s="34"/>
    </row>
    <row r="293" spans="1:44" ht="27" customHeight="1" x14ac:dyDescent="0.65">
      <c r="A293" s="8">
        <f t="shared" si="10"/>
        <v>40</v>
      </c>
      <c r="B293" s="30"/>
      <c r="E293" s="31"/>
      <c r="H293" s="511" t="s">
        <v>447</v>
      </c>
      <c r="I293" s="511"/>
      <c r="J293" s="511"/>
      <c r="K293" s="511"/>
      <c r="L293" s="511"/>
      <c r="M293" s="511"/>
      <c r="N293" s="511"/>
      <c r="O293" s="511"/>
      <c r="P293" s="511"/>
      <c r="Q293" s="511"/>
      <c r="R293" s="511"/>
      <c r="S293" s="511"/>
      <c r="T293" s="511"/>
      <c r="U293" s="511"/>
      <c r="V293" s="511"/>
      <c r="W293" s="511"/>
      <c r="X293" s="511"/>
      <c r="Y293" s="511"/>
      <c r="Z293" s="511"/>
      <c r="AA293" s="511"/>
      <c r="AB293" s="511"/>
      <c r="AC293" s="511"/>
      <c r="AD293" s="511"/>
      <c r="AE293" s="171" t="s">
        <v>838</v>
      </c>
      <c r="AF293" s="174">
        <f>_xlfn.IFS(COUNTIF($AE$8:AE293,AE293)&lt;&gt;0,COUNTIF($AE$8:AE293,AE293),COUNTIF($AE$8:AE293,AE293)=0,"")</f>
        <v>40</v>
      </c>
      <c r="AG293" s="98">
        <f t="shared" si="9"/>
        <v>40</v>
      </c>
      <c r="AH293" s="554" t="s">
        <v>50</v>
      </c>
      <c r="AI293" s="555"/>
      <c r="AJ293" s="556"/>
      <c r="AK293" s="3"/>
      <c r="AL293" s="503" t="s">
        <v>691</v>
      </c>
      <c r="AM293" s="504"/>
      <c r="AN293" s="504"/>
      <c r="AO293" s="504"/>
      <c r="AP293" s="504"/>
      <c r="AQ293" s="505"/>
      <c r="AR293" s="742" t="e">
        <f>VLOOKUP(AH293,$CD$7:$CE$9,2,FALSE)</f>
        <v>#N/A</v>
      </c>
    </row>
    <row r="294" spans="1:44" ht="27" customHeight="1" x14ac:dyDescent="0.65">
      <c r="A294" s="8" t="str">
        <f t="shared" si="10"/>
        <v/>
      </c>
      <c r="B294" s="30"/>
      <c r="E294" s="31"/>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291"/>
      <c r="AF294" s="174" t="str">
        <f>_xlfn.IFS(COUNTIF($AE$8:AE294,AE294)&lt;&gt;0,COUNTIF($AE$8:AE294,AE294),COUNTIF($AE$8:AE294,AE294)=0,"")</f>
        <v/>
      </c>
      <c r="AG294" s="98" t="str">
        <f t="shared" si="9"/>
        <v/>
      </c>
      <c r="AK294" s="3"/>
      <c r="AL294" s="503"/>
      <c r="AM294" s="504"/>
      <c r="AN294" s="504"/>
      <c r="AO294" s="504"/>
      <c r="AP294" s="504"/>
      <c r="AQ294" s="505"/>
      <c r="AR294" s="742"/>
    </row>
    <row r="295" spans="1:44" ht="27" customHeight="1" x14ac:dyDescent="0.65">
      <c r="A295" s="8">
        <f t="shared" si="10"/>
        <v>41</v>
      </c>
      <c r="B295" s="30"/>
      <c r="E295" s="31"/>
      <c r="H295" s="511" t="s">
        <v>833</v>
      </c>
      <c r="I295" s="511"/>
      <c r="J295" s="511"/>
      <c r="K295" s="511"/>
      <c r="L295" s="511"/>
      <c r="M295" s="511"/>
      <c r="N295" s="511"/>
      <c r="O295" s="511"/>
      <c r="P295" s="511"/>
      <c r="Q295" s="511"/>
      <c r="R295" s="511"/>
      <c r="S295" s="511"/>
      <c r="T295" s="511"/>
      <c r="U295" s="511"/>
      <c r="V295" s="511"/>
      <c r="W295" s="511"/>
      <c r="X295" s="511"/>
      <c r="Y295" s="511"/>
      <c r="Z295" s="511"/>
      <c r="AA295" s="511"/>
      <c r="AB295" s="511"/>
      <c r="AC295" s="511"/>
      <c r="AD295" s="511"/>
      <c r="AE295" s="171" t="s">
        <v>838</v>
      </c>
      <c r="AF295" s="174">
        <f>_xlfn.IFS(COUNTIF($AE$8:AE295,AE295)&lt;&gt;0,COUNTIF($AE$8:AE295,AE295),COUNTIF($AE$8:AE295,AE295)=0,"")</f>
        <v>41</v>
      </c>
      <c r="AG295" s="98">
        <f t="shared" si="9"/>
        <v>41</v>
      </c>
      <c r="AH295" s="617" t="s">
        <v>875</v>
      </c>
      <c r="AI295" s="618"/>
      <c r="AJ295" s="619"/>
      <c r="AK295" s="3"/>
      <c r="AL295" s="503" t="s">
        <v>690</v>
      </c>
      <c r="AM295" s="504"/>
      <c r="AN295" s="504"/>
      <c r="AO295" s="504"/>
      <c r="AP295" s="504"/>
      <c r="AQ295" s="505"/>
      <c r="AR295" s="34"/>
    </row>
    <row r="296" spans="1:44" ht="27" customHeight="1" x14ac:dyDescent="0.65">
      <c r="A296" s="8" t="str">
        <f t="shared" si="10"/>
        <v/>
      </c>
      <c r="B296" s="30"/>
      <c r="E296" s="31"/>
      <c r="H296" s="511"/>
      <c r="I296" s="511"/>
      <c r="J296" s="511"/>
      <c r="K296" s="511"/>
      <c r="L296" s="511"/>
      <c r="M296" s="511"/>
      <c r="N296" s="511"/>
      <c r="O296" s="511"/>
      <c r="P296" s="511"/>
      <c r="Q296" s="511"/>
      <c r="R296" s="511"/>
      <c r="S296" s="511"/>
      <c r="T296" s="511"/>
      <c r="U296" s="511"/>
      <c r="V296" s="511"/>
      <c r="W296" s="511"/>
      <c r="X296" s="511"/>
      <c r="Y296" s="511"/>
      <c r="Z296" s="511"/>
      <c r="AA296" s="511"/>
      <c r="AB296" s="511"/>
      <c r="AC296" s="511"/>
      <c r="AD296" s="511"/>
      <c r="AE296" s="291"/>
      <c r="AF296" s="174" t="str">
        <f>_xlfn.IFS(COUNTIF($AE$8:AE296,AE296)&lt;&gt;0,COUNTIF($AE$8:AE296,AE296),COUNTIF($AE$8:AE296,AE296)=0,"")</f>
        <v/>
      </c>
      <c r="AG296" s="98" t="str">
        <f t="shared" si="9"/>
        <v/>
      </c>
      <c r="AK296" s="3"/>
      <c r="AL296" s="503"/>
      <c r="AM296" s="504"/>
      <c r="AN296" s="504"/>
      <c r="AO296" s="504"/>
      <c r="AP296" s="504"/>
      <c r="AQ296" s="505"/>
      <c r="AR296" s="34"/>
    </row>
    <row r="297" spans="1:44" ht="27" customHeight="1" x14ac:dyDescent="0.65">
      <c r="A297" s="8" t="str">
        <f t="shared" si="10"/>
        <v/>
      </c>
      <c r="B297" s="30"/>
      <c r="E297" s="31"/>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291"/>
      <c r="AF297" s="174" t="str">
        <f>_xlfn.IFS(COUNTIF($AE$8:AE297,AE297)&lt;&gt;0,COUNTIF($AE$8:AE297,AE297),COUNTIF($AE$8:AE297,AE297)=0,"")</f>
        <v/>
      </c>
      <c r="AG297" s="98" t="str">
        <f t="shared" si="9"/>
        <v/>
      </c>
      <c r="AK297" s="3"/>
      <c r="AL297" s="503"/>
      <c r="AM297" s="504"/>
      <c r="AN297" s="504"/>
      <c r="AO297" s="504"/>
      <c r="AP297" s="504"/>
      <c r="AQ297" s="505"/>
      <c r="AR297" s="34"/>
    </row>
    <row r="298" spans="1:44" ht="27" customHeight="1" x14ac:dyDescent="0.65">
      <c r="A298" s="8" t="str">
        <f t="shared" si="10"/>
        <v/>
      </c>
      <c r="B298" s="30"/>
      <c r="E298" s="31"/>
      <c r="F298" s="629" t="s">
        <v>247</v>
      </c>
      <c r="G298" s="630"/>
      <c r="H298" s="511" t="s">
        <v>166</v>
      </c>
      <c r="I298" s="511"/>
      <c r="J298" s="511"/>
      <c r="K298" s="511"/>
      <c r="L298" s="511"/>
      <c r="M298" s="511"/>
      <c r="N298" s="511"/>
      <c r="O298" s="511"/>
      <c r="P298" s="511"/>
      <c r="Q298" s="511"/>
      <c r="R298" s="511"/>
      <c r="S298" s="511"/>
      <c r="T298" s="511"/>
      <c r="U298" s="511"/>
      <c r="V298" s="511"/>
      <c r="W298" s="511"/>
      <c r="X298" s="511"/>
      <c r="Y298" s="511"/>
      <c r="Z298" s="511"/>
      <c r="AA298" s="511"/>
      <c r="AB298" s="511"/>
      <c r="AC298" s="511"/>
      <c r="AD298" s="511"/>
      <c r="AE298" s="291"/>
      <c r="AF298" s="174" t="str">
        <f>_xlfn.IFS(COUNTIF($AE$8:AE298,AE298)&lt;&gt;0,COUNTIF($AE$8:AE298,AE298),COUNTIF($AE$8:AE298,AE298)=0,"")</f>
        <v/>
      </c>
      <c r="AG298" s="98" t="str">
        <f t="shared" si="9"/>
        <v/>
      </c>
      <c r="AK298" s="3"/>
      <c r="AL298" s="363"/>
      <c r="AM298" s="364"/>
      <c r="AN298" s="364"/>
      <c r="AO298" s="364"/>
      <c r="AP298" s="364"/>
      <c r="AQ298" s="365"/>
      <c r="AR298" s="34"/>
    </row>
    <row r="299" spans="1:44" ht="27" customHeight="1" x14ac:dyDescent="0.65">
      <c r="A299" s="8" t="str">
        <f t="shared" si="10"/>
        <v/>
      </c>
      <c r="B299" s="30"/>
      <c r="E299" s="31"/>
      <c r="F299" s="256"/>
      <c r="G299" s="195"/>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291"/>
      <c r="AF299" s="174" t="str">
        <f>_xlfn.IFS(COUNTIF($AE$8:AE299,AE299)&lt;&gt;0,COUNTIF($AE$8:AE299,AE299),COUNTIF($AE$8:AE299,AE299)=0,"")</f>
        <v/>
      </c>
      <c r="AG299" s="98" t="str">
        <f t="shared" si="9"/>
        <v/>
      </c>
      <c r="AK299" s="3"/>
      <c r="AL299" s="363"/>
      <c r="AM299" s="364"/>
      <c r="AN299" s="364"/>
      <c r="AO299" s="364"/>
      <c r="AP299" s="364"/>
      <c r="AQ299" s="365"/>
      <c r="AR299" s="34"/>
    </row>
    <row r="300" spans="1:44" ht="27" customHeight="1" x14ac:dyDescent="0.65">
      <c r="A300" s="8">
        <f t="shared" si="10"/>
        <v>42</v>
      </c>
      <c r="B300" s="848"/>
      <c r="C300" s="573"/>
      <c r="D300" s="573"/>
      <c r="E300" s="812"/>
      <c r="F300" s="864"/>
      <c r="G300" s="865"/>
      <c r="H300" s="620" t="s">
        <v>37</v>
      </c>
      <c r="I300" s="620"/>
      <c r="J300" s="620"/>
      <c r="K300" s="620"/>
      <c r="L300" s="620"/>
      <c r="M300" s="620"/>
      <c r="N300" s="620"/>
      <c r="O300" s="620"/>
      <c r="P300" s="620"/>
      <c r="Q300" s="620"/>
      <c r="R300" s="620"/>
      <c r="S300" s="620"/>
      <c r="T300" s="620"/>
      <c r="U300" s="620"/>
      <c r="V300" s="620"/>
      <c r="W300" s="620"/>
      <c r="X300" s="620"/>
      <c r="Y300" s="620"/>
      <c r="Z300" s="620"/>
      <c r="AA300" s="620"/>
      <c r="AB300" s="620"/>
      <c r="AC300" s="620"/>
      <c r="AD300" s="620"/>
      <c r="AE300" s="171" t="s">
        <v>838</v>
      </c>
      <c r="AF300" s="174">
        <f>_xlfn.IFS(COUNTIF($AE$8:AE300,AE300)&lt;&gt;0,COUNTIF($AE$8:AE300,AE300),COUNTIF($AE$8:AE300,AE300)=0,"")</f>
        <v>42</v>
      </c>
      <c r="AG300" s="98">
        <f t="shared" si="9"/>
        <v>42</v>
      </c>
      <c r="AH300" s="554" t="s">
        <v>50</v>
      </c>
      <c r="AI300" s="555"/>
      <c r="AJ300" s="556"/>
      <c r="AK300" s="3"/>
      <c r="AL300" s="503" t="s">
        <v>858</v>
      </c>
      <c r="AM300" s="504"/>
      <c r="AN300" s="504"/>
      <c r="AO300" s="504"/>
      <c r="AP300" s="504"/>
      <c r="AQ300" s="505"/>
      <c r="AR300" s="742" t="e">
        <f>VLOOKUP(AH300,$CD$7:$CE$9,2,FALSE)</f>
        <v>#N/A</v>
      </c>
    </row>
    <row r="301" spans="1:44" ht="27" customHeight="1" x14ac:dyDescent="0.65">
      <c r="A301" s="8" t="str">
        <f t="shared" si="10"/>
        <v/>
      </c>
      <c r="B301" s="30"/>
      <c r="E301" s="31"/>
      <c r="F301" s="32"/>
      <c r="AE301" s="33"/>
      <c r="AF301" s="174" t="str">
        <f>_xlfn.IFS(COUNTIF($AE$8:AE301,AE301)&lt;&gt;0,COUNTIF($AE$8:AE301,AE301),COUNTIF($AE$8:AE301,AE301)=0,"")</f>
        <v/>
      </c>
      <c r="AG301" s="98" t="str">
        <f t="shared" si="9"/>
        <v/>
      </c>
      <c r="AK301" s="3"/>
      <c r="AL301" s="503"/>
      <c r="AM301" s="504"/>
      <c r="AN301" s="504"/>
      <c r="AO301" s="504"/>
      <c r="AP301" s="504"/>
      <c r="AQ301" s="505"/>
      <c r="AR301" s="742"/>
    </row>
    <row r="302" spans="1:44" ht="27" customHeight="1" x14ac:dyDescent="0.65">
      <c r="A302" s="8">
        <f t="shared" si="10"/>
        <v>43</v>
      </c>
      <c r="B302" s="30"/>
      <c r="E302" s="31"/>
      <c r="F302" s="864"/>
      <c r="G302" s="865"/>
      <c r="H302" s="620" t="s">
        <v>48</v>
      </c>
      <c r="I302" s="620"/>
      <c r="J302" s="620"/>
      <c r="K302" s="620"/>
      <c r="L302" s="620"/>
      <c r="M302" s="620"/>
      <c r="N302" s="620"/>
      <c r="O302" s="620"/>
      <c r="P302" s="620"/>
      <c r="Q302" s="620"/>
      <c r="R302" s="620"/>
      <c r="S302" s="620"/>
      <c r="T302" s="620"/>
      <c r="U302" s="620"/>
      <c r="V302" s="620"/>
      <c r="W302" s="620"/>
      <c r="X302" s="620"/>
      <c r="Y302" s="620"/>
      <c r="Z302" s="620"/>
      <c r="AA302" s="620"/>
      <c r="AB302" s="620"/>
      <c r="AC302" s="620"/>
      <c r="AD302" s="620"/>
      <c r="AE302" s="171" t="s">
        <v>838</v>
      </c>
      <c r="AF302" s="174">
        <f>_xlfn.IFS(COUNTIF($AE$8:AE302,AE302)&lt;&gt;0,COUNTIF($AE$8:AE302,AE302),COUNTIF($AE$8:AE302,AE302)=0,"")</f>
        <v>43</v>
      </c>
      <c r="AG302" s="98">
        <f t="shared" si="9"/>
        <v>43</v>
      </c>
      <c r="AH302" s="554" t="s">
        <v>50</v>
      </c>
      <c r="AI302" s="555"/>
      <c r="AJ302" s="556"/>
      <c r="AK302" s="3"/>
      <c r="AL302" s="503"/>
      <c r="AM302" s="504"/>
      <c r="AN302" s="504"/>
      <c r="AO302" s="504"/>
      <c r="AP302" s="504"/>
      <c r="AQ302" s="505"/>
      <c r="AR302" s="742" t="e">
        <f>VLOOKUP(AH302,$CD$7:$CE$9,2,FALSE)</f>
        <v>#N/A</v>
      </c>
    </row>
    <row r="303" spans="1:44" ht="27" customHeight="1" x14ac:dyDescent="0.65">
      <c r="A303" s="8" t="str">
        <f t="shared" si="10"/>
        <v/>
      </c>
      <c r="B303" s="30"/>
      <c r="E303" s="31"/>
      <c r="F303" s="32"/>
      <c r="AE303" s="33"/>
      <c r="AF303" s="174" t="str">
        <f>_xlfn.IFS(COUNTIF($AE$8:AE303,AE303)&lt;&gt;0,COUNTIF($AE$8:AE303,AE303),COUNTIF($AE$8:AE303,AE303)=0,"")</f>
        <v/>
      </c>
      <c r="AG303" s="98" t="str">
        <f t="shared" si="9"/>
        <v/>
      </c>
      <c r="AK303" s="3"/>
      <c r="AL303" s="363"/>
      <c r="AM303" s="364"/>
      <c r="AN303" s="364"/>
      <c r="AO303" s="364"/>
      <c r="AP303" s="364"/>
      <c r="AQ303" s="365"/>
      <c r="AR303" s="742"/>
    </row>
    <row r="304" spans="1:44" ht="27" customHeight="1" thickBot="1" x14ac:dyDescent="0.7">
      <c r="A304" s="8" t="str">
        <f t="shared" si="10"/>
        <v/>
      </c>
      <c r="B304" s="30"/>
      <c r="E304" s="31"/>
      <c r="I304" s="2" t="s">
        <v>151</v>
      </c>
      <c r="M304" s="41"/>
      <c r="AE304" s="33"/>
      <c r="AF304" s="174" t="str">
        <f>_xlfn.IFS(COUNTIF($AE$8:AE304,AE304)&lt;&gt;0,COUNTIF($AE$8:AE304,AE304),COUNTIF($AE$8:AE304,AE304)=0,"")</f>
        <v/>
      </c>
      <c r="AG304" s="98" t="str">
        <f t="shared" si="9"/>
        <v/>
      </c>
      <c r="AK304" s="3"/>
      <c r="AL304" s="363"/>
      <c r="AM304" s="364"/>
      <c r="AN304" s="364"/>
      <c r="AO304" s="364"/>
      <c r="AP304" s="364"/>
      <c r="AQ304" s="365"/>
      <c r="AR304" s="34"/>
    </row>
    <row r="305" spans="1:44" ht="27" customHeight="1" thickBot="1" x14ac:dyDescent="0.7">
      <c r="A305" s="8" t="str">
        <f t="shared" si="10"/>
        <v/>
      </c>
      <c r="B305" s="30"/>
      <c r="E305" s="31"/>
      <c r="I305" s="565"/>
      <c r="J305" s="529"/>
      <c r="K305" s="529"/>
      <c r="L305" s="529"/>
      <c r="M305" s="531"/>
      <c r="N305" s="565"/>
      <c r="O305" s="529"/>
      <c r="P305" s="529"/>
      <c r="Q305" s="529"/>
      <c r="R305" s="529"/>
      <c r="S305" s="531"/>
      <c r="T305" s="565" t="s">
        <v>46</v>
      </c>
      <c r="U305" s="529"/>
      <c r="V305" s="529"/>
      <c r="W305" s="529"/>
      <c r="X305" s="529"/>
      <c r="Y305" s="531"/>
      <c r="AE305" s="33"/>
      <c r="AF305" s="174" t="str">
        <f>_xlfn.IFS(COUNTIF($AE$8:AE305,AE305)&lt;&gt;0,COUNTIF($AE$8:AE305,AE305),COUNTIF($AE$8:AE305,AE305)=0,"")</f>
        <v/>
      </c>
      <c r="AG305" s="98" t="str">
        <f t="shared" si="9"/>
        <v/>
      </c>
      <c r="AK305" s="3"/>
      <c r="AL305" s="363"/>
      <c r="AM305" s="364"/>
      <c r="AN305" s="364"/>
      <c r="AO305" s="364"/>
      <c r="AP305" s="364"/>
      <c r="AQ305" s="365"/>
      <c r="AR305" s="34"/>
    </row>
    <row r="306" spans="1:44" ht="27" customHeight="1" thickBot="1" x14ac:dyDescent="0.7">
      <c r="A306" s="8" t="str">
        <f t="shared" si="10"/>
        <v/>
      </c>
      <c r="B306" s="30"/>
      <c r="E306" s="31"/>
      <c r="F306" s="32"/>
      <c r="I306" s="522" t="s">
        <v>38</v>
      </c>
      <c r="J306" s="523"/>
      <c r="K306" s="523"/>
      <c r="L306" s="523"/>
      <c r="M306" s="524"/>
      <c r="N306" s="867"/>
      <c r="O306" s="868"/>
      <c r="P306" s="868"/>
      <c r="Q306" s="868"/>
      <c r="R306" s="868"/>
      <c r="S306" s="869"/>
      <c r="T306" s="867"/>
      <c r="U306" s="868"/>
      <c r="V306" s="868"/>
      <c r="W306" s="868"/>
      <c r="X306" s="868"/>
      <c r="Y306" s="869"/>
      <c r="AE306" s="33"/>
      <c r="AF306" s="174" t="str">
        <f>_xlfn.IFS(COUNTIF($AE$8:AE306,AE306)&lt;&gt;0,COUNTIF($AE$8:AE306,AE306),COUNTIF($AE$8:AE306,AE306)=0,"")</f>
        <v/>
      </c>
      <c r="AG306" s="98" t="str">
        <f t="shared" si="9"/>
        <v/>
      </c>
      <c r="AK306" s="3"/>
      <c r="AL306" s="363"/>
      <c r="AM306" s="364"/>
      <c r="AN306" s="364"/>
      <c r="AO306" s="364"/>
      <c r="AP306" s="364"/>
      <c r="AQ306" s="365"/>
      <c r="AR306" s="34"/>
    </row>
    <row r="307" spans="1:44" ht="27" customHeight="1" thickBot="1" x14ac:dyDescent="0.7">
      <c r="A307" s="8" t="str">
        <f t="shared" si="10"/>
        <v/>
      </c>
      <c r="B307" s="30"/>
      <c r="E307" s="31"/>
      <c r="F307" s="32"/>
      <c r="I307" s="522" t="s">
        <v>39</v>
      </c>
      <c r="J307" s="523"/>
      <c r="K307" s="523"/>
      <c r="L307" s="523"/>
      <c r="M307" s="524"/>
      <c r="N307" s="982"/>
      <c r="O307" s="983"/>
      <c r="P307" s="983"/>
      <c r="Q307" s="983"/>
      <c r="R307" s="983"/>
      <c r="S307" s="984"/>
      <c r="T307" s="982"/>
      <c r="U307" s="983"/>
      <c r="V307" s="983"/>
      <c r="W307" s="983"/>
      <c r="X307" s="983"/>
      <c r="Y307" s="984"/>
      <c r="AE307" s="33"/>
      <c r="AF307" s="174" t="str">
        <f>_xlfn.IFS(COUNTIF($AE$8:AE307,AE307)&lt;&gt;0,COUNTIF($AE$8:AE307,AE307),COUNTIF($AE$8:AE307,AE307)=0,"")</f>
        <v/>
      </c>
      <c r="AG307" s="98" t="str">
        <f t="shared" si="9"/>
        <v/>
      </c>
      <c r="AK307" s="3"/>
      <c r="AL307" s="363"/>
      <c r="AM307" s="364"/>
      <c r="AN307" s="364"/>
      <c r="AO307" s="364"/>
      <c r="AP307" s="364"/>
      <c r="AQ307" s="365"/>
      <c r="AR307" s="34"/>
    </row>
    <row r="308" spans="1:44" ht="27" customHeight="1" thickBot="1" x14ac:dyDescent="0.7">
      <c r="A308" s="8" t="str">
        <f t="shared" si="10"/>
        <v/>
      </c>
      <c r="B308" s="30"/>
      <c r="E308" s="31"/>
      <c r="F308" s="32"/>
      <c r="I308" s="639" t="s">
        <v>40</v>
      </c>
      <c r="J308" s="567"/>
      <c r="K308" s="567"/>
      <c r="L308" s="567"/>
      <c r="M308" s="568"/>
      <c r="N308" s="867"/>
      <c r="O308" s="868"/>
      <c r="P308" s="868"/>
      <c r="Q308" s="868"/>
      <c r="R308" s="868"/>
      <c r="S308" s="869"/>
      <c r="T308" s="867"/>
      <c r="U308" s="868"/>
      <c r="V308" s="868"/>
      <c r="W308" s="868"/>
      <c r="X308" s="868"/>
      <c r="Y308" s="869"/>
      <c r="AE308" s="33"/>
      <c r="AF308" s="174" t="str">
        <f>_xlfn.IFS(COUNTIF($AE$8:AE308,AE308)&lt;&gt;0,COUNTIF($AE$8:AE308,AE308),COUNTIF($AE$8:AE308,AE308)=0,"")</f>
        <v/>
      </c>
      <c r="AG308" s="98" t="str">
        <f t="shared" si="9"/>
        <v/>
      </c>
      <c r="AK308" s="3"/>
      <c r="AL308" s="363"/>
      <c r="AM308" s="364"/>
      <c r="AN308" s="364"/>
      <c r="AO308" s="364"/>
      <c r="AP308" s="364"/>
      <c r="AQ308" s="365"/>
      <c r="AR308" s="34"/>
    </row>
    <row r="309" spans="1:44" ht="27" customHeight="1" thickBot="1" x14ac:dyDescent="0.7">
      <c r="A309" s="8" t="str">
        <f t="shared" si="10"/>
        <v/>
      </c>
      <c r="B309" s="30"/>
      <c r="E309" s="31"/>
      <c r="F309" s="32"/>
      <c r="I309" s="639" t="s">
        <v>41</v>
      </c>
      <c r="J309" s="567"/>
      <c r="K309" s="567"/>
      <c r="L309" s="567"/>
      <c r="M309" s="568"/>
      <c r="N309" s="867"/>
      <c r="O309" s="868"/>
      <c r="P309" s="868"/>
      <c r="Q309" s="868"/>
      <c r="R309" s="868"/>
      <c r="S309" s="869"/>
      <c r="T309" s="867"/>
      <c r="U309" s="868"/>
      <c r="V309" s="868"/>
      <c r="W309" s="868"/>
      <c r="X309" s="868"/>
      <c r="Y309" s="869"/>
      <c r="AE309" s="33"/>
      <c r="AF309" s="174" t="str">
        <f>_xlfn.IFS(COUNTIF($AE$8:AE309,AE309)&lt;&gt;0,COUNTIF($AE$8:AE309,AE309),COUNTIF($AE$8:AE309,AE309)=0,"")</f>
        <v/>
      </c>
      <c r="AG309" s="98" t="str">
        <f t="shared" si="9"/>
        <v/>
      </c>
      <c r="AK309" s="3"/>
      <c r="AL309" s="363"/>
      <c r="AM309" s="364"/>
      <c r="AN309" s="364"/>
      <c r="AO309" s="364"/>
      <c r="AP309" s="364"/>
      <c r="AQ309" s="365"/>
      <c r="AR309" s="34"/>
    </row>
    <row r="310" spans="1:44" ht="27" customHeight="1" thickBot="1" x14ac:dyDescent="0.7">
      <c r="A310" s="8" t="str">
        <f t="shared" si="10"/>
        <v/>
      </c>
      <c r="B310" s="30"/>
      <c r="E310" s="31"/>
      <c r="F310" s="32"/>
      <c r="I310" s="639" t="s">
        <v>42</v>
      </c>
      <c r="J310" s="567"/>
      <c r="K310" s="567"/>
      <c r="L310" s="567"/>
      <c r="M310" s="568"/>
      <c r="N310" s="867"/>
      <c r="O310" s="868"/>
      <c r="P310" s="868"/>
      <c r="Q310" s="868"/>
      <c r="R310" s="868"/>
      <c r="S310" s="869"/>
      <c r="T310" s="867"/>
      <c r="U310" s="868"/>
      <c r="V310" s="868"/>
      <c r="W310" s="868"/>
      <c r="X310" s="868"/>
      <c r="Y310" s="869"/>
      <c r="AE310" s="33"/>
      <c r="AF310" s="174" t="str">
        <f>_xlfn.IFS(COUNTIF($AE$8:AE310,AE310)&lt;&gt;0,COUNTIF($AE$8:AE310,AE310),COUNTIF($AE$8:AE310,AE310)=0,"")</f>
        <v/>
      </c>
      <c r="AG310" s="98" t="str">
        <f t="shared" si="9"/>
        <v/>
      </c>
      <c r="AK310" s="3"/>
      <c r="AL310" s="363"/>
      <c r="AM310" s="364"/>
      <c r="AN310" s="364"/>
      <c r="AO310" s="364"/>
      <c r="AP310" s="364"/>
      <c r="AQ310" s="365"/>
      <c r="AR310" s="34"/>
    </row>
    <row r="311" spans="1:44" ht="27" customHeight="1" thickBot="1" x14ac:dyDescent="0.7">
      <c r="A311" s="8" t="str">
        <f t="shared" si="10"/>
        <v/>
      </c>
      <c r="B311" s="30"/>
      <c r="E311" s="31"/>
      <c r="F311" s="32"/>
      <c r="I311" s="639" t="s">
        <v>43</v>
      </c>
      <c r="J311" s="567"/>
      <c r="K311" s="567"/>
      <c r="L311" s="567"/>
      <c r="M311" s="568"/>
      <c r="N311" s="867"/>
      <c r="O311" s="868"/>
      <c r="P311" s="868"/>
      <c r="Q311" s="868"/>
      <c r="R311" s="868"/>
      <c r="S311" s="869"/>
      <c r="T311" s="867"/>
      <c r="U311" s="868"/>
      <c r="V311" s="868"/>
      <c r="W311" s="868"/>
      <c r="X311" s="868"/>
      <c r="Y311" s="869"/>
      <c r="AE311" s="33"/>
      <c r="AF311" s="174" t="str">
        <f>_xlfn.IFS(COUNTIF($AE$8:AE311,AE311)&lt;&gt;0,COUNTIF($AE$8:AE311,AE311),COUNTIF($AE$8:AE311,AE311)=0,"")</f>
        <v/>
      </c>
      <c r="AG311" s="98" t="str">
        <f t="shared" si="9"/>
        <v/>
      </c>
      <c r="AK311" s="3"/>
      <c r="AL311" s="363"/>
      <c r="AM311" s="364"/>
      <c r="AN311" s="364"/>
      <c r="AO311" s="364"/>
      <c r="AP311" s="364"/>
      <c r="AQ311" s="365"/>
      <c r="AR311" s="34"/>
    </row>
    <row r="312" spans="1:44" ht="27" customHeight="1" thickBot="1" x14ac:dyDescent="0.7">
      <c r="A312" s="8" t="str">
        <f t="shared" si="10"/>
        <v/>
      </c>
      <c r="B312" s="30"/>
      <c r="E312" s="31"/>
      <c r="F312" s="32"/>
      <c r="I312" s="639" t="s">
        <v>44</v>
      </c>
      <c r="J312" s="567"/>
      <c r="K312" s="567"/>
      <c r="L312" s="567"/>
      <c r="M312" s="568"/>
      <c r="N312" s="867"/>
      <c r="O312" s="868"/>
      <c r="P312" s="868"/>
      <c r="Q312" s="868"/>
      <c r="R312" s="868"/>
      <c r="S312" s="869"/>
      <c r="T312" s="867"/>
      <c r="U312" s="868"/>
      <c r="V312" s="868"/>
      <c r="W312" s="868"/>
      <c r="X312" s="868"/>
      <c r="Y312" s="869"/>
      <c r="AE312" s="33"/>
      <c r="AF312" s="174" t="str">
        <f>_xlfn.IFS(COUNTIF($AE$8:AE312,AE312)&lt;&gt;0,COUNTIF($AE$8:AE312,AE312),COUNTIF($AE$8:AE312,AE312)=0,"")</f>
        <v/>
      </c>
      <c r="AG312" s="98" t="str">
        <f t="shared" si="9"/>
        <v/>
      </c>
      <c r="AK312" s="3"/>
      <c r="AL312" s="363"/>
      <c r="AM312" s="364"/>
      <c r="AN312" s="364"/>
      <c r="AO312" s="364"/>
      <c r="AP312" s="364"/>
      <c r="AQ312" s="365"/>
      <c r="AR312" s="34"/>
    </row>
    <row r="313" spans="1:44" ht="27" customHeight="1" thickBot="1" x14ac:dyDescent="0.7">
      <c r="A313" s="8" t="str">
        <f t="shared" si="10"/>
        <v/>
      </c>
      <c r="B313" s="30"/>
      <c r="E313" s="31"/>
      <c r="F313" s="32"/>
      <c r="I313" s="639" t="s">
        <v>45</v>
      </c>
      <c r="J313" s="567"/>
      <c r="K313" s="567"/>
      <c r="L313" s="567"/>
      <c r="M313" s="568"/>
      <c r="N313" s="867"/>
      <c r="O313" s="868"/>
      <c r="P313" s="868"/>
      <c r="Q313" s="868"/>
      <c r="R313" s="868"/>
      <c r="S313" s="869"/>
      <c r="T313" s="867"/>
      <c r="U313" s="868"/>
      <c r="V313" s="868"/>
      <c r="W313" s="868"/>
      <c r="X313" s="868"/>
      <c r="Y313" s="869"/>
      <c r="AE313" s="33"/>
      <c r="AF313" s="174" t="str">
        <f>_xlfn.IFS(COUNTIF($AE$8:AE313,AE313)&lt;&gt;0,COUNTIF($AE$8:AE313,AE313),COUNTIF($AE$8:AE313,AE313)=0,"")</f>
        <v/>
      </c>
      <c r="AG313" s="98" t="str">
        <f t="shared" si="9"/>
        <v/>
      </c>
      <c r="AK313" s="3"/>
      <c r="AL313" s="363"/>
      <c r="AM313" s="364"/>
      <c r="AN313" s="364"/>
      <c r="AO313" s="364"/>
      <c r="AP313" s="364"/>
      <c r="AQ313" s="365"/>
      <c r="AR313" s="34"/>
    </row>
    <row r="314" spans="1:44" ht="27" customHeight="1" x14ac:dyDescent="0.65">
      <c r="A314" s="8" t="str">
        <f t="shared" si="10"/>
        <v/>
      </c>
      <c r="B314" s="30"/>
      <c r="E314" s="31"/>
      <c r="F314" s="32"/>
      <c r="I314" s="260"/>
      <c r="J314" s="260"/>
      <c r="K314" s="260"/>
      <c r="L314" s="260"/>
      <c r="M314" s="260"/>
      <c r="N314" s="260"/>
      <c r="O314" s="260"/>
      <c r="P314" s="260"/>
      <c r="Q314" s="260"/>
      <c r="R314" s="260"/>
      <c r="S314" s="260"/>
      <c r="T314" s="260"/>
      <c r="U314" s="260"/>
      <c r="V314" s="260"/>
      <c r="W314" s="260"/>
      <c r="X314" s="260"/>
      <c r="AE314" s="33"/>
      <c r="AF314" s="174" t="str">
        <f>_xlfn.IFS(COUNTIF($AE$8:AE314,AE314)&lt;&gt;0,COUNTIF($AE$8:AE314,AE314),COUNTIF($AE$8:AE314,AE314)=0,"")</f>
        <v/>
      </c>
      <c r="AG314" s="98" t="str">
        <f t="shared" si="9"/>
        <v/>
      </c>
      <c r="AK314" s="3"/>
      <c r="AL314" s="363"/>
      <c r="AM314" s="364"/>
      <c r="AN314" s="364"/>
      <c r="AO314" s="364"/>
      <c r="AP314" s="364"/>
      <c r="AQ314" s="365"/>
      <c r="AR314" s="34"/>
    </row>
    <row r="315" spans="1:44" ht="27" customHeight="1" x14ac:dyDescent="0.65">
      <c r="A315" s="8" t="str">
        <f t="shared" si="10"/>
        <v/>
      </c>
      <c r="B315" s="30"/>
      <c r="E315" s="31"/>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291"/>
      <c r="AF315" s="174" t="str">
        <f>_xlfn.IFS(COUNTIF($AE$8:AE315,AE315)&lt;&gt;0,COUNTIF($AE$8:AE315,AE315),COUNTIF($AE$8:AE315,AE315)=0,"")</f>
        <v/>
      </c>
      <c r="AG315" s="98" t="str">
        <f t="shared" si="9"/>
        <v/>
      </c>
      <c r="AK315" s="3"/>
      <c r="AL315" s="363"/>
      <c r="AM315" s="364"/>
      <c r="AN315" s="364"/>
      <c r="AO315" s="364"/>
      <c r="AP315" s="364"/>
      <c r="AQ315" s="365"/>
      <c r="AR315" s="34"/>
    </row>
    <row r="316" spans="1:44" ht="27" customHeight="1" x14ac:dyDescent="0.65">
      <c r="A316" s="8" t="str">
        <f t="shared" si="10"/>
        <v/>
      </c>
      <c r="B316" s="30"/>
      <c r="E316" s="31"/>
      <c r="F316" s="629" t="s">
        <v>369</v>
      </c>
      <c r="G316" s="630"/>
      <c r="H316" s="511" t="s">
        <v>448</v>
      </c>
      <c r="I316" s="511"/>
      <c r="J316" s="511"/>
      <c r="K316" s="511"/>
      <c r="L316" s="511"/>
      <c r="M316" s="511"/>
      <c r="N316" s="511"/>
      <c r="O316" s="511"/>
      <c r="P316" s="511"/>
      <c r="Q316" s="511"/>
      <c r="R316" s="511"/>
      <c r="S316" s="511"/>
      <c r="T316" s="511"/>
      <c r="U316" s="511"/>
      <c r="V316" s="511"/>
      <c r="W316" s="511"/>
      <c r="X316" s="511"/>
      <c r="Y316" s="511"/>
      <c r="Z316" s="511"/>
      <c r="AA316" s="511"/>
      <c r="AB316" s="511"/>
      <c r="AC316" s="511"/>
      <c r="AD316" s="511"/>
      <c r="AE316" s="291"/>
      <c r="AF316" s="174" t="str">
        <f>_xlfn.IFS(COUNTIF($AE$8:AE316,AE316)&lt;&gt;0,COUNTIF($AE$8:AE316,AE316),COUNTIF($AE$8:AE316,AE316)=0,"")</f>
        <v/>
      </c>
      <c r="AG316" s="98" t="str">
        <f t="shared" si="9"/>
        <v/>
      </c>
      <c r="AK316" s="3"/>
      <c r="AL316" s="363"/>
      <c r="AM316" s="364"/>
      <c r="AN316" s="364"/>
      <c r="AO316" s="364"/>
      <c r="AP316" s="364"/>
      <c r="AQ316" s="365"/>
      <c r="AR316" s="34"/>
    </row>
    <row r="317" spans="1:44" ht="27" customHeight="1" x14ac:dyDescent="0.65">
      <c r="A317" s="8" t="str">
        <f t="shared" si="10"/>
        <v/>
      </c>
      <c r="B317" s="30"/>
      <c r="E317" s="31"/>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291"/>
      <c r="AF317" s="174" t="str">
        <f>_xlfn.IFS(COUNTIF($AE$8:AE317,AE317)&lt;&gt;0,COUNTIF($AE$8:AE317,AE317),COUNTIF($AE$8:AE317,AE317)=0,"")</f>
        <v/>
      </c>
      <c r="AG317" s="98" t="str">
        <f t="shared" si="9"/>
        <v/>
      </c>
      <c r="AK317" s="3"/>
      <c r="AL317" s="363"/>
      <c r="AM317" s="364"/>
      <c r="AN317" s="364"/>
      <c r="AO317" s="364"/>
      <c r="AP317" s="364"/>
      <c r="AQ317" s="365"/>
      <c r="AR317" s="34"/>
    </row>
    <row r="318" spans="1:44" ht="27" customHeight="1" x14ac:dyDescent="0.65">
      <c r="A318" s="8">
        <f t="shared" si="10"/>
        <v>44</v>
      </c>
      <c r="B318" s="30"/>
      <c r="E318" s="31"/>
      <c r="H318" s="511" t="s">
        <v>449</v>
      </c>
      <c r="I318" s="511"/>
      <c r="J318" s="511"/>
      <c r="K318" s="511"/>
      <c r="L318" s="511"/>
      <c r="M318" s="511"/>
      <c r="N318" s="511"/>
      <c r="O318" s="511"/>
      <c r="P318" s="511"/>
      <c r="Q318" s="511"/>
      <c r="R318" s="511"/>
      <c r="S318" s="511"/>
      <c r="T318" s="511"/>
      <c r="U318" s="511"/>
      <c r="V318" s="511"/>
      <c r="W318" s="511"/>
      <c r="X318" s="511"/>
      <c r="Y318" s="511"/>
      <c r="Z318" s="511"/>
      <c r="AA318" s="511"/>
      <c r="AB318" s="511"/>
      <c r="AC318" s="511"/>
      <c r="AD318" s="511"/>
      <c r="AE318" s="171" t="s">
        <v>838</v>
      </c>
      <c r="AF318" s="174">
        <f>_xlfn.IFS(COUNTIF($AE$8:AE318,AE318)&lt;&gt;0,COUNTIF($AE$8:AE318,AE318),COUNTIF($AE$8:AE318,AE318)=0,"")</f>
        <v>44</v>
      </c>
      <c r="AG318" s="98">
        <f t="shared" si="9"/>
        <v>44</v>
      </c>
      <c r="AH318" s="554" t="s">
        <v>50</v>
      </c>
      <c r="AI318" s="555"/>
      <c r="AJ318" s="556"/>
      <c r="AK318" s="3"/>
      <c r="AL318" s="503" t="s">
        <v>692</v>
      </c>
      <c r="AM318" s="504"/>
      <c r="AN318" s="504"/>
      <c r="AO318" s="504"/>
      <c r="AP318" s="504"/>
      <c r="AQ318" s="505"/>
      <c r="AR318" s="742" t="e">
        <f>VLOOKUP(AH318,$CD$7:$CE$9,2,FALSE)</f>
        <v>#N/A</v>
      </c>
    </row>
    <row r="319" spans="1:44" ht="27" customHeight="1" x14ac:dyDescent="0.65">
      <c r="A319" s="8" t="str">
        <f t="shared" si="10"/>
        <v/>
      </c>
      <c r="B319" s="30"/>
      <c r="E319" s="31"/>
      <c r="H319" s="511"/>
      <c r="I319" s="511"/>
      <c r="J319" s="511"/>
      <c r="K319" s="511"/>
      <c r="L319" s="511"/>
      <c r="M319" s="511"/>
      <c r="N319" s="511"/>
      <c r="O319" s="511"/>
      <c r="P319" s="511"/>
      <c r="Q319" s="511"/>
      <c r="R319" s="511"/>
      <c r="S319" s="511"/>
      <c r="T319" s="511"/>
      <c r="U319" s="511"/>
      <c r="V319" s="511"/>
      <c r="W319" s="511"/>
      <c r="X319" s="511"/>
      <c r="Y319" s="511"/>
      <c r="Z319" s="511"/>
      <c r="AA319" s="511"/>
      <c r="AB319" s="511"/>
      <c r="AC319" s="511"/>
      <c r="AD319" s="511"/>
      <c r="AE319" s="291"/>
      <c r="AF319" s="174" t="str">
        <f>_xlfn.IFS(COUNTIF($AE$8:AE319,AE319)&lt;&gt;0,COUNTIF($AE$8:AE319,AE319),COUNTIF($AE$8:AE319,AE319)=0,"")</f>
        <v/>
      </c>
      <c r="AG319" s="98" t="str">
        <f t="shared" si="9"/>
        <v/>
      </c>
      <c r="AK319" s="3"/>
      <c r="AL319" s="503"/>
      <c r="AM319" s="504"/>
      <c r="AN319" s="504"/>
      <c r="AO319" s="504"/>
      <c r="AP319" s="504"/>
      <c r="AQ319" s="505"/>
      <c r="AR319" s="742"/>
    </row>
    <row r="320" spans="1:44" ht="27" customHeight="1" x14ac:dyDescent="0.65">
      <c r="A320" s="8" t="str">
        <f t="shared" si="10"/>
        <v/>
      </c>
      <c r="B320" s="30"/>
      <c r="E320" s="31"/>
      <c r="H320" s="118"/>
      <c r="I320" s="118"/>
      <c r="J320" s="118"/>
      <c r="K320" s="118"/>
      <c r="L320" s="118"/>
      <c r="M320" s="933" t="s">
        <v>452</v>
      </c>
      <c r="N320" s="933"/>
      <c r="O320" s="933"/>
      <c r="P320" s="933"/>
      <c r="Q320" s="933"/>
      <c r="R320" s="933"/>
      <c r="S320" s="933"/>
      <c r="T320" s="933"/>
      <c r="U320" s="933"/>
      <c r="V320" s="933"/>
      <c r="W320" s="933"/>
      <c r="X320" s="933"/>
      <c r="Y320" s="933"/>
      <c r="Z320" s="933"/>
      <c r="AA320" s="933"/>
      <c r="AB320" s="933"/>
      <c r="AC320" s="118"/>
      <c r="AD320" s="118"/>
      <c r="AE320" s="291"/>
      <c r="AF320" s="174" t="str">
        <f>_xlfn.IFS(COUNTIF($AE$8:AE320,AE320)&lt;&gt;0,COUNTIF($AE$8:AE320,AE320),COUNTIF($AE$8:AE320,AE320)=0,"")</f>
        <v/>
      </c>
      <c r="AG320" s="98" t="str">
        <f t="shared" si="9"/>
        <v/>
      </c>
      <c r="AK320" s="3"/>
      <c r="AL320" s="503"/>
      <c r="AM320" s="504"/>
      <c r="AN320" s="504"/>
      <c r="AO320" s="504"/>
      <c r="AP320" s="504"/>
      <c r="AQ320" s="505"/>
      <c r="AR320" s="34"/>
    </row>
    <row r="321" spans="1:44" ht="27" customHeight="1" x14ac:dyDescent="0.65">
      <c r="A321" s="8" t="str">
        <f t="shared" si="10"/>
        <v/>
      </c>
      <c r="B321" s="30"/>
      <c r="E321" s="31"/>
      <c r="H321" s="118"/>
      <c r="I321" s="118"/>
      <c r="J321" s="118"/>
      <c r="K321" s="118"/>
      <c r="L321" s="118"/>
      <c r="M321" s="931" t="s">
        <v>450</v>
      </c>
      <c r="N321" s="931"/>
      <c r="O321" s="931"/>
      <c r="P321" s="931"/>
      <c r="Q321" s="931"/>
      <c r="R321" s="931"/>
      <c r="S321" s="931"/>
      <c r="T321" s="931"/>
      <c r="U321" s="931" t="s">
        <v>451</v>
      </c>
      <c r="V321" s="931"/>
      <c r="W321" s="931"/>
      <c r="X321" s="931"/>
      <c r="Y321" s="931"/>
      <c r="Z321" s="931"/>
      <c r="AA321" s="931"/>
      <c r="AB321" s="931"/>
      <c r="AC321" s="118"/>
      <c r="AD321" s="118"/>
      <c r="AE321" s="291"/>
      <c r="AF321" s="174" t="str">
        <f>_xlfn.IFS(COUNTIF($AE$8:AE321,AE321)&lt;&gt;0,COUNTIF($AE$8:AE321,AE321),COUNTIF($AE$8:AE321,AE321)=0,"")</f>
        <v/>
      </c>
      <c r="AG321" s="98" t="str">
        <f t="shared" si="9"/>
        <v/>
      </c>
      <c r="AK321" s="3"/>
      <c r="AL321" s="503" t="s">
        <v>693</v>
      </c>
      <c r="AM321" s="504"/>
      <c r="AN321" s="504"/>
      <c r="AO321" s="504"/>
      <c r="AP321" s="504"/>
      <c r="AQ321" s="505"/>
      <c r="AR321" s="34"/>
    </row>
    <row r="322" spans="1:44" ht="27" customHeight="1" x14ac:dyDescent="0.65">
      <c r="A322" s="8" t="str">
        <f t="shared" si="10"/>
        <v/>
      </c>
      <c r="B322" s="30"/>
      <c r="E322" s="31"/>
      <c r="H322" s="118"/>
      <c r="I322" s="118"/>
      <c r="J322" s="118"/>
      <c r="K322" s="118"/>
      <c r="L322" s="118"/>
      <c r="M322" s="932"/>
      <c r="N322" s="932"/>
      <c r="O322" s="932"/>
      <c r="P322" s="932"/>
      <c r="Q322" s="932"/>
      <c r="R322" s="932"/>
      <c r="S322" s="932"/>
      <c r="T322" s="932"/>
      <c r="U322" s="932"/>
      <c r="V322" s="932"/>
      <c r="W322" s="932"/>
      <c r="X322" s="932"/>
      <c r="Y322" s="932"/>
      <c r="Z322" s="932"/>
      <c r="AA322" s="932"/>
      <c r="AB322" s="932"/>
      <c r="AC322" s="118"/>
      <c r="AD322" s="118"/>
      <c r="AE322" s="291"/>
      <c r="AF322" s="174" t="str">
        <f>_xlfn.IFS(COUNTIF($AE$8:AE322,AE322)&lt;&gt;0,COUNTIF($AE$8:AE322,AE322),COUNTIF($AE$8:AE322,AE322)=0,"")</f>
        <v/>
      </c>
      <c r="AG322" s="98" t="str">
        <f t="shared" si="9"/>
        <v/>
      </c>
      <c r="AK322" s="3"/>
      <c r="AL322" s="503"/>
      <c r="AM322" s="504"/>
      <c r="AN322" s="504"/>
      <c r="AO322" s="504"/>
      <c r="AP322" s="504"/>
      <c r="AQ322" s="505"/>
      <c r="AR322" s="34"/>
    </row>
    <row r="323" spans="1:44" ht="27" customHeight="1" x14ac:dyDescent="0.65">
      <c r="A323" s="8" t="str">
        <f t="shared" si="10"/>
        <v/>
      </c>
      <c r="B323" s="30"/>
      <c r="E323" s="31"/>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291"/>
      <c r="AF323" s="174" t="str">
        <f>_xlfn.IFS(COUNTIF($AE$8:AE323,AE323)&lt;&gt;0,COUNTIF($AE$8:AE323,AE323),COUNTIF($AE$8:AE323,AE323)=0,"")</f>
        <v/>
      </c>
      <c r="AG323" s="98" t="str">
        <f t="shared" si="9"/>
        <v/>
      </c>
      <c r="AK323" s="3"/>
      <c r="AL323" s="503"/>
      <c r="AM323" s="504"/>
      <c r="AN323" s="504"/>
      <c r="AO323" s="504"/>
      <c r="AP323" s="504"/>
      <c r="AQ323" s="505"/>
      <c r="AR323" s="34"/>
    </row>
    <row r="324" spans="1:44" ht="27" customHeight="1" x14ac:dyDescent="0.65">
      <c r="A324" s="8" t="str">
        <f t="shared" si="10"/>
        <v/>
      </c>
      <c r="B324" s="30"/>
      <c r="E324" s="31"/>
      <c r="H324" s="936" t="s">
        <v>694</v>
      </c>
      <c r="I324" s="936"/>
      <c r="J324" s="936"/>
      <c r="K324" s="936"/>
      <c r="L324" s="936"/>
      <c r="M324" s="936"/>
      <c r="N324" s="936"/>
      <c r="O324" s="936"/>
      <c r="P324" s="936"/>
      <c r="Q324" s="936"/>
      <c r="R324" s="936"/>
      <c r="S324" s="936"/>
      <c r="T324" s="936"/>
      <c r="U324" s="936"/>
      <c r="V324" s="936"/>
      <c r="W324" s="936"/>
      <c r="X324" s="936"/>
      <c r="Y324" s="936"/>
      <c r="Z324" s="936"/>
      <c r="AA324" s="936"/>
      <c r="AB324" s="936"/>
      <c r="AC324" s="936"/>
      <c r="AD324" s="936"/>
      <c r="AE324" s="291"/>
      <c r="AF324" s="174" t="str">
        <f>_xlfn.IFS(COUNTIF($AE$8:AE324,AE324)&lt;&gt;0,COUNTIF($AE$8:AE324,AE324),COUNTIF($AE$8:AE324,AE324)=0,"")</f>
        <v/>
      </c>
      <c r="AG324" s="98" t="str">
        <f t="shared" si="9"/>
        <v/>
      </c>
      <c r="AK324" s="3"/>
      <c r="AL324" s="503"/>
      <c r="AM324" s="504"/>
      <c r="AN324" s="504"/>
      <c r="AO324" s="504"/>
      <c r="AP324" s="504"/>
      <c r="AQ324" s="505"/>
      <c r="AR324" s="34"/>
    </row>
    <row r="325" spans="1:44" ht="27" customHeight="1" x14ac:dyDescent="0.65">
      <c r="A325" s="8" t="str">
        <f t="shared" si="10"/>
        <v/>
      </c>
      <c r="B325" s="30"/>
      <c r="E325" s="31"/>
      <c r="H325" s="204"/>
      <c r="I325" s="204"/>
      <c r="J325" s="204"/>
      <c r="K325" s="204"/>
      <c r="L325" s="935" t="s">
        <v>695</v>
      </c>
      <c r="M325" s="935"/>
      <c r="N325" s="935"/>
      <c r="O325" s="935"/>
      <c r="P325" s="935"/>
      <c r="Q325" s="935"/>
      <c r="R325" s="935"/>
      <c r="S325" s="935"/>
      <c r="T325" s="935"/>
      <c r="U325" s="935"/>
      <c r="V325" s="935"/>
      <c r="W325" s="934" t="s">
        <v>974</v>
      </c>
      <c r="X325" s="934"/>
      <c r="Y325" s="934"/>
      <c r="Z325" s="934"/>
      <c r="AA325" s="204"/>
      <c r="AB325" s="204"/>
      <c r="AC325" s="204"/>
      <c r="AD325" s="204"/>
      <c r="AE325" s="291"/>
      <c r="AF325" s="174" t="str">
        <f>_xlfn.IFS(COUNTIF($AE$8:AE325,AE325)&lt;&gt;0,COUNTIF($AE$8:AE325,AE325),COUNTIF($AE$8:AE325,AE325)=0,"")</f>
        <v/>
      </c>
      <c r="AG325" s="98" t="str">
        <f t="shared" si="9"/>
        <v/>
      </c>
      <c r="AK325" s="3"/>
      <c r="AL325" s="503"/>
      <c r="AM325" s="504"/>
      <c r="AN325" s="504"/>
      <c r="AO325" s="504"/>
      <c r="AP325" s="504"/>
      <c r="AQ325" s="505"/>
      <c r="AR325" s="34"/>
    </row>
    <row r="326" spans="1:44" ht="27" customHeight="1" x14ac:dyDescent="0.65">
      <c r="A326" s="8" t="str">
        <f t="shared" si="10"/>
        <v/>
      </c>
      <c r="B326" s="30"/>
      <c r="E326" s="31"/>
      <c r="H326" s="204"/>
      <c r="I326" s="204"/>
      <c r="J326" s="204"/>
      <c r="K326" s="204"/>
      <c r="L326" s="935" t="s">
        <v>696</v>
      </c>
      <c r="M326" s="935"/>
      <c r="N326" s="935"/>
      <c r="O326" s="935"/>
      <c r="P326" s="935"/>
      <c r="Q326" s="935"/>
      <c r="R326" s="935"/>
      <c r="S326" s="935"/>
      <c r="T326" s="935"/>
      <c r="U326" s="935"/>
      <c r="V326" s="935"/>
      <c r="W326" s="934" t="s">
        <v>974</v>
      </c>
      <c r="X326" s="934"/>
      <c r="Y326" s="934"/>
      <c r="Z326" s="934"/>
      <c r="AA326" s="204"/>
      <c r="AB326" s="204"/>
      <c r="AC326" s="204"/>
      <c r="AD326" s="204"/>
      <c r="AE326" s="291"/>
      <c r="AF326" s="174" t="str">
        <f>_xlfn.IFS(COUNTIF($AE$8:AE326,AE326)&lt;&gt;0,COUNTIF($AE$8:AE326,AE326),COUNTIF($AE$8:AE326,AE326)=0,"")</f>
        <v/>
      </c>
      <c r="AG326" s="98" t="str">
        <f t="shared" si="9"/>
        <v/>
      </c>
      <c r="AK326" s="3"/>
      <c r="AL326" s="363"/>
      <c r="AM326" s="364"/>
      <c r="AN326" s="364"/>
      <c r="AO326" s="364"/>
      <c r="AP326" s="364"/>
      <c r="AQ326" s="365"/>
      <c r="AR326" s="34"/>
    </row>
    <row r="327" spans="1:44" ht="27" customHeight="1" x14ac:dyDescent="0.65">
      <c r="A327" s="8" t="str">
        <f t="shared" si="10"/>
        <v/>
      </c>
      <c r="B327" s="30"/>
      <c r="E327" s="31"/>
      <c r="H327" s="293"/>
      <c r="I327" s="293"/>
      <c r="J327" s="293"/>
      <c r="K327" s="293"/>
      <c r="L327" s="935" t="s">
        <v>697</v>
      </c>
      <c r="M327" s="935"/>
      <c r="N327" s="935"/>
      <c r="O327" s="935"/>
      <c r="P327" s="935"/>
      <c r="Q327" s="935"/>
      <c r="R327" s="935"/>
      <c r="S327" s="935"/>
      <c r="T327" s="935"/>
      <c r="U327" s="935"/>
      <c r="V327" s="935"/>
      <c r="W327" s="934" t="s">
        <v>974</v>
      </c>
      <c r="X327" s="934"/>
      <c r="Y327" s="934"/>
      <c r="Z327" s="934"/>
      <c r="AA327" s="293"/>
      <c r="AB327" s="293"/>
      <c r="AC327" s="293"/>
      <c r="AD327" s="293"/>
      <c r="AE327" s="291"/>
      <c r="AF327" s="174" t="str">
        <f>_xlfn.IFS(COUNTIF($AE$8:AE327,AE327)&lt;&gt;0,COUNTIF($AE$8:AE327,AE327),COUNTIF($AE$8:AE327,AE327)=0,"")</f>
        <v/>
      </c>
      <c r="AG327" s="98" t="str">
        <f t="shared" si="9"/>
        <v/>
      </c>
      <c r="AK327" s="3"/>
      <c r="AL327" s="363"/>
      <c r="AM327" s="364"/>
      <c r="AN327" s="364"/>
      <c r="AO327" s="364"/>
      <c r="AP327" s="364"/>
      <c r="AQ327" s="365"/>
      <c r="AR327" s="34"/>
    </row>
    <row r="328" spans="1:44" ht="27" customHeight="1" x14ac:dyDescent="0.65">
      <c r="A328" s="8" t="str">
        <f t="shared" si="10"/>
        <v/>
      </c>
      <c r="B328" s="30"/>
      <c r="E328" s="31"/>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291"/>
      <c r="AF328" s="174" t="str">
        <f>_xlfn.IFS(COUNTIF($AE$8:AE328,AE328)&lt;&gt;0,COUNTIF($AE$8:AE328,AE328),COUNTIF($AE$8:AE328,AE328)=0,"")</f>
        <v/>
      </c>
      <c r="AG328" s="98" t="str">
        <f t="shared" si="9"/>
        <v/>
      </c>
      <c r="AK328" s="3"/>
      <c r="AL328" s="363"/>
      <c r="AM328" s="364"/>
      <c r="AN328" s="364"/>
      <c r="AO328" s="364"/>
      <c r="AP328" s="364"/>
      <c r="AQ328" s="365"/>
      <c r="AR328" s="34"/>
    </row>
    <row r="329" spans="1:44" ht="27" customHeight="1" x14ac:dyDescent="0.65">
      <c r="A329" s="8" t="str">
        <f t="shared" si="10"/>
        <v/>
      </c>
      <c r="B329" s="30"/>
      <c r="E329" s="31"/>
      <c r="F329" s="629" t="s">
        <v>370</v>
      </c>
      <c r="G329" s="630"/>
      <c r="H329" s="511" t="s">
        <v>453</v>
      </c>
      <c r="I329" s="511"/>
      <c r="J329" s="511"/>
      <c r="K329" s="511"/>
      <c r="L329" s="511"/>
      <c r="M329" s="511"/>
      <c r="N329" s="511"/>
      <c r="O329" s="511"/>
      <c r="P329" s="511"/>
      <c r="Q329" s="511"/>
      <c r="R329" s="511"/>
      <c r="S329" s="511"/>
      <c r="T329" s="511"/>
      <c r="U329" s="511"/>
      <c r="V329" s="511"/>
      <c r="W329" s="511"/>
      <c r="X329" s="511"/>
      <c r="Y329" s="511"/>
      <c r="Z329" s="511"/>
      <c r="AA329" s="511"/>
      <c r="AB329" s="511"/>
      <c r="AC329" s="511"/>
      <c r="AD329" s="511"/>
      <c r="AE329" s="291"/>
      <c r="AF329" s="174" t="str">
        <f>_xlfn.IFS(COUNTIF($AE$8:AE329,AE329)&lt;&gt;0,COUNTIF($AE$8:AE329,AE329),COUNTIF($AE$8:AE329,AE329)=0,"")</f>
        <v/>
      </c>
      <c r="AG329" s="98" t="str">
        <f t="shared" si="9"/>
        <v/>
      </c>
      <c r="AK329" s="3"/>
      <c r="AL329" s="426"/>
      <c r="AM329" s="427"/>
      <c r="AN329" s="427"/>
      <c r="AO329" s="427"/>
      <c r="AP329" s="427"/>
      <c r="AQ329" s="428"/>
      <c r="AR329" s="34"/>
    </row>
    <row r="330" spans="1:44" ht="27" customHeight="1" x14ac:dyDescent="0.65">
      <c r="A330" s="8" t="str">
        <f t="shared" si="10"/>
        <v/>
      </c>
      <c r="B330" s="30"/>
      <c r="E330" s="31"/>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291"/>
      <c r="AF330" s="174" t="str">
        <f>_xlfn.IFS(COUNTIF($AE$8:AE330,AE330)&lt;&gt;0,COUNTIF($AE$8:AE330,AE330),COUNTIF($AE$8:AE330,AE330)=0,"")</f>
        <v/>
      </c>
      <c r="AG330" s="98" t="str">
        <f t="shared" si="9"/>
        <v/>
      </c>
      <c r="AK330" s="3"/>
      <c r="AL330" s="426"/>
      <c r="AM330" s="427"/>
      <c r="AN330" s="427"/>
      <c r="AO330" s="427"/>
      <c r="AP330" s="427"/>
      <c r="AQ330" s="428"/>
      <c r="AR330" s="34"/>
    </row>
    <row r="331" spans="1:44" ht="27" customHeight="1" x14ac:dyDescent="0.65">
      <c r="A331" s="8">
        <f t="shared" si="10"/>
        <v>45</v>
      </c>
      <c r="B331" s="30"/>
      <c r="E331" s="31"/>
      <c r="H331" s="511" t="s">
        <v>1088</v>
      </c>
      <c r="I331" s="511"/>
      <c r="J331" s="511"/>
      <c r="K331" s="511"/>
      <c r="L331" s="511"/>
      <c r="M331" s="511"/>
      <c r="N331" s="511"/>
      <c r="O331" s="511"/>
      <c r="P331" s="511"/>
      <c r="Q331" s="511"/>
      <c r="R331" s="511"/>
      <c r="S331" s="511"/>
      <c r="T331" s="511"/>
      <c r="U331" s="511"/>
      <c r="V331" s="511"/>
      <c r="W331" s="511"/>
      <c r="X331" s="511"/>
      <c r="Y331" s="511"/>
      <c r="Z331" s="511"/>
      <c r="AA331" s="511"/>
      <c r="AB331" s="511"/>
      <c r="AC331" s="511"/>
      <c r="AD331" s="511"/>
      <c r="AE331" s="171" t="s">
        <v>838</v>
      </c>
      <c r="AF331" s="174">
        <f>_xlfn.IFS(COUNTIF($AE$8:AE331,AE331)&lt;&gt;0,COUNTIF($AE$8:AE331,AE331),COUNTIF($AE$8:AE331,AE331)=0,"")</f>
        <v>45</v>
      </c>
      <c r="AG331" s="98">
        <f t="shared" si="9"/>
        <v>45</v>
      </c>
      <c r="AH331" s="554" t="s">
        <v>50</v>
      </c>
      <c r="AI331" s="555"/>
      <c r="AJ331" s="556"/>
      <c r="AK331" s="3"/>
      <c r="AL331" s="503" t="s">
        <v>859</v>
      </c>
      <c r="AM331" s="504"/>
      <c r="AN331" s="504"/>
      <c r="AO331" s="504"/>
      <c r="AP331" s="504"/>
      <c r="AQ331" s="505"/>
      <c r="AR331" s="34"/>
    </row>
    <row r="332" spans="1:44" ht="27" customHeight="1" x14ac:dyDescent="0.65">
      <c r="A332" s="8" t="str">
        <f t="shared" si="10"/>
        <v/>
      </c>
      <c r="B332" s="30"/>
      <c r="E332" s="31"/>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291"/>
      <c r="AF332" s="174" t="str">
        <f>_xlfn.IFS(COUNTIF($AE$8:AE332,AE332)&lt;&gt;0,COUNTIF($AE$8:AE332,AE332),COUNTIF($AE$8:AE332,AE332)=0,"")</f>
        <v/>
      </c>
      <c r="AG332" s="98" t="str">
        <f t="shared" si="9"/>
        <v/>
      </c>
      <c r="AK332" s="3"/>
      <c r="AL332" s="503"/>
      <c r="AM332" s="504"/>
      <c r="AN332" s="504"/>
      <c r="AO332" s="504"/>
      <c r="AP332" s="504"/>
      <c r="AQ332" s="505"/>
      <c r="AR332" s="34"/>
    </row>
    <row r="333" spans="1:44" ht="27" customHeight="1" x14ac:dyDescent="0.65">
      <c r="A333" s="8" t="str">
        <f t="shared" si="10"/>
        <v/>
      </c>
      <c r="B333" s="30"/>
      <c r="E333" s="31"/>
      <c r="H333" s="511" t="s">
        <v>459</v>
      </c>
      <c r="I333" s="511"/>
      <c r="J333" s="511"/>
      <c r="K333" s="511"/>
      <c r="L333" s="511"/>
      <c r="M333" s="511"/>
      <c r="N333" s="511"/>
      <c r="O333" s="511"/>
      <c r="P333" s="511"/>
      <c r="Q333" s="511"/>
      <c r="R333" s="511"/>
      <c r="S333" s="511"/>
      <c r="T333" s="511"/>
      <c r="U333" s="511"/>
      <c r="V333" s="511"/>
      <c r="W333" s="511"/>
      <c r="X333" s="511"/>
      <c r="Y333" s="511"/>
      <c r="Z333" s="511"/>
      <c r="AA333" s="511"/>
      <c r="AB333" s="511"/>
      <c r="AC333" s="511"/>
      <c r="AD333" s="511"/>
      <c r="AE333" s="291"/>
      <c r="AF333" s="174" t="str">
        <f>_xlfn.IFS(COUNTIF($AE$8:AE333,AE333)&lt;&gt;0,COUNTIF($AE$8:AE333,AE333),COUNTIF($AE$8:AE333,AE333)=0,"")</f>
        <v/>
      </c>
      <c r="AG333" s="98" t="str">
        <f t="shared" si="9"/>
        <v/>
      </c>
      <c r="AK333" s="3"/>
      <c r="AL333" s="503"/>
      <c r="AM333" s="504"/>
      <c r="AN333" s="504"/>
      <c r="AO333" s="504"/>
      <c r="AP333" s="504"/>
      <c r="AQ333" s="505"/>
      <c r="AR333" s="34"/>
    </row>
    <row r="334" spans="1:44" ht="27" customHeight="1" x14ac:dyDescent="0.65">
      <c r="A334" s="8" t="str">
        <f t="shared" si="10"/>
        <v/>
      </c>
      <c r="B334" s="30"/>
      <c r="E334" s="31"/>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291"/>
      <c r="AF334" s="174" t="str">
        <f>_xlfn.IFS(COUNTIF($AE$8:AE334,AE334)&lt;&gt;0,COUNTIF($AE$8:AE334,AE334),COUNTIF($AE$8:AE334,AE334)=0,"")</f>
        <v/>
      </c>
      <c r="AG334" s="98" t="str">
        <f t="shared" si="9"/>
        <v/>
      </c>
      <c r="AK334" s="3"/>
      <c r="AL334" s="503"/>
      <c r="AM334" s="504"/>
      <c r="AN334" s="504"/>
      <c r="AO334" s="504"/>
      <c r="AP334" s="504"/>
      <c r="AQ334" s="505"/>
      <c r="AR334" s="34"/>
    </row>
    <row r="335" spans="1:44" ht="27" customHeight="1" x14ac:dyDescent="0.65">
      <c r="A335" s="8" t="str">
        <f t="shared" si="10"/>
        <v/>
      </c>
      <c r="B335" s="30"/>
      <c r="E335" s="31"/>
      <c r="H335" s="118"/>
      <c r="I335" s="511" t="s">
        <v>454</v>
      </c>
      <c r="J335" s="511"/>
      <c r="K335" s="511"/>
      <c r="L335" s="511"/>
      <c r="M335" s="511"/>
      <c r="N335" s="511"/>
      <c r="O335" s="511"/>
      <c r="P335" s="511"/>
      <c r="Q335" s="511"/>
      <c r="R335" s="511"/>
      <c r="S335" s="511"/>
      <c r="T335" s="511"/>
      <c r="U335" s="511"/>
      <c r="V335" s="511"/>
      <c r="W335" s="511"/>
      <c r="X335" s="957" t="s">
        <v>974</v>
      </c>
      <c r="Y335" s="957"/>
      <c r="Z335" s="957"/>
      <c r="AA335" s="957"/>
      <c r="AB335" s="200"/>
      <c r="AC335" s="200"/>
      <c r="AD335" s="200"/>
      <c r="AE335" s="291"/>
      <c r="AF335" s="174" t="str">
        <f>_xlfn.IFS(COUNTIF($AE$8:AE335,AE335)&lt;&gt;0,COUNTIF($AE$8:AE335,AE335),COUNTIF($AE$8:AE335,AE335)=0,"")</f>
        <v/>
      </c>
      <c r="AG335" s="98" t="str">
        <f t="shared" si="9"/>
        <v/>
      </c>
      <c r="AK335" s="3"/>
      <c r="AL335" s="426"/>
      <c r="AM335" s="427"/>
      <c r="AN335" s="427"/>
      <c r="AO335" s="427"/>
      <c r="AP335" s="427"/>
      <c r="AQ335" s="428"/>
      <c r="AR335" s="34"/>
    </row>
    <row r="336" spans="1:44" ht="27" customHeight="1" x14ac:dyDescent="0.65">
      <c r="A336" s="8" t="str">
        <f t="shared" si="10"/>
        <v/>
      </c>
      <c r="B336" s="30"/>
      <c r="E336" s="31"/>
      <c r="H336" s="118"/>
      <c r="I336" s="511" t="s">
        <v>455</v>
      </c>
      <c r="J336" s="511"/>
      <c r="K336" s="511"/>
      <c r="L336" s="511"/>
      <c r="M336" s="511"/>
      <c r="N336" s="511"/>
      <c r="O336" s="511"/>
      <c r="P336" s="511"/>
      <c r="Q336" s="511"/>
      <c r="R336" s="511"/>
      <c r="S336" s="511"/>
      <c r="T336" s="511"/>
      <c r="U336" s="511"/>
      <c r="V336" s="511"/>
      <c r="W336" s="511"/>
      <c r="X336" s="957" t="s">
        <v>974</v>
      </c>
      <c r="Y336" s="957"/>
      <c r="Z336" s="957"/>
      <c r="AA336" s="957"/>
      <c r="AB336" s="200"/>
      <c r="AC336" s="200"/>
      <c r="AD336" s="200"/>
      <c r="AE336" s="291"/>
      <c r="AF336" s="174" t="str">
        <f>_xlfn.IFS(COUNTIF($AE$8:AE336,AE336)&lt;&gt;0,COUNTIF($AE$8:AE336,AE336),COUNTIF($AE$8:AE336,AE336)=0,"")</f>
        <v/>
      </c>
      <c r="AG336" s="98" t="str">
        <f t="shared" si="9"/>
        <v/>
      </c>
      <c r="AK336" s="3"/>
      <c r="AL336" s="363"/>
      <c r="AM336" s="364"/>
      <c r="AN336" s="364"/>
      <c r="AO336" s="364"/>
      <c r="AP336" s="364"/>
      <c r="AQ336" s="365"/>
      <c r="AR336" s="34"/>
    </row>
    <row r="337" spans="1:44" ht="27" customHeight="1" x14ac:dyDescent="0.65">
      <c r="A337" s="8" t="str">
        <f t="shared" si="10"/>
        <v/>
      </c>
      <c r="B337" s="30"/>
      <c r="E337" s="31"/>
      <c r="H337" s="118"/>
      <c r="I337" s="511" t="s">
        <v>456</v>
      </c>
      <c r="J337" s="511"/>
      <c r="K337" s="511"/>
      <c r="L337" s="511"/>
      <c r="M337" s="511"/>
      <c r="N337" s="511"/>
      <c r="O337" s="511"/>
      <c r="P337" s="511"/>
      <c r="Q337" s="511"/>
      <c r="R337" s="511"/>
      <c r="S337" s="511"/>
      <c r="T337" s="511"/>
      <c r="U337" s="511"/>
      <c r="V337" s="511"/>
      <c r="W337" s="511"/>
      <c r="X337" s="957" t="s">
        <v>974</v>
      </c>
      <c r="Y337" s="957"/>
      <c r="Z337" s="957"/>
      <c r="AA337" s="957"/>
      <c r="AB337" s="200"/>
      <c r="AC337" s="200"/>
      <c r="AD337" s="200"/>
      <c r="AE337" s="291"/>
      <c r="AF337" s="174" t="str">
        <f>_xlfn.IFS(COUNTIF($AE$8:AE337,AE337)&lt;&gt;0,COUNTIF($AE$8:AE337,AE337),COUNTIF($AE$8:AE337,AE337)=0,"")</f>
        <v/>
      </c>
      <c r="AG337" s="98" t="str">
        <f t="shared" si="9"/>
        <v/>
      </c>
      <c r="AK337" s="3"/>
      <c r="AL337" s="363"/>
      <c r="AM337" s="364"/>
      <c r="AN337" s="364"/>
      <c r="AO337" s="364"/>
      <c r="AP337" s="364"/>
      <c r="AQ337" s="365"/>
      <c r="AR337" s="34"/>
    </row>
    <row r="338" spans="1:44" ht="27" customHeight="1" x14ac:dyDescent="0.65">
      <c r="A338" s="8" t="str">
        <f t="shared" si="10"/>
        <v/>
      </c>
      <c r="B338" s="30"/>
      <c r="E338" s="31"/>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291"/>
      <c r="AF338" s="174" t="str">
        <f>_xlfn.IFS(COUNTIF($AE$8:AE338,AE338)&lt;&gt;0,COUNTIF($AE$8:AE338,AE338),COUNTIF($AE$8:AE338,AE338)=0,"")</f>
        <v/>
      </c>
      <c r="AG338" s="98" t="str">
        <f t="shared" si="9"/>
        <v/>
      </c>
      <c r="AK338" s="3"/>
      <c r="AL338" s="363"/>
      <c r="AM338" s="364"/>
      <c r="AN338" s="364"/>
      <c r="AO338" s="364"/>
      <c r="AP338" s="364"/>
      <c r="AQ338" s="365"/>
      <c r="AR338" s="34"/>
    </row>
    <row r="339" spans="1:44" ht="27" customHeight="1" x14ac:dyDescent="0.65">
      <c r="A339" s="8" t="str">
        <f t="shared" si="10"/>
        <v/>
      </c>
      <c r="B339" s="30"/>
      <c r="E339" s="31"/>
      <c r="H339" s="511" t="s">
        <v>460</v>
      </c>
      <c r="I339" s="511"/>
      <c r="J339" s="511"/>
      <c r="K339" s="511"/>
      <c r="L339" s="511"/>
      <c r="M339" s="511"/>
      <c r="N339" s="511"/>
      <c r="O339" s="511"/>
      <c r="P339" s="511"/>
      <c r="Q339" s="511"/>
      <c r="R339" s="511"/>
      <c r="S339" s="511"/>
      <c r="T339" s="511"/>
      <c r="U339" s="511"/>
      <c r="V339" s="511"/>
      <c r="W339" s="511"/>
      <c r="X339" s="511"/>
      <c r="Y339" s="511"/>
      <c r="Z339" s="511"/>
      <c r="AA339" s="511"/>
      <c r="AB339" s="511"/>
      <c r="AC339" s="511"/>
      <c r="AD339" s="511"/>
      <c r="AE339" s="291"/>
      <c r="AF339" s="174" t="str">
        <f>_xlfn.IFS(COUNTIF($AE$8:AE339,AE339)&lt;&gt;0,COUNTIF($AE$8:AE339,AE339),COUNTIF($AE$8:AE339,AE339)=0,"")</f>
        <v/>
      </c>
      <c r="AG339" s="98" t="str">
        <f t="shared" si="9"/>
        <v/>
      </c>
      <c r="AH339" s="8"/>
      <c r="AI339" s="8"/>
      <c r="AJ339" s="8"/>
      <c r="AK339" s="3"/>
      <c r="AL339" s="503" t="s">
        <v>842</v>
      </c>
      <c r="AM339" s="504"/>
      <c r="AN339" s="504"/>
      <c r="AO339" s="504"/>
      <c r="AP339" s="504"/>
      <c r="AQ339" s="505"/>
      <c r="AR339" s="34"/>
    </row>
    <row r="340" spans="1:44" ht="27" customHeight="1" x14ac:dyDescent="0.65">
      <c r="A340" s="8" t="str">
        <f t="shared" si="10"/>
        <v/>
      </c>
      <c r="B340" s="30"/>
      <c r="E340" s="31"/>
      <c r="H340" s="511"/>
      <c r="I340" s="511"/>
      <c r="J340" s="511"/>
      <c r="K340" s="511"/>
      <c r="L340" s="511"/>
      <c r="M340" s="511"/>
      <c r="N340" s="511"/>
      <c r="O340" s="511"/>
      <c r="P340" s="511"/>
      <c r="Q340" s="511"/>
      <c r="R340" s="511"/>
      <c r="S340" s="511"/>
      <c r="T340" s="511"/>
      <c r="U340" s="511"/>
      <c r="V340" s="511"/>
      <c r="W340" s="511"/>
      <c r="X340" s="511"/>
      <c r="Y340" s="511"/>
      <c r="Z340" s="511"/>
      <c r="AA340" s="511"/>
      <c r="AB340" s="511"/>
      <c r="AC340" s="511"/>
      <c r="AD340" s="511"/>
      <c r="AE340" s="291"/>
      <c r="AF340" s="174" t="str">
        <f>_xlfn.IFS(COUNTIF($AE$8:AE340,AE340)&lt;&gt;0,COUNTIF($AE$8:AE340,AE340),COUNTIF($AE$8:AE340,AE340)=0,"")</f>
        <v/>
      </c>
      <c r="AG340" s="98" t="str">
        <f t="shared" si="9"/>
        <v/>
      </c>
      <c r="AK340" s="3"/>
      <c r="AL340" s="503"/>
      <c r="AM340" s="504"/>
      <c r="AN340" s="504"/>
      <c r="AO340" s="504"/>
      <c r="AP340" s="504"/>
      <c r="AQ340" s="505"/>
      <c r="AR340" s="34"/>
    </row>
    <row r="341" spans="1:44" ht="27" customHeight="1" x14ac:dyDescent="0.65">
      <c r="A341" s="8" t="str">
        <f t="shared" si="10"/>
        <v/>
      </c>
      <c r="B341" s="30"/>
      <c r="E341" s="31"/>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291"/>
      <c r="AF341" s="174" t="str">
        <f>_xlfn.IFS(COUNTIF($AE$8:AE341,AE341)&lt;&gt;0,COUNTIF($AE$8:AE341,AE341),COUNTIF($AE$8:AE341,AE341)=0,"")</f>
        <v/>
      </c>
      <c r="AG341" s="98" t="str">
        <f t="shared" si="9"/>
        <v/>
      </c>
      <c r="AK341" s="3"/>
      <c r="AL341" s="503"/>
      <c r="AM341" s="504"/>
      <c r="AN341" s="504"/>
      <c r="AO341" s="504"/>
      <c r="AP341" s="504"/>
      <c r="AQ341" s="505"/>
      <c r="AR341" s="34"/>
    </row>
    <row r="342" spans="1:44" ht="27" customHeight="1" x14ac:dyDescent="0.65">
      <c r="A342" s="8" t="str">
        <f t="shared" si="10"/>
        <v/>
      </c>
      <c r="B342" s="30"/>
      <c r="E342" s="31"/>
      <c r="H342" s="118"/>
      <c r="I342" s="511" t="s">
        <v>457</v>
      </c>
      <c r="J342" s="511"/>
      <c r="K342" s="511"/>
      <c r="L342" s="511"/>
      <c r="M342" s="511"/>
      <c r="N342" s="511"/>
      <c r="O342" s="511"/>
      <c r="P342" s="511"/>
      <c r="Q342" s="511"/>
      <c r="R342" s="511"/>
      <c r="S342" s="511"/>
      <c r="T342" s="511"/>
      <c r="U342" s="511"/>
      <c r="V342" s="511"/>
      <c r="W342" s="511"/>
      <c r="X342" s="957" t="s">
        <v>974</v>
      </c>
      <c r="Y342" s="957"/>
      <c r="Z342" s="957"/>
      <c r="AA342" s="957"/>
      <c r="AB342" s="200"/>
      <c r="AC342" s="200"/>
      <c r="AD342" s="200"/>
      <c r="AE342" s="291"/>
      <c r="AF342" s="174" t="str">
        <f>_xlfn.IFS(COUNTIF($AE$8:AE342,AE342)&lt;&gt;0,COUNTIF($AE$8:AE342,AE342),COUNTIF($AE$8:AE342,AE342)=0,"")</f>
        <v/>
      </c>
      <c r="AG342" s="98" t="str">
        <f t="shared" si="9"/>
        <v/>
      </c>
      <c r="AK342" s="3"/>
      <c r="AL342" s="503"/>
      <c r="AM342" s="504"/>
      <c r="AN342" s="504"/>
      <c r="AO342" s="504"/>
      <c r="AP342" s="504"/>
      <c r="AQ342" s="505"/>
      <c r="AR342" s="34"/>
    </row>
    <row r="343" spans="1:44" ht="27" customHeight="1" x14ac:dyDescent="0.65">
      <c r="A343" s="8" t="str">
        <f t="shared" si="10"/>
        <v/>
      </c>
      <c r="B343" s="30"/>
      <c r="E343" s="31"/>
      <c r="H343" s="118"/>
      <c r="I343" s="511" t="s">
        <v>458</v>
      </c>
      <c r="J343" s="511"/>
      <c r="K343" s="511"/>
      <c r="L343" s="511"/>
      <c r="M343" s="511"/>
      <c r="N343" s="511"/>
      <c r="O343" s="511"/>
      <c r="P343" s="511"/>
      <c r="Q343" s="511"/>
      <c r="R343" s="511"/>
      <c r="S343" s="511"/>
      <c r="T343" s="511"/>
      <c r="U343" s="511"/>
      <c r="V343" s="511"/>
      <c r="W343" s="511"/>
      <c r="X343" s="957" t="s">
        <v>974</v>
      </c>
      <c r="Y343" s="957"/>
      <c r="Z343" s="957"/>
      <c r="AA343" s="957"/>
      <c r="AB343" s="200"/>
      <c r="AC343" s="200"/>
      <c r="AD343" s="200"/>
      <c r="AE343" s="291"/>
      <c r="AF343" s="174" t="str">
        <f>_xlfn.IFS(COUNTIF($AE$8:AE343,AE343)&lt;&gt;0,COUNTIF($AE$8:AE343,AE343),COUNTIF($AE$8:AE343,AE343)=0,"")</f>
        <v/>
      </c>
      <c r="AG343" s="98" t="str">
        <f t="shared" si="9"/>
        <v/>
      </c>
      <c r="AK343" s="3"/>
      <c r="AL343" s="503"/>
      <c r="AM343" s="504"/>
      <c r="AN343" s="504"/>
      <c r="AO343" s="504"/>
      <c r="AP343" s="504"/>
      <c r="AQ343" s="505"/>
      <c r="AR343" s="34"/>
    </row>
    <row r="344" spans="1:44" ht="27" customHeight="1" x14ac:dyDescent="0.65">
      <c r="A344" s="8" t="str">
        <f t="shared" si="10"/>
        <v/>
      </c>
      <c r="B344" s="30"/>
      <c r="E344" s="31"/>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291"/>
      <c r="AF344" s="174" t="str">
        <f>_xlfn.IFS(COUNTIF($AE$8:AE344,AE344)&lt;&gt;0,COUNTIF($AE$8:AE344,AE344),COUNTIF($AE$8:AE344,AE344)=0,"")</f>
        <v/>
      </c>
      <c r="AG344" s="98" t="str">
        <f t="shared" si="9"/>
        <v/>
      </c>
      <c r="AK344" s="3"/>
      <c r="AL344" s="503"/>
      <c r="AM344" s="504"/>
      <c r="AN344" s="504"/>
      <c r="AO344" s="504"/>
      <c r="AP344" s="504"/>
      <c r="AQ344" s="505"/>
      <c r="AR344" s="34"/>
    </row>
    <row r="345" spans="1:44" ht="27" customHeight="1" x14ac:dyDescent="0.65">
      <c r="A345" s="8" t="str">
        <f t="shared" si="10"/>
        <v/>
      </c>
      <c r="B345" s="30"/>
      <c r="E345" s="31"/>
      <c r="H345" s="511" t="s">
        <v>706</v>
      </c>
      <c r="I345" s="511"/>
      <c r="J345" s="511"/>
      <c r="K345" s="511"/>
      <c r="L345" s="511"/>
      <c r="M345" s="511"/>
      <c r="N345" s="511"/>
      <c r="O345" s="511"/>
      <c r="P345" s="511"/>
      <c r="Q345" s="511"/>
      <c r="R345" s="511"/>
      <c r="S345" s="511"/>
      <c r="T345" s="511"/>
      <c r="U345" s="511"/>
      <c r="V345" s="511"/>
      <c r="W345" s="511"/>
      <c r="X345" s="511"/>
      <c r="Y345" s="511"/>
      <c r="Z345" s="511"/>
      <c r="AA345" s="511"/>
      <c r="AB345" s="511"/>
      <c r="AC345" s="511"/>
      <c r="AD345" s="511"/>
      <c r="AE345" s="291"/>
      <c r="AF345" s="174" t="str">
        <f>_xlfn.IFS(COUNTIF($AE$8:AE345,AE345)&lt;&gt;0,COUNTIF($AE$8:AE345,AE345),COUNTIF($AE$8:AE345,AE345)=0,"")</f>
        <v/>
      </c>
      <c r="AG345" s="98" t="str">
        <f t="shared" si="9"/>
        <v/>
      </c>
      <c r="AK345" s="3"/>
      <c r="AL345" s="363"/>
      <c r="AM345" s="364"/>
      <c r="AN345" s="364"/>
      <c r="AO345" s="364"/>
      <c r="AP345" s="364"/>
      <c r="AQ345" s="365"/>
      <c r="AR345" s="34"/>
    </row>
    <row r="346" spans="1:44" ht="27" customHeight="1" x14ac:dyDescent="0.65">
      <c r="A346" s="8" t="str">
        <f t="shared" si="10"/>
        <v/>
      </c>
      <c r="B346" s="30"/>
      <c r="E346" s="31"/>
      <c r="H346" s="511"/>
      <c r="I346" s="511"/>
      <c r="J346" s="511"/>
      <c r="K346" s="511"/>
      <c r="L346" s="511"/>
      <c r="M346" s="511"/>
      <c r="N346" s="511"/>
      <c r="O346" s="511"/>
      <c r="P346" s="511"/>
      <c r="Q346" s="511"/>
      <c r="R346" s="511"/>
      <c r="S346" s="511"/>
      <c r="T346" s="511"/>
      <c r="U346" s="511"/>
      <c r="V346" s="511"/>
      <c r="W346" s="511"/>
      <c r="X346" s="511"/>
      <c r="Y346" s="511"/>
      <c r="Z346" s="511"/>
      <c r="AA346" s="511"/>
      <c r="AB346" s="511"/>
      <c r="AC346" s="511"/>
      <c r="AD346" s="511"/>
      <c r="AE346" s="291"/>
      <c r="AF346" s="174" t="str">
        <f>_xlfn.IFS(COUNTIF($AE$8:AE346,AE346)&lt;&gt;0,COUNTIF($AE$8:AE346,AE346),COUNTIF($AE$8:AE346,AE346)=0,"")</f>
        <v/>
      </c>
      <c r="AG346" s="98" t="str">
        <f t="shared" si="9"/>
        <v/>
      </c>
      <c r="AK346" s="3"/>
      <c r="AL346" s="363"/>
      <c r="AM346" s="364"/>
      <c r="AN346" s="364"/>
      <c r="AO346" s="364"/>
      <c r="AP346" s="364"/>
      <c r="AQ346" s="365"/>
      <c r="AR346" s="34"/>
    </row>
    <row r="347" spans="1:44" ht="27" customHeight="1" x14ac:dyDescent="0.65">
      <c r="A347" s="8" t="str">
        <f t="shared" si="10"/>
        <v/>
      </c>
      <c r="B347" s="30"/>
      <c r="E347" s="31"/>
      <c r="H347" s="511"/>
      <c r="I347" s="511"/>
      <c r="J347" s="511"/>
      <c r="K347" s="511"/>
      <c r="L347" s="511"/>
      <c r="M347" s="511"/>
      <c r="N347" s="511"/>
      <c r="O347" s="511"/>
      <c r="P347" s="511"/>
      <c r="Q347" s="511"/>
      <c r="R347" s="511"/>
      <c r="S347" s="511"/>
      <c r="T347" s="511"/>
      <c r="U347" s="511"/>
      <c r="V347" s="511"/>
      <c r="W347" s="511"/>
      <c r="X347" s="511"/>
      <c r="Y347" s="511"/>
      <c r="Z347" s="511"/>
      <c r="AA347" s="511"/>
      <c r="AB347" s="511"/>
      <c r="AC347" s="511"/>
      <c r="AD347" s="511"/>
      <c r="AE347" s="291"/>
      <c r="AF347" s="174" t="str">
        <f>_xlfn.IFS(COUNTIF($AE$8:AE347,AE347)&lt;&gt;0,COUNTIF($AE$8:AE347,AE347),COUNTIF($AE$8:AE347,AE347)=0,"")</f>
        <v/>
      </c>
      <c r="AG347" s="98" t="str">
        <f t="shared" si="9"/>
        <v/>
      </c>
      <c r="AK347" s="3"/>
      <c r="AL347" s="363"/>
      <c r="AM347" s="364"/>
      <c r="AN347" s="364"/>
      <c r="AO347" s="364"/>
      <c r="AP347" s="364"/>
      <c r="AQ347" s="365"/>
      <c r="AR347" s="34"/>
    </row>
    <row r="348" spans="1:44" ht="27" customHeight="1" x14ac:dyDescent="0.65">
      <c r="A348" s="8" t="str">
        <f t="shared" si="10"/>
        <v/>
      </c>
      <c r="B348" s="30"/>
      <c r="E348" s="31"/>
      <c r="H348" s="511"/>
      <c r="I348" s="511"/>
      <c r="J348" s="511"/>
      <c r="K348" s="511"/>
      <c r="L348" s="511"/>
      <c r="M348" s="511"/>
      <c r="N348" s="511"/>
      <c r="O348" s="511"/>
      <c r="P348" s="511"/>
      <c r="Q348" s="511"/>
      <c r="R348" s="511"/>
      <c r="S348" s="511"/>
      <c r="T348" s="511"/>
      <c r="U348" s="511"/>
      <c r="V348" s="511"/>
      <c r="W348" s="511"/>
      <c r="X348" s="511"/>
      <c r="Y348" s="511"/>
      <c r="Z348" s="511"/>
      <c r="AA348" s="511"/>
      <c r="AB348" s="511"/>
      <c r="AC348" s="511"/>
      <c r="AD348" s="511"/>
      <c r="AE348" s="291"/>
      <c r="AF348" s="174" t="str">
        <f>_xlfn.IFS(COUNTIF($AE$8:AE348,AE348)&lt;&gt;0,COUNTIF($AE$8:AE348,AE348),COUNTIF($AE$8:AE348,AE348)=0,"")</f>
        <v/>
      </c>
      <c r="AG348" s="98" t="str">
        <f t="shared" si="9"/>
        <v/>
      </c>
      <c r="AK348" s="3"/>
      <c r="AL348" s="363"/>
      <c r="AM348" s="364"/>
      <c r="AN348" s="364"/>
      <c r="AO348" s="364"/>
      <c r="AP348" s="364"/>
      <c r="AQ348" s="365"/>
      <c r="AR348" s="34"/>
    </row>
    <row r="349" spans="1:44" ht="27" customHeight="1" x14ac:dyDescent="0.65">
      <c r="A349" s="8" t="str">
        <f t="shared" si="10"/>
        <v/>
      </c>
      <c r="B349" s="30"/>
      <c r="E349" s="31"/>
      <c r="H349" s="294"/>
      <c r="I349" s="294"/>
      <c r="J349" s="294"/>
      <c r="K349" s="294"/>
      <c r="L349" s="294"/>
      <c r="M349" s="294"/>
      <c r="N349" s="294"/>
      <c r="O349" s="294"/>
      <c r="P349" s="294"/>
      <c r="Q349" s="294"/>
      <c r="R349" s="294"/>
      <c r="S349" s="294"/>
      <c r="T349" s="294"/>
      <c r="U349" s="294"/>
      <c r="V349" s="294"/>
      <c r="W349" s="294"/>
      <c r="X349" s="294"/>
      <c r="Y349" s="294"/>
      <c r="Z349" s="294"/>
      <c r="AA349" s="294"/>
      <c r="AB349" s="294"/>
      <c r="AC349" s="294"/>
      <c r="AD349" s="294"/>
      <c r="AE349" s="291"/>
      <c r="AF349" s="174" t="str">
        <f>_xlfn.IFS(COUNTIF($AE$8:AE349,AE349)&lt;&gt;0,COUNTIF($AE$8:AE349,AE349),COUNTIF($AE$8:AE349,AE349)=0,"")</f>
        <v/>
      </c>
      <c r="AG349" s="98" t="str">
        <f t="shared" si="9"/>
        <v/>
      </c>
      <c r="AK349" s="3"/>
      <c r="AL349" s="363"/>
      <c r="AM349" s="364"/>
      <c r="AN349" s="364"/>
      <c r="AO349" s="364"/>
      <c r="AP349" s="364"/>
      <c r="AQ349" s="365"/>
      <c r="AR349" s="34"/>
    </row>
    <row r="350" spans="1:44" ht="27" customHeight="1" x14ac:dyDescent="0.65">
      <c r="A350" s="8" t="str">
        <f t="shared" si="10"/>
        <v/>
      </c>
      <c r="B350" s="30"/>
      <c r="E350" s="31"/>
      <c r="F350" s="629" t="s">
        <v>371</v>
      </c>
      <c r="G350" s="630"/>
      <c r="H350" s="511" t="s">
        <v>461</v>
      </c>
      <c r="I350" s="511"/>
      <c r="J350" s="511"/>
      <c r="K350" s="511"/>
      <c r="L350" s="511"/>
      <c r="M350" s="511"/>
      <c r="N350" s="511"/>
      <c r="O350" s="511"/>
      <c r="P350" s="511"/>
      <c r="Q350" s="511"/>
      <c r="R350" s="511"/>
      <c r="S350" s="511"/>
      <c r="T350" s="511"/>
      <c r="U350" s="511"/>
      <c r="V350" s="511"/>
      <c r="W350" s="511"/>
      <c r="X350" s="511"/>
      <c r="Y350" s="511"/>
      <c r="Z350" s="511"/>
      <c r="AA350" s="511"/>
      <c r="AB350" s="511"/>
      <c r="AC350" s="511"/>
      <c r="AD350" s="511"/>
      <c r="AE350" s="291"/>
      <c r="AF350" s="174" t="str">
        <f>_xlfn.IFS(COUNTIF($AE$8:AE350,AE350)&lt;&gt;0,COUNTIF($AE$8:AE350,AE350),COUNTIF($AE$8:AE350,AE350)=0,"")</f>
        <v/>
      </c>
      <c r="AG350" s="98" t="str">
        <f t="shared" ref="AG350:AG375" si="11">+AF350</f>
        <v/>
      </c>
      <c r="AK350" s="3"/>
      <c r="AL350" s="363"/>
      <c r="AM350" s="364"/>
      <c r="AN350" s="364"/>
      <c r="AO350" s="364"/>
      <c r="AP350" s="364"/>
      <c r="AQ350" s="365"/>
      <c r="AR350" s="34"/>
    </row>
    <row r="351" spans="1:44" ht="27" customHeight="1" x14ac:dyDescent="0.65">
      <c r="A351" s="8" t="str">
        <f t="shared" si="10"/>
        <v/>
      </c>
      <c r="B351" s="30"/>
      <c r="E351" s="31"/>
      <c r="F351" s="195"/>
      <c r="G351" s="195"/>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291"/>
      <c r="AF351" s="174" t="str">
        <f>_xlfn.IFS(COUNTIF($AE$8:AE351,AE351)&lt;&gt;0,COUNTIF($AE$8:AE351,AE351),COUNTIF($AE$8:AE351,AE351)=0,"")</f>
        <v/>
      </c>
      <c r="AG351" s="98" t="str">
        <f t="shared" si="11"/>
        <v/>
      </c>
      <c r="AK351" s="3"/>
      <c r="AL351" s="363"/>
      <c r="AM351" s="364"/>
      <c r="AN351" s="364"/>
      <c r="AO351" s="364"/>
      <c r="AP351" s="364"/>
      <c r="AQ351" s="365"/>
      <c r="AR351" s="34"/>
    </row>
    <row r="352" spans="1:44" ht="27" customHeight="1" x14ac:dyDescent="0.65">
      <c r="A352" s="8">
        <f t="shared" si="10"/>
        <v>46</v>
      </c>
      <c r="B352" s="30"/>
      <c r="E352" s="31"/>
      <c r="F352" s="195"/>
      <c r="G352" s="195"/>
      <c r="H352" s="511" t="s">
        <v>1089</v>
      </c>
      <c r="I352" s="511"/>
      <c r="J352" s="511"/>
      <c r="K352" s="511"/>
      <c r="L352" s="511"/>
      <c r="M352" s="511"/>
      <c r="N352" s="511"/>
      <c r="O352" s="511"/>
      <c r="P352" s="511"/>
      <c r="Q352" s="511"/>
      <c r="R352" s="511"/>
      <c r="S352" s="511"/>
      <c r="T352" s="511"/>
      <c r="U352" s="511"/>
      <c r="V352" s="511"/>
      <c r="W352" s="511"/>
      <c r="X352" s="511"/>
      <c r="Y352" s="511"/>
      <c r="Z352" s="511"/>
      <c r="AA352" s="511"/>
      <c r="AB352" s="511"/>
      <c r="AC352" s="511"/>
      <c r="AD352" s="511"/>
      <c r="AE352" s="171" t="s">
        <v>838</v>
      </c>
      <c r="AF352" s="174">
        <f>_xlfn.IFS(COUNTIF($AE$8:AE352,AE352)&lt;&gt;0,COUNTIF($AE$8:AE352,AE352),COUNTIF($AE$8:AE352,AE352)=0,"")</f>
        <v>46</v>
      </c>
      <c r="AG352" s="98">
        <f t="shared" si="11"/>
        <v>46</v>
      </c>
      <c r="AH352" s="617" t="s">
        <v>875</v>
      </c>
      <c r="AI352" s="618"/>
      <c r="AJ352" s="619"/>
      <c r="AK352" s="3"/>
      <c r="AL352" s="363"/>
      <c r="AM352" s="364"/>
      <c r="AN352" s="364"/>
      <c r="AO352" s="364"/>
      <c r="AP352" s="364"/>
      <c r="AQ352" s="365"/>
      <c r="AR352" s="34"/>
    </row>
    <row r="353" spans="1:44" ht="27" customHeight="1" x14ac:dyDescent="0.65">
      <c r="A353" s="8" t="str">
        <f t="shared" si="10"/>
        <v/>
      </c>
      <c r="B353" s="30"/>
      <c r="E353" s="31"/>
      <c r="F353" s="195"/>
      <c r="G353" s="195"/>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291"/>
      <c r="AF353" s="174" t="str">
        <f>_xlfn.IFS(COUNTIF($AE$8:AE353,AE353)&lt;&gt;0,COUNTIF($AE$8:AE353,AE353),COUNTIF($AE$8:AE353,AE353)=0,"")</f>
        <v/>
      </c>
      <c r="AG353" s="98" t="str">
        <f t="shared" si="11"/>
        <v/>
      </c>
      <c r="AH353" s="121"/>
      <c r="AI353" s="121"/>
      <c r="AJ353" s="121"/>
      <c r="AK353" s="3"/>
      <c r="AL353" s="363"/>
      <c r="AM353" s="364"/>
      <c r="AN353" s="364"/>
      <c r="AO353" s="364"/>
      <c r="AP353" s="364"/>
      <c r="AQ353" s="365"/>
      <c r="AR353" s="34"/>
    </row>
    <row r="354" spans="1:44" ht="27" customHeight="1" x14ac:dyDescent="0.65">
      <c r="A354" s="8" t="str">
        <f t="shared" ref="A354:A379" si="12">+AG354</f>
        <v/>
      </c>
      <c r="B354" s="30"/>
      <c r="E354" s="31"/>
      <c r="H354" s="958" t="s">
        <v>929</v>
      </c>
      <c r="I354" s="958"/>
      <c r="J354" s="958"/>
      <c r="K354" s="958"/>
      <c r="L354" s="958"/>
      <c r="M354" s="958"/>
      <c r="N354" s="958"/>
      <c r="O354" s="958"/>
      <c r="P354" s="958"/>
      <c r="Q354" s="958"/>
      <c r="R354" s="958"/>
      <c r="S354" s="958"/>
      <c r="T354" s="958"/>
      <c r="U354" s="958"/>
      <c r="V354" s="958"/>
      <c r="W354" s="958"/>
      <c r="X354" s="958"/>
      <c r="Y354" s="958"/>
      <c r="Z354" s="958"/>
      <c r="AA354" s="958"/>
      <c r="AB354" s="958"/>
      <c r="AC354" s="958"/>
      <c r="AD354" s="958"/>
      <c r="AE354" s="291"/>
      <c r="AF354" s="174" t="str">
        <f>_xlfn.IFS(COUNTIF($AE$8:AE354,AE354)&lt;&gt;0,COUNTIF($AE$8:AE354,AE354),COUNTIF($AE$8:AE354,AE354)=0,"")</f>
        <v/>
      </c>
      <c r="AG354" s="98" t="str">
        <f t="shared" si="11"/>
        <v/>
      </c>
      <c r="AK354" s="3"/>
      <c r="AL354" s="363"/>
      <c r="AM354" s="364"/>
      <c r="AN354" s="364"/>
      <c r="AO354" s="364"/>
      <c r="AP354" s="364"/>
      <c r="AQ354" s="365"/>
      <c r="AR354" s="34"/>
    </row>
    <row r="355" spans="1:44" ht="27" customHeight="1" x14ac:dyDescent="0.65">
      <c r="A355" s="8" t="str">
        <f t="shared" si="12"/>
        <v/>
      </c>
      <c r="B355" s="30"/>
      <c r="E355" s="31"/>
      <c r="H355" s="958"/>
      <c r="I355" s="958"/>
      <c r="J355" s="958"/>
      <c r="K355" s="958"/>
      <c r="L355" s="958"/>
      <c r="M355" s="958"/>
      <c r="N355" s="958"/>
      <c r="O355" s="958"/>
      <c r="P355" s="958"/>
      <c r="Q355" s="958"/>
      <c r="R355" s="958"/>
      <c r="S355" s="958"/>
      <c r="T355" s="958"/>
      <c r="U355" s="958"/>
      <c r="V355" s="958"/>
      <c r="W355" s="958"/>
      <c r="X355" s="958"/>
      <c r="Y355" s="958"/>
      <c r="Z355" s="958"/>
      <c r="AA355" s="958"/>
      <c r="AB355" s="958"/>
      <c r="AC355" s="958"/>
      <c r="AD355" s="958"/>
      <c r="AE355" s="291"/>
      <c r="AF355" s="174" t="str">
        <f>_xlfn.IFS(COUNTIF($AE$8:AE355,AE355)&lt;&gt;0,COUNTIF($AE$8:AE355,AE355),COUNTIF($AE$8:AE355,AE355)=0,"")</f>
        <v/>
      </c>
      <c r="AG355" s="98" t="str">
        <f t="shared" si="11"/>
        <v/>
      </c>
      <c r="AK355" s="3"/>
      <c r="AL355" s="363"/>
      <c r="AM355" s="364"/>
      <c r="AN355" s="364"/>
      <c r="AO355" s="364"/>
      <c r="AP355" s="364"/>
      <c r="AQ355" s="365"/>
      <c r="AR355" s="34"/>
    </row>
    <row r="356" spans="1:44" ht="27" customHeight="1" x14ac:dyDescent="0.65">
      <c r="A356" s="8" t="str">
        <f t="shared" si="12"/>
        <v/>
      </c>
      <c r="B356" s="30"/>
      <c r="E356" s="31"/>
      <c r="H356" s="958"/>
      <c r="I356" s="958"/>
      <c r="J356" s="958"/>
      <c r="K356" s="958"/>
      <c r="L356" s="958"/>
      <c r="M356" s="958"/>
      <c r="N356" s="958"/>
      <c r="O356" s="958"/>
      <c r="P356" s="958"/>
      <c r="Q356" s="958"/>
      <c r="R356" s="958"/>
      <c r="S356" s="958"/>
      <c r="T356" s="958"/>
      <c r="U356" s="958"/>
      <c r="V356" s="958"/>
      <c r="W356" s="958"/>
      <c r="X356" s="958"/>
      <c r="Y356" s="958"/>
      <c r="Z356" s="958"/>
      <c r="AA356" s="958"/>
      <c r="AB356" s="958"/>
      <c r="AC356" s="958"/>
      <c r="AD356" s="958"/>
      <c r="AE356" s="291"/>
      <c r="AF356" s="174" t="str">
        <f>_xlfn.IFS(COUNTIF($AE$8:AE356,AE356)&lt;&gt;0,COUNTIF($AE$8:AE356,AE356),COUNTIF($AE$8:AE356,AE356)=0,"")</f>
        <v/>
      </c>
      <c r="AG356" s="98" t="str">
        <f t="shared" si="11"/>
        <v/>
      </c>
      <c r="AK356" s="3"/>
      <c r="AL356" s="363"/>
      <c r="AM356" s="364"/>
      <c r="AN356" s="364"/>
      <c r="AO356" s="364"/>
      <c r="AP356" s="364"/>
      <c r="AQ356" s="365"/>
      <c r="AR356" s="34"/>
    </row>
    <row r="357" spans="1:44" ht="27" customHeight="1" thickBot="1" x14ac:dyDescent="0.7">
      <c r="A357" s="8" t="str">
        <f t="shared" si="12"/>
        <v/>
      </c>
      <c r="B357" s="30"/>
      <c r="E357" s="31"/>
      <c r="H357" s="294"/>
      <c r="I357" s="294"/>
      <c r="J357" s="294"/>
      <c r="K357" s="294"/>
      <c r="L357" s="294"/>
      <c r="M357" s="294"/>
      <c r="N357" s="294"/>
      <c r="O357" s="294"/>
      <c r="P357" s="294"/>
      <c r="Q357" s="294"/>
      <c r="R357" s="294"/>
      <c r="S357" s="294"/>
      <c r="T357" s="294"/>
      <c r="U357" s="294"/>
      <c r="V357" s="294"/>
      <c r="W357" s="294"/>
      <c r="X357" s="294"/>
      <c r="Y357" s="294"/>
      <c r="Z357" s="294"/>
      <c r="AA357" s="294"/>
      <c r="AB357" s="294"/>
      <c r="AC357" s="294"/>
      <c r="AD357" s="294"/>
      <c r="AE357" s="291"/>
      <c r="AF357" s="174" t="str">
        <f>_xlfn.IFS(COUNTIF($AE$8:AE357,AE357)&lt;&gt;0,COUNTIF($AE$8:AE357,AE357),COUNTIF($AE$8:AE357,AE357)=0,"")</f>
        <v/>
      </c>
      <c r="AG357" s="98" t="str">
        <f t="shared" si="11"/>
        <v/>
      </c>
      <c r="AK357" s="3"/>
      <c r="AL357" s="363"/>
      <c r="AM357" s="364"/>
      <c r="AN357" s="364"/>
      <c r="AO357" s="364"/>
      <c r="AP357" s="364"/>
      <c r="AQ357" s="365"/>
      <c r="AR357" s="34"/>
    </row>
    <row r="358" spans="1:44" ht="27" customHeight="1" x14ac:dyDescent="0.65">
      <c r="A358" s="8" t="str">
        <f t="shared" si="12"/>
        <v/>
      </c>
      <c r="B358" s="17"/>
      <c r="C358" s="4"/>
      <c r="D358" s="4"/>
      <c r="E358" s="18"/>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47"/>
      <c r="AF358" s="175" t="str">
        <f>_xlfn.IFS(COUNTIF($AE$8:AE358,AE358)&lt;&gt;0,COUNTIF($AE$8:AE358,AE358),COUNTIF($AE$8:AE358,AE358)=0,"")</f>
        <v/>
      </c>
      <c r="AG358" s="102" t="str">
        <f t="shared" si="11"/>
        <v/>
      </c>
      <c r="AH358" s="48"/>
      <c r="AI358" s="48"/>
      <c r="AJ358" s="48"/>
      <c r="AK358" s="13"/>
      <c r="AL358" s="418"/>
      <c r="AM358" s="419"/>
      <c r="AN358" s="419"/>
      <c r="AO358" s="419"/>
      <c r="AP358" s="419"/>
      <c r="AQ358" s="420"/>
      <c r="AR358" s="34"/>
    </row>
    <row r="359" spans="1:44" ht="27" customHeight="1" x14ac:dyDescent="0.65">
      <c r="A359" s="8" t="str">
        <f t="shared" si="12"/>
        <v/>
      </c>
      <c r="B359" s="30"/>
      <c r="C359" s="150"/>
      <c r="D359" s="150"/>
      <c r="E359" s="267"/>
      <c r="F359" s="629" t="s">
        <v>243</v>
      </c>
      <c r="G359" s="630"/>
      <c r="H359" s="620" t="s">
        <v>111</v>
      </c>
      <c r="I359" s="620"/>
      <c r="J359" s="620"/>
      <c r="K359" s="620"/>
      <c r="L359" s="620"/>
      <c r="M359" s="620"/>
      <c r="N359" s="620"/>
      <c r="O359" s="620"/>
      <c r="P359" s="620"/>
      <c r="Q359" s="620"/>
      <c r="R359" s="620"/>
      <c r="S359" s="620"/>
      <c r="T359" s="620"/>
      <c r="U359" s="620"/>
      <c r="V359" s="620"/>
      <c r="W359" s="620"/>
      <c r="X359" s="620"/>
      <c r="Y359" s="620"/>
      <c r="Z359" s="620"/>
      <c r="AA359" s="620"/>
      <c r="AB359" s="620"/>
      <c r="AC359" s="620"/>
      <c r="AD359" s="620"/>
      <c r="AE359" s="33"/>
      <c r="AF359" s="174" t="str">
        <f>_xlfn.IFS(COUNTIF($AE$8:AE359,AE359)&lt;&gt;0,COUNTIF($AE$8:AE359,AE359),COUNTIF($AE$8:AE359,AE359)=0,"")</f>
        <v/>
      </c>
      <c r="AG359" s="98" t="str">
        <f t="shared" si="11"/>
        <v/>
      </c>
      <c r="AK359" s="3"/>
      <c r="AL359" s="363"/>
      <c r="AM359" s="364"/>
      <c r="AN359" s="364"/>
      <c r="AO359" s="364"/>
      <c r="AP359" s="364"/>
      <c r="AQ359" s="365"/>
      <c r="AR359" s="34"/>
    </row>
    <row r="360" spans="1:44" ht="27" customHeight="1" x14ac:dyDescent="0.65">
      <c r="A360" s="8">
        <f t="shared" si="12"/>
        <v>47</v>
      </c>
      <c r="B360" s="661" t="s">
        <v>936</v>
      </c>
      <c r="C360" s="662"/>
      <c r="D360" s="662"/>
      <c r="E360" s="663"/>
      <c r="H360" s="620" t="s">
        <v>376</v>
      </c>
      <c r="I360" s="620"/>
      <c r="J360" s="620"/>
      <c r="K360" s="620"/>
      <c r="L360" s="620"/>
      <c r="M360" s="620"/>
      <c r="N360" s="620"/>
      <c r="O360" s="620"/>
      <c r="P360" s="620"/>
      <c r="Q360" s="620"/>
      <c r="R360" s="620"/>
      <c r="S360" s="620"/>
      <c r="T360" s="620"/>
      <c r="U360" s="620"/>
      <c r="V360" s="620"/>
      <c r="W360" s="620"/>
      <c r="X360" s="620"/>
      <c r="Y360" s="620"/>
      <c r="Z360" s="620"/>
      <c r="AA360" s="620"/>
      <c r="AB360" s="620"/>
      <c r="AC360" s="620"/>
      <c r="AD360" s="620"/>
      <c r="AE360" s="171" t="s">
        <v>838</v>
      </c>
      <c r="AF360" s="174">
        <f>_xlfn.IFS(COUNTIF($AE$8:AE360,AE360)&lt;&gt;0,COUNTIF($AE$8:AE360,AE360),COUNTIF($AE$8:AE360,AE360)=0,"")</f>
        <v>47</v>
      </c>
      <c r="AG360" s="98">
        <f t="shared" si="11"/>
        <v>47</v>
      </c>
      <c r="AH360" s="554" t="s">
        <v>50</v>
      </c>
      <c r="AI360" s="555"/>
      <c r="AJ360" s="556"/>
      <c r="AK360" s="3"/>
      <c r="AL360" s="503" t="s">
        <v>707</v>
      </c>
      <c r="AM360" s="504"/>
      <c r="AN360" s="504"/>
      <c r="AO360" s="504"/>
      <c r="AP360" s="504"/>
      <c r="AQ360" s="505"/>
      <c r="AR360" s="70" t="e">
        <f t="shared" ref="AR360:AR375" si="13">VLOOKUP(AH360,$CD$7:$CE$9,2,FALSE)</f>
        <v>#N/A</v>
      </c>
    </row>
    <row r="361" spans="1:44" ht="27" customHeight="1" x14ac:dyDescent="0.65">
      <c r="A361" s="8">
        <f t="shared" si="12"/>
        <v>48</v>
      </c>
      <c r="B361" s="661"/>
      <c r="C361" s="662"/>
      <c r="D361" s="662"/>
      <c r="E361" s="663"/>
      <c r="H361" s="620" t="s">
        <v>377</v>
      </c>
      <c r="I361" s="620"/>
      <c r="J361" s="620"/>
      <c r="K361" s="620"/>
      <c r="L361" s="620"/>
      <c r="M361" s="620"/>
      <c r="N361" s="620"/>
      <c r="O361" s="620"/>
      <c r="P361" s="620"/>
      <c r="Q361" s="620"/>
      <c r="R361" s="620"/>
      <c r="S361" s="620"/>
      <c r="T361" s="620"/>
      <c r="U361" s="620"/>
      <c r="V361" s="620"/>
      <c r="W361" s="620"/>
      <c r="X361" s="620"/>
      <c r="Y361" s="620"/>
      <c r="Z361" s="620"/>
      <c r="AA361" s="620"/>
      <c r="AB361" s="620"/>
      <c r="AC361" s="620"/>
      <c r="AD361" s="620"/>
      <c r="AE361" s="171" t="s">
        <v>838</v>
      </c>
      <c r="AF361" s="174">
        <f>_xlfn.IFS(COUNTIF($AE$8:AE361,AE361)&lt;&gt;0,COUNTIF($AE$8:AE361,AE361),COUNTIF($AE$8:AE361,AE361)=0,"")</f>
        <v>48</v>
      </c>
      <c r="AG361" s="98">
        <f t="shared" si="11"/>
        <v>48</v>
      </c>
      <c r="AH361" s="554" t="s">
        <v>50</v>
      </c>
      <c r="AI361" s="555"/>
      <c r="AJ361" s="556"/>
      <c r="AK361" s="3"/>
      <c r="AL361" s="503"/>
      <c r="AM361" s="504"/>
      <c r="AN361" s="504"/>
      <c r="AO361" s="504"/>
      <c r="AP361" s="504"/>
      <c r="AQ361" s="505"/>
      <c r="AR361" s="70" t="e">
        <f t="shared" si="13"/>
        <v>#N/A</v>
      </c>
    </row>
    <row r="362" spans="1:44" ht="27" customHeight="1" x14ac:dyDescent="0.65">
      <c r="A362" s="8">
        <f t="shared" si="12"/>
        <v>49</v>
      </c>
      <c r="B362" s="661"/>
      <c r="C362" s="662"/>
      <c r="D362" s="662"/>
      <c r="E362" s="663"/>
      <c r="H362" s="620" t="s">
        <v>378</v>
      </c>
      <c r="I362" s="620"/>
      <c r="J362" s="620"/>
      <c r="K362" s="620"/>
      <c r="L362" s="620"/>
      <c r="M362" s="620"/>
      <c r="N362" s="620"/>
      <c r="O362" s="620"/>
      <c r="P362" s="620"/>
      <c r="Q362" s="620"/>
      <c r="R362" s="620"/>
      <c r="S362" s="620"/>
      <c r="T362" s="620"/>
      <c r="U362" s="620"/>
      <c r="V362" s="620"/>
      <c r="W362" s="620"/>
      <c r="X362" s="620"/>
      <c r="Y362" s="620"/>
      <c r="Z362" s="620"/>
      <c r="AA362" s="620"/>
      <c r="AB362" s="620"/>
      <c r="AC362" s="620"/>
      <c r="AD362" s="620"/>
      <c r="AE362" s="171" t="s">
        <v>838</v>
      </c>
      <c r="AF362" s="174">
        <f>_xlfn.IFS(COUNTIF($AE$8:AE362,AE362)&lt;&gt;0,COUNTIF($AE$8:AE362,AE362),COUNTIF($AE$8:AE362,AE362)=0,"")</f>
        <v>49</v>
      </c>
      <c r="AG362" s="98">
        <f t="shared" si="11"/>
        <v>49</v>
      </c>
      <c r="AH362" s="554" t="s">
        <v>50</v>
      </c>
      <c r="AI362" s="555"/>
      <c r="AJ362" s="556"/>
      <c r="AK362" s="3"/>
      <c r="AL362" s="503"/>
      <c r="AM362" s="504"/>
      <c r="AN362" s="504"/>
      <c r="AO362" s="504"/>
      <c r="AP362" s="504"/>
      <c r="AQ362" s="505"/>
      <c r="AR362" s="70" t="e">
        <f t="shared" si="13"/>
        <v>#N/A</v>
      </c>
    </row>
    <row r="363" spans="1:44" ht="27" customHeight="1" x14ac:dyDescent="0.65">
      <c r="A363" s="8">
        <f t="shared" si="12"/>
        <v>50</v>
      </c>
      <c r="B363" s="661"/>
      <c r="C363" s="662"/>
      <c r="D363" s="662"/>
      <c r="E363" s="663"/>
      <c r="H363" s="620" t="s">
        <v>470</v>
      </c>
      <c r="I363" s="620"/>
      <c r="J363" s="620"/>
      <c r="K363" s="620"/>
      <c r="L363" s="620"/>
      <c r="M363" s="620"/>
      <c r="N363" s="620"/>
      <c r="O363" s="620"/>
      <c r="P363" s="620"/>
      <c r="Q363" s="620"/>
      <c r="R363" s="620"/>
      <c r="S363" s="620"/>
      <c r="T363" s="620"/>
      <c r="U363" s="620"/>
      <c r="V363" s="620"/>
      <c r="W363" s="620"/>
      <c r="X363" s="620"/>
      <c r="Y363" s="620"/>
      <c r="Z363" s="620"/>
      <c r="AA363" s="620"/>
      <c r="AB363" s="620"/>
      <c r="AC363" s="620"/>
      <c r="AD363" s="620"/>
      <c r="AE363" s="171" t="s">
        <v>838</v>
      </c>
      <c r="AF363" s="174">
        <f>_xlfn.IFS(COUNTIF($AE$8:AE363,AE363)&lt;&gt;0,COUNTIF($AE$8:AE363,AE363),COUNTIF($AE$8:AE363,AE363)=0,"")</f>
        <v>50</v>
      </c>
      <c r="AG363" s="98">
        <f t="shared" si="11"/>
        <v>50</v>
      </c>
      <c r="AH363" s="554" t="s">
        <v>50</v>
      </c>
      <c r="AI363" s="555"/>
      <c r="AJ363" s="556"/>
      <c r="AK363" s="3"/>
      <c r="AL363" s="503"/>
      <c r="AM363" s="504"/>
      <c r="AN363" s="504"/>
      <c r="AO363" s="504"/>
      <c r="AP363" s="504"/>
      <c r="AQ363" s="505"/>
      <c r="AR363" s="70" t="e">
        <f t="shared" si="13"/>
        <v>#N/A</v>
      </c>
    </row>
    <row r="364" spans="1:44" ht="27" customHeight="1" x14ac:dyDescent="0.65">
      <c r="A364" s="8">
        <f t="shared" si="12"/>
        <v>51</v>
      </c>
      <c r="B364" s="30"/>
      <c r="E364" s="31"/>
      <c r="H364" s="620" t="s">
        <v>469</v>
      </c>
      <c r="I364" s="620"/>
      <c r="J364" s="620"/>
      <c r="K364" s="620"/>
      <c r="L364" s="620"/>
      <c r="M364" s="620"/>
      <c r="N364" s="620"/>
      <c r="O364" s="620"/>
      <c r="P364" s="620"/>
      <c r="Q364" s="620"/>
      <c r="R364" s="620"/>
      <c r="S364" s="620"/>
      <c r="T364" s="620"/>
      <c r="U364" s="620"/>
      <c r="V364" s="620"/>
      <c r="W364" s="620"/>
      <c r="X364" s="620"/>
      <c r="Y364" s="620"/>
      <c r="Z364" s="620"/>
      <c r="AA364" s="620"/>
      <c r="AB364" s="620"/>
      <c r="AC364" s="620"/>
      <c r="AD364" s="620"/>
      <c r="AE364" s="171" t="s">
        <v>838</v>
      </c>
      <c r="AF364" s="174">
        <f>_xlfn.IFS(COUNTIF($AE$8:AE364,AE364)&lt;&gt;0,COUNTIF($AE$8:AE364,AE364),COUNTIF($AE$8:AE364,AE364)=0,"")</f>
        <v>51</v>
      </c>
      <c r="AG364" s="98">
        <f t="shared" si="11"/>
        <v>51</v>
      </c>
      <c r="AH364" s="554" t="s">
        <v>50</v>
      </c>
      <c r="AI364" s="555"/>
      <c r="AJ364" s="556"/>
      <c r="AK364" s="3"/>
      <c r="AL364" s="503"/>
      <c r="AM364" s="504"/>
      <c r="AN364" s="504"/>
      <c r="AO364" s="504"/>
      <c r="AP364" s="504"/>
      <c r="AQ364" s="505"/>
      <c r="AR364" s="70" t="e">
        <f t="shared" si="13"/>
        <v>#N/A</v>
      </c>
    </row>
    <row r="365" spans="1:44" ht="27" customHeight="1" x14ac:dyDescent="0.65">
      <c r="A365" s="8">
        <f t="shared" si="12"/>
        <v>52</v>
      </c>
      <c r="B365" s="30"/>
      <c r="E365" s="31"/>
      <c r="H365" s="620" t="s">
        <v>468</v>
      </c>
      <c r="I365" s="620"/>
      <c r="J365" s="620"/>
      <c r="K365" s="620"/>
      <c r="L365" s="620"/>
      <c r="M365" s="620"/>
      <c r="N365" s="620"/>
      <c r="O365" s="620"/>
      <c r="P365" s="620"/>
      <c r="Q365" s="620"/>
      <c r="R365" s="620"/>
      <c r="S365" s="620"/>
      <c r="T365" s="620"/>
      <c r="U365" s="620"/>
      <c r="V365" s="620"/>
      <c r="W365" s="620"/>
      <c r="X365" s="620"/>
      <c r="Y365" s="620"/>
      <c r="Z365" s="620"/>
      <c r="AA365" s="620"/>
      <c r="AB365" s="620"/>
      <c r="AC365" s="620"/>
      <c r="AD365" s="620"/>
      <c r="AE365" s="171" t="s">
        <v>838</v>
      </c>
      <c r="AF365" s="174">
        <f>_xlfn.IFS(COUNTIF($AE$8:AE365,AE365)&lt;&gt;0,COUNTIF($AE$8:AE365,AE365),COUNTIF($AE$8:AE365,AE365)=0,"")</f>
        <v>52</v>
      </c>
      <c r="AG365" s="98">
        <f t="shared" si="11"/>
        <v>52</v>
      </c>
      <c r="AH365" s="554" t="s">
        <v>50</v>
      </c>
      <c r="AI365" s="555"/>
      <c r="AJ365" s="556"/>
      <c r="AK365" s="3"/>
      <c r="AL365" s="503"/>
      <c r="AM365" s="504"/>
      <c r="AN365" s="504"/>
      <c r="AO365" s="504"/>
      <c r="AP365" s="504"/>
      <c r="AQ365" s="505"/>
      <c r="AR365" s="70" t="e">
        <f t="shared" si="13"/>
        <v>#N/A</v>
      </c>
    </row>
    <row r="366" spans="1:44" ht="27" customHeight="1" x14ac:dyDescent="0.65">
      <c r="A366" s="8">
        <f t="shared" si="12"/>
        <v>53</v>
      </c>
      <c r="B366" s="30"/>
      <c r="E366" s="31"/>
      <c r="H366" s="620" t="s">
        <v>467</v>
      </c>
      <c r="I366" s="620"/>
      <c r="J366" s="620"/>
      <c r="K366" s="620"/>
      <c r="L366" s="620"/>
      <c r="M366" s="620"/>
      <c r="N366" s="620"/>
      <c r="O366" s="620"/>
      <c r="P366" s="620"/>
      <c r="Q366" s="620"/>
      <c r="R366" s="620"/>
      <c r="S366" s="620"/>
      <c r="T366" s="620"/>
      <c r="U366" s="620"/>
      <c r="V366" s="620"/>
      <c r="W366" s="620"/>
      <c r="X366" s="620"/>
      <c r="Y366" s="620"/>
      <c r="Z366" s="620"/>
      <c r="AA366" s="620"/>
      <c r="AB366" s="620"/>
      <c r="AC366" s="620"/>
      <c r="AD366" s="620"/>
      <c r="AE366" s="171" t="s">
        <v>838</v>
      </c>
      <c r="AF366" s="174">
        <f>_xlfn.IFS(COUNTIF($AE$8:AE366,AE366)&lt;&gt;0,COUNTIF($AE$8:AE366,AE366),COUNTIF($AE$8:AE366,AE366)=0,"")</f>
        <v>53</v>
      </c>
      <c r="AG366" s="98">
        <f t="shared" si="11"/>
        <v>53</v>
      </c>
      <c r="AH366" s="554" t="s">
        <v>50</v>
      </c>
      <c r="AI366" s="555"/>
      <c r="AJ366" s="556"/>
      <c r="AK366" s="3"/>
      <c r="AL366" s="503"/>
      <c r="AM366" s="504"/>
      <c r="AN366" s="504"/>
      <c r="AO366" s="504"/>
      <c r="AP366" s="504"/>
      <c r="AQ366" s="505"/>
      <c r="AR366" s="70" t="e">
        <f t="shared" si="13"/>
        <v>#N/A</v>
      </c>
    </row>
    <row r="367" spans="1:44" ht="27" customHeight="1" x14ac:dyDescent="0.65">
      <c r="A367" s="8">
        <f t="shared" si="12"/>
        <v>54</v>
      </c>
      <c r="B367" s="30"/>
      <c r="E367" s="31"/>
      <c r="H367" s="620" t="s">
        <v>466</v>
      </c>
      <c r="I367" s="620"/>
      <c r="J367" s="620"/>
      <c r="K367" s="620"/>
      <c r="L367" s="620"/>
      <c r="M367" s="620"/>
      <c r="N367" s="620"/>
      <c r="O367" s="620"/>
      <c r="P367" s="620"/>
      <c r="Q367" s="620"/>
      <c r="R367" s="620"/>
      <c r="S367" s="620"/>
      <c r="T367" s="620"/>
      <c r="U367" s="620"/>
      <c r="V367" s="620"/>
      <c r="W367" s="620"/>
      <c r="X367" s="620"/>
      <c r="Y367" s="620"/>
      <c r="Z367" s="620"/>
      <c r="AA367" s="620"/>
      <c r="AB367" s="620"/>
      <c r="AC367" s="620"/>
      <c r="AD367" s="620"/>
      <c r="AE367" s="171" t="s">
        <v>838</v>
      </c>
      <c r="AF367" s="174">
        <f>_xlfn.IFS(COUNTIF($AE$8:AE367,AE367)&lt;&gt;0,COUNTIF($AE$8:AE367,AE367),COUNTIF($AE$8:AE367,AE367)=0,"")</f>
        <v>54</v>
      </c>
      <c r="AG367" s="98">
        <f t="shared" si="11"/>
        <v>54</v>
      </c>
      <c r="AH367" s="554" t="s">
        <v>50</v>
      </c>
      <c r="AI367" s="555"/>
      <c r="AJ367" s="556"/>
      <c r="AK367" s="3"/>
      <c r="AL367" s="503"/>
      <c r="AM367" s="504"/>
      <c r="AN367" s="504"/>
      <c r="AO367" s="504"/>
      <c r="AP367" s="504"/>
      <c r="AQ367" s="505"/>
      <c r="AR367" s="70" t="e">
        <f t="shared" si="13"/>
        <v>#N/A</v>
      </c>
    </row>
    <row r="368" spans="1:44" ht="27" customHeight="1" x14ac:dyDescent="0.65">
      <c r="A368" s="8">
        <f t="shared" si="12"/>
        <v>55</v>
      </c>
      <c r="B368" s="30"/>
      <c r="E368" s="31"/>
      <c r="H368" s="620" t="s">
        <v>465</v>
      </c>
      <c r="I368" s="620"/>
      <c r="J368" s="620"/>
      <c r="K368" s="620"/>
      <c r="L368" s="620"/>
      <c r="M368" s="620"/>
      <c r="N368" s="620"/>
      <c r="O368" s="620"/>
      <c r="P368" s="620"/>
      <c r="Q368" s="620"/>
      <c r="R368" s="620"/>
      <c r="S368" s="620"/>
      <c r="T368" s="620"/>
      <c r="U368" s="620"/>
      <c r="V368" s="620"/>
      <c r="W368" s="620"/>
      <c r="X368" s="620"/>
      <c r="Y368" s="620"/>
      <c r="Z368" s="620"/>
      <c r="AA368" s="620"/>
      <c r="AB368" s="620"/>
      <c r="AC368" s="620"/>
      <c r="AD368" s="620"/>
      <c r="AE368" s="171" t="s">
        <v>838</v>
      </c>
      <c r="AF368" s="174">
        <f>_xlfn.IFS(COUNTIF($AE$8:AE368,AE368)&lt;&gt;0,COUNTIF($AE$8:AE368,AE368),COUNTIF($AE$8:AE368,AE368)=0,"")</f>
        <v>55</v>
      </c>
      <c r="AG368" s="98">
        <f t="shared" si="11"/>
        <v>55</v>
      </c>
      <c r="AH368" s="554" t="s">
        <v>50</v>
      </c>
      <c r="AI368" s="555"/>
      <c r="AJ368" s="556"/>
      <c r="AK368" s="3"/>
      <c r="AL368" s="503"/>
      <c r="AM368" s="504"/>
      <c r="AN368" s="504"/>
      <c r="AO368" s="504"/>
      <c r="AP368" s="504"/>
      <c r="AQ368" s="505"/>
      <c r="AR368" s="70" t="e">
        <f t="shared" si="13"/>
        <v>#N/A</v>
      </c>
    </row>
    <row r="369" spans="1:44" ht="27" customHeight="1" x14ac:dyDescent="0.65">
      <c r="A369" s="8">
        <f t="shared" si="12"/>
        <v>56</v>
      </c>
      <c r="B369" s="30"/>
      <c r="E369" s="31"/>
      <c r="H369" s="620" t="s">
        <v>464</v>
      </c>
      <c r="I369" s="620"/>
      <c r="J369" s="620"/>
      <c r="K369" s="620"/>
      <c r="L369" s="620"/>
      <c r="M369" s="620"/>
      <c r="N369" s="620"/>
      <c r="O369" s="620"/>
      <c r="P369" s="620"/>
      <c r="Q369" s="620"/>
      <c r="R369" s="620"/>
      <c r="S369" s="620"/>
      <c r="T369" s="620"/>
      <c r="U369" s="620"/>
      <c r="V369" s="620"/>
      <c r="W369" s="620"/>
      <c r="X369" s="620"/>
      <c r="Y369" s="620"/>
      <c r="Z369" s="620"/>
      <c r="AA369" s="620"/>
      <c r="AB369" s="620"/>
      <c r="AC369" s="620"/>
      <c r="AD369" s="620"/>
      <c r="AE369" s="171" t="s">
        <v>838</v>
      </c>
      <c r="AF369" s="174">
        <f>_xlfn.IFS(COUNTIF($AE$8:AE369,AE369)&lt;&gt;0,COUNTIF($AE$8:AE369,AE369),COUNTIF($AE$8:AE369,AE369)=0,"")</f>
        <v>56</v>
      </c>
      <c r="AG369" s="98">
        <f t="shared" si="11"/>
        <v>56</v>
      </c>
      <c r="AH369" s="554" t="s">
        <v>50</v>
      </c>
      <c r="AI369" s="555"/>
      <c r="AJ369" s="556"/>
      <c r="AK369" s="3"/>
      <c r="AL369" s="503"/>
      <c r="AM369" s="504"/>
      <c r="AN369" s="504"/>
      <c r="AO369" s="504"/>
      <c r="AP369" s="504"/>
      <c r="AQ369" s="505"/>
      <c r="AR369" s="70" t="e">
        <f t="shared" si="13"/>
        <v>#N/A</v>
      </c>
    </row>
    <row r="370" spans="1:44" ht="27" customHeight="1" x14ac:dyDescent="0.65">
      <c r="A370" s="8">
        <f t="shared" si="12"/>
        <v>57</v>
      </c>
      <c r="B370" s="30"/>
      <c r="E370" s="31"/>
      <c r="H370" s="620" t="s">
        <v>463</v>
      </c>
      <c r="I370" s="620"/>
      <c r="J370" s="620"/>
      <c r="K370" s="620"/>
      <c r="L370" s="620"/>
      <c r="M370" s="620"/>
      <c r="N370" s="620"/>
      <c r="O370" s="620"/>
      <c r="P370" s="620"/>
      <c r="Q370" s="620"/>
      <c r="R370" s="620"/>
      <c r="S370" s="620"/>
      <c r="T370" s="620"/>
      <c r="U370" s="620"/>
      <c r="V370" s="620"/>
      <c r="W370" s="620"/>
      <c r="X370" s="620"/>
      <c r="Y370" s="620"/>
      <c r="Z370" s="620"/>
      <c r="AA370" s="620"/>
      <c r="AB370" s="620"/>
      <c r="AC370" s="620"/>
      <c r="AD370" s="620"/>
      <c r="AE370" s="171" t="s">
        <v>838</v>
      </c>
      <c r="AF370" s="174">
        <f>_xlfn.IFS(COUNTIF($AE$8:AE370,AE370)&lt;&gt;0,COUNTIF($AE$8:AE370,AE370),COUNTIF($AE$8:AE370,AE370)=0,"")</f>
        <v>57</v>
      </c>
      <c r="AG370" s="98">
        <f t="shared" si="11"/>
        <v>57</v>
      </c>
      <c r="AH370" s="554" t="s">
        <v>50</v>
      </c>
      <c r="AI370" s="555"/>
      <c r="AJ370" s="556"/>
      <c r="AK370" s="3"/>
      <c r="AL370" s="503"/>
      <c r="AM370" s="504"/>
      <c r="AN370" s="504"/>
      <c r="AO370" s="504"/>
      <c r="AP370" s="504"/>
      <c r="AQ370" s="505"/>
      <c r="AR370" s="70" t="e">
        <f t="shared" si="13"/>
        <v>#N/A</v>
      </c>
    </row>
    <row r="371" spans="1:44" ht="27" customHeight="1" x14ac:dyDescent="0.65">
      <c r="A371" s="8">
        <f t="shared" si="12"/>
        <v>58</v>
      </c>
      <c r="B371" s="30"/>
      <c r="E371" s="31"/>
      <c r="H371" s="620" t="s">
        <v>379</v>
      </c>
      <c r="I371" s="620"/>
      <c r="J371" s="620"/>
      <c r="K371" s="620"/>
      <c r="L371" s="620"/>
      <c r="M371" s="620"/>
      <c r="N371" s="620"/>
      <c r="O371" s="620"/>
      <c r="P371" s="620"/>
      <c r="Q371" s="620"/>
      <c r="R371" s="620"/>
      <c r="S371" s="620"/>
      <c r="T371" s="620"/>
      <c r="U371" s="620"/>
      <c r="V371" s="620"/>
      <c r="W371" s="620"/>
      <c r="X371" s="620"/>
      <c r="Y371" s="620"/>
      <c r="Z371" s="620"/>
      <c r="AA371" s="620"/>
      <c r="AB371" s="620"/>
      <c r="AC371" s="620"/>
      <c r="AD371" s="620"/>
      <c r="AE371" s="171" t="s">
        <v>838</v>
      </c>
      <c r="AF371" s="174">
        <f>_xlfn.IFS(COUNTIF($AE$8:AE371,AE371)&lt;&gt;0,COUNTIF($AE$8:AE371,AE371),COUNTIF($AE$8:AE371,AE371)=0,"")</f>
        <v>58</v>
      </c>
      <c r="AG371" s="98">
        <f t="shared" si="11"/>
        <v>58</v>
      </c>
      <c r="AH371" s="554" t="s">
        <v>50</v>
      </c>
      <c r="AI371" s="555"/>
      <c r="AJ371" s="556"/>
      <c r="AK371" s="3"/>
      <c r="AL371" s="503"/>
      <c r="AM371" s="504"/>
      <c r="AN371" s="504"/>
      <c r="AO371" s="504"/>
      <c r="AP371" s="504"/>
      <c r="AQ371" s="505"/>
      <c r="AR371" s="70" t="e">
        <f t="shared" si="13"/>
        <v>#N/A</v>
      </c>
    </row>
    <row r="372" spans="1:44" ht="27" customHeight="1" x14ac:dyDescent="0.65">
      <c r="A372" s="8">
        <f t="shared" si="12"/>
        <v>59</v>
      </c>
      <c r="B372" s="30"/>
      <c r="E372" s="31"/>
      <c r="H372" s="620" t="s">
        <v>380</v>
      </c>
      <c r="I372" s="620"/>
      <c r="J372" s="620"/>
      <c r="K372" s="620"/>
      <c r="L372" s="620"/>
      <c r="M372" s="620"/>
      <c r="N372" s="620"/>
      <c r="O372" s="620"/>
      <c r="P372" s="620"/>
      <c r="Q372" s="620"/>
      <c r="R372" s="620"/>
      <c r="S372" s="620"/>
      <c r="T372" s="620"/>
      <c r="U372" s="620"/>
      <c r="V372" s="620"/>
      <c r="W372" s="620"/>
      <c r="X372" s="620"/>
      <c r="Y372" s="620"/>
      <c r="Z372" s="620"/>
      <c r="AA372" s="620"/>
      <c r="AB372" s="620"/>
      <c r="AC372" s="620"/>
      <c r="AD372" s="620"/>
      <c r="AE372" s="171" t="s">
        <v>838</v>
      </c>
      <c r="AF372" s="174">
        <f>_xlfn.IFS(COUNTIF($AE$8:AE372,AE372)&lt;&gt;0,COUNTIF($AE$8:AE372,AE372),COUNTIF($AE$8:AE372,AE372)=0,"")</f>
        <v>59</v>
      </c>
      <c r="AG372" s="98">
        <f t="shared" si="11"/>
        <v>59</v>
      </c>
      <c r="AH372" s="554" t="s">
        <v>50</v>
      </c>
      <c r="AI372" s="555"/>
      <c r="AJ372" s="556"/>
      <c r="AK372" s="3"/>
      <c r="AL372" s="503"/>
      <c r="AM372" s="504"/>
      <c r="AN372" s="504"/>
      <c r="AO372" s="504"/>
      <c r="AP372" s="504"/>
      <c r="AQ372" s="505"/>
      <c r="AR372" s="70" t="e">
        <f t="shared" si="13"/>
        <v>#N/A</v>
      </c>
    </row>
    <row r="373" spans="1:44" ht="27" customHeight="1" x14ac:dyDescent="0.65">
      <c r="A373" s="8">
        <f t="shared" si="12"/>
        <v>60</v>
      </c>
      <c r="B373" s="30"/>
      <c r="E373" s="31"/>
      <c r="H373" s="620" t="s">
        <v>381</v>
      </c>
      <c r="I373" s="620"/>
      <c r="J373" s="620"/>
      <c r="K373" s="620"/>
      <c r="L373" s="620"/>
      <c r="M373" s="620"/>
      <c r="N373" s="620"/>
      <c r="O373" s="620"/>
      <c r="P373" s="620"/>
      <c r="Q373" s="620"/>
      <c r="R373" s="620"/>
      <c r="S373" s="620"/>
      <c r="T373" s="620"/>
      <c r="U373" s="620"/>
      <c r="V373" s="620"/>
      <c r="W373" s="620"/>
      <c r="X373" s="620"/>
      <c r="Y373" s="620"/>
      <c r="Z373" s="620"/>
      <c r="AA373" s="620"/>
      <c r="AB373" s="620"/>
      <c r="AC373" s="620"/>
      <c r="AD373" s="620"/>
      <c r="AE373" s="171" t="s">
        <v>838</v>
      </c>
      <c r="AF373" s="174">
        <f>_xlfn.IFS(COUNTIF($AE$8:AE373,AE373)&lt;&gt;0,COUNTIF($AE$8:AE373,AE373),COUNTIF($AE$8:AE373,AE373)=0,"")</f>
        <v>60</v>
      </c>
      <c r="AG373" s="98">
        <f t="shared" si="11"/>
        <v>60</v>
      </c>
      <c r="AH373" s="554" t="s">
        <v>50</v>
      </c>
      <c r="AI373" s="555"/>
      <c r="AJ373" s="556"/>
      <c r="AK373" s="3"/>
      <c r="AL373" s="503"/>
      <c r="AM373" s="504"/>
      <c r="AN373" s="504"/>
      <c r="AO373" s="504"/>
      <c r="AP373" s="504"/>
      <c r="AQ373" s="505"/>
      <c r="AR373" s="70" t="e">
        <f t="shared" si="13"/>
        <v>#N/A</v>
      </c>
    </row>
    <row r="374" spans="1:44" ht="27" customHeight="1" x14ac:dyDescent="0.65">
      <c r="A374" s="8">
        <f t="shared" si="12"/>
        <v>61</v>
      </c>
      <c r="B374" s="30"/>
      <c r="E374" s="31"/>
      <c r="H374" s="620" t="s">
        <v>462</v>
      </c>
      <c r="I374" s="620"/>
      <c r="J374" s="620"/>
      <c r="K374" s="620"/>
      <c r="L374" s="620"/>
      <c r="M374" s="620"/>
      <c r="N374" s="620"/>
      <c r="O374" s="620"/>
      <c r="P374" s="620"/>
      <c r="Q374" s="620"/>
      <c r="R374" s="620"/>
      <c r="S374" s="620"/>
      <c r="T374" s="620"/>
      <c r="U374" s="620"/>
      <c r="V374" s="620"/>
      <c r="W374" s="620"/>
      <c r="X374" s="620"/>
      <c r="Y374" s="620"/>
      <c r="Z374" s="620"/>
      <c r="AA374" s="620"/>
      <c r="AB374" s="620"/>
      <c r="AC374" s="620"/>
      <c r="AD374" s="620"/>
      <c r="AE374" s="171" t="s">
        <v>838</v>
      </c>
      <c r="AF374" s="174">
        <f>_xlfn.IFS(COUNTIF($AE$8:AE374,AE374)&lt;&gt;0,COUNTIF($AE$8:AE374,AE374),COUNTIF($AE$8:AE374,AE374)=0,"")</f>
        <v>61</v>
      </c>
      <c r="AG374" s="98">
        <f t="shared" si="11"/>
        <v>61</v>
      </c>
      <c r="AH374" s="554" t="s">
        <v>50</v>
      </c>
      <c r="AI374" s="555"/>
      <c r="AJ374" s="556"/>
      <c r="AK374" s="3"/>
      <c r="AL374" s="503"/>
      <c r="AM374" s="504"/>
      <c r="AN374" s="504"/>
      <c r="AO374" s="504"/>
      <c r="AP374" s="504"/>
      <c r="AQ374" s="505"/>
      <c r="AR374" s="70" t="e">
        <f t="shared" si="13"/>
        <v>#N/A</v>
      </c>
    </row>
    <row r="375" spans="1:44" ht="27" customHeight="1" x14ac:dyDescent="0.65">
      <c r="A375" s="8">
        <f t="shared" si="12"/>
        <v>62</v>
      </c>
      <c r="B375" s="30"/>
      <c r="E375" s="31"/>
      <c r="H375" s="620" t="s">
        <v>382</v>
      </c>
      <c r="I375" s="620"/>
      <c r="J375" s="620"/>
      <c r="K375" s="620"/>
      <c r="L375" s="620"/>
      <c r="M375" s="620"/>
      <c r="N375" s="620"/>
      <c r="O375" s="620"/>
      <c r="P375" s="620"/>
      <c r="Q375" s="620"/>
      <c r="R375" s="620"/>
      <c r="S375" s="620"/>
      <c r="T375" s="620"/>
      <c r="U375" s="620"/>
      <c r="V375" s="620"/>
      <c r="W375" s="620"/>
      <c r="X375" s="620"/>
      <c r="Y375" s="620"/>
      <c r="Z375" s="620"/>
      <c r="AA375" s="620"/>
      <c r="AB375" s="620"/>
      <c r="AC375" s="620"/>
      <c r="AD375" s="620"/>
      <c r="AE375" s="171" t="s">
        <v>838</v>
      </c>
      <c r="AF375" s="174">
        <f>_xlfn.IFS(COUNTIF($AE$8:AE375,AE375)&lt;&gt;0,COUNTIF($AE$8:AE375,AE375),COUNTIF($AE$8:AE375,AE375)=0,"")</f>
        <v>62</v>
      </c>
      <c r="AG375" s="98">
        <f t="shared" si="11"/>
        <v>62</v>
      </c>
      <c r="AH375" s="554" t="s">
        <v>50</v>
      </c>
      <c r="AI375" s="555"/>
      <c r="AJ375" s="556"/>
      <c r="AK375" s="3"/>
      <c r="AL375" s="503"/>
      <c r="AM375" s="504"/>
      <c r="AN375" s="504"/>
      <c r="AO375" s="504"/>
      <c r="AP375" s="504"/>
      <c r="AQ375" s="505"/>
      <c r="AR375" s="70" t="e">
        <f t="shared" si="13"/>
        <v>#N/A</v>
      </c>
    </row>
    <row r="376" spans="1:44" ht="27" customHeight="1" x14ac:dyDescent="0.65">
      <c r="A376" s="8" t="str">
        <f t="shared" si="12"/>
        <v/>
      </c>
      <c r="B376" s="30"/>
      <c r="E376" s="31"/>
      <c r="H376" s="265"/>
      <c r="I376" s="265"/>
      <c r="J376" s="265"/>
      <c r="K376" s="265"/>
      <c r="L376" s="265"/>
      <c r="M376" s="265"/>
      <c r="N376" s="265"/>
      <c r="O376" s="265"/>
      <c r="P376" s="265"/>
      <c r="Q376" s="265"/>
      <c r="R376" s="265"/>
      <c r="S376" s="265"/>
      <c r="T376" s="265"/>
      <c r="U376" s="265"/>
      <c r="V376" s="265"/>
      <c r="W376" s="265"/>
      <c r="X376" s="265"/>
      <c r="Y376" s="265"/>
      <c r="Z376" s="265"/>
      <c r="AA376" s="265"/>
      <c r="AB376" s="265"/>
      <c r="AC376" s="265"/>
      <c r="AD376" s="265"/>
      <c r="AE376" s="33"/>
      <c r="AF376" s="174" t="str">
        <f>_xlfn.IFS(COUNTIF($AE$8:AE376,AE376)&lt;&gt;0,COUNTIF($AE$8:AE376,AE376),COUNTIF($AE$8:AE376,AE376)=0,"")</f>
        <v/>
      </c>
      <c r="AG376" s="98" t="str">
        <f t="shared" ref="AG376:AG439" si="14">+AF376</f>
        <v/>
      </c>
      <c r="AH376" s="121"/>
      <c r="AI376" s="121"/>
      <c r="AJ376" s="121"/>
      <c r="AK376" s="3"/>
      <c r="AL376" s="363"/>
      <c r="AM376" s="364"/>
      <c r="AN376" s="364"/>
      <c r="AO376" s="364"/>
      <c r="AP376" s="364"/>
      <c r="AQ376" s="365"/>
      <c r="AR376" s="70"/>
    </row>
    <row r="377" spans="1:44" ht="27" customHeight="1" x14ac:dyDescent="0.65">
      <c r="A377" s="8">
        <f t="shared" si="12"/>
        <v>63</v>
      </c>
      <c r="B377" s="30"/>
      <c r="E377" s="31"/>
      <c r="H377" s="511" t="s">
        <v>834</v>
      </c>
      <c r="I377" s="511"/>
      <c r="J377" s="511"/>
      <c r="K377" s="511"/>
      <c r="L377" s="511"/>
      <c r="M377" s="511"/>
      <c r="N377" s="511"/>
      <c r="O377" s="511"/>
      <c r="P377" s="511"/>
      <c r="Q377" s="511"/>
      <c r="R377" s="511"/>
      <c r="S377" s="511"/>
      <c r="T377" s="511"/>
      <c r="U377" s="511"/>
      <c r="V377" s="511"/>
      <c r="W377" s="511"/>
      <c r="X377" s="511"/>
      <c r="Y377" s="511"/>
      <c r="Z377" s="511"/>
      <c r="AA377" s="511"/>
      <c r="AB377" s="511"/>
      <c r="AC377" s="511"/>
      <c r="AD377" s="511"/>
      <c r="AE377" s="171" t="s">
        <v>838</v>
      </c>
      <c r="AF377" s="174">
        <f>_xlfn.IFS(COUNTIF($AE$8:AE377,AE377)&lt;&gt;0,COUNTIF($AE$8:AE377,AE377),COUNTIF($AE$8:AE377,AE377)=0,"")</f>
        <v>63</v>
      </c>
      <c r="AG377" s="98">
        <f t="shared" si="14"/>
        <v>63</v>
      </c>
      <c r="AH377" s="617" t="s">
        <v>931</v>
      </c>
      <c r="AI377" s="618"/>
      <c r="AJ377" s="619"/>
      <c r="AK377" s="3"/>
      <c r="AL377" s="503" t="s">
        <v>708</v>
      </c>
      <c r="AM377" s="504"/>
      <c r="AN377" s="504"/>
      <c r="AO377" s="504"/>
      <c r="AP377" s="504"/>
      <c r="AQ377" s="505"/>
      <c r="AR377" s="70"/>
    </row>
    <row r="378" spans="1:44" ht="27" customHeight="1" x14ac:dyDescent="0.65">
      <c r="A378" s="8" t="str">
        <f t="shared" si="12"/>
        <v/>
      </c>
      <c r="B378" s="30"/>
      <c r="E378" s="31"/>
      <c r="H378" s="511"/>
      <c r="I378" s="511"/>
      <c r="J378" s="511"/>
      <c r="K378" s="511"/>
      <c r="L378" s="511"/>
      <c r="M378" s="511"/>
      <c r="N378" s="511"/>
      <c r="O378" s="511"/>
      <c r="P378" s="511"/>
      <c r="Q378" s="511"/>
      <c r="R378" s="511"/>
      <c r="S378" s="511"/>
      <c r="T378" s="511"/>
      <c r="U378" s="511"/>
      <c r="V378" s="511"/>
      <c r="W378" s="511"/>
      <c r="X378" s="511"/>
      <c r="Y378" s="511"/>
      <c r="Z378" s="511"/>
      <c r="AA378" s="511"/>
      <c r="AB378" s="511"/>
      <c r="AC378" s="511"/>
      <c r="AD378" s="511"/>
      <c r="AE378" s="33"/>
      <c r="AF378" s="174" t="str">
        <f>_xlfn.IFS(COUNTIF($AE$8:AE378,AE378)&lt;&gt;0,COUNTIF($AE$8:AE378,AE378),COUNTIF($AE$8:AE378,AE378)=0,"")</f>
        <v/>
      </c>
      <c r="AG378" s="98" t="str">
        <f t="shared" si="14"/>
        <v/>
      </c>
      <c r="AH378" s="121"/>
      <c r="AI378" s="121"/>
      <c r="AJ378" s="121"/>
      <c r="AK378" s="3"/>
      <c r="AL378" s="503"/>
      <c r="AM378" s="504"/>
      <c r="AN378" s="504"/>
      <c r="AO378" s="504"/>
      <c r="AP378" s="504"/>
      <c r="AQ378" s="505"/>
      <c r="AR378" s="70"/>
    </row>
    <row r="379" spans="1:44" ht="27" customHeight="1" x14ac:dyDescent="0.65">
      <c r="A379" s="8" t="str">
        <f t="shared" si="12"/>
        <v/>
      </c>
      <c r="B379" s="30"/>
      <c r="E379" s="31"/>
      <c r="H379" s="511"/>
      <c r="I379" s="511"/>
      <c r="J379" s="511"/>
      <c r="K379" s="511"/>
      <c r="L379" s="511"/>
      <c r="M379" s="511"/>
      <c r="N379" s="511"/>
      <c r="O379" s="511"/>
      <c r="P379" s="511"/>
      <c r="Q379" s="511"/>
      <c r="R379" s="511"/>
      <c r="S379" s="511"/>
      <c r="T379" s="511"/>
      <c r="U379" s="511"/>
      <c r="V379" s="511"/>
      <c r="W379" s="511"/>
      <c r="X379" s="511"/>
      <c r="Y379" s="511"/>
      <c r="Z379" s="511"/>
      <c r="AA379" s="511"/>
      <c r="AB379" s="511"/>
      <c r="AC379" s="511"/>
      <c r="AD379" s="511"/>
      <c r="AE379" s="33"/>
      <c r="AF379" s="174" t="str">
        <f>_xlfn.IFS(COUNTIF($AE$8:AE379,AE379)&lt;&gt;0,COUNTIF($AE$8:AE379,AE379),COUNTIF($AE$8:AE379,AE379)=0,"")</f>
        <v/>
      </c>
      <c r="AG379" s="98" t="str">
        <f t="shared" si="14"/>
        <v/>
      </c>
      <c r="AH379" s="121"/>
      <c r="AI379" s="121"/>
      <c r="AJ379" s="121"/>
      <c r="AK379" s="3"/>
      <c r="AL379" s="503"/>
      <c r="AM379" s="504"/>
      <c r="AN379" s="504"/>
      <c r="AO379" s="504"/>
      <c r="AP379" s="504"/>
      <c r="AQ379" s="505"/>
      <c r="AR379" s="70"/>
    </row>
    <row r="380" spans="1:44" ht="27" customHeight="1" x14ac:dyDescent="0.65">
      <c r="A380" s="8" t="str">
        <f t="shared" ref="A380:A442" si="15">+AG380</f>
        <v/>
      </c>
      <c r="B380" s="30"/>
      <c r="E380" s="31"/>
      <c r="H380" s="265"/>
      <c r="I380" s="265"/>
      <c r="J380" s="265"/>
      <c r="K380" s="265"/>
      <c r="L380" s="265"/>
      <c r="M380" s="265"/>
      <c r="N380" s="265"/>
      <c r="O380" s="265"/>
      <c r="P380" s="265"/>
      <c r="Q380" s="265"/>
      <c r="R380" s="265"/>
      <c r="S380" s="265"/>
      <c r="T380" s="265"/>
      <c r="U380" s="265"/>
      <c r="V380" s="265"/>
      <c r="W380" s="265"/>
      <c r="X380" s="265"/>
      <c r="Y380" s="265"/>
      <c r="Z380" s="265"/>
      <c r="AA380" s="265"/>
      <c r="AB380" s="265"/>
      <c r="AC380" s="265"/>
      <c r="AD380" s="265"/>
      <c r="AE380" s="33"/>
      <c r="AF380" s="174" t="str">
        <f>_xlfn.IFS(COUNTIF($AE$8:AE380,AE380)&lt;&gt;0,COUNTIF($AE$8:AE380,AE380),COUNTIF($AE$8:AE380,AE380)=0,"")</f>
        <v/>
      </c>
      <c r="AG380" s="98" t="str">
        <f t="shared" si="14"/>
        <v/>
      </c>
      <c r="AH380" s="121"/>
      <c r="AI380" s="121"/>
      <c r="AJ380" s="121"/>
      <c r="AK380" s="3"/>
      <c r="AL380" s="503"/>
      <c r="AM380" s="504"/>
      <c r="AN380" s="504"/>
      <c r="AO380" s="504"/>
      <c r="AP380" s="504"/>
      <c r="AQ380" s="505"/>
      <c r="AR380" s="70"/>
    </row>
    <row r="381" spans="1:44" ht="27" customHeight="1" thickBot="1" x14ac:dyDescent="0.7">
      <c r="A381" s="8" t="str">
        <f t="shared" si="15"/>
        <v/>
      </c>
      <c r="B381" s="30"/>
      <c r="E381" s="31"/>
      <c r="AE381" s="33"/>
      <c r="AF381" s="174" t="str">
        <f>_xlfn.IFS(COUNTIF($AE$8:AE381,AE381)&lt;&gt;0,COUNTIF($AE$8:AE381,AE381),COUNTIF($AE$8:AE381,AE381)=0,"")</f>
        <v/>
      </c>
      <c r="AG381" s="98" t="str">
        <f t="shared" si="14"/>
        <v/>
      </c>
      <c r="AK381" s="3"/>
      <c r="AL381" s="363"/>
      <c r="AM381" s="364"/>
      <c r="AN381" s="364"/>
      <c r="AO381" s="364"/>
      <c r="AP381" s="364"/>
      <c r="AQ381" s="365"/>
      <c r="AR381" s="34"/>
    </row>
    <row r="382" spans="1:44" ht="27" customHeight="1" x14ac:dyDescent="0.65">
      <c r="A382" s="8" t="str">
        <f t="shared" si="15"/>
        <v/>
      </c>
      <c r="B382" s="17"/>
      <c r="C382" s="4"/>
      <c r="D382" s="4"/>
      <c r="E382" s="18"/>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47"/>
      <c r="AF382" s="175" t="str">
        <f>_xlfn.IFS(COUNTIF($AE$8:AE382,AE382)&lt;&gt;0,COUNTIF($AE$8:AE382,AE382),COUNTIF($AE$8:AE382,AE382)=0,"")</f>
        <v/>
      </c>
      <c r="AG382" s="102" t="str">
        <f t="shared" si="14"/>
        <v/>
      </c>
      <c r="AH382" s="48"/>
      <c r="AI382" s="48"/>
      <c r="AJ382" s="48"/>
      <c r="AK382" s="13"/>
      <c r="AL382" s="418"/>
      <c r="AM382" s="419"/>
      <c r="AN382" s="419"/>
      <c r="AO382" s="419"/>
      <c r="AP382" s="419"/>
      <c r="AQ382" s="420"/>
      <c r="AR382" s="34"/>
    </row>
    <row r="383" spans="1:44" ht="27" customHeight="1" x14ac:dyDescent="0.65">
      <c r="A383" s="8" t="str">
        <f t="shared" si="15"/>
        <v/>
      </c>
      <c r="B383" s="30"/>
      <c r="C383" s="150"/>
      <c r="D383" s="150"/>
      <c r="E383" s="267"/>
      <c r="F383" s="864"/>
      <c r="G383" s="865"/>
      <c r="H383" s="200"/>
      <c r="I383" s="200"/>
      <c r="J383" s="200"/>
      <c r="K383" s="200"/>
      <c r="L383" s="200"/>
      <c r="M383" s="200"/>
      <c r="N383" s="200"/>
      <c r="O383" s="200"/>
      <c r="P383" s="200"/>
      <c r="Q383" s="200"/>
      <c r="R383" s="200"/>
      <c r="S383" s="200"/>
      <c r="T383" s="200"/>
      <c r="U383" s="200"/>
      <c r="V383" s="200"/>
      <c r="W383" s="200"/>
      <c r="X383" s="200"/>
      <c r="Y383" s="200"/>
      <c r="Z383" s="200"/>
      <c r="AA383" s="200"/>
      <c r="AB383" s="200"/>
      <c r="AC383" s="200"/>
      <c r="AD383" s="200"/>
      <c r="AE383" s="33"/>
      <c r="AF383" s="174" t="str">
        <f>_xlfn.IFS(COUNTIF($AE$8:AE383,AE383)&lt;&gt;0,COUNTIF($AE$8:AE383,AE383),COUNTIF($AE$8:AE383,AE383)=0,"")</f>
        <v/>
      </c>
      <c r="AG383" s="98" t="str">
        <f t="shared" si="14"/>
        <v/>
      </c>
      <c r="AK383" s="3"/>
      <c r="AL383" s="363"/>
      <c r="AM383" s="364"/>
      <c r="AN383" s="364"/>
      <c r="AO383" s="364"/>
      <c r="AP383" s="364"/>
      <c r="AQ383" s="365"/>
      <c r="AR383" s="34"/>
    </row>
    <row r="384" spans="1:44" ht="27" customHeight="1" x14ac:dyDescent="0.65">
      <c r="A384" s="8" t="str">
        <f t="shared" si="15"/>
        <v/>
      </c>
      <c r="B384" s="268"/>
      <c r="C384" s="150"/>
      <c r="D384" s="150"/>
      <c r="E384" s="267"/>
      <c r="F384" s="629" t="s">
        <v>243</v>
      </c>
      <c r="G384" s="630"/>
      <c r="H384" s="511" t="s">
        <v>709</v>
      </c>
      <c r="I384" s="511"/>
      <c r="J384" s="511"/>
      <c r="K384" s="511"/>
      <c r="L384" s="511"/>
      <c r="M384" s="511"/>
      <c r="N384" s="511"/>
      <c r="O384" s="511"/>
      <c r="P384" s="511"/>
      <c r="Q384" s="511"/>
      <c r="R384" s="511"/>
      <c r="S384" s="511"/>
      <c r="T384" s="511"/>
      <c r="U384" s="511"/>
      <c r="V384" s="511"/>
      <c r="W384" s="511"/>
      <c r="X384" s="511"/>
      <c r="Y384" s="511"/>
      <c r="Z384" s="511"/>
      <c r="AA384" s="511"/>
      <c r="AB384" s="511"/>
      <c r="AC384" s="511"/>
      <c r="AD384" s="511"/>
      <c r="AE384" s="33"/>
      <c r="AF384" s="174" t="str">
        <f>_xlfn.IFS(COUNTIF($AE$8:AE384,AE384)&lt;&gt;0,COUNTIF($AE$8:AE384,AE384),COUNTIF($AE$8:AE384,AE384)=0,"")</f>
        <v/>
      </c>
      <c r="AG384" s="98" t="str">
        <f t="shared" si="14"/>
        <v/>
      </c>
      <c r="AK384" s="3"/>
      <c r="AL384" s="363"/>
      <c r="AM384" s="364"/>
      <c r="AN384" s="364"/>
      <c r="AO384" s="364"/>
      <c r="AP384" s="364"/>
      <c r="AQ384" s="365"/>
      <c r="AR384" s="34"/>
    </row>
    <row r="385" spans="1:44" ht="27" customHeight="1" x14ac:dyDescent="0.65">
      <c r="A385" s="8" t="str">
        <f t="shared" si="15"/>
        <v/>
      </c>
      <c r="B385" s="268"/>
      <c r="C385" s="150"/>
      <c r="D385" s="150"/>
      <c r="E385" s="267"/>
      <c r="AE385" s="33"/>
      <c r="AF385" s="174" t="str">
        <f>_xlfn.IFS(COUNTIF($AE$8:AE385,AE385)&lt;&gt;0,COUNTIF($AE$8:AE385,AE385),COUNTIF($AE$8:AE385,AE385)=0,"")</f>
        <v/>
      </c>
      <c r="AG385" s="98" t="str">
        <f t="shared" si="14"/>
        <v/>
      </c>
      <c r="AK385" s="3"/>
      <c r="AL385" s="363"/>
      <c r="AM385" s="364"/>
      <c r="AN385" s="364"/>
      <c r="AO385" s="364"/>
      <c r="AP385" s="364"/>
      <c r="AQ385" s="365"/>
      <c r="AR385" s="34"/>
    </row>
    <row r="386" spans="1:44" ht="27" customHeight="1" x14ac:dyDescent="0.65">
      <c r="A386" s="8">
        <f t="shared" si="15"/>
        <v>64</v>
      </c>
      <c r="B386" s="661" t="s">
        <v>154</v>
      </c>
      <c r="C386" s="662"/>
      <c r="D386" s="662"/>
      <c r="E386" s="663"/>
      <c r="H386" s="511" t="s">
        <v>471</v>
      </c>
      <c r="I386" s="511"/>
      <c r="J386" s="511"/>
      <c r="K386" s="511"/>
      <c r="L386" s="511"/>
      <c r="M386" s="511"/>
      <c r="N386" s="511"/>
      <c r="O386" s="511"/>
      <c r="P386" s="511"/>
      <c r="Q386" s="511"/>
      <c r="R386" s="511"/>
      <c r="S386" s="511"/>
      <c r="T386" s="511"/>
      <c r="U386" s="511"/>
      <c r="V386" s="511"/>
      <c r="W386" s="511"/>
      <c r="X386" s="511"/>
      <c r="Y386" s="511"/>
      <c r="Z386" s="511"/>
      <c r="AA386" s="511"/>
      <c r="AB386" s="511"/>
      <c r="AC386" s="511"/>
      <c r="AD386" s="511"/>
      <c r="AE386" s="171" t="s">
        <v>838</v>
      </c>
      <c r="AF386" s="174">
        <f>_xlfn.IFS(COUNTIF($AE$8:AE386,AE386)&lt;&gt;0,COUNTIF($AE$8:AE386,AE386),COUNTIF($AE$8:AE386,AE386)=0,"")</f>
        <v>64</v>
      </c>
      <c r="AG386" s="98">
        <f t="shared" si="14"/>
        <v>64</v>
      </c>
      <c r="AH386" s="554" t="s">
        <v>50</v>
      </c>
      <c r="AI386" s="555"/>
      <c r="AJ386" s="556"/>
      <c r="AK386" s="3"/>
      <c r="AL386" s="503" t="s">
        <v>712</v>
      </c>
      <c r="AM386" s="504"/>
      <c r="AN386" s="504"/>
      <c r="AO386" s="504"/>
      <c r="AP386" s="504"/>
      <c r="AQ386" s="505"/>
      <c r="AR386" s="742" t="e">
        <f>VLOOKUP(AH386,$CD$7:$CE$9,2,FALSE)</f>
        <v>#N/A</v>
      </c>
    </row>
    <row r="387" spans="1:44" ht="27" customHeight="1" x14ac:dyDescent="0.65">
      <c r="A387" s="8" t="str">
        <f t="shared" si="15"/>
        <v/>
      </c>
      <c r="B387" s="661"/>
      <c r="C387" s="662"/>
      <c r="D387" s="662"/>
      <c r="E387" s="663"/>
      <c r="H387" s="200"/>
      <c r="I387" s="200"/>
      <c r="J387" s="200"/>
      <c r="K387" s="200"/>
      <c r="L387" s="200"/>
      <c r="M387" s="200"/>
      <c r="N387" s="200"/>
      <c r="O387" s="200"/>
      <c r="P387" s="200"/>
      <c r="Q387" s="200"/>
      <c r="R387" s="200"/>
      <c r="S387" s="200"/>
      <c r="T387" s="200"/>
      <c r="U387" s="200"/>
      <c r="V387" s="200"/>
      <c r="W387" s="200"/>
      <c r="X387" s="200"/>
      <c r="Y387" s="200"/>
      <c r="Z387" s="200"/>
      <c r="AA387" s="200"/>
      <c r="AB387" s="200"/>
      <c r="AC387" s="200"/>
      <c r="AD387" s="200"/>
      <c r="AE387" s="33"/>
      <c r="AF387" s="174" t="str">
        <f>_xlfn.IFS(COUNTIF($AE$8:AE387,AE387)&lt;&gt;0,COUNTIF($AE$8:AE387,AE387),COUNTIF($AE$8:AE387,AE387)=0,"")</f>
        <v/>
      </c>
      <c r="AG387" s="98" t="str">
        <f t="shared" si="14"/>
        <v/>
      </c>
      <c r="AK387" s="3"/>
      <c r="AL387" s="503"/>
      <c r="AM387" s="504"/>
      <c r="AN387" s="504"/>
      <c r="AO387" s="504"/>
      <c r="AP387" s="504"/>
      <c r="AQ387" s="505"/>
      <c r="AR387" s="742"/>
    </row>
    <row r="388" spans="1:44" ht="27" customHeight="1" x14ac:dyDescent="0.65">
      <c r="A388" s="8" t="str">
        <f t="shared" si="15"/>
        <v/>
      </c>
      <c r="B388" s="661"/>
      <c r="C388" s="662"/>
      <c r="D388" s="662"/>
      <c r="E388" s="663"/>
      <c r="H388" s="200"/>
      <c r="I388" s="200"/>
      <c r="J388" s="200"/>
      <c r="K388" s="200"/>
      <c r="L388" s="200"/>
      <c r="M388" s="200"/>
      <c r="N388" s="200"/>
      <c r="O388" s="200"/>
      <c r="P388" s="200"/>
      <c r="Q388" s="200"/>
      <c r="R388" s="200"/>
      <c r="S388" s="200"/>
      <c r="T388" s="200"/>
      <c r="U388" s="200"/>
      <c r="V388" s="200"/>
      <c r="W388" s="200"/>
      <c r="X388" s="200"/>
      <c r="Y388" s="200"/>
      <c r="Z388" s="200"/>
      <c r="AA388" s="200"/>
      <c r="AB388" s="200"/>
      <c r="AC388" s="200"/>
      <c r="AD388" s="200"/>
      <c r="AE388" s="33"/>
      <c r="AF388" s="174" t="str">
        <f>_xlfn.IFS(COUNTIF($AE$8:AE388,AE388)&lt;&gt;0,COUNTIF($AE$8:AE388,AE388),COUNTIF($AE$8:AE388,AE388)=0,"")</f>
        <v/>
      </c>
      <c r="AG388" s="98" t="str">
        <f t="shared" si="14"/>
        <v/>
      </c>
      <c r="AK388" s="3"/>
      <c r="AL388" s="503"/>
      <c r="AM388" s="504"/>
      <c r="AN388" s="504"/>
      <c r="AO388" s="504"/>
      <c r="AP388" s="504"/>
      <c r="AQ388" s="505"/>
      <c r="AR388" s="70"/>
    </row>
    <row r="389" spans="1:44" ht="27" customHeight="1" x14ac:dyDescent="0.65">
      <c r="A389" s="8">
        <f t="shared" si="15"/>
        <v>65</v>
      </c>
      <c r="B389" s="30"/>
      <c r="E389" s="31"/>
      <c r="H389" s="638" t="s">
        <v>472</v>
      </c>
      <c r="I389" s="638"/>
      <c r="J389" s="638"/>
      <c r="K389" s="638"/>
      <c r="L389" s="638"/>
      <c r="M389" s="638"/>
      <c r="N389" s="638"/>
      <c r="O389" s="638"/>
      <c r="P389" s="638"/>
      <c r="Q389" s="638"/>
      <c r="R389" s="638"/>
      <c r="S389" s="638"/>
      <c r="T389" s="638"/>
      <c r="U389" s="638"/>
      <c r="V389" s="638"/>
      <c r="W389" s="638"/>
      <c r="X389" s="638"/>
      <c r="Y389" s="638"/>
      <c r="Z389" s="638"/>
      <c r="AA389" s="638"/>
      <c r="AB389" s="638"/>
      <c r="AC389" s="638"/>
      <c r="AD389" s="638"/>
      <c r="AE389" s="171" t="s">
        <v>838</v>
      </c>
      <c r="AF389" s="174">
        <f>_xlfn.IFS(COUNTIF($AE$8:AE389,AE389)&lt;&gt;0,COUNTIF($AE$8:AE389,AE389),COUNTIF($AE$8:AE389,AE389)=0,"")</f>
        <v>65</v>
      </c>
      <c r="AG389" s="98">
        <f t="shared" si="14"/>
        <v>65</v>
      </c>
      <c r="AH389" s="554" t="s">
        <v>50</v>
      </c>
      <c r="AI389" s="555"/>
      <c r="AJ389" s="556"/>
      <c r="AK389" s="3"/>
      <c r="AL389" s="503" t="s">
        <v>713</v>
      </c>
      <c r="AM389" s="504"/>
      <c r="AN389" s="504"/>
      <c r="AO389" s="504"/>
      <c r="AP389" s="504"/>
      <c r="AQ389" s="505"/>
      <c r="AR389" s="34"/>
    </row>
    <row r="390" spans="1:44" ht="27" customHeight="1" x14ac:dyDescent="0.65">
      <c r="A390" s="8" t="str">
        <f t="shared" si="15"/>
        <v/>
      </c>
      <c r="B390" s="30"/>
      <c r="E390" s="31"/>
      <c r="H390" s="260"/>
      <c r="I390" s="260"/>
      <c r="J390" s="260"/>
      <c r="K390" s="260"/>
      <c r="L390" s="260"/>
      <c r="M390" s="260"/>
      <c r="N390" s="260"/>
      <c r="O390" s="260"/>
      <c r="P390" s="260"/>
      <c r="Q390" s="260"/>
      <c r="R390" s="260"/>
      <c r="S390" s="260"/>
      <c r="T390" s="260"/>
      <c r="U390" s="260"/>
      <c r="V390" s="260"/>
      <c r="W390" s="260"/>
      <c r="X390" s="260"/>
      <c r="Y390" s="260"/>
      <c r="Z390" s="260"/>
      <c r="AA390" s="260"/>
      <c r="AB390" s="260"/>
      <c r="AC390" s="260"/>
      <c r="AD390" s="260"/>
      <c r="AE390" s="33"/>
      <c r="AF390" s="174" t="str">
        <f>_xlfn.IFS(COUNTIF($AE$8:AE390,AE390)&lt;&gt;0,COUNTIF($AE$8:AE390,AE390),COUNTIF($AE$8:AE390,AE390)=0,"")</f>
        <v/>
      </c>
      <c r="AG390" s="98" t="str">
        <f t="shared" si="14"/>
        <v/>
      </c>
      <c r="AH390" s="163"/>
      <c r="AI390" s="163"/>
      <c r="AJ390" s="163"/>
      <c r="AK390" s="3"/>
      <c r="AL390" s="503"/>
      <c r="AM390" s="504"/>
      <c r="AN390" s="504"/>
      <c r="AO390" s="504"/>
      <c r="AP390" s="504"/>
      <c r="AQ390" s="505"/>
      <c r="AR390" s="34"/>
    </row>
    <row r="391" spans="1:44" ht="27" customHeight="1" x14ac:dyDescent="0.65">
      <c r="A391" s="8">
        <f t="shared" si="15"/>
        <v>66</v>
      </c>
      <c r="B391" s="30"/>
      <c r="E391" s="31"/>
      <c r="H391" s="511" t="s">
        <v>835</v>
      </c>
      <c r="I391" s="620"/>
      <c r="J391" s="620"/>
      <c r="K391" s="620"/>
      <c r="L391" s="620"/>
      <c r="M391" s="620"/>
      <c r="N391" s="620"/>
      <c r="O391" s="620"/>
      <c r="P391" s="620"/>
      <c r="Q391" s="620"/>
      <c r="R391" s="620"/>
      <c r="S391" s="620"/>
      <c r="T391" s="620"/>
      <c r="U391" s="620"/>
      <c r="V391" s="620"/>
      <c r="W391" s="620"/>
      <c r="X391" s="620"/>
      <c r="Y391" s="620"/>
      <c r="Z391" s="620"/>
      <c r="AA391" s="620"/>
      <c r="AB391" s="620"/>
      <c r="AC391" s="620"/>
      <c r="AD391" s="620"/>
      <c r="AE391" s="171" t="s">
        <v>838</v>
      </c>
      <c r="AF391" s="174">
        <f>_xlfn.IFS(COUNTIF($AE$8:AE391,AE391)&lt;&gt;0,COUNTIF($AE$8:AE391,AE391),COUNTIF($AE$8:AE391,AE391)=0,"")</f>
        <v>66</v>
      </c>
      <c r="AG391" s="98">
        <f t="shared" si="14"/>
        <v>66</v>
      </c>
      <c r="AH391" s="554" t="s">
        <v>50</v>
      </c>
      <c r="AI391" s="555"/>
      <c r="AJ391" s="556"/>
      <c r="AK391" s="3"/>
      <c r="AL391" s="503" t="s">
        <v>860</v>
      </c>
      <c r="AM391" s="504"/>
      <c r="AN391" s="504"/>
      <c r="AO391" s="504"/>
      <c r="AP391" s="504"/>
      <c r="AQ391" s="505"/>
      <c r="AR391" s="694"/>
    </row>
    <row r="392" spans="1:44" ht="27" customHeight="1" x14ac:dyDescent="0.65">
      <c r="A392" s="8" t="str">
        <f t="shared" si="15"/>
        <v/>
      </c>
      <c r="B392" s="30"/>
      <c r="E392" s="31"/>
      <c r="H392" s="620"/>
      <c r="I392" s="620"/>
      <c r="J392" s="620"/>
      <c r="K392" s="620"/>
      <c r="L392" s="620"/>
      <c r="M392" s="620"/>
      <c r="N392" s="620"/>
      <c r="O392" s="620"/>
      <c r="P392" s="620"/>
      <c r="Q392" s="620"/>
      <c r="R392" s="620"/>
      <c r="S392" s="620"/>
      <c r="T392" s="620"/>
      <c r="U392" s="620"/>
      <c r="V392" s="620"/>
      <c r="W392" s="620"/>
      <c r="X392" s="620"/>
      <c r="Y392" s="620"/>
      <c r="Z392" s="620"/>
      <c r="AA392" s="620"/>
      <c r="AB392" s="620"/>
      <c r="AC392" s="620"/>
      <c r="AD392" s="620"/>
      <c r="AE392" s="33"/>
      <c r="AF392" s="174" t="str">
        <f>_xlfn.IFS(COUNTIF($AE$8:AE392,AE392)&lt;&gt;0,COUNTIF($AE$8:AE392,AE392),COUNTIF($AE$8:AE392,AE392)=0,"")</f>
        <v/>
      </c>
      <c r="AG392" s="98" t="str">
        <f t="shared" si="14"/>
        <v/>
      </c>
      <c r="AK392" s="3"/>
      <c r="AL392" s="503"/>
      <c r="AM392" s="504"/>
      <c r="AN392" s="504"/>
      <c r="AO392" s="504"/>
      <c r="AP392" s="504"/>
      <c r="AQ392" s="505"/>
      <c r="AR392" s="694"/>
    </row>
    <row r="393" spans="1:44" ht="27" customHeight="1" x14ac:dyDescent="0.65">
      <c r="A393" s="8" t="str">
        <f t="shared" si="15"/>
        <v/>
      </c>
      <c r="B393" s="30"/>
      <c r="E393" s="31"/>
      <c r="H393" s="512" t="s">
        <v>473</v>
      </c>
      <c r="I393" s="512"/>
      <c r="J393" s="512"/>
      <c r="K393" s="512"/>
      <c r="L393" s="512"/>
      <c r="M393" s="512"/>
      <c r="N393" s="512"/>
      <c r="O393" s="512"/>
      <c r="P393" s="512"/>
      <c r="Q393" s="512"/>
      <c r="R393" s="512"/>
      <c r="S393" s="512"/>
      <c r="T393" s="512"/>
      <c r="U393" s="512"/>
      <c r="V393" s="512"/>
      <c r="W393" s="512"/>
      <c r="X393" s="512"/>
      <c r="Y393" s="512"/>
      <c r="Z393" s="512"/>
      <c r="AA393" s="512"/>
      <c r="AB393" s="512"/>
      <c r="AC393" s="512"/>
      <c r="AD393" s="512"/>
      <c r="AE393" s="33"/>
      <c r="AF393" s="174" t="str">
        <f>_xlfn.IFS(COUNTIF($AE$8:AE393,AE393)&lt;&gt;0,COUNTIF($AE$8:AE393,AE393),COUNTIF($AE$8:AE393,AE393)=0,"")</f>
        <v/>
      </c>
      <c r="AG393" s="98" t="str">
        <f t="shared" si="14"/>
        <v/>
      </c>
      <c r="AK393" s="3"/>
      <c r="AL393" s="363"/>
      <c r="AM393" s="364"/>
      <c r="AN393" s="364"/>
      <c r="AO393" s="364"/>
      <c r="AP393" s="364"/>
      <c r="AQ393" s="365"/>
      <c r="AR393" s="45"/>
    </row>
    <row r="394" spans="1:44" ht="27" customHeight="1" x14ac:dyDescent="0.65">
      <c r="A394" s="8" t="str">
        <f t="shared" si="15"/>
        <v/>
      </c>
      <c r="B394" s="30"/>
      <c r="E394" s="31"/>
      <c r="H394" s="512"/>
      <c r="I394" s="512"/>
      <c r="J394" s="512"/>
      <c r="K394" s="512"/>
      <c r="L394" s="512"/>
      <c r="M394" s="512"/>
      <c r="N394" s="512"/>
      <c r="O394" s="512"/>
      <c r="P394" s="512"/>
      <c r="Q394" s="512"/>
      <c r="R394" s="512"/>
      <c r="S394" s="512"/>
      <c r="T394" s="512"/>
      <c r="U394" s="512"/>
      <c r="V394" s="512"/>
      <c r="W394" s="512"/>
      <c r="X394" s="512"/>
      <c r="Y394" s="512"/>
      <c r="Z394" s="512"/>
      <c r="AA394" s="512"/>
      <c r="AB394" s="512"/>
      <c r="AC394" s="512"/>
      <c r="AD394" s="512"/>
      <c r="AE394" s="33"/>
      <c r="AF394" s="174" t="str">
        <f>_xlfn.IFS(COUNTIF($AE$8:AE394,AE394)&lt;&gt;0,COUNTIF($AE$8:AE394,AE394),COUNTIF($AE$8:AE394,AE394)=0,"")</f>
        <v/>
      </c>
      <c r="AG394" s="98" t="str">
        <f t="shared" si="14"/>
        <v/>
      </c>
      <c r="AK394" s="3"/>
      <c r="AL394" s="363"/>
      <c r="AM394" s="364"/>
      <c r="AN394" s="364"/>
      <c r="AO394" s="364"/>
      <c r="AP394" s="364"/>
      <c r="AQ394" s="365"/>
      <c r="AR394" s="45"/>
    </row>
    <row r="395" spans="1:44" ht="27" customHeight="1" x14ac:dyDescent="0.65">
      <c r="A395" s="8" t="str">
        <f t="shared" si="15"/>
        <v/>
      </c>
      <c r="B395" s="30"/>
      <c r="E395" s="31"/>
      <c r="H395" s="262"/>
      <c r="I395" s="262"/>
      <c r="J395" s="262"/>
      <c r="K395" s="262"/>
      <c r="L395" s="262"/>
      <c r="M395" s="262"/>
      <c r="N395" s="262"/>
      <c r="O395" s="262"/>
      <c r="P395" s="262"/>
      <c r="Q395" s="262"/>
      <c r="R395" s="262"/>
      <c r="S395" s="262"/>
      <c r="T395" s="262"/>
      <c r="U395" s="262"/>
      <c r="V395" s="262"/>
      <c r="W395" s="262"/>
      <c r="X395" s="262"/>
      <c r="Y395" s="262"/>
      <c r="Z395" s="262"/>
      <c r="AA395" s="262"/>
      <c r="AB395" s="262"/>
      <c r="AC395" s="262"/>
      <c r="AD395" s="262"/>
      <c r="AE395" s="33"/>
      <c r="AF395" s="174" t="str">
        <f>_xlfn.IFS(COUNTIF($AE$8:AE395,AE395)&lt;&gt;0,COUNTIF($AE$8:AE395,AE395),COUNTIF($AE$8:AE395,AE395)=0,"")</f>
        <v/>
      </c>
      <c r="AG395" s="98" t="str">
        <f t="shared" si="14"/>
        <v/>
      </c>
      <c r="AK395" s="3"/>
      <c r="AL395" s="363"/>
      <c r="AM395" s="364"/>
      <c r="AN395" s="364"/>
      <c r="AO395" s="364"/>
      <c r="AP395" s="364"/>
      <c r="AQ395" s="365"/>
      <c r="AR395" s="45"/>
    </row>
    <row r="396" spans="1:44" ht="27" customHeight="1" x14ac:dyDescent="0.65">
      <c r="A396" s="8">
        <f t="shared" si="15"/>
        <v>67</v>
      </c>
      <c r="B396" s="30"/>
      <c r="E396" s="31"/>
      <c r="H396" s="512" t="s">
        <v>474</v>
      </c>
      <c r="I396" s="512"/>
      <c r="J396" s="512"/>
      <c r="K396" s="512"/>
      <c r="L396" s="512"/>
      <c r="M396" s="512"/>
      <c r="N396" s="512"/>
      <c r="O396" s="512"/>
      <c r="P396" s="512"/>
      <c r="Q396" s="512"/>
      <c r="R396" s="512"/>
      <c r="S396" s="512"/>
      <c r="T396" s="512"/>
      <c r="U396" s="512"/>
      <c r="V396" s="512"/>
      <c r="W396" s="512"/>
      <c r="X396" s="512"/>
      <c r="Y396" s="512"/>
      <c r="Z396" s="512"/>
      <c r="AA396" s="512"/>
      <c r="AB396" s="512"/>
      <c r="AC396" s="512"/>
      <c r="AD396" s="512"/>
      <c r="AE396" s="171" t="s">
        <v>838</v>
      </c>
      <c r="AF396" s="174">
        <f>_xlfn.IFS(COUNTIF($AE$8:AE396,AE396)&lt;&gt;0,COUNTIF($AE$8:AE396,AE396),COUNTIF($AE$8:AE396,AE396)=0,"")</f>
        <v>67</v>
      </c>
      <c r="AG396" s="98">
        <f t="shared" si="14"/>
        <v>67</v>
      </c>
      <c r="AH396" s="554" t="s">
        <v>50</v>
      </c>
      <c r="AI396" s="555"/>
      <c r="AJ396" s="556"/>
      <c r="AK396" s="3"/>
      <c r="AL396" s="503" t="s">
        <v>714</v>
      </c>
      <c r="AM396" s="504"/>
      <c r="AN396" s="504"/>
      <c r="AO396" s="504"/>
      <c r="AP396" s="504"/>
      <c r="AQ396" s="505"/>
      <c r="AR396" s="742" t="e">
        <f>VLOOKUP(AH396,$CD$7:$CE$9,2,FALSE)</f>
        <v>#N/A</v>
      </c>
    </row>
    <row r="397" spans="1:44" ht="27" customHeight="1" x14ac:dyDescent="0.65">
      <c r="A397" s="8" t="str">
        <f t="shared" si="15"/>
        <v/>
      </c>
      <c r="B397" s="30"/>
      <c r="E397" s="31"/>
      <c r="H397" s="262"/>
      <c r="I397" s="262"/>
      <c r="J397" s="262"/>
      <c r="K397" s="262"/>
      <c r="L397" s="262"/>
      <c r="M397" s="262"/>
      <c r="N397" s="262"/>
      <c r="O397" s="262"/>
      <c r="P397" s="262"/>
      <c r="Q397" s="262"/>
      <c r="R397" s="262"/>
      <c r="S397" s="262"/>
      <c r="T397" s="262"/>
      <c r="U397" s="262"/>
      <c r="V397" s="262"/>
      <c r="W397" s="262"/>
      <c r="X397" s="262"/>
      <c r="Y397" s="262"/>
      <c r="Z397" s="262"/>
      <c r="AA397" s="262"/>
      <c r="AB397" s="262"/>
      <c r="AC397" s="262"/>
      <c r="AD397" s="262"/>
      <c r="AE397" s="33"/>
      <c r="AF397" s="174" t="str">
        <f>_xlfn.IFS(COUNTIF($AE$8:AE397,AE397)&lt;&gt;0,COUNTIF($AE$8:AE397,AE397),COUNTIF($AE$8:AE397,AE397)=0,"")</f>
        <v/>
      </c>
      <c r="AG397" s="98" t="str">
        <f t="shared" si="14"/>
        <v/>
      </c>
      <c r="AK397" s="3"/>
      <c r="AL397" s="503"/>
      <c r="AM397" s="504"/>
      <c r="AN397" s="504"/>
      <c r="AO397" s="504"/>
      <c r="AP397" s="504"/>
      <c r="AQ397" s="505"/>
      <c r="AR397" s="742"/>
    </row>
    <row r="398" spans="1:44" ht="27" customHeight="1" x14ac:dyDescent="0.65">
      <c r="A398" s="8" t="str">
        <f t="shared" si="15"/>
        <v/>
      </c>
      <c r="B398" s="30"/>
      <c r="E398" s="31"/>
      <c r="AE398" s="33"/>
      <c r="AF398" s="174" t="str">
        <f>_xlfn.IFS(COUNTIF($AE$8:AE398,AE398)&lt;&gt;0,COUNTIF($AE$8:AE398,AE398),COUNTIF($AE$8:AE398,AE398)=0,"")</f>
        <v/>
      </c>
      <c r="AG398" s="98" t="str">
        <f t="shared" si="14"/>
        <v/>
      </c>
      <c r="AK398" s="3"/>
      <c r="AL398" s="503"/>
      <c r="AM398" s="504"/>
      <c r="AN398" s="504"/>
      <c r="AO398" s="504"/>
      <c r="AP398" s="504"/>
      <c r="AQ398" s="505"/>
      <c r="AR398" s="34"/>
    </row>
    <row r="399" spans="1:44" ht="27" customHeight="1" x14ac:dyDescent="0.65">
      <c r="A399" s="8" t="str">
        <f t="shared" si="15"/>
        <v/>
      </c>
      <c r="B399" s="30"/>
      <c r="E399" s="31"/>
      <c r="F399" s="629" t="s">
        <v>248</v>
      </c>
      <c r="G399" s="630"/>
      <c r="H399" s="638" t="s">
        <v>710</v>
      </c>
      <c r="I399" s="638"/>
      <c r="J399" s="638"/>
      <c r="K399" s="638"/>
      <c r="L399" s="638"/>
      <c r="M399" s="638"/>
      <c r="N399" s="638"/>
      <c r="O399" s="638"/>
      <c r="P399" s="638"/>
      <c r="Q399" s="638"/>
      <c r="R399" s="638"/>
      <c r="S399" s="638"/>
      <c r="T399" s="638"/>
      <c r="U399" s="638"/>
      <c r="V399" s="638"/>
      <c r="W399" s="638"/>
      <c r="X399" s="638"/>
      <c r="Y399" s="638"/>
      <c r="Z399" s="638"/>
      <c r="AA399" s="638"/>
      <c r="AB399" s="638"/>
      <c r="AC399" s="638"/>
      <c r="AD399" s="638"/>
      <c r="AE399" s="33"/>
      <c r="AF399" s="174" t="str">
        <f>_xlfn.IFS(COUNTIF($AE$8:AE399,AE399)&lt;&gt;0,COUNTIF($AE$8:AE399,AE399),COUNTIF($AE$8:AE399,AE399)=0,"")</f>
        <v/>
      </c>
      <c r="AG399" s="98" t="str">
        <f t="shared" si="14"/>
        <v/>
      </c>
      <c r="AK399" s="3"/>
      <c r="AL399" s="363"/>
      <c r="AM399" s="364"/>
      <c r="AN399" s="364"/>
      <c r="AO399" s="364"/>
      <c r="AP399" s="364"/>
      <c r="AQ399" s="365"/>
      <c r="AR399" s="34"/>
    </row>
    <row r="400" spans="1:44" ht="27" customHeight="1" x14ac:dyDescent="0.65">
      <c r="A400" s="8" t="str">
        <f t="shared" si="15"/>
        <v/>
      </c>
      <c r="B400" s="30"/>
      <c r="E400" s="31"/>
      <c r="F400" s="256"/>
      <c r="G400" s="195"/>
      <c r="H400" s="260"/>
      <c r="AE400" s="33"/>
      <c r="AF400" s="174" t="str">
        <f>_xlfn.IFS(COUNTIF($AE$8:AE400,AE400)&lt;&gt;0,COUNTIF($AE$8:AE400,AE400),COUNTIF($AE$8:AE400,AE400)=0,"")</f>
        <v/>
      </c>
      <c r="AG400" s="98" t="str">
        <f t="shared" si="14"/>
        <v/>
      </c>
      <c r="AK400" s="3"/>
      <c r="AL400" s="363"/>
      <c r="AM400" s="364"/>
      <c r="AN400" s="364"/>
      <c r="AO400" s="364"/>
      <c r="AP400" s="364"/>
      <c r="AQ400" s="365"/>
      <c r="AR400" s="34"/>
    </row>
    <row r="401" spans="1:44" ht="27" customHeight="1" x14ac:dyDescent="0.65">
      <c r="A401" s="8">
        <f t="shared" si="15"/>
        <v>68</v>
      </c>
      <c r="B401" s="848"/>
      <c r="C401" s="573"/>
      <c r="D401" s="573"/>
      <c r="E401" s="812"/>
      <c r="F401" s="629"/>
      <c r="G401" s="630"/>
      <c r="H401" s="620" t="s">
        <v>475</v>
      </c>
      <c r="I401" s="620"/>
      <c r="J401" s="620"/>
      <c r="K401" s="620"/>
      <c r="L401" s="620"/>
      <c r="M401" s="620"/>
      <c r="N401" s="620"/>
      <c r="O401" s="620"/>
      <c r="P401" s="620"/>
      <c r="Q401" s="620"/>
      <c r="R401" s="620"/>
      <c r="S401" s="620"/>
      <c r="T401" s="620"/>
      <c r="U401" s="620"/>
      <c r="V401" s="620"/>
      <c r="W401" s="620"/>
      <c r="X401" s="620"/>
      <c r="Y401" s="620"/>
      <c r="Z401" s="620"/>
      <c r="AA401" s="620"/>
      <c r="AB401" s="620"/>
      <c r="AC401" s="620"/>
      <c r="AD401" s="620"/>
      <c r="AE401" s="171" t="s">
        <v>838</v>
      </c>
      <c r="AF401" s="174">
        <f>_xlfn.IFS(COUNTIF($AE$8:AE401,AE401)&lt;&gt;0,COUNTIF($AE$8:AE401,AE401),COUNTIF($AE$8:AE401,AE401)=0,"")</f>
        <v>68</v>
      </c>
      <c r="AG401" s="98">
        <f t="shared" si="14"/>
        <v>68</v>
      </c>
      <c r="AH401" s="554" t="s">
        <v>50</v>
      </c>
      <c r="AI401" s="555"/>
      <c r="AJ401" s="556"/>
      <c r="AK401" s="3"/>
      <c r="AL401" s="503" t="s">
        <v>715</v>
      </c>
      <c r="AM401" s="504"/>
      <c r="AN401" s="504"/>
      <c r="AO401" s="504"/>
      <c r="AP401" s="504"/>
      <c r="AQ401" s="505"/>
      <c r="AR401" s="742" t="e">
        <f>VLOOKUP(AH401,$CD$7:$CE$9,2,FALSE)</f>
        <v>#N/A</v>
      </c>
    </row>
    <row r="402" spans="1:44" ht="27" customHeight="1" x14ac:dyDescent="0.65">
      <c r="A402" s="8" t="str">
        <f t="shared" si="15"/>
        <v/>
      </c>
      <c r="B402" s="50"/>
      <c r="C402" s="295"/>
      <c r="D402" s="295"/>
      <c r="E402" s="51"/>
      <c r="F402" s="256"/>
      <c r="G402" s="195"/>
      <c r="AE402" s="33"/>
      <c r="AF402" s="174" t="str">
        <f>_xlfn.IFS(COUNTIF($AE$8:AE402,AE402)&lt;&gt;0,COUNTIF($AE$8:AE402,AE402),COUNTIF($AE$8:AE402,AE402)=0,"")</f>
        <v/>
      </c>
      <c r="AG402" s="98" t="str">
        <f t="shared" si="14"/>
        <v/>
      </c>
      <c r="AK402" s="3"/>
      <c r="AL402" s="503"/>
      <c r="AM402" s="504"/>
      <c r="AN402" s="504"/>
      <c r="AO402" s="504"/>
      <c r="AP402" s="504"/>
      <c r="AQ402" s="505"/>
      <c r="AR402" s="742"/>
    </row>
    <row r="403" spans="1:44" ht="27" customHeight="1" x14ac:dyDescent="0.65">
      <c r="A403" s="8">
        <f t="shared" si="15"/>
        <v>69</v>
      </c>
      <c r="B403" s="30"/>
      <c r="E403" s="31"/>
      <c r="H403" s="511" t="s">
        <v>711</v>
      </c>
      <c r="I403" s="511"/>
      <c r="J403" s="511"/>
      <c r="K403" s="511"/>
      <c r="L403" s="511"/>
      <c r="M403" s="511"/>
      <c r="N403" s="511"/>
      <c r="O403" s="511"/>
      <c r="P403" s="511"/>
      <c r="Q403" s="511"/>
      <c r="R403" s="511"/>
      <c r="S403" s="511"/>
      <c r="T403" s="511"/>
      <c r="U403" s="511"/>
      <c r="V403" s="511"/>
      <c r="W403" s="511"/>
      <c r="X403" s="511"/>
      <c r="Y403" s="511"/>
      <c r="Z403" s="511"/>
      <c r="AA403" s="511"/>
      <c r="AB403" s="511"/>
      <c r="AC403" s="511"/>
      <c r="AD403" s="511"/>
      <c r="AE403" s="171" t="s">
        <v>838</v>
      </c>
      <c r="AF403" s="174">
        <f>_xlfn.IFS(COUNTIF($AE$8:AE403,AE403)&lt;&gt;0,COUNTIF($AE$8:AE403,AE403),COUNTIF($AE$8:AE403,AE403)=0,"")</f>
        <v>69</v>
      </c>
      <c r="AG403" s="98">
        <f t="shared" si="14"/>
        <v>69</v>
      </c>
      <c r="AH403" s="554" t="s">
        <v>50</v>
      </c>
      <c r="AI403" s="555"/>
      <c r="AJ403" s="556"/>
      <c r="AK403" s="3"/>
      <c r="AL403" s="503"/>
      <c r="AM403" s="504"/>
      <c r="AN403" s="504"/>
      <c r="AO403" s="504"/>
      <c r="AP403" s="504"/>
      <c r="AQ403" s="505"/>
      <c r="AR403" s="742" t="e">
        <f>VLOOKUP(AH403,$CD$7:$CE$9,2,FALSE)</f>
        <v>#N/A</v>
      </c>
    </row>
    <row r="404" spans="1:44" ht="27" customHeight="1" x14ac:dyDescent="0.65">
      <c r="A404" s="8" t="str">
        <f t="shared" si="15"/>
        <v/>
      </c>
      <c r="B404" s="30"/>
      <c r="E404" s="31"/>
      <c r="F404" s="256"/>
      <c r="G404" s="195"/>
      <c r="H404" s="511"/>
      <c r="I404" s="511"/>
      <c r="J404" s="511"/>
      <c r="K404" s="511"/>
      <c r="L404" s="511"/>
      <c r="M404" s="511"/>
      <c r="N404" s="511"/>
      <c r="O404" s="511"/>
      <c r="P404" s="511"/>
      <c r="Q404" s="511"/>
      <c r="R404" s="511"/>
      <c r="S404" s="511"/>
      <c r="T404" s="511"/>
      <c r="U404" s="511"/>
      <c r="V404" s="511"/>
      <c r="W404" s="511"/>
      <c r="X404" s="511"/>
      <c r="Y404" s="511"/>
      <c r="Z404" s="511"/>
      <c r="AA404" s="511"/>
      <c r="AB404" s="511"/>
      <c r="AC404" s="511"/>
      <c r="AD404" s="511"/>
      <c r="AE404" s="33"/>
      <c r="AF404" s="174" t="str">
        <f>_xlfn.IFS(COUNTIF($AE$8:AE404,AE404)&lt;&gt;0,COUNTIF($AE$8:AE404,AE404),COUNTIF($AE$8:AE404,AE404)=0,"")</f>
        <v/>
      </c>
      <c r="AG404" s="98" t="str">
        <f t="shared" si="14"/>
        <v/>
      </c>
      <c r="AK404" s="3"/>
      <c r="AL404" s="426"/>
      <c r="AM404" s="427"/>
      <c r="AN404" s="427"/>
      <c r="AO404" s="427"/>
      <c r="AP404" s="427"/>
      <c r="AQ404" s="428"/>
      <c r="AR404" s="742"/>
    </row>
    <row r="405" spans="1:44" ht="27" customHeight="1" x14ac:dyDescent="0.65">
      <c r="A405" s="8" t="str">
        <f t="shared" si="15"/>
        <v/>
      </c>
      <c r="B405" s="30"/>
      <c r="E405" s="31"/>
      <c r="AE405" s="33"/>
      <c r="AF405" s="174" t="str">
        <f>_xlfn.IFS(COUNTIF($AE$8:AE405,AE405)&lt;&gt;0,COUNTIF($AE$8:AE405,AE405),COUNTIF($AE$8:AE405,AE405)=0,"")</f>
        <v/>
      </c>
      <c r="AG405" s="98" t="str">
        <f t="shared" si="14"/>
        <v/>
      </c>
      <c r="AK405" s="3"/>
      <c r="AL405" s="503"/>
      <c r="AM405" s="504"/>
      <c r="AN405" s="504"/>
      <c r="AO405" s="504"/>
      <c r="AP405" s="504"/>
      <c r="AQ405" s="505"/>
      <c r="AR405" s="70"/>
    </row>
    <row r="406" spans="1:44" ht="27" customHeight="1" x14ac:dyDescent="0.65">
      <c r="B406" s="30"/>
      <c r="E406" s="31"/>
      <c r="AE406" s="33"/>
      <c r="AF406" s="174"/>
      <c r="AK406" s="3"/>
      <c r="AL406" s="354"/>
      <c r="AM406" s="355"/>
      <c r="AN406" s="355"/>
      <c r="AO406" s="355"/>
      <c r="AP406" s="355"/>
      <c r="AQ406" s="356"/>
      <c r="AR406" s="70"/>
    </row>
    <row r="407" spans="1:44" ht="27" customHeight="1" x14ac:dyDescent="0.65">
      <c r="A407" s="8" t="str">
        <f t="shared" si="15"/>
        <v/>
      </c>
      <c r="B407" s="30"/>
      <c r="E407" s="31"/>
      <c r="F407" s="629" t="s">
        <v>249</v>
      </c>
      <c r="G407" s="630"/>
      <c r="H407" s="638" t="s">
        <v>716</v>
      </c>
      <c r="I407" s="638"/>
      <c r="J407" s="638"/>
      <c r="K407" s="638"/>
      <c r="L407" s="638"/>
      <c r="M407" s="638"/>
      <c r="N407" s="638"/>
      <c r="O407" s="638"/>
      <c r="P407" s="638"/>
      <c r="Q407" s="638"/>
      <c r="R407" s="638"/>
      <c r="S407" s="638"/>
      <c r="T407" s="638"/>
      <c r="U407" s="638"/>
      <c r="V407" s="638"/>
      <c r="W407" s="638"/>
      <c r="X407" s="638"/>
      <c r="Y407" s="638"/>
      <c r="Z407" s="638"/>
      <c r="AA407" s="638"/>
      <c r="AB407" s="638"/>
      <c r="AC407" s="638"/>
      <c r="AD407" s="638"/>
      <c r="AE407" s="33"/>
      <c r="AF407" s="174" t="str">
        <f>_xlfn.IFS(COUNTIF($AE$8:AE407,AE407)&lt;&gt;0,COUNTIF($AE$8:AE407,AE407),COUNTIF($AE$8:AE407,AE407)=0,"")</f>
        <v/>
      </c>
      <c r="AG407" s="98" t="str">
        <f t="shared" si="14"/>
        <v/>
      </c>
      <c r="AK407" s="3"/>
      <c r="AL407" s="354"/>
      <c r="AM407" s="355"/>
      <c r="AN407" s="355"/>
      <c r="AO407" s="355"/>
      <c r="AP407" s="355"/>
      <c r="AQ407" s="356"/>
      <c r="AR407" s="70"/>
    </row>
    <row r="408" spans="1:44" ht="27" customHeight="1" x14ac:dyDescent="0.65">
      <c r="A408" s="8" t="str">
        <f t="shared" si="15"/>
        <v/>
      </c>
      <c r="B408" s="30"/>
      <c r="E408" s="31"/>
      <c r="AE408" s="33"/>
      <c r="AF408" s="174" t="str">
        <f>_xlfn.IFS(COUNTIF($AE$8:AE408,AE408)&lt;&gt;0,COUNTIF($AE$8:AE408,AE408),COUNTIF($AE$8:AE408,AE408)=0,"")</f>
        <v/>
      </c>
      <c r="AG408" s="98" t="str">
        <f t="shared" si="14"/>
        <v/>
      </c>
      <c r="AK408" s="3"/>
      <c r="AL408" s="354"/>
      <c r="AM408" s="355"/>
      <c r="AN408" s="355"/>
      <c r="AO408" s="355"/>
      <c r="AP408" s="355"/>
      <c r="AQ408" s="356"/>
      <c r="AR408" s="70"/>
    </row>
    <row r="409" spans="1:44" ht="27" customHeight="1" x14ac:dyDescent="0.65">
      <c r="A409" s="8">
        <f t="shared" si="15"/>
        <v>70</v>
      </c>
      <c r="B409" s="852"/>
      <c r="C409" s="853"/>
      <c r="D409" s="853"/>
      <c r="E409" s="854"/>
      <c r="H409" s="511" t="s">
        <v>477</v>
      </c>
      <c r="I409" s="511"/>
      <c r="J409" s="511"/>
      <c r="K409" s="511"/>
      <c r="L409" s="511"/>
      <c r="M409" s="511"/>
      <c r="N409" s="511"/>
      <c r="O409" s="511"/>
      <c r="P409" s="511"/>
      <c r="Q409" s="511"/>
      <c r="R409" s="511"/>
      <c r="S409" s="511"/>
      <c r="T409" s="511"/>
      <c r="U409" s="511"/>
      <c r="V409" s="511"/>
      <c r="W409" s="511"/>
      <c r="X409" s="511"/>
      <c r="Y409" s="511"/>
      <c r="Z409" s="511"/>
      <c r="AA409" s="511"/>
      <c r="AB409" s="511"/>
      <c r="AC409" s="511"/>
      <c r="AD409" s="511"/>
      <c r="AE409" s="171" t="s">
        <v>838</v>
      </c>
      <c r="AF409" s="174">
        <f>_xlfn.IFS(COUNTIF($AE$8:AE409,AE409)&lt;&gt;0,COUNTIF($AE$8:AE409,AE409),COUNTIF($AE$8:AE409,AE409)=0,"")</f>
        <v>70</v>
      </c>
      <c r="AG409" s="98">
        <f t="shared" si="14"/>
        <v>70</v>
      </c>
      <c r="AH409" s="554" t="s">
        <v>50</v>
      </c>
      <c r="AI409" s="555"/>
      <c r="AJ409" s="556"/>
      <c r="AK409" s="3"/>
      <c r="AL409" s="503" t="s">
        <v>717</v>
      </c>
      <c r="AM409" s="504"/>
      <c r="AN409" s="504"/>
      <c r="AO409" s="504"/>
      <c r="AP409" s="504"/>
      <c r="AQ409" s="505"/>
      <c r="AR409" s="742" t="e">
        <f>VLOOKUP(AH409,$CD$7:$CE$9,2,FALSE)</f>
        <v>#N/A</v>
      </c>
    </row>
    <row r="410" spans="1:44" ht="27" customHeight="1" x14ac:dyDescent="0.65">
      <c r="A410" s="8" t="str">
        <f t="shared" si="15"/>
        <v/>
      </c>
      <c r="B410" s="852"/>
      <c r="C410" s="853"/>
      <c r="D410" s="853"/>
      <c r="E410" s="854"/>
      <c r="H410" s="511"/>
      <c r="I410" s="511"/>
      <c r="J410" s="511"/>
      <c r="K410" s="511"/>
      <c r="L410" s="511"/>
      <c r="M410" s="511"/>
      <c r="N410" s="511"/>
      <c r="O410" s="511"/>
      <c r="P410" s="511"/>
      <c r="Q410" s="511"/>
      <c r="R410" s="511"/>
      <c r="S410" s="511"/>
      <c r="T410" s="511"/>
      <c r="U410" s="511"/>
      <c r="V410" s="511"/>
      <c r="W410" s="511"/>
      <c r="X410" s="511"/>
      <c r="Y410" s="511"/>
      <c r="Z410" s="511"/>
      <c r="AA410" s="511"/>
      <c r="AB410" s="511"/>
      <c r="AC410" s="511"/>
      <c r="AD410" s="511"/>
      <c r="AE410" s="33"/>
      <c r="AF410" s="174" t="str">
        <f>_xlfn.IFS(COUNTIF($AE$8:AE410,AE410)&lt;&gt;0,COUNTIF($AE$8:AE410,AE410),COUNTIF($AE$8:AE410,AE410)=0,"")</f>
        <v/>
      </c>
      <c r="AG410" s="98" t="str">
        <f t="shared" si="14"/>
        <v/>
      </c>
      <c r="AK410" s="3"/>
      <c r="AL410" s="503"/>
      <c r="AM410" s="504"/>
      <c r="AN410" s="504"/>
      <c r="AO410" s="504"/>
      <c r="AP410" s="504"/>
      <c r="AQ410" s="505"/>
      <c r="AR410" s="742"/>
    </row>
    <row r="411" spans="1:44" ht="27" customHeight="1" x14ac:dyDescent="0.65">
      <c r="A411" s="8" t="str">
        <f t="shared" si="15"/>
        <v/>
      </c>
      <c r="B411" s="30"/>
      <c r="E411" s="31"/>
      <c r="I411" s="152"/>
      <c r="J411" s="152"/>
      <c r="K411" s="152"/>
      <c r="L411" s="152"/>
      <c r="M411" s="152"/>
      <c r="N411" s="152"/>
      <c r="O411" s="152"/>
      <c r="P411" s="152"/>
      <c r="Q411" s="152"/>
      <c r="R411" s="152"/>
      <c r="S411" s="152"/>
      <c r="T411" s="152"/>
      <c r="U411" s="152"/>
      <c r="V411" s="152"/>
      <c r="W411" s="152"/>
      <c r="X411" s="152"/>
      <c r="Y411" s="152"/>
      <c r="Z411" s="152"/>
      <c r="AA411" s="152"/>
      <c r="AB411" s="152"/>
      <c r="AC411" s="152"/>
      <c r="AD411" s="152"/>
      <c r="AE411" s="33"/>
      <c r="AF411" s="174" t="str">
        <f>_xlfn.IFS(COUNTIF($AE$8:AE411,AE411)&lt;&gt;0,COUNTIF($AE$8:AE411,AE411),COUNTIF($AE$8:AE411,AE411)=0,"")</f>
        <v/>
      </c>
      <c r="AG411" s="98" t="str">
        <f t="shared" si="14"/>
        <v/>
      </c>
      <c r="AK411" s="3"/>
      <c r="AL411" s="503"/>
      <c r="AM411" s="504"/>
      <c r="AN411" s="504"/>
      <c r="AO411" s="504"/>
      <c r="AP411" s="504"/>
      <c r="AQ411" s="505"/>
      <c r="AR411" s="34"/>
    </row>
    <row r="412" spans="1:44" ht="27" customHeight="1" x14ac:dyDescent="0.65">
      <c r="A412" s="8">
        <f t="shared" si="15"/>
        <v>71</v>
      </c>
      <c r="B412" s="30"/>
      <c r="E412" s="31"/>
      <c r="F412" s="629"/>
      <c r="G412" s="630"/>
      <c r="H412" s="511" t="s">
        <v>476</v>
      </c>
      <c r="I412" s="511"/>
      <c r="J412" s="511"/>
      <c r="K412" s="511"/>
      <c r="L412" s="511"/>
      <c r="M412" s="511"/>
      <c r="N412" s="511"/>
      <c r="O412" s="511"/>
      <c r="P412" s="511"/>
      <c r="Q412" s="511"/>
      <c r="R412" s="511"/>
      <c r="S412" s="511"/>
      <c r="T412" s="511"/>
      <c r="U412" s="511"/>
      <c r="V412" s="511"/>
      <c r="W412" s="511"/>
      <c r="X412" s="511"/>
      <c r="Y412" s="511"/>
      <c r="Z412" s="511"/>
      <c r="AA412" s="511"/>
      <c r="AB412" s="511"/>
      <c r="AC412" s="511"/>
      <c r="AD412" s="511"/>
      <c r="AE412" s="171" t="s">
        <v>838</v>
      </c>
      <c r="AF412" s="174">
        <f>_xlfn.IFS(COUNTIF($AE$8:AE412,AE412)&lt;&gt;0,COUNTIF($AE$8:AE412,AE412),COUNTIF($AE$8:AE412,AE412)=0,"")</f>
        <v>71</v>
      </c>
      <c r="AG412" s="98">
        <f t="shared" si="14"/>
        <v>71</v>
      </c>
      <c r="AH412" s="554" t="s">
        <v>50</v>
      </c>
      <c r="AI412" s="555"/>
      <c r="AJ412" s="556"/>
      <c r="AK412" s="3"/>
      <c r="AL412" s="503" t="s">
        <v>718</v>
      </c>
      <c r="AM412" s="504"/>
      <c r="AN412" s="504"/>
      <c r="AO412" s="504"/>
      <c r="AP412" s="504"/>
      <c r="AQ412" s="505"/>
      <c r="AR412" s="742" t="e">
        <f>VLOOKUP(AH412,$CD$7:$CE$9,2,FALSE)</f>
        <v>#N/A</v>
      </c>
    </row>
    <row r="413" spans="1:44" ht="27" customHeight="1" x14ac:dyDescent="0.65">
      <c r="A413" s="8" t="str">
        <f t="shared" si="15"/>
        <v/>
      </c>
      <c r="B413" s="30"/>
      <c r="E413" s="31"/>
      <c r="F413" s="195"/>
      <c r="G413" s="195"/>
      <c r="H413" s="200"/>
      <c r="I413" s="200"/>
      <c r="J413" s="200"/>
      <c r="K413" s="200"/>
      <c r="L413" s="200"/>
      <c r="M413" s="200"/>
      <c r="N413" s="200"/>
      <c r="O413" s="200"/>
      <c r="P413" s="200"/>
      <c r="Q413" s="200"/>
      <c r="R413" s="200"/>
      <c r="S413" s="200"/>
      <c r="T413" s="200"/>
      <c r="U413" s="200"/>
      <c r="V413" s="200"/>
      <c r="W413" s="200"/>
      <c r="X413" s="200"/>
      <c r="Y413" s="200"/>
      <c r="Z413" s="200"/>
      <c r="AA413" s="200"/>
      <c r="AB413" s="200"/>
      <c r="AC413" s="200"/>
      <c r="AD413" s="200"/>
      <c r="AE413" s="33"/>
      <c r="AF413" s="174" t="str">
        <f>_xlfn.IFS(COUNTIF($AE$8:AE413,AE413)&lt;&gt;0,COUNTIF($AE$8:AE413,AE413),COUNTIF($AE$8:AE413,AE413)=0,"")</f>
        <v/>
      </c>
      <c r="AG413" s="98" t="str">
        <f t="shared" si="14"/>
        <v/>
      </c>
      <c r="AH413" s="121"/>
      <c r="AI413" s="121"/>
      <c r="AJ413" s="121"/>
      <c r="AK413" s="3"/>
      <c r="AL413" s="503"/>
      <c r="AM413" s="504"/>
      <c r="AN413" s="504"/>
      <c r="AO413" s="504"/>
      <c r="AP413" s="504"/>
      <c r="AQ413" s="505"/>
      <c r="AR413" s="742"/>
    </row>
    <row r="414" spans="1:44" ht="27" customHeight="1" x14ac:dyDescent="0.65">
      <c r="A414" s="8" t="str">
        <f t="shared" si="15"/>
        <v/>
      </c>
      <c r="B414" s="30"/>
      <c r="E414" s="31"/>
      <c r="F414" s="195"/>
      <c r="G414" s="195"/>
      <c r="H414" s="200"/>
      <c r="I414" s="200"/>
      <c r="J414" s="200"/>
      <c r="K414" s="200"/>
      <c r="L414" s="200"/>
      <c r="M414" s="200"/>
      <c r="N414" s="200"/>
      <c r="O414" s="200"/>
      <c r="P414" s="200"/>
      <c r="Q414" s="200"/>
      <c r="R414" s="200"/>
      <c r="S414" s="200"/>
      <c r="T414" s="200"/>
      <c r="U414" s="200"/>
      <c r="V414" s="200"/>
      <c r="W414" s="200"/>
      <c r="X414" s="200"/>
      <c r="Y414" s="200"/>
      <c r="Z414" s="200"/>
      <c r="AA414" s="200"/>
      <c r="AB414" s="200"/>
      <c r="AC414" s="200"/>
      <c r="AD414" s="200"/>
      <c r="AE414" s="33"/>
      <c r="AF414" s="174" t="str">
        <f>_xlfn.IFS(COUNTIF($AE$8:AE414,AE414)&lt;&gt;0,COUNTIF($AE$8:AE414,AE414),COUNTIF($AE$8:AE414,AE414)=0,"")</f>
        <v/>
      </c>
      <c r="AG414" s="98" t="str">
        <f t="shared" si="14"/>
        <v/>
      </c>
      <c r="AH414" s="121"/>
      <c r="AI414" s="121"/>
      <c r="AJ414" s="121"/>
      <c r="AK414" s="3"/>
      <c r="AL414" s="503"/>
      <c r="AM414" s="504"/>
      <c r="AN414" s="504"/>
      <c r="AO414" s="504"/>
      <c r="AP414" s="504"/>
      <c r="AQ414" s="505"/>
      <c r="AR414" s="742"/>
    </row>
    <row r="415" spans="1:44" ht="27" customHeight="1" x14ac:dyDescent="0.65">
      <c r="A415" s="8">
        <f t="shared" si="15"/>
        <v>72</v>
      </c>
      <c r="B415" s="30"/>
      <c r="E415" s="31"/>
      <c r="F415" s="629"/>
      <c r="G415" s="630"/>
      <c r="H415" s="511" t="s">
        <v>478</v>
      </c>
      <c r="I415" s="511"/>
      <c r="J415" s="511"/>
      <c r="K415" s="511"/>
      <c r="L415" s="511"/>
      <c r="M415" s="511"/>
      <c r="N415" s="511"/>
      <c r="O415" s="511"/>
      <c r="P415" s="511"/>
      <c r="Q415" s="511"/>
      <c r="R415" s="511"/>
      <c r="S415" s="511"/>
      <c r="T415" s="511"/>
      <c r="U415" s="511"/>
      <c r="V415" s="511"/>
      <c r="W415" s="511"/>
      <c r="X415" s="511"/>
      <c r="Y415" s="511"/>
      <c r="Z415" s="511"/>
      <c r="AA415" s="511"/>
      <c r="AB415" s="511"/>
      <c r="AC415" s="511"/>
      <c r="AD415" s="511"/>
      <c r="AE415" s="171" t="s">
        <v>838</v>
      </c>
      <c r="AF415" s="174">
        <f>_xlfn.IFS(COUNTIF($AE$8:AE415,AE415)&lt;&gt;0,COUNTIF($AE$8:AE415,AE415),COUNTIF($AE$8:AE415,AE415)=0,"")</f>
        <v>72</v>
      </c>
      <c r="AG415" s="98">
        <f t="shared" si="14"/>
        <v>72</v>
      </c>
      <c r="AH415" s="554" t="s">
        <v>50</v>
      </c>
      <c r="AI415" s="555"/>
      <c r="AJ415" s="556"/>
      <c r="AK415" s="3"/>
      <c r="AL415" s="503" t="s">
        <v>719</v>
      </c>
      <c r="AM415" s="504"/>
      <c r="AN415" s="504"/>
      <c r="AO415" s="504"/>
      <c r="AP415" s="504"/>
      <c r="AQ415" s="505"/>
      <c r="AR415" s="742" t="e">
        <f>VLOOKUP(AH415,$CD$7:$CE$9,2,FALSE)</f>
        <v>#N/A</v>
      </c>
    </row>
    <row r="416" spans="1:44" ht="27" customHeight="1" x14ac:dyDescent="0.65">
      <c r="A416" s="8" t="str">
        <f t="shared" si="15"/>
        <v/>
      </c>
      <c r="B416" s="30"/>
      <c r="E416" s="31"/>
      <c r="H416" s="511"/>
      <c r="I416" s="511"/>
      <c r="J416" s="511"/>
      <c r="K416" s="511"/>
      <c r="L416" s="511"/>
      <c r="M416" s="511"/>
      <c r="N416" s="511"/>
      <c r="O416" s="511"/>
      <c r="P416" s="511"/>
      <c r="Q416" s="511"/>
      <c r="R416" s="511"/>
      <c r="S416" s="511"/>
      <c r="T416" s="511"/>
      <c r="U416" s="511"/>
      <c r="V416" s="511"/>
      <c r="W416" s="511"/>
      <c r="X416" s="511"/>
      <c r="Y416" s="511"/>
      <c r="Z416" s="511"/>
      <c r="AA416" s="511"/>
      <c r="AB416" s="511"/>
      <c r="AC416" s="511"/>
      <c r="AD416" s="511"/>
      <c r="AE416" s="33"/>
      <c r="AF416" s="174" t="str">
        <f>_xlfn.IFS(COUNTIF($AE$8:AE416,AE416)&lt;&gt;0,COUNTIF($AE$8:AE416,AE416),COUNTIF($AE$8:AE416,AE416)=0,"")</f>
        <v/>
      </c>
      <c r="AG416" s="98" t="str">
        <f t="shared" si="14"/>
        <v/>
      </c>
      <c r="AH416" s="121"/>
      <c r="AI416" s="121"/>
      <c r="AJ416" s="121"/>
      <c r="AK416" s="3"/>
      <c r="AL416" s="503"/>
      <c r="AM416" s="504"/>
      <c r="AN416" s="504"/>
      <c r="AO416" s="504"/>
      <c r="AP416" s="504"/>
      <c r="AQ416" s="505"/>
      <c r="AR416" s="742"/>
    </row>
    <row r="417" spans="1:44" ht="27" customHeight="1" x14ac:dyDescent="0.65">
      <c r="A417" s="8" t="str">
        <f t="shared" si="15"/>
        <v/>
      </c>
      <c r="B417" s="30"/>
      <c r="E417" s="31"/>
      <c r="F417" s="195"/>
      <c r="G417" s="195"/>
      <c r="H417" s="200"/>
      <c r="I417" s="200"/>
      <c r="J417" s="200"/>
      <c r="K417" s="200"/>
      <c r="L417" s="200"/>
      <c r="M417" s="200"/>
      <c r="N417" s="200"/>
      <c r="O417" s="200"/>
      <c r="P417" s="200"/>
      <c r="Q417" s="200"/>
      <c r="R417" s="200"/>
      <c r="S417" s="200"/>
      <c r="T417" s="200"/>
      <c r="U417" s="200"/>
      <c r="V417" s="200"/>
      <c r="W417" s="200"/>
      <c r="X417" s="200"/>
      <c r="Y417" s="200"/>
      <c r="Z417" s="200"/>
      <c r="AA417" s="200"/>
      <c r="AB417" s="200"/>
      <c r="AC417" s="200"/>
      <c r="AD417" s="200"/>
      <c r="AE417" s="33"/>
      <c r="AF417" s="174" t="str">
        <f>_xlfn.IFS(COUNTIF($AE$8:AE417,AE417)&lt;&gt;0,COUNTIF($AE$8:AE417,AE417),COUNTIF($AE$8:AE417,AE417)=0,"")</f>
        <v/>
      </c>
      <c r="AG417" s="98" t="str">
        <f t="shared" si="14"/>
        <v/>
      </c>
      <c r="AH417" s="121"/>
      <c r="AI417" s="121"/>
      <c r="AJ417" s="121"/>
      <c r="AK417" s="3"/>
      <c r="AL417" s="426"/>
      <c r="AM417" s="427"/>
      <c r="AN417" s="427"/>
      <c r="AO417" s="427"/>
      <c r="AP417" s="427"/>
      <c r="AQ417" s="428"/>
      <c r="AR417" s="52"/>
    </row>
    <row r="418" spans="1:44" ht="27" customHeight="1" x14ac:dyDescent="0.65">
      <c r="A418" s="8" t="str">
        <f t="shared" si="15"/>
        <v/>
      </c>
      <c r="B418" s="30"/>
      <c r="E418" s="31"/>
      <c r="F418" s="629" t="s">
        <v>250</v>
      </c>
      <c r="G418" s="630"/>
      <c r="H418" s="662" t="s">
        <v>720</v>
      </c>
      <c r="I418" s="662"/>
      <c r="J418" s="662"/>
      <c r="K418" s="662"/>
      <c r="L418" s="662"/>
      <c r="M418" s="662"/>
      <c r="N418" s="662"/>
      <c r="O418" s="662"/>
      <c r="P418" s="662"/>
      <c r="Q418" s="662"/>
      <c r="R418" s="662"/>
      <c r="S418" s="662"/>
      <c r="T418" s="662"/>
      <c r="U418" s="662"/>
      <c r="V418" s="662"/>
      <c r="W418" s="662"/>
      <c r="X418" s="662"/>
      <c r="Y418" s="662"/>
      <c r="Z418" s="662"/>
      <c r="AA418" s="662"/>
      <c r="AB418" s="662"/>
      <c r="AC418" s="662"/>
      <c r="AD418" s="662"/>
      <c r="AE418" s="33"/>
      <c r="AF418" s="174" t="str">
        <f>_xlfn.IFS(COUNTIF($AE$8:AE418,AE418)&lt;&gt;0,COUNTIF($AE$8:AE418,AE418),COUNTIF($AE$8:AE418,AE418)=0,"")</f>
        <v/>
      </c>
      <c r="AG418" s="98" t="str">
        <f t="shared" si="14"/>
        <v/>
      </c>
      <c r="AH418" s="121"/>
      <c r="AI418" s="121"/>
      <c r="AJ418" s="121"/>
      <c r="AK418" s="3"/>
      <c r="AL418" s="426"/>
      <c r="AM418" s="427"/>
      <c r="AN418" s="427"/>
      <c r="AO418" s="427"/>
      <c r="AP418" s="427"/>
      <c r="AQ418" s="428"/>
      <c r="AR418" s="52"/>
    </row>
    <row r="419" spans="1:44" ht="27" customHeight="1" x14ac:dyDescent="0.65">
      <c r="A419" s="8" t="str">
        <f t="shared" si="15"/>
        <v/>
      </c>
      <c r="B419" s="199"/>
      <c r="E419" s="267"/>
      <c r="H419" s="200"/>
      <c r="I419" s="200"/>
      <c r="J419" s="200"/>
      <c r="K419" s="200"/>
      <c r="L419" s="200"/>
      <c r="M419" s="200"/>
      <c r="N419" s="200"/>
      <c r="O419" s="200"/>
      <c r="P419" s="200"/>
      <c r="Q419" s="200"/>
      <c r="R419" s="200"/>
      <c r="S419" s="200"/>
      <c r="T419" s="200"/>
      <c r="U419" s="200"/>
      <c r="V419" s="200"/>
      <c r="W419" s="200"/>
      <c r="X419" s="200"/>
      <c r="Y419" s="200"/>
      <c r="Z419" s="200"/>
      <c r="AA419" s="200"/>
      <c r="AB419" s="200"/>
      <c r="AC419" s="200"/>
      <c r="AD419" s="200"/>
      <c r="AE419" s="33"/>
      <c r="AF419" s="174" t="str">
        <f>_xlfn.IFS(COUNTIF($AE$8:AE419,AE419)&lt;&gt;0,COUNTIF($AE$8:AE419,AE419),COUNTIF($AE$8:AE419,AE419)=0,"")</f>
        <v/>
      </c>
      <c r="AG419" s="98" t="str">
        <f t="shared" si="14"/>
        <v/>
      </c>
      <c r="AK419" s="3"/>
      <c r="AL419" s="426"/>
      <c r="AM419" s="427"/>
      <c r="AN419" s="427"/>
      <c r="AO419" s="427"/>
      <c r="AP419" s="427"/>
      <c r="AQ419" s="428"/>
      <c r="AR419" s="52"/>
    </row>
    <row r="420" spans="1:44" ht="27" customHeight="1" x14ac:dyDescent="0.65">
      <c r="A420" s="8">
        <f t="shared" si="15"/>
        <v>73</v>
      </c>
      <c r="B420" s="32"/>
      <c r="C420" s="8"/>
      <c r="D420" s="8"/>
      <c r="E420" s="8"/>
      <c r="F420" s="32"/>
      <c r="H420" s="620" t="s">
        <v>479</v>
      </c>
      <c r="I420" s="620"/>
      <c r="J420" s="620"/>
      <c r="K420" s="620"/>
      <c r="L420" s="620"/>
      <c r="M420" s="620"/>
      <c r="N420" s="620"/>
      <c r="O420" s="620"/>
      <c r="P420" s="620"/>
      <c r="Q420" s="620"/>
      <c r="R420" s="620"/>
      <c r="S420" s="620"/>
      <c r="T420" s="620"/>
      <c r="U420" s="620"/>
      <c r="V420" s="620"/>
      <c r="W420" s="620"/>
      <c r="X420" s="620"/>
      <c r="Y420" s="620"/>
      <c r="Z420" s="620"/>
      <c r="AA420" s="620"/>
      <c r="AB420" s="620"/>
      <c r="AC420" s="620"/>
      <c r="AD420" s="620"/>
      <c r="AE420" s="171" t="s">
        <v>838</v>
      </c>
      <c r="AF420" s="174">
        <f>_xlfn.IFS(COUNTIF($AE$8:AE420,AE420)&lt;&gt;0,COUNTIF($AE$8:AE420,AE420),COUNTIF($AE$8:AE420,AE420)=0,"")</f>
        <v>73</v>
      </c>
      <c r="AG420" s="98">
        <f t="shared" si="14"/>
        <v>73</v>
      </c>
      <c r="AH420" s="554" t="s">
        <v>50</v>
      </c>
      <c r="AI420" s="555"/>
      <c r="AJ420" s="556"/>
      <c r="AK420" s="3"/>
      <c r="AL420" s="503" t="s">
        <v>721</v>
      </c>
      <c r="AM420" s="504"/>
      <c r="AN420" s="504"/>
      <c r="AO420" s="504"/>
      <c r="AP420" s="504"/>
      <c r="AQ420" s="505"/>
      <c r="AR420" s="70" t="e">
        <f>VLOOKUP(AH420,$CD$7:$CE$9,2,FALSE)</f>
        <v>#N/A</v>
      </c>
    </row>
    <row r="421" spans="1:44" ht="27" customHeight="1" thickBot="1" x14ac:dyDescent="0.7">
      <c r="A421" s="8" t="str">
        <f t="shared" si="15"/>
        <v/>
      </c>
      <c r="B421" s="24"/>
      <c r="E421" s="31"/>
      <c r="AE421" s="33"/>
      <c r="AF421" s="174" t="str">
        <f>_xlfn.IFS(COUNTIF($AE$8:AE421,AE421)&lt;&gt;0,COUNTIF($AE$8:AE421,AE421),COUNTIF($AE$8:AE421,AE421)=0,"")</f>
        <v/>
      </c>
      <c r="AG421" s="98" t="str">
        <f t="shared" si="14"/>
        <v/>
      </c>
      <c r="AK421" s="3"/>
      <c r="AL421" s="849"/>
      <c r="AM421" s="850"/>
      <c r="AN421" s="850"/>
      <c r="AO421" s="850"/>
      <c r="AP421" s="850"/>
      <c r="AQ421" s="851"/>
      <c r="AR421" s="34"/>
    </row>
    <row r="422" spans="1:44" ht="27" customHeight="1" x14ac:dyDescent="0.65">
      <c r="A422" s="8" t="str">
        <f t="shared" si="15"/>
        <v/>
      </c>
      <c r="B422" s="17"/>
      <c r="C422" s="4"/>
      <c r="D422" s="4"/>
      <c r="E422" s="18"/>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47"/>
      <c r="AF422" s="175" t="str">
        <f>_xlfn.IFS(COUNTIF($AE$8:AE422,AE422)&lt;&gt;0,COUNTIF($AE$8:AE422,AE422),COUNTIF($AE$8:AE422,AE422)=0,"")</f>
        <v/>
      </c>
      <c r="AG422" s="102" t="str">
        <f t="shared" si="14"/>
        <v/>
      </c>
      <c r="AH422" s="48"/>
      <c r="AI422" s="48"/>
      <c r="AJ422" s="48"/>
      <c r="AK422" s="13"/>
      <c r="AL422" s="418"/>
      <c r="AM422" s="419"/>
      <c r="AN422" s="419"/>
      <c r="AO422" s="419"/>
      <c r="AP422" s="419"/>
      <c r="AQ422" s="420"/>
      <c r="AR422" s="34"/>
    </row>
    <row r="423" spans="1:44" ht="27" customHeight="1" x14ac:dyDescent="0.65">
      <c r="A423" s="8">
        <f t="shared" si="15"/>
        <v>74</v>
      </c>
      <c r="B423" s="661" t="s">
        <v>937</v>
      </c>
      <c r="C423" s="662"/>
      <c r="D423" s="662"/>
      <c r="E423" s="663"/>
      <c r="F423" s="629" t="s">
        <v>243</v>
      </c>
      <c r="G423" s="630"/>
      <c r="H423" s="511" t="s">
        <v>480</v>
      </c>
      <c r="I423" s="511"/>
      <c r="J423" s="511"/>
      <c r="K423" s="511"/>
      <c r="L423" s="511"/>
      <c r="M423" s="511"/>
      <c r="N423" s="511"/>
      <c r="O423" s="511"/>
      <c r="P423" s="511"/>
      <c r="Q423" s="511"/>
      <c r="R423" s="511"/>
      <c r="S423" s="511"/>
      <c r="T423" s="511"/>
      <c r="U423" s="511"/>
      <c r="V423" s="511"/>
      <c r="W423" s="511"/>
      <c r="X423" s="511"/>
      <c r="Y423" s="511"/>
      <c r="Z423" s="511"/>
      <c r="AA423" s="511"/>
      <c r="AB423" s="511"/>
      <c r="AC423" s="511"/>
      <c r="AD423" s="511"/>
      <c r="AE423" s="171" t="s">
        <v>838</v>
      </c>
      <c r="AF423" s="174">
        <f>_xlfn.IFS(COUNTIF($AE$8:AE423,AE423)&lt;&gt;0,COUNTIF($AE$8:AE423,AE423),COUNTIF($AE$8:AE423,AE423)=0,"")</f>
        <v>74</v>
      </c>
      <c r="AG423" s="98">
        <f t="shared" si="14"/>
        <v>74</v>
      </c>
      <c r="AH423" s="554" t="s">
        <v>50</v>
      </c>
      <c r="AI423" s="555"/>
      <c r="AJ423" s="556"/>
      <c r="AK423" s="3"/>
      <c r="AL423" s="503" t="s">
        <v>722</v>
      </c>
      <c r="AM423" s="504"/>
      <c r="AN423" s="504"/>
      <c r="AO423" s="504"/>
      <c r="AP423" s="504"/>
      <c r="AQ423" s="505"/>
      <c r="AR423" s="742" t="e">
        <f>VLOOKUP(AH423,$CD$7:$CE$9,2,FALSE)</f>
        <v>#N/A</v>
      </c>
    </row>
    <row r="424" spans="1:44" ht="27" customHeight="1" x14ac:dyDescent="0.65">
      <c r="A424" s="8" t="str">
        <f t="shared" si="15"/>
        <v/>
      </c>
      <c r="B424" s="661"/>
      <c r="C424" s="662"/>
      <c r="D424" s="662"/>
      <c r="E424" s="663"/>
      <c r="H424" s="511"/>
      <c r="I424" s="511"/>
      <c r="J424" s="511"/>
      <c r="K424" s="511"/>
      <c r="L424" s="511"/>
      <c r="M424" s="511"/>
      <c r="N424" s="511"/>
      <c r="O424" s="511"/>
      <c r="P424" s="511"/>
      <c r="Q424" s="511"/>
      <c r="R424" s="511"/>
      <c r="S424" s="511"/>
      <c r="T424" s="511"/>
      <c r="U424" s="511"/>
      <c r="V424" s="511"/>
      <c r="W424" s="511"/>
      <c r="X424" s="511"/>
      <c r="Y424" s="511"/>
      <c r="Z424" s="511"/>
      <c r="AA424" s="511"/>
      <c r="AB424" s="511"/>
      <c r="AC424" s="511"/>
      <c r="AD424" s="511"/>
      <c r="AE424" s="33"/>
      <c r="AF424" s="174" t="str">
        <f>_xlfn.IFS(COUNTIF($AE$8:AE424,AE424)&lt;&gt;0,COUNTIF($AE$8:AE424,AE424),COUNTIF($AE$8:AE424,AE424)=0,"")</f>
        <v/>
      </c>
      <c r="AG424" s="98" t="str">
        <f t="shared" si="14"/>
        <v/>
      </c>
      <c r="AK424" s="3"/>
      <c r="AL424" s="503"/>
      <c r="AM424" s="504"/>
      <c r="AN424" s="504"/>
      <c r="AO424" s="504"/>
      <c r="AP424" s="504"/>
      <c r="AQ424" s="505"/>
      <c r="AR424" s="742"/>
    </row>
    <row r="425" spans="1:44" ht="27" customHeight="1" x14ac:dyDescent="0.65">
      <c r="A425" s="8" t="str">
        <f t="shared" si="15"/>
        <v/>
      </c>
      <c r="B425" s="661"/>
      <c r="C425" s="662"/>
      <c r="D425" s="662"/>
      <c r="E425" s="663"/>
      <c r="H425" s="511"/>
      <c r="I425" s="511"/>
      <c r="J425" s="511"/>
      <c r="K425" s="511"/>
      <c r="L425" s="511"/>
      <c r="M425" s="511"/>
      <c r="N425" s="511"/>
      <c r="O425" s="511"/>
      <c r="P425" s="511"/>
      <c r="Q425" s="511"/>
      <c r="R425" s="511"/>
      <c r="S425" s="511"/>
      <c r="T425" s="511"/>
      <c r="U425" s="511"/>
      <c r="V425" s="511"/>
      <c r="W425" s="511"/>
      <c r="X425" s="511"/>
      <c r="Y425" s="511"/>
      <c r="Z425" s="511"/>
      <c r="AA425" s="511"/>
      <c r="AB425" s="511"/>
      <c r="AC425" s="511"/>
      <c r="AD425" s="511"/>
      <c r="AE425" s="33"/>
      <c r="AF425" s="174" t="str">
        <f>_xlfn.IFS(COUNTIF($AE$8:AE425,AE425)&lt;&gt;0,COUNTIF($AE$8:AE425,AE425),COUNTIF($AE$8:AE425,AE425)=0,"")</f>
        <v/>
      </c>
      <c r="AG425" s="98" t="str">
        <f t="shared" si="14"/>
        <v/>
      </c>
      <c r="AK425" s="3"/>
      <c r="AL425" s="503"/>
      <c r="AM425" s="504"/>
      <c r="AN425" s="504"/>
      <c r="AO425" s="504"/>
      <c r="AP425" s="504"/>
      <c r="AQ425" s="505"/>
      <c r="AR425" s="34"/>
    </row>
    <row r="426" spans="1:44" ht="27" customHeight="1" x14ac:dyDescent="0.65">
      <c r="A426" s="8">
        <f t="shared" si="15"/>
        <v>75</v>
      </c>
      <c r="B426" s="661"/>
      <c r="C426" s="662"/>
      <c r="D426" s="662"/>
      <c r="E426" s="663"/>
      <c r="F426" s="629" t="s">
        <v>248</v>
      </c>
      <c r="G426" s="630"/>
      <c r="H426" s="511" t="s">
        <v>481</v>
      </c>
      <c r="I426" s="511"/>
      <c r="J426" s="511"/>
      <c r="K426" s="511"/>
      <c r="L426" s="511"/>
      <c r="M426" s="511"/>
      <c r="N426" s="511"/>
      <c r="O426" s="511"/>
      <c r="P426" s="511"/>
      <c r="Q426" s="511"/>
      <c r="R426" s="511"/>
      <c r="S426" s="511"/>
      <c r="T426" s="511"/>
      <c r="U426" s="511"/>
      <c r="V426" s="511"/>
      <c r="W426" s="511"/>
      <c r="X426" s="511"/>
      <c r="Y426" s="511"/>
      <c r="Z426" s="511"/>
      <c r="AA426" s="511"/>
      <c r="AB426" s="511"/>
      <c r="AC426" s="511"/>
      <c r="AD426" s="511"/>
      <c r="AE426" s="171" t="s">
        <v>838</v>
      </c>
      <c r="AF426" s="174">
        <f>_xlfn.IFS(COUNTIF($AE$8:AE426,AE426)&lt;&gt;0,COUNTIF($AE$8:AE426,AE426),COUNTIF($AE$8:AE426,AE426)=0,"")</f>
        <v>75</v>
      </c>
      <c r="AG426" s="98">
        <f t="shared" si="14"/>
        <v>75</v>
      </c>
      <c r="AH426" s="554" t="s">
        <v>50</v>
      </c>
      <c r="AI426" s="555"/>
      <c r="AJ426" s="556"/>
      <c r="AK426" s="3"/>
      <c r="AL426" s="503" t="s">
        <v>723</v>
      </c>
      <c r="AM426" s="504"/>
      <c r="AN426" s="504"/>
      <c r="AO426" s="504"/>
      <c r="AP426" s="504"/>
      <c r="AQ426" s="505"/>
      <c r="AR426" s="742" t="e">
        <f>VLOOKUP(AH426,$CD$7:$CE$9,2,FALSE)</f>
        <v>#N/A</v>
      </c>
    </row>
    <row r="427" spans="1:44" ht="27" customHeight="1" x14ac:dyDescent="0.65">
      <c r="A427" s="8" t="str">
        <f t="shared" si="15"/>
        <v/>
      </c>
      <c r="B427" s="268"/>
      <c r="C427" s="150"/>
      <c r="D427" s="150"/>
      <c r="E427" s="267"/>
      <c r="H427" s="511"/>
      <c r="I427" s="511"/>
      <c r="J427" s="511"/>
      <c r="K427" s="511"/>
      <c r="L427" s="511"/>
      <c r="M427" s="511"/>
      <c r="N427" s="511"/>
      <c r="O427" s="511"/>
      <c r="P427" s="511"/>
      <c r="Q427" s="511"/>
      <c r="R427" s="511"/>
      <c r="S427" s="511"/>
      <c r="T427" s="511"/>
      <c r="U427" s="511"/>
      <c r="V427" s="511"/>
      <c r="W427" s="511"/>
      <c r="X427" s="511"/>
      <c r="Y427" s="511"/>
      <c r="Z427" s="511"/>
      <c r="AA427" s="511"/>
      <c r="AB427" s="511"/>
      <c r="AC427" s="511"/>
      <c r="AD427" s="511"/>
      <c r="AE427" s="33"/>
      <c r="AF427" s="174" t="str">
        <f>_xlfn.IFS(COUNTIF($AE$8:AE427,AE427)&lt;&gt;0,COUNTIF($AE$8:AE427,AE427),COUNTIF($AE$8:AE427,AE427)=0,"")</f>
        <v/>
      </c>
      <c r="AG427" s="98" t="str">
        <f t="shared" si="14"/>
        <v/>
      </c>
      <c r="AK427" s="3"/>
      <c r="AL427" s="503"/>
      <c r="AM427" s="504"/>
      <c r="AN427" s="504"/>
      <c r="AO427" s="504"/>
      <c r="AP427" s="504"/>
      <c r="AQ427" s="505"/>
      <c r="AR427" s="742"/>
    </row>
    <row r="428" spans="1:44" ht="27" customHeight="1" x14ac:dyDescent="0.65">
      <c r="A428" s="8" t="str">
        <f t="shared" si="15"/>
        <v/>
      </c>
      <c r="B428" s="268"/>
      <c r="C428" s="150"/>
      <c r="D428" s="150"/>
      <c r="E428" s="267"/>
      <c r="H428" s="511"/>
      <c r="I428" s="511"/>
      <c r="J428" s="511"/>
      <c r="K428" s="511"/>
      <c r="L428" s="511"/>
      <c r="M428" s="511"/>
      <c r="N428" s="511"/>
      <c r="O428" s="511"/>
      <c r="P428" s="511"/>
      <c r="Q428" s="511"/>
      <c r="R428" s="511"/>
      <c r="S428" s="511"/>
      <c r="T428" s="511"/>
      <c r="U428" s="511"/>
      <c r="V428" s="511"/>
      <c r="W428" s="511"/>
      <c r="X428" s="511"/>
      <c r="Y428" s="511"/>
      <c r="Z428" s="511"/>
      <c r="AA428" s="511"/>
      <c r="AB428" s="511"/>
      <c r="AC428" s="511"/>
      <c r="AD428" s="511"/>
      <c r="AE428" s="33"/>
      <c r="AF428" s="174" t="str">
        <f>_xlfn.IFS(COUNTIF($AE$8:AE428,AE428)&lt;&gt;0,COUNTIF($AE$8:AE428,AE428),COUNTIF($AE$8:AE428,AE428)=0,"")</f>
        <v/>
      </c>
      <c r="AG428" s="98" t="str">
        <f t="shared" si="14"/>
        <v/>
      </c>
      <c r="AK428" s="3"/>
      <c r="AL428" s="503"/>
      <c r="AM428" s="504"/>
      <c r="AN428" s="504"/>
      <c r="AO428" s="504"/>
      <c r="AP428" s="504"/>
      <c r="AQ428" s="505"/>
      <c r="AR428" s="34"/>
    </row>
    <row r="429" spans="1:44" ht="27" customHeight="1" x14ac:dyDescent="0.65">
      <c r="A429" s="8" t="str">
        <f t="shared" si="15"/>
        <v/>
      </c>
      <c r="B429" s="268"/>
      <c r="C429" s="150"/>
      <c r="D429" s="150"/>
      <c r="E429" s="267"/>
      <c r="H429" s="118"/>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33"/>
      <c r="AF429" s="174" t="str">
        <f>_xlfn.IFS(COUNTIF($AE$8:AE429,AE429)&lt;&gt;0,COUNTIF($AE$8:AE429,AE429),COUNTIF($AE$8:AE429,AE429)=0,"")</f>
        <v/>
      </c>
      <c r="AG429" s="98" t="str">
        <f t="shared" si="14"/>
        <v/>
      </c>
      <c r="AK429" s="3"/>
      <c r="AL429" s="363"/>
      <c r="AM429" s="364"/>
      <c r="AN429" s="364"/>
      <c r="AO429" s="364"/>
      <c r="AP429" s="364"/>
      <c r="AQ429" s="365"/>
      <c r="AR429" s="34"/>
    </row>
    <row r="430" spans="1:44" ht="27" customHeight="1" x14ac:dyDescent="0.65">
      <c r="A430" s="8">
        <f t="shared" si="15"/>
        <v>76</v>
      </c>
      <c r="B430" s="268"/>
      <c r="C430" s="150"/>
      <c r="D430" s="150"/>
      <c r="E430" s="267"/>
      <c r="F430" s="629" t="s">
        <v>249</v>
      </c>
      <c r="G430" s="630"/>
      <c r="H430" s="511" t="s">
        <v>482</v>
      </c>
      <c r="I430" s="511"/>
      <c r="J430" s="511"/>
      <c r="K430" s="511"/>
      <c r="L430" s="511"/>
      <c r="M430" s="511"/>
      <c r="N430" s="511"/>
      <c r="O430" s="511"/>
      <c r="P430" s="511"/>
      <c r="Q430" s="511"/>
      <c r="R430" s="511"/>
      <c r="S430" s="511"/>
      <c r="T430" s="511"/>
      <c r="U430" s="511"/>
      <c r="V430" s="511"/>
      <c r="W430" s="511"/>
      <c r="X430" s="511"/>
      <c r="Y430" s="511"/>
      <c r="Z430" s="511"/>
      <c r="AA430" s="511"/>
      <c r="AB430" s="511"/>
      <c r="AC430" s="511"/>
      <c r="AD430" s="511"/>
      <c r="AE430" s="171" t="s">
        <v>838</v>
      </c>
      <c r="AF430" s="174">
        <f>_xlfn.IFS(COUNTIF($AE$8:AE430,AE430)&lt;&gt;0,COUNTIF($AE$8:AE430,AE430),COUNTIF($AE$8:AE430,AE430)=0,"")</f>
        <v>76</v>
      </c>
      <c r="AG430" s="98">
        <f t="shared" si="14"/>
        <v>76</v>
      </c>
      <c r="AH430" s="554" t="s">
        <v>50</v>
      </c>
      <c r="AI430" s="555"/>
      <c r="AJ430" s="556"/>
      <c r="AK430" s="3"/>
      <c r="AL430" s="503" t="s">
        <v>724</v>
      </c>
      <c r="AM430" s="504"/>
      <c r="AN430" s="504"/>
      <c r="AO430" s="504"/>
      <c r="AP430" s="504"/>
      <c r="AQ430" s="505"/>
      <c r="AR430" s="742" t="e">
        <f>VLOOKUP(AH430,$CD$7:$CE$9,2,FALSE)</f>
        <v>#N/A</v>
      </c>
    </row>
    <row r="431" spans="1:44" ht="27" customHeight="1" x14ac:dyDescent="0.65">
      <c r="A431" s="8" t="str">
        <f t="shared" si="15"/>
        <v/>
      </c>
      <c r="B431" s="268"/>
      <c r="C431" s="150"/>
      <c r="D431" s="150"/>
      <c r="E431" s="267"/>
      <c r="F431" s="195"/>
      <c r="G431" s="195"/>
      <c r="H431" s="511"/>
      <c r="I431" s="511"/>
      <c r="J431" s="511"/>
      <c r="K431" s="511"/>
      <c r="L431" s="511"/>
      <c r="M431" s="511"/>
      <c r="N431" s="511"/>
      <c r="O431" s="511"/>
      <c r="P431" s="511"/>
      <c r="Q431" s="511"/>
      <c r="R431" s="511"/>
      <c r="S431" s="511"/>
      <c r="T431" s="511"/>
      <c r="U431" s="511"/>
      <c r="V431" s="511"/>
      <c r="W431" s="511"/>
      <c r="X431" s="511"/>
      <c r="Y431" s="511"/>
      <c r="Z431" s="511"/>
      <c r="AA431" s="511"/>
      <c r="AB431" s="511"/>
      <c r="AC431" s="511"/>
      <c r="AD431" s="511"/>
      <c r="AE431" s="33"/>
      <c r="AF431" s="174" t="str">
        <f>_xlfn.IFS(COUNTIF($AE$8:AE431,AE431)&lt;&gt;0,COUNTIF($AE$8:AE431,AE431),COUNTIF($AE$8:AE431,AE431)=0,"")</f>
        <v/>
      </c>
      <c r="AG431" s="98" t="str">
        <f t="shared" si="14"/>
        <v/>
      </c>
      <c r="AK431" s="3"/>
      <c r="AL431" s="503"/>
      <c r="AM431" s="504"/>
      <c r="AN431" s="504"/>
      <c r="AO431" s="504"/>
      <c r="AP431" s="504"/>
      <c r="AQ431" s="505"/>
      <c r="AR431" s="742"/>
    </row>
    <row r="432" spans="1:44" ht="27" customHeight="1" x14ac:dyDescent="0.65">
      <c r="A432" s="8" t="str">
        <f t="shared" si="15"/>
        <v/>
      </c>
      <c r="B432" s="268"/>
      <c r="C432" s="150"/>
      <c r="D432" s="150"/>
      <c r="E432" s="267"/>
      <c r="H432" s="511"/>
      <c r="I432" s="511"/>
      <c r="J432" s="511"/>
      <c r="K432" s="511"/>
      <c r="L432" s="511"/>
      <c r="M432" s="511"/>
      <c r="N432" s="511"/>
      <c r="O432" s="511"/>
      <c r="P432" s="511"/>
      <c r="Q432" s="511"/>
      <c r="R432" s="511"/>
      <c r="S432" s="511"/>
      <c r="T432" s="511"/>
      <c r="U432" s="511"/>
      <c r="V432" s="511"/>
      <c r="W432" s="511"/>
      <c r="X432" s="511"/>
      <c r="Y432" s="511"/>
      <c r="Z432" s="511"/>
      <c r="AA432" s="511"/>
      <c r="AB432" s="511"/>
      <c r="AC432" s="511"/>
      <c r="AD432" s="511"/>
      <c r="AE432" s="33"/>
      <c r="AF432" s="174" t="str">
        <f>_xlfn.IFS(COUNTIF($AE$8:AE432,AE432)&lt;&gt;0,COUNTIF($AE$8:AE432,AE432),COUNTIF($AE$8:AE432,AE432)=0,"")</f>
        <v/>
      </c>
      <c r="AG432" s="98" t="str">
        <f t="shared" si="14"/>
        <v/>
      </c>
      <c r="AK432" s="3"/>
      <c r="AL432" s="503"/>
      <c r="AM432" s="504"/>
      <c r="AN432" s="504"/>
      <c r="AO432" s="504"/>
      <c r="AP432" s="504"/>
      <c r="AQ432" s="505"/>
      <c r="AR432" s="34"/>
    </row>
    <row r="433" spans="1:44" ht="27" customHeight="1" x14ac:dyDescent="0.65">
      <c r="A433" s="8" t="str">
        <f t="shared" si="15"/>
        <v/>
      </c>
      <c r="B433" s="268"/>
      <c r="C433" s="150"/>
      <c r="D433" s="150"/>
      <c r="E433" s="267"/>
      <c r="H433" s="511"/>
      <c r="I433" s="511"/>
      <c r="J433" s="511"/>
      <c r="K433" s="511"/>
      <c r="L433" s="511"/>
      <c r="M433" s="511"/>
      <c r="N433" s="511"/>
      <c r="O433" s="511"/>
      <c r="P433" s="511"/>
      <c r="Q433" s="511"/>
      <c r="R433" s="511"/>
      <c r="S433" s="511"/>
      <c r="T433" s="511"/>
      <c r="U433" s="511"/>
      <c r="V433" s="511"/>
      <c r="W433" s="511"/>
      <c r="X433" s="511"/>
      <c r="Y433" s="511"/>
      <c r="Z433" s="511"/>
      <c r="AA433" s="511"/>
      <c r="AB433" s="511"/>
      <c r="AC433" s="511"/>
      <c r="AD433" s="511"/>
      <c r="AE433" s="33"/>
      <c r="AF433" s="174" t="str">
        <f>_xlfn.IFS(COUNTIF($AE$8:AE433,AE433)&lt;&gt;0,COUNTIF($AE$8:AE433,AE433),COUNTIF($AE$8:AE433,AE433)=0,"")</f>
        <v/>
      </c>
      <c r="AG433" s="98" t="str">
        <f t="shared" si="14"/>
        <v/>
      </c>
      <c r="AK433" s="3"/>
      <c r="AL433" s="503"/>
      <c r="AM433" s="504"/>
      <c r="AN433" s="504"/>
      <c r="AO433" s="504"/>
      <c r="AP433" s="504"/>
      <c r="AQ433" s="505"/>
      <c r="AR433" s="34"/>
    </row>
    <row r="434" spans="1:44" ht="27" customHeight="1" x14ac:dyDescent="0.65">
      <c r="A434" s="8" t="str">
        <f t="shared" si="15"/>
        <v/>
      </c>
      <c r="B434" s="268"/>
      <c r="C434" s="150"/>
      <c r="D434" s="150"/>
      <c r="E434" s="267"/>
      <c r="H434" s="118"/>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33"/>
      <c r="AF434" s="174" t="str">
        <f>_xlfn.IFS(COUNTIF($AE$8:AE434,AE434)&lt;&gt;0,COUNTIF($AE$8:AE434,AE434),COUNTIF($AE$8:AE434,AE434)=0,"")</f>
        <v/>
      </c>
      <c r="AG434" s="98" t="str">
        <f t="shared" si="14"/>
        <v/>
      </c>
      <c r="AK434" s="3"/>
      <c r="AL434" s="363"/>
      <c r="AM434" s="364"/>
      <c r="AN434" s="364"/>
      <c r="AO434" s="364"/>
      <c r="AP434" s="364"/>
      <c r="AQ434" s="365"/>
      <c r="AR434" s="34"/>
    </row>
    <row r="435" spans="1:44" ht="27" customHeight="1" x14ac:dyDescent="0.65">
      <c r="A435" s="8">
        <f t="shared" si="15"/>
        <v>77</v>
      </c>
      <c r="B435" s="268"/>
      <c r="C435" s="150"/>
      <c r="D435" s="150"/>
      <c r="E435" s="267"/>
      <c r="F435" s="629" t="s">
        <v>250</v>
      </c>
      <c r="G435" s="630"/>
      <c r="H435" s="511" t="s">
        <v>483</v>
      </c>
      <c r="I435" s="511"/>
      <c r="J435" s="511"/>
      <c r="K435" s="511"/>
      <c r="L435" s="511"/>
      <c r="M435" s="511"/>
      <c r="N435" s="511"/>
      <c r="O435" s="511"/>
      <c r="P435" s="511"/>
      <c r="Q435" s="511"/>
      <c r="R435" s="511"/>
      <c r="S435" s="511"/>
      <c r="T435" s="511"/>
      <c r="U435" s="511"/>
      <c r="V435" s="511"/>
      <c r="W435" s="511"/>
      <c r="X435" s="511"/>
      <c r="Y435" s="511"/>
      <c r="Z435" s="511"/>
      <c r="AA435" s="511"/>
      <c r="AB435" s="511"/>
      <c r="AC435" s="511"/>
      <c r="AD435" s="511"/>
      <c r="AE435" s="171" t="s">
        <v>838</v>
      </c>
      <c r="AF435" s="174">
        <f>_xlfn.IFS(COUNTIF($AE$8:AE435,AE435)&lt;&gt;0,COUNTIF($AE$8:AE435,AE435),COUNTIF($AE$8:AE435,AE435)=0,"")</f>
        <v>77</v>
      </c>
      <c r="AG435" s="98">
        <f t="shared" si="14"/>
        <v>77</v>
      </c>
      <c r="AH435" s="554" t="s">
        <v>50</v>
      </c>
      <c r="AI435" s="555"/>
      <c r="AJ435" s="556"/>
      <c r="AK435" s="3"/>
      <c r="AL435" s="503" t="s">
        <v>725</v>
      </c>
      <c r="AM435" s="504"/>
      <c r="AN435" s="504"/>
      <c r="AO435" s="504"/>
      <c r="AP435" s="504"/>
      <c r="AQ435" s="505"/>
      <c r="AR435" s="742" t="e">
        <f>VLOOKUP(AH435,$CD$7:$CE$9,2,FALSE)</f>
        <v>#N/A</v>
      </c>
    </row>
    <row r="436" spans="1:44" ht="27" customHeight="1" x14ac:dyDescent="0.65">
      <c r="A436" s="8" t="str">
        <f t="shared" si="15"/>
        <v/>
      </c>
      <c r="B436" s="268"/>
      <c r="C436" s="150"/>
      <c r="D436" s="150"/>
      <c r="E436" s="267"/>
      <c r="F436" s="195"/>
      <c r="G436" s="195"/>
      <c r="H436" s="511"/>
      <c r="I436" s="511"/>
      <c r="J436" s="511"/>
      <c r="K436" s="511"/>
      <c r="L436" s="511"/>
      <c r="M436" s="511"/>
      <c r="N436" s="511"/>
      <c r="O436" s="511"/>
      <c r="P436" s="511"/>
      <c r="Q436" s="511"/>
      <c r="R436" s="511"/>
      <c r="S436" s="511"/>
      <c r="T436" s="511"/>
      <c r="U436" s="511"/>
      <c r="V436" s="511"/>
      <c r="W436" s="511"/>
      <c r="X436" s="511"/>
      <c r="Y436" s="511"/>
      <c r="Z436" s="511"/>
      <c r="AA436" s="511"/>
      <c r="AB436" s="511"/>
      <c r="AC436" s="511"/>
      <c r="AD436" s="511"/>
      <c r="AE436" s="33"/>
      <c r="AF436" s="174" t="str">
        <f>_xlfn.IFS(COUNTIF($AE$8:AE436,AE436)&lt;&gt;0,COUNTIF($AE$8:AE436,AE436),COUNTIF($AE$8:AE436,AE436)=0,"")</f>
        <v/>
      </c>
      <c r="AG436" s="98" t="str">
        <f t="shared" si="14"/>
        <v/>
      </c>
      <c r="AK436" s="3"/>
      <c r="AL436" s="503"/>
      <c r="AM436" s="504"/>
      <c r="AN436" s="504"/>
      <c r="AO436" s="504"/>
      <c r="AP436" s="504"/>
      <c r="AQ436" s="505"/>
      <c r="AR436" s="742"/>
    </row>
    <row r="437" spans="1:44" ht="27" customHeight="1" x14ac:dyDescent="0.65">
      <c r="A437" s="8" t="str">
        <f t="shared" si="15"/>
        <v/>
      </c>
      <c r="B437" s="268"/>
      <c r="C437" s="150"/>
      <c r="D437" s="150"/>
      <c r="E437" s="267"/>
      <c r="H437" s="511"/>
      <c r="I437" s="511"/>
      <c r="J437" s="511"/>
      <c r="K437" s="511"/>
      <c r="L437" s="511"/>
      <c r="M437" s="511"/>
      <c r="N437" s="511"/>
      <c r="O437" s="511"/>
      <c r="P437" s="511"/>
      <c r="Q437" s="511"/>
      <c r="R437" s="511"/>
      <c r="S437" s="511"/>
      <c r="T437" s="511"/>
      <c r="U437" s="511"/>
      <c r="V437" s="511"/>
      <c r="W437" s="511"/>
      <c r="X437" s="511"/>
      <c r="Y437" s="511"/>
      <c r="Z437" s="511"/>
      <c r="AA437" s="511"/>
      <c r="AB437" s="511"/>
      <c r="AC437" s="511"/>
      <c r="AD437" s="511"/>
      <c r="AE437" s="33"/>
      <c r="AF437" s="174" t="str">
        <f>_xlfn.IFS(COUNTIF($AE$8:AE437,AE437)&lt;&gt;0,COUNTIF($AE$8:AE437,AE437),COUNTIF($AE$8:AE437,AE437)=0,"")</f>
        <v/>
      </c>
      <c r="AG437" s="98" t="str">
        <f t="shared" si="14"/>
        <v/>
      </c>
      <c r="AK437" s="3"/>
      <c r="AL437" s="503"/>
      <c r="AM437" s="504"/>
      <c r="AN437" s="504"/>
      <c r="AO437" s="504"/>
      <c r="AP437" s="504"/>
      <c r="AQ437" s="505"/>
      <c r="AR437" s="34"/>
    </row>
    <row r="438" spans="1:44" ht="27" customHeight="1" x14ac:dyDescent="0.65">
      <c r="A438" s="8" t="str">
        <f t="shared" si="15"/>
        <v/>
      </c>
      <c r="B438" s="268"/>
      <c r="C438" s="150"/>
      <c r="D438" s="150"/>
      <c r="E438" s="267"/>
      <c r="H438" s="118"/>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33"/>
      <c r="AF438" s="174" t="str">
        <f>_xlfn.IFS(COUNTIF($AE$8:AE438,AE438)&lt;&gt;0,COUNTIF($AE$8:AE438,AE438),COUNTIF($AE$8:AE438,AE438)=0,"")</f>
        <v/>
      </c>
      <c r="AG438" s="98" t="str">
        <f t="shared" si="14"/>
        <v/>
      </c>
      <c r="AK438" s="3"/>
      <c r="AL438" s="503"/>
      <c r="AM438" s="504"/>
      <c r="AN438" s="504"/>
      <c r="AO438" s="504"/>
      <c r="AP438" s="504"/>
      <c r="AQ438" s="505"/>
      <c r="AR438" s="34"/>
    </row>
    <row r="439" spans="1:44" ht="27" customHeight="1" x14ac:dyDescent="0.65">
      <c r="A439" s="8">
        <f t="shared" si="15"/>
        <v>78</v>
      </c>
      <c r="B439" s="268"/>
      <c r="C439" s="150"/>
      <c r="D439" s="150"/>
      <c r="E439" s="267"/>
      <c r="F439" s="629" t="s">
        <v>244</v>
      </c>
      <c r="G439" s="630"/>
      <c r="H439" s="511" t="s">
        <v>484</v>
      </c>
      <c r="I439" s="511"/>
      <c r="J439" s="511"/>
      <c r="K439" s="511"/>
      <c r="L439" s="511"/>
      <c r="M439" s="511"/>
      <c r="N439" s="511"/>
      <c r="O439" s="511"/>
      <c r="P439" s="511"/>
      <c r="Q439" s="511"/>
      <c r="R439" s="511"/>
      <c r="S439" s="511"/>
      <c r="T439" s="511"/>
      <c r="U439" s="511"/>
      <c r="V439" s="511"/>
      <c r="W439" s="511"/>
      <c r="X439" s="511"/>
      <c r="Y439" s="511"/>
      <c r="Z439" s="511"/>
      <c r="AA439" s="511"/>
      <c r="AB439" s="511"/>
      <c r="AC439" s="511"/>
      <c r="AD439" s="511"/>
      <c r="AE439" s="171" t="s">
        <v>838</v>
      </c>
      <c r="AF439" s="174">
        <f>_xlfn.IFS(COUNTIF($AE$8:AE439,AE439)&lt;&gt;0,COUNTIF($AE$8:AE439,AE439),COUNTIF($AE$8:AE439,AE439)=0,"")</f>
        <v>78</v>
      </c>
      <c r="AG439" s="98">
        <f t="shared" si="14"/>
        <v>78</v>
      </c>
      <c r="AH439" s="554" t="s">
        <v>50</v>
      </c>
      <c r="AI439" s="555"/>
      <c r="AJ439" s="556"/>
      <c r="AK439" s="3"/>
      <c r="AL439" s="503" t="s">
        <v>726</v>
      </c>
      <c r="AM439" s="504"/>
      <c r="AN439" s="504"/>
      <c r="AO439" s="504"/>
      <c r="AP439" s="504"/>
      <c r="AQ439" s="505"/>
      <c r="AR439" s="742" t="e">
        <f>VLOOKUP(AH439,$CD$7:$CE$9,2,FALSE)</f>
        <v>#N/A</v>
      </c>
    </row>
    <row r="440" spans="1:44" ht="27" customHeight="1" x14ac:dyDescent="0.65">
      <c r="A440" s="8" t="str">
        <f t="shared" si="15"/>
        <v/>
      </c>
      <c r="B440" s="268"/>
      <c r="C440" s="150"/>
      <c r="D440" s="150"/>
      <c r="E440" s="267"/>
      <c r="F440" s="195"/>
      <c r="G440" s="195"/>
      <c r="H440" s="511"/>
      <c r="I440" s="511"/>
      <c r="J440" s="511"/>
      <c r="K440" s="511"/>
      <c r="L440" s="511"/>
      <c r="M440" s="511"/>
      <c r="N440" s="511"/>
      <c r="O440" s="511"/>
      <c r="P440" s="511"/>
      <c r="Q440" s="511"/>
      <c r="R440" s="511"/>
      <c r="S440" s="511"/>
      <c r="T440" s="511"/>
      <c r="U440" s="511"/>
      <c r="V440" s="511"/>
      <c r="W440" s="511"/>
      <c r="X440" s="511"/>
      <c r="Y440" s="511"/>
      <c r="Z440" s="511"/>
      <c r="AA440" s="511"/>
      <c r="AB440" s="511"/>
      <c r="AC440" s="511"/>
      <c r="AD440" s="511"/>
      <c r="AE440" s="33"/>
      <c r="AF440" s="174" t="str">
        <f>_xlfn.IFS(COUNTIF($AE$8:AE440,AE440)&lt;&gt;0,COUNTIF($AE$8:AE440,AE440),COUNTIF($AE$8:AE440,AE440)=0,"")</f>
        <v/>
      </c>
      <c r="AG440" s="98" t="str">
        <f t="shared" ref="AG440:AG501" si="16">+AF440</f>
        <v/>
      </c>
      <c r="AK440" s="3"/>
      <c r="AL440" s="503"/>
      <c r="AM440" s="504"/>
      <c r="AN440" s="504"/>
      <c r="AO440" s="504"/>
      <c r="AP440" s="504"/>
      <c r="AQ440" s="505"/>
      <c r="AR440" s="742"/>
    </row>
    <row r="441" spans="1:44" ht="27" customHeight="1" x14ac:dyDescent="0.65">
      <c r="A441" s="8" t="str">
        <f t="shared" si="15"/>
        <v/>
      </c>
      <c r="B441" s="268"/>
      <c r="C441" s="150"/>
      <c r="D441" s="150"/>
      <c r="E441" s="267"/>
      <c r="H441" s="511"/>
      <c r="I441" s="511"/>
      <c r="J441" s="511"/>
      <c r="K441" s="511"/>
      <c r="L441" s="511"/>
      <c r="M441" s="511"/>
      <c r="N441" s="511"/>
      <c r="O441" s="511"/>
      <c r="P441" s="511"/>
      <c r="Q441" s="511"/>
      <c r="R441" s="511"/>
      <c r="S441" s="511"/>
      <c r="T441" s="511"/>
      <c r="U441" s="511"/>
      <c r="V441" s="511"/>
      <c r="W441" s="511"/>
      <c r="X441" s="511"/>
      <c r="Y441" s="511"/>
      <c r="Z441" s="511"/>
      <c r="AA441" s="511"/>
      <c r="AB441" s="511"/>
      <c r="AC441" s="511"/>
      <c r="AD441" s="511"/>
      <c r="AE441" s="33"/>
      <c r="AF441" s="174" t="str">
        <f>_xlfn.IFS(COUNTIF($AE$8:AE441,AE441)&lt;&gt;0,COUNTIF($AE$8:AE441,AE441),COUNTIF($AE$8:AE441,AE441)=0,"")</f>
        <v/>
      </c>
      <c r="AG441" s="98" t="str">
        <f t="shared" si="16"/>
        <v/>
      </c>
      <c r="AK441" s="3"/>
      <c r="AL441" s="503"/>
      <c r="AM441" s="504"/>
      <c r="AN441" s="504"/>
      <c r="AO441" s="504"/>
      <c r="AP441" s="504"/>
      <c r="AQ441" s="505"/>
      <c r="AR441" s="34"/>
    </row>
    <row r="442" spans="1:44" ht="27" customHeight="1" thickBot="1" x14ac:dyDescent="0.7">
      <c r="A442" s="8" t="str">
        <f t="shared" si="15"/>
        <v/>
      </c>
      <c r="B442" s="212"/>
      <c r="C442" s="213"/>
      <c r="D442" s="213"/>
      <c r="E442" s="214"/>
      <c r="AE442" s="33"/>
      <c r="AF442" s="174" t="str">
        <f>_xlfn.IFS(COUNTIF($AE$8:AE442,AE442)&lt;&gt;0,COUNTIF($AE$8:AE442,AE442),COUNTIF($AE$8:AE442,AE442)=0,"")</f>
        <v/>
      </c>
      <c r="AG442" s="98" t="str">
        <f t="shared" si="16"/>
        <v/>
      </c>
      <c r="AK442" s="3"/>
      <c r="AL442" s="363"/>
      <c r="AM442" s="364"/>
      <c r="AN442" s="364"/>
      <c r="AO442" s="364"/>
      <c r="AP442" s="364"/>
      <c r="AQ442" s="365"/>
      <c r="AR442" s="34"/>
    </row>
    <row r="443" spans="1:44" ht="27" customHeight="1" x14ac:dyDescent="0.65">
      <c r="A443" s="8" t="str">
        <f t="shared" ref="A443:A504" si="17">+AG443</f>
        <v/>
      </c>
      <c r="B443" s="17"/>
      <c r="C443" s="4"/>
      <c r="D443" s="4"/>
      <c r="E443" s="18"/>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47"/>
      <c r="AF443" s="175" t="str">
        <f>_xlfn.IFS(COUNTIF($AE$8:AE443,AE443)&lt;&gt;0,COUNTIF($AE$8:AE443,AE443),COUNTIF($AE$8:AE443,AE443)=0,"")</f>
        <v/>
      </c>
      <c r="AG443" s="102" t="str">
        <f t="shared" si="16"/>
        <v/>
      </c>
      <c r="AH443" s="48"/>
      <c r="AI443" s="48"/>
      <c r="AJ443" s="48"/>
      <c r="AK443" s="13"/>
      <c r="AL443" s="418"/>
      <c r="AM443" s="419"/>
      <c r="AN443" s="419"/>
      <c r="AO443" s="419"/>
      <c r="AP443" s="419"/>
      <c r="AQ443" s="420"/>
      <c r="AR443" s="34"/>
    </row>
    <row r="444" spans="1:44" ht="27" customHeight="1" x14ac:dyDescent="0.65">
      <c r="A444" s="8">
        <f t="shared" si="17"/>
        <v>79</v>
      </c>
      <c r="B444" s="661" t="s">
        <v>485</v>
      </c>
      <c r="C444" s="662"/>
      <c r="D444" s="662"/>
      <c r="E444" s="663"/>
      <c r="F444" s="629" t="s">
        <v>243</v>
      </c>
      <c r="G444" s="630"/>
      <c r="H444" s="511" t="s">
        <v>486</v>
      </c>
      <c r="I444" s="511"/>
      <c r="J444" s="511"/>
      <c r="K444" s="511"/>
      <c r="L444" s="511"/>
      <c r="M444" s="511"/>
      <c r="N444" s="511"/>
      <c r="O444" s="511"/>
      <c r="P444" s="511"/>
      <c r="Q444" s="511"/>
      <c r="R444" s="511"/>
      <c r="S444" s="511"/>
      <c r="T444" s="511"/>
      <c r="U444" s="511"/>
      <c r="V444" s="511"/>
      <c r="W444" s="511"/>
      <c r="X444" s="511"/>
      <c r="Y444" s="511"/>
      <c r="Z444" s="511"/>
      <c r="AA444" s="511"/>
      <c r="AB444" s="511"/>
      <c r="AC444" s="511"/>
      <c r="AD444" s="511"/>
      <c r="AE444" s="171" t="s">
        <v>838</v>
      </c>
      <c r="AF444" s="174">
        <f>_xlfn.IFS(COUNTIF($AE$8:AE444,AE444)&lt;&gt;0,COUNTIF($AE$8:AE444,AE444),COUNTIF($AE$8:AE444,AE444)=0,"")</f>
        <v>79</v>
      </c>
      <c r="AG444" s="98">
        <f t="shared" si="16"/>
        <v>79</v>
      </c>
      <c r="AH444" s="554" t="s">
        <v>50</v>
      </c>
      <c r="AI444" s="555"/>
      <c r="AJ444" s="556"/>
      <c r="AK444" s="3"/>
      <c r="AL444" s="503" t="s">
        <v>727</v>
      </c>
      <c r="AM444" s="504"/>
      <c r="AN444" s="504"/>
      <c r="AO444" s="504"/>
      <c r="AP444" s="504"/>
      <c r="AQ444" s="505"/>
      <c r="AR444" s="742" t="e">
        <f>VLOOKUP(AH444,$CD$7:$CE$9,2,FALSE)</f>
        <v>#N/A</v>
      </c>
    </row>
    <row r="445" spans="1:44" ht="27" customHeight="1" x14ac:dyDescent="0.65">
      <c r="A445" s="8" t="str">
        <f t="shared" si="17"/>
        <v/>
      </c>
      <c r="B445" s="661"/>
      <c r="C445" s="662"/>
      <c r="D445" s="662"/>
      <c r="E445" s="663"/>
      <c r="H445" s="200"/>
      <c r="I445" s="200"/>
      <c r="J445" s="200"/>
      <c r="K445" s="200"/>
      <c r="L445" s="200"/>
      <c r="M445" s="200"/>
      <c r="N445" s="200"/>
      <c r="O445" s="200"/>
      <c r="P445" s="200"/>
      <c r="Q445" s="200"/>
      <c r="R445" s="200"/>
      <c r="S445" s="200"/>
      <c r="T445" s="200"/>
      <c r="U445" s="200"/>
      <c r="V445" s="200"/>
      <c r="W445" s="200"/>
      <c r="X445" s="200"/>
      <c r="Y445" s="200"/>
      <c r="Z445" s="200"/>
      <c r="AA445" s="200"/>
      <c r="AB445" s="200"/>
      <c r="AC445" s="200"/>
      <c r="AD445" s="200"/>
      <c r="AE445" s="33"/>
      <c r="AF445" s="174" t="str">
        <f>_xlfn.IFS(COUNTIF($AE$8:AE445,AE445)&lt;&gt;0,COUNTIF($AE$8:AE445,AE445),COUNTIF($AE$8:AE445,AE445)=0,"")</f>
        <v/>
      </c>
      <c r="AG445" s="98" t="str">
        <f t="shared" si="16"/>
        <v/>
      </c>
      <c r="AK445" s="3"/>
      <c r="AL445" s="503"/>
      <c r="AM445" s="504"/>
      <c r="AN445" s="504"/>
      <c r="AO445" s="504"/>
      <c r="AP445" s="504"/>
      <c r="AQ445" s="505"/>
      <c r="AR445" s="742"/>
    </row>
    <row r="446" spans="1:44" ht="27" customHeight="1" x14ac:dyDescent="0.65">
      <c r="A446" s="8" t="str">
        <f t="shared" si="17"/>
        <v/>
      </c>
      <c r="B446" s="661"/>
      <c r="C446" s="662"/>
      <c r="D446" s="662"/>
      <c r="E446" s="663"/>
      <c r="AE446" s="33"/>
      <c r="AF446" s="174" t="str">
        <f>_xlfn.IFS(COUNTIF($AE$8:AE446,AE446)&lt;&gt;0,COUNTIF($AE$8:AE446,AE446),COUNTIF($AE$8:AE446,AE446)=0,"")</f>
        <v/>
      </c>
      <c r="AG446" s="98" t="str">
        <f t="shared" si="16"/>
        <v/>
      </c>
      <c r="AK446" s="3"/>
      <c r="AL446" s="503"/>
      <c r="AM446" s="504"/>
      <c r="AN446" s="504"/>
      <c r="AO446" s="504"/>
      <c r="AP446" s="504"/>
      <c r="AQ446" s="505"/>
      <c r="AR446" s="34"/>
    </row>
    <row r="447" spans="1:44" ht="27" customHeight="1" x14ac:dyDescent="0.65">
      <c r="A447" s="8">
        <f t="shared" si="17"/>
        <v>80</v>
      </c>
      <c r="B447" s="30"/>
      <c r="E447" s="31"/>
      <c r="F447" s="629" t="s">
        <v>112</v>
      </c>
      <c r="G447" s="630"/>
      <c r="H447" s="511" t="s">
        <v>487</v>
      </c>
      <c r="I447" s="511"/>
      <c r="J447" s="511"/>
      <c r="K447" s="511"/>
      <c r="L447" s="511"/>
      <c r="M447" s="511"/>
      <c r="N447" s="511"/>
      <c r="O447" s="511"/>
      <c r="P447" s="511"/>
      <c r="Q447" s="511"/>
      <c r="R447" s="511"/>
      <c r="S447" s="511"/>
      <c r="T447" s="511"/>
      <c r="U447" s="511"/>
      <c r="V447" s="511"/>
      <c r="W447" s="511"/>
      <c r="X447" s="511"/>
      <c r="Y447" s="511"/>
      <c r="Z447" s="511"/>
      <c r="AA447" s="511"/>
      <c r="AB447" s="511"/>
      <c r="AC447" s="511"/>
      <c r="AD447" s="511"/>
      <c r="AE447" s="171" t="s">
        <v>838</v>
      </c>
      <c r="AF447" s="174">
        <f>_xlfn.IFS(COUNTIF($AE$8:AE447,AE447)&lt;&gt;0,COUNTIF($AE$8:AE447,AE447),COUNTIF($AE$8:AE447,AE447)=0,"")</f>
        <v>80</v>
      </c>
      <c r="AG447" s="98">
        <f t="shared" si="16"/>
        <v>80</v>
      </c>
      <c r="AH447" s="554" t="s">
        <v>50</v>
      </c>
      <c r="AI447" s="555"/>
      <c r="AJ447" s="556"/>
      <c r="AK447" s="3"/>
      <c r="AL447" s="503" t="s">
        <v>728</v>
      </c>
      <c r="AM447" s="504"/>
      <c r="AN447" s="504"/>
      <c r="AO447" s="504"/>
      <c r="AP447" s="504"/>
      <c r="AQ447" s="505"/>
      <c r="AR447" s="742" t="e">
        <f>VLOOKUP(AH447,$CD$7:$CE$9,2,FALSE)</f>
        <v>#N/A</v>
      </c>
    </row>
    <row r="448" spans="1:44" ht="27" customHeight="1" x14ac:dyDescent="0.65">
      <c r="A448" s="8" t="str">
        <f t="shared" si="17"/>
        <v/>
      </c>
      <c r="B448" s="30"/>
      <c r="E448" s="31"/>
      <c r="H448" s="511"/>
      <c r="I448" s="511"/>
      <c r="J448" s="511"/>
      <c r="K448" s="511"/>
      <c r="L448" s="511"/>
      <c r="M448" s="511"/>
      <c r="N448" s="511"/>
      <c r="O448" s="511"/>
      <c r="P448" s="511"/>
      <c r="Q448" s="511"/>
      <c r="R448" s="511"/>
      <c r="S448" s="511"/>
      <c r="T448" s="511"/>
      <c r="U448" s="511"/>
      <c r="V448" s="511"/>
      <c r="W448" s="511"/>
      <c r="X448" s="511"/>
      <c r="Y448" s="511"/>
      <c r="Z448" s="511"/>
      <c r="AA448" s="511"/>
      <c r="AB448" s="511"/>
      <c r="AC448" s="511"/>
      <c r="AD448" s="511"/>
      <c r="AE448" s="33"/>
      <c r="AF448" s="174" t="str">
        <f>_xlfn.IFS(COUNTIF($AE$8:AE448,AE448)&lt;&gt;0,COUNTIF($AE$8:AE448,AE448),COUNTIF($AE$8:AE448,AE448)=0,"")</f>
        <v/>
      </c>
      <c r="AG448" s="98" t="str">
        <f t="shared" si="16"/>
        <v/>
      </c>
      <c r="AK448" s="3"/>
      <c r="AL448" s="503"/>
      <c r="AM448" s="504"/>
      <c r="AN448" s="504"/>
      <c r="AO448" s="504"/>
      <c r="AP448" s="504"/>
      <c r="AQ448" s="505"/>
      <c r="AR448" s="742"/>
    </row>
    <row r="449" spans="1:44" ht="27" customHeight="1" x14ac:dyDescent="0.65">
      <c r="A449" s="8" t="str">
        <f t="shared" si="17"/>
        <v/>
      </c>
      <c r="B449" s="30"/>
      <c r="E449" s="31"/>
      <c r="H449" s="118"/>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33"/>
      <c r="AF449" s="174" t="str">
        <f>_xlfn.IFS(COUNTIF($AE$8:AE449,AE449)&lt;&gt;0,COUNTIF($AE$8:AE449,AE449),COUNTIF($AE$8:AE449,AE449)=0,"")</f>
        <v/>
      </c>
      <c r="AG449" s="98" t="str">
        <f t="shared" si="16"/>
        <v/>
      </c>
      <c r="AK449" s="3"/>
      <c r="AL449" s="354"/>
      <c r="AM449" s="355"/>
      <c r="AN449" s="355"/>
      <c r="AO449" s="355"/>
      <c r="AP449" s="355"/>
      <c r="AQ449" s="356"/>
      <c r="AR449" s="70"/>
    </row>
    <row r="450" spans="1:44" ht="27" customHeight="1" x14ac:dyDescent="0.65">
      <c r="A450" s="8">
        <f t="shared" si="17"/>
        <v>81</v>
      </c>
      <c r="B450" s="30"/>
      <c r="E450" s="31"/>
      <c r="F450" s="629" t="s">
        <v>249</v>
      </c>
      <c r="G450" s="630"/>
      <c r="H450" s="511" t="s">
        <v>488</v>
      </c>
      <c r="I450" s="511"/>
      <c r="J450" s="511"/>
      <c r="K450" s="511"/>
      <c r="L450" s="511"/>
      <c r="M450" s="511"/>
      <c r="N450" s="511"/>
      <c r="O450" s="511"/>
      <c r="P450" s="511"/>
      <c r="Q450" s="511"/>
      <c r="R450" s="511"/>
      <c r="S450" s="511"/>
      <c r="T450" s="511"/>
      <c r="U450" s="511"/>
      <c r="V450" s="511"/>
      <c r="W450" s="511"/>
      <c r="X450" s="511"/>
      <c r="Y450" s="511"/>
      <c r="Z450" s="511"/>
      <c r="AA450" s="511"/>
      <c r="AB450" s="511"/>
      <c r="AC450" s="511"/>
      <c r="AD450" s="511"/>
      <c r="AE450" s="171" t="s">
        <v>838</v>
      </c>
      <c r="AF450" s="174">
        <f>_xlfn.IFS(COUNTIF($AE$8:AE450,AE450)&lt;&gt;0,COUNTIF($AE$8:AE450,AE450),COUNTIF($AE$8:AE450,AE450)=0,"")</f>
        <v>81</v>
      </c>
      <c r="AG450" s="98">
        <f t="shared" si="16"/>
        <v>81</v>
      </c>
      <c r="AH450" s="554" t="s">
        <v>50</v>
      </c>
      <c r="AI450" s="555"/>
      <c r="AJ450" s="556"/>
      <c r="AK450" s="3"/>
      <c r="AL450" s="503" t="s">
        <v>729</v>
      </c>
      <c r="AM450" s="504"/>
      <c r="AN450" s="504"/>
      <c r="AO450" s="504"/>
      <c r="AP450" s="504"/>
      <c r="AQ450" s="505"/>
      <c r="AR450" s="742" t="e">
        <f>VLOOKUP(AH450,$CD$7:$CE$9,2,FALSE)</f>
        <v>#N/A</v>
      </c>
    </row>
    <row r="451" spans="1:44" ht="27" customHeight="1" x14ac:dyDescent="0.65">
      <c r="A451" s="8" t="str">
        <f t="shared" si="17"/>
        <v/>
      </c>
      <c r="B451" s="30"/>
      <c r="E451" s="31"/>
      <c r="F451" s="195"/>
      <c r="G451" s="195"/>
      <c r="H451" s="511"/>
      <c r="I451" s="511"/>
      <c r="J451" s="511"/>
      <c r="K451" s="511"/>
      <c r="L451" s="511"/>
      <c r="M451" s="511"/>
      <c r="N451" s="511"/>
      <c r="O451" s="511"/>
      <c r="P451" s="511"/>
      <c r="Q451" s="511"/>
      <c r="R451" s="511"/>
      <c r="S451" s="511"/>
      <c r="T451" s="511"/>
      <c r="U451" s="511"/>
      <c r="V451" s="511"/>
      <c r="W451" s="511"/>
      <c r="X451" s="511"/>
      <c r="Y451" s="511"/>
      <c r="Z451" s="511"/>
      <c r="AA451" s="511"/>
      <c r="AB451" s="511"/>
      <c r="AC451" s="511"/>
      <c r="AD451" s="511"/>
      <c r="AE451" s="33"/>
      <c r="AF451" s="174" t="str">
        <f>_xlfn.IFS(COUNTIF($AE$8:AE451,AE451)&lt;&gt;0,COUNTIF($AE$8:AE451,AE451),COUNTIF($AE$8:AE451,AE451)=0,"")</f>
        <v/>
      </c>
      <c r="AG451" s="98" t="str">
        <f t="shared" si="16"/>
        <v/>
      </c>
      <c r="AH451" s="121"/>
      <c r="AI451" s="121"/>
      <c r="AJ451" s="121"/>
      <c r="AK451" s="3"/>
      <c r="AL451" s="503"/>
      <c r="AM451" s="504"/>
      <c r="AN451" s="504"/>
      <c r="AO451" s="504"/>
      <c r="AP451" s="504"/>
      <c r="AQ451" s="505"/>
      <c r="AR451" s="742"/>
    </row>
    <row r="452" spans="1:44" ht="27" customHeight="1" x14ac:dyDescent="0.65">
      <c r="A452" s="8" t="str">
        <f t="shared" si="17"/>
        <v/>
      </c>
      <c r="B452" s="30"/>
      <c r="E452" s="31"/>
      <c r="H452" s="511"/>
      <c r="I452" s="511"/>
      <c r="J452" s="511"/>
      <c r="K452" s="511"/>
      <c r="L452" s="511"/>
      <c r="M452" s="511"/>
      <c r="N452" s="511"/>
      <c r="O452" s="511"/>
      <c r="P452" s="511"/>
      <c r="Q452" s="511"/>
      <c r="R452" s="511"/>
      <c r="S452" s="511"/>
      <c r="T452" s="511"/>
      <c r="U452" s="511"/>
      <c r="V452" s="511"/>
      <c r="W452" s="511"/>
      <c r="X452" s="511"/>
      <c r="Y452" s="511"/>
      <c r="Z452" s="511"/>
      <c r="AA452" s="511"/>
      <c r="AB452" s="511"/>
      <c r="AC452" s="511"/>
      <c r="AD452" s="511"/>
      <c r="AE452" s="33"/>
      <c r="AF452" s="174" t="str">
        <f>_xlfn.IFS(COUNTIF($AE$8:AE452,AE452)&lt;&gt;0,COUNTIF($AE$8:AE452,AE452),COUNTIF($AE$8:AE452,AE452)=0,"")</f>
        <v/>
      </c>
      <c r="AG452" s="98" t="str">
        <f t="shared" si="16"/>
        <v/>
      </c>
      <c r="AK452" s="3"/>
      <c r="AL452" s="503"/>
      <c r="AM452" s="504"/>
      <c r="AN452" s="504"/>
      <c r="AO452" s="504"/>
      <c r="AP452" s="504"/>
      <c r="AQ452" s="505"/>
      <c r="AR452" s="742"/>
    </row>
    <row r="453" spans="1:44" ht="27" customHeight="1" x14ac:dyDescent="0.65">
      <c r="B453" s="30"/>
      <c r="E453" s="31"/>
      <c r="H453" s="118"/>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33"/>
      <c r="AF453" s="174"/>
      <c r="AK453" s="3"/>
      <c r="AL453" s="354"/>
      <c r="AM453" s="355"/>
      <c r="AN453" s="355"/>
      <c r="AO453" s="355"/>
      <c r="AP453" s="355"/>
      <c r="AQ453" s="356"/>
      <c r="AR453" s="70"/>
    </row>
    <row r="454" spans="1:44" ht="27" customHeight="1" x14ac:dyDescent="0.65">
      <c r="A454" s="8" t="str">
        <f t="shared" si="17"/>
        <v/>
      </c>
      <c r="B454" s="30"/>
      <c r="E454" s="31"/>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33"/>
      <c r="AF454" s="174" t="str">
        <f>_xlfn.IFS(COUNTIF($AE$8:AE454,AE454)&lt;&gt;0,COUNTIF($AE$8:AE454,AE454),COUNTIF($AE$8:AE454,AE454)=0,"")</f>
        <v/>
      </c>
      <c r="AG454" s="98" t="str">
        <f t="shared" si="16"/>
        <v/>
      </c>
      <c r="AK454" s="3"/>
      <c r="AL454" s="354"/>
      <c r="AM454" s="355"/>
      <c r="AN454" s="355"/>
      <c r="AO454" s="355"/>
      <c r="AP454" s="355"/>
      <c r="AQ454" s="356"/>
      <c r="AR454" s="70"/>
    </row>
    <row r="455" spans="1:44" ht="27" customHeight="1" x14ac:dyDescent="0.65">
      <c r="A455" s="8">
        <f t="shared" si="17"/>
        <v>82</v>
      </c>
      <c r="B455" s="30"/>
      <c r="E455" s="31"/>
      <c r="F455" s="629"/>
      <c r="G455" s="630"/>
      <c r="H455" s="511" t="s">
        <v>730</v>
      </c>
      <c r="I455" s="511"/>
      <c r="J455" s="511"/>
      <c r="K455" s="511"/>
      <c r="L455" s="511"/>
      <c r="M455" s="511"/>
      <c r="N455" s="511"/>
      <c r="O455" s="511"/>
      <c r="P455" s="511"/>
      <c r="Q455" s="511"/>
      <c r="R455" s="511"/>
      <c r="S455" s="511"/>
      <c r="T455" s="511"/>
      <c r="U455" s="511"/>
      <c r="V455" s="511"/>
      <c r="W455" s="511"/>
      <c r="X455" s="511"/>
      <c r="Y455" s="511"/>
      <c r="Z455" s="511"/>
      <c r="AA455" s="511"/>
      <c r="AB455" s="511"/>
      <c r="AC455" s="511"/>
      <c r="AD455" s="511"/>
      <c r="AE455" s="171" t="s">
        <v>838</v>
      </c>
      <c r="AF455" s="174">
        <f>_xlfn.IFS(COUNTIF($AE$8:AE455,AE455)&lt;&gt;0,COUNTIF($AE$8:AE455,AE455),COUNTIF($AE$8:AE455,AE455)=0,"")</f>
        <v>82</v>
      </c>
      <c r="AG455" s="98">
        <f t="shared" si="16"/>
        <v>82</v>
      </c>
      <c r="AH455" s="554" t="s">
        <v>50</v>
      </c>
      <c r="AI455" s="555"/>
      <c r="AJ455" s="556"/>
      <c r="AK455" s="3"/>
      <c r="AL455" s="503"/>
      <c r="AM455" s="504"/>
      <c r="AN455" s="504"/>
      <c r="AO455" s="504"/>
      <c r="AP455" s="504"/>
      <c r="AQ455" s="505"/>
      <c r="AR455" s="742" t="e">
        <f>VLOOKUP(AH455,$CD$7:$CE$9,2,FALSE)</f>
        <v>#N/A</v>
      </c>
    </row>
    <row r="456" spans="1:44" ht="27" customHeight="1" x14ac:dyDescent="0.65">
      <c r="A456" s="8" t="str">
        <f t="shared" si="17"/>
        <v/>
      </c>
      <c r="B456" s="30"/>
      <c r="E456" s="31"/>
      <c r="F456" s="195"/>
      <c r="G456" s="195"/>
      <c r="H456" s="511"/>
      <c r="I456" s="511"/>
      <c r="J456" s="511"/>
      <c r="K456" s="511"/>
      <c r="L456" s="511"/>
      <c r="M456" s="511"/>
      <c r="N456" s="511"/>
      <c r="O456" s="511"/>
      <c r="P456" s="511"/>
      <c r="Q456" s="511"/>
      <c r="R456" s="511"/>
      <c r="S456" s="511"/>
      <c r="T456" s="511"/>
      <c r="U456" s="511"/>
      <c r="V456" s="511"/>
      <c r="W456" s="511"/>
      <c r="X456" s="511"/>
      <c r="Y456" s="511"/>
      <c r="Z456" s="511"/>
      <c r="AA456" s="511"/>
      <c r="AB456" s="511"/>
      <c r="AC456" s="511"/>
      <c r="AD456" s="511"/>
      <c r="AE456" s="33"/>
      <c r="AF456" s="174" t="str">
        <f>_xlfn.IFS(COUNTIF($AE$8:AE456,AE456)&lt;&gt;0,COUNTIF($AE$8:AE456,AE456),COUNTIF($AE$8:AE456,AE456)=0,"")</f>
        <v/>
      </c>
      <c r="AG456" s="98" t="str">
        <f t="shared" si="16"/>
        <v/>
      </c>
      <c r="AH456" s="121"/>
      <c r="AI456" s="121"/>
      <c r="AJ456" s="121"/>
      <c r="AK456" s="3"/>
      <c r="AL456" s="503"/>
      <c r="AM456" s="504"/>
      <c r="AN456" s="504"/>
      <c r="AO456" s="504"/>
      <c r="AP456" s="504"/>
      <c r="AQ456" s="505"/>
      <c r="AR456" s="742"/>
    </row>
    <row r="457" spans="1:44" ht="27" customHeight="1" x14ac:dyDescent="0.65">
      <c r="A457" s="8" t="str">
        <f t="shared" si="17"/>
        <v/>
      </c>
      <c r="B457" s="30"/>
      <c r="E457" s="31"/>
      <c r="H457" s="511"/>
      <c r="I457" s="511"/>
      <c r="J457" s="511"/>
      <c r="K457" s="511"/>
      <c r="L457" s="511"/>
      <c r="M457" s="511"/>
      <c r="N457" s="511"/>
      <c r="O457" s="511"/>
      <c r="P457" s="511"/>
      <c r="Q457" s="511"/>
      <c r="R457" s="511"/>
      <c r="S457" s="511"/>
      <c r="T457" s="511"/>
      <c r="U457" s="511"/>
      <c r="V457" s="511"/>
      <c r="W457" s="511"/>
      <c r="X457" s="511"/>
      <c r="Y457" s="511"/>
      <c r="Z457" s="511"/>
      <c r="AA457" s="511"/>
      <c r="AB457" s="511"/>
      <c r="AC457" s="511"/>
      <c r="AD457" s="511"/>
      <c r="AE457" s="33"/>
      <c r="AF457" s="174" t="str">
        <f>_xlfn.IFS(COUNTIF($AE$8:AE457,AE457)&lt;&gt;0,COUNTIF($AE$8:AE457,AE457),COUNTIF($AE$8:AE457,AE457)=0,"")</f>
        <v/>
      </c>
      <c r="AG457" s="98" t="str">
        <f t="shared" si="16"/>
        <v/>
      </c>
      <c r="AK457" s="3"/>
      <c r="AL457" s="503"/>
      <c r="AM457" s="504"/>
      <c r="AN457" s="504"/>
      <c r="AO457" s="504"/>
      <c r="AP457" s="504"/>
      <c r="AQ457" s="505"/>
      <c r="AR457" s="742"/>
    </row>
    <row r="458" spans="1:44" ht="27" customHeight="1" x14ac:dyDescent="0.65">
      <c r="A458" s="8" t="str">
        <f t="shared" si="17"/>
        <v/>
      </c>
      <c r="B458" s="30"/>
      <c r="E458" s="31"/>
      <c r="H458" s="118"/>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33"/>
      <c r="AF458" s="174" t="str">
        <f>_xlfn.IFS(COUNTIF($AE$8:AE458,AE458)&lt;&gt;0,COUNTIF($AE$8:AE458,AE458),COUNTIF($AE$8:AE458,AE458)=0,"")</f>
        <v/>
      </c>
      <c r="AG458" s="98" t="str">
        <f t="shared" si="16"/>
        <v/>
      </c>
      <c r="AK458" s="3"/>
      <c r="AL458" s="354"/>
      <c r="AM458" s="355"/>
      <c r="AN458" s="355"/>
      <c r="AO458" s="355"/>
      <c r="AP458" s="355"/>
      <c r="AQ458" s="356"/>
      <c r="AR458" s="70"/>
    </row>
    <row r="459" spans="1:44" ht="27" customHeight="1" x14ac:dyDescent="0.65">
      <c r="A459" s="8">
        <f t="shared" si="17"/>
        <v>83</v>
      </c>
      <c r="B459" s="30"/>
      <c r="E459" s="31"/>
      <c r="H459" s="511" t="s">
        <v>489</v>
      </c>
      <c r="I459" s="511"/>
      <c r="J459" s="511"/>
      <c r="K459" s="511"/>
      <c r="L459" s="511"/>
      <c r="M459" s="511"/>
      <c r="N459" s="511"/>
      <c r="O459" s="511"/>
      <c r="P459" s="511"/>
      <c r="Q459" s="511"/>
      <c r="R459" s="511"/>
      <c r="S459" s="511"/>
      <c r="T459" s="511"/>
      <c r="U459" s="511"/>
      <c r="V459" s="511"/>
      <c r="W459" s="511"/>
      <c r="X459" s="511"/>
      <c r="Y459" s="511"/>
      <c r="Z459" s="511"/>
      <c r="AA459" s="511"/>
      <c r="AB459" s="511"/>
      <c r="AC459" s="511"/>
      <c r="AD459" s="511"/>
      <c r="AE459" s="171" t="s">
        <v>838</v>
      </c>
      <c r="AF459" s="174">
        <f>_xlfn.IFS(COUNTIF($AE$8:AE459,AE459)&lt;&gt;0,COUNTIF($AE$8:AE459,AE459),COUNTIF($AE$8:AE459,AE459)=0,"")</f>
        <v>83</v>
      </c>
      <c r="AG459" s="98">
        <f t="shared" si="16"/>
        <v>83</v>
      </c>
      <c r="AH459" s="554" t="s">
        <v>50</v>
      </c>
      <c r="AI459" s="555"/>
      <c r="AJ459" s="556"/>
      <c r="AK459" s="3"/>
      <c r="AL459" s="503" t="s">
        <v>731</v>
      </c>
      <c r="AM459" s="504"/>
      <c r="AN459" s="504"/>
      <c r="AO459" s="504"/>
      <c r="AP459" s="504"/>
      <c r="AQ459" s="505"/>
      <c r="AR459" s="742" t="e">
        <f>VLOOKUP(AH459,$CD$7:$CE$9,2,FALSE)</f>
        <v>#N/A</v>
      </c>
    </row>
    <row r="460" spans="1:44" ht="27" customHeight="1" thickBot="1" x14ac:dyDescent="0.7">
      <c r="A460" s="8" t="str">
        <f t="shared" si="17"/>
        <v/>
      </c>
      <c r="B460" s="30"/>
      <c r="E460" s="31"/>
      <c r="H460" s="511"/>
      <c r="I460" s="511"/>
      <c r="J460" s="511"/>
      <c r="K460" s="511"/>
      <c r="L460" s="511"/>
      <c r="M460" s="511"/>
      <c r="N460" s="511"/>
      <c r="O460" s="511"/>
      <c r="P460" s="511"/>
      <c r="Q460" s="511"/>
      <c r="R460" s="511"/>
      <c r="S460" s="511"/>
      <c r="T460" s="511"/>
      <c r="U460" s="511"/>
      <c r="V460" s="511"/>
      <c r="W460" s="511"/>
      <c r="X460" s="511"/>
      <c r="Y460" s="511"/>
      <c r="Z460" s="511"/>
      <c r="AA460" s="511"/>
      <c r="AB460" s="511"/>
      <c r="AC460" s="511"/>
      <c r="AD460" s="511"/>
      <c r="AE460" s="33"/>
      <c r="AF460" s="174" t="str">
        <f>_xlfn.IFS(COUNTIF($AE$8:AE460,AE460)&lt;&gt;0,COUNTIF($AE$8:AE460,AE460),COUNTIF($AE$8:AE460,AE460)=0,"")</f>
        <v/>
      </c>
      <c r="AG460" s="98" t="str">
        <f t="shared" si="16"/>
        <v/>
      </c>
      <c r="AK460" s="3"/>
      <c r="AL460" s="503"/>
      <c r="AM460" s="504"/>
      <c r="AN460" s="504"/>
      <c r="AO460" s="504"/>
      <c r="AP460" s="504"/>
      <c r="AQ460" s="505"/>
      <c r="AR460" s="742"/>
    </row>
    <row r="461" spans="1:44" ht="27" customHeight="1" x14ac:dyDescent="0.65">
      <c r="A461" s="8" t="str">
        <f t="shared" si="17"/>
        <v/>
      </c>
      <c r="B461" s="30"/>
      <c r="E461" s="31"/>
      <c r="H461" s="558" t="s">
        <v>490</v>
      </c>
      <c r="I461" s="534"/>
      <c r="J461" s="534"/>
      <c r="K461" s="534"/>
      <c r="L461" s="534"/>
      <c r="M461" s="534"/>
      <c r="N461" s="534"/>
      <c r="O461" s="534"/>
      <c r="P461" s="534"/>
      <c r="Q461" s="534"/>
      <c r="R461" s="534"/>
      <c r="S461" s="534"/>
      <c r="T461" s="534"/>
      <c r="U461" s="534"/>
      <c r="V461" s="534"/>
      <c r="W461" s="534"/>
      <c r="X461" s="534"/>
      <c r="Y461" s="534"/>
      <c r="Z461" s="534"/>
      <c r="AA461" s="534"/>
      <c r="AB461" s="534"/>
      <c r="AC461" s="534"/>
      <c r="AD461" s="535"/>
      <c r="AE461" s="33"/>
      <c r="AF461" s="174" t="str">
        <f>_xlfn.IFS(COUNTIF($AE$8:AE461,AE461)&lt;&gt;0,COUNTIF($AE$8:AE461,AE461),COUNTIF($AE$8:AE461,AE461)=0,"")</f>
        <v/>
      </c>
      <c r="AG461" s="98" t="str">
        <f t="shared" si="16"/>
        <v/>
      </c>
      <c r="AK461" s="3"/>
      <c r="AL461" s="503" t="s">
        <v>732</v>
      </c>
      <c r="AM461" s="504"/>
      <c r="AN461" s="504"/>
      <c r="AO461" s="504"/>
      <c r="AP461" s="504"/>
      <c r="AQ461" s="505"/>
      <c r="AR461" s="70"/>
    </row>
    <row r="462" spans="1:44" ht="27" customHeight="1" x14ac:dyDescent="0.65">
      <c r="A462" s="8" t="str">
        <f t="shared" si="17"/>
        <v/>
      </c>
      <c r="B462" s="30"/>
      <c r="E462" s="31"/>
      <c r="H462" s="559"/>
      <c r="I462" s="511"/>
      <c r="J462" s="511"/>
      <c r="K462" s="511"/>
      <c r="L462" s="511"/>
      <c r="M462" s="511"/>
      <c r="N462" s="511"/>
      <c r="O462" s="511"/>
      <c r="P462" s="511"/>
      <c r="Q462" s="511"/>
      <c r="R462" s="511"/>
      <c r="S462" s="511"/>
      <c r="T462" s="511"/>
      <c r="U462" s="511"/>
      <c r="V462" s="511"/>
      <c r="W462" s="511"/>
      <c r="X462" s="511"/>
      <c r="Y462" s="511"/>
      <c r="Z462" s="511"/>
      <c r="AA462" s="511"/>
      <c r="AB462" s="511"/>
      <c r="AC462" s="511"/>
      <c r="AD462" s="536"/>
      <c r="AE462" s="33"/>
      <c r="AF462" s="174" t="str">
        <f>_xlfn.IFS(COUNTIF($AE$8:AE462,AE462)&lt;&gt;0,COUNTIF($AE$8:AE462,AE462),COUNTIF($AE$8:AE462,AE462)=0,"")</f>
        <v/>
      </c>
      <c r="AG462" s="98" t="str">
        <f t="shared" si="16"/>
        <v/>
      </c>
      <c r="AK462" s="3"/>
      <c r="AL462" s="503"/>
      <c r="AM462" s="504"/>
      <c r="AN462" s="504"/>
      <c r="AO462" s="504"/>
      <c r="AP462" s="504"/>
      <c r="AQ462" s="505"/>
      <c r="AR462" s="70"/>
    </row>
    <row r="463" spans="1:44" ht="27" customHeight="1" thickBot="1" x14ac:dyDescent="0.7">
      <c r="A463" s="8" t="str">
        <f t="shared" si="17"/>
        <v/>
      </c>
      <c r="B463" s="30"/>
      <c r="E463" s="31"/>
      <c r="H463" s="560"/>
      <c r="I463" s="561"/>
      <c r="J463" s="561"/>
      <c r="K463" s="561"/>
      <c r="L463" s="561"/>
      <c r="M463" s="561"/>
      <c r="N463" s="561"/>
      <c r="O463" s="561"/>
      <c r="P463" s="561"/>
      <c r="Q463" s="561"/>
      <c r="R463" s="561"/>
      <c r="S463" s="561"/>
      <c r="T463" s="561"/>
      <c r="U463" s="561"/>
      <c r="V463" s="561"/>
      <c r="W463" s="561"/>
      <c r="X463" s="561"/>
      <c r="Y463" s="561"/>
      <c r="Z463" s="561"/>
      <c r="AA463" s="561"/>
      <c r="AB463" s="561"/>
      <c r="AC463" s="561"/>
      <c r="AD463" s="562"/>
      <c r="AE463" s="33"/>
      <c r="AF463" s="174" t="str">
        <f>_xlfn.IFS(COUNTIF($AE$8:AE463,AE463)&lt;&gt;0,COUNTIF($AE$8:AE463,AE463),COUNTIF($AE$8:AE463,AE463)=0,"")</f>
        <v/>
      </c>
      <c r="AG463" s="98" t="str">
        <f t="shared" si="16"/>
        <v/>
      </c>
      <c r="AK463" s="3"/>
      <c r="AL463" s="503"/>
      <c r="AM463" s="504"/>
      <c r="AN463" s="504"/>
      <c r="AO463" s="504"/>
      <c r="AP463" s="504"/>
      <c r="AQ463" s="505"/>
      <c r="AR463" s="70"/>
    </row>
    <row r="464" spans="1:44" ht="27" customHeight="1" x14ac:dyDescent="0.65">
      <c r="A464" s="8" t="str">
        <f t="shared" si="17"/>
        <v/>
      </c>
      <c r="B464" s="30"/>
      <c r="E464" s="31"/>
      <c r="H464" s="118"/>
      <c r="I464" s="118"/>
      <c r="J464" s="118"/>
      <c r="K464" s="118"/>
      <c r="L464" s="118"/>
      <c r="M464" s="118"/>
      <c r="N464" s="118"/>
      <c r="O464" s="118"/>
      <c r="P464" s="118"/>
      <c r="Q464" s="118"/>
      <c r="R464" s="118"/>
      <c r="S464" s="118"/>
      <c r="T464" s="118"/>
      <c r="U464" s="118"/>
      <c r="V464" s="118"/>
      <c r="W464" s="118"/>
      <c r="X464" s="118"/>
      <c r="Y464" s="118"/>
      <c r="Z464" s="118"/>
      <c r="AA464" s="118"/>
      <c r="AB464" s="118"/>
      <c r="AC464" s="118"/>
      <c r="AD464" s="118"/>
      <c r="AE464" s="33"/>
      <c r="AF464" s="174" t="str">
        <f>_xlfn.IFS(COUNTIF($AE$8:AE464,AE464)&lt;&gt;0,COUNTIF($AE$8:AE464,AE464),COUNTIF($AE$8:AE464,AE464)=0,"")</f>
        <v/>
      </c>
      <c r="AG464" s="98" t="str">
        <f t="shared" si="16"/>
        <v/>
      </c>
      <c r="AK464" s="3"/>
      <c r="AL464" s="354"/>
      <c r="AM464" s="355"/>
      <c r="AN464" s="355"/>
      <c r="AO464" s="355"/>
      <c r="AP464" s="355"/>
      <c r="AQ464" s="356"/>
      <c r="AR464" s="70"/>
    </row>
    <row r="465" spans="1:44" ht="27" customHeight="1" x14ac:dyDescent="0.65">
      <c r="A465" s="8">
        <f t="shared" si="17"/>
        <v>84</v>
      </c>
      <c r="B465" s="30"/>
      <c r="E465" s="31"/>
      <c r="H465" s="511" t="s">
        <v>491</v>
      </c>
      <c r="I465" s="511"/>
      <c r="J465" s="511"/>
      <c r="K465" s="511"/>
      <c r="L465" s="511"/>
      <c r="M465" s="511"/>
      <c r="N465" s="511"/>
      <c r="O465" s="511"/>
      <c r="P465" s="511"/>
      <c r="Q465" s="511"/>
      <c r="R465" s="511"/>
      <c r="S465" s="511"/>
      <c r="T465" s="511"/>
      <c r="U465" s="511"/>
      <c r="V465" s="511"/>
      <c r="W465" s="511"/>
      <c r="X465" s="511"/>
      <c r="Y465" s="511"/>
      <c r="Z465" s="511"/>
      <c r="AA465" s="511"/>
      <c r="AB465" s="511"/>
      <c r="AC465" s="511"/>
      <c r="AD465" s="511"/>
      <c r="AE465" s="171" t="s">
        <v>838</v>
      </c>
      <c r="AF465" s="174">
        <f>_xlfn.IFS(COUNTIF($AE$8:AE465,AE465)&lt;&gt;0,COUNTIF($AE$8:AE465,AE465),COUNTIF($AE$8:AE465,AE465)=0,"")</f>
        <v>84</v>
      </c>
      <c r="AG465" s="98">
        <f t="shared" si="16"/>
        <v>84</v>
      </c>
      <c r="AH465" s="554" t="s">
        <v>50</v>
      </c>
      <c r="AI465" s="555"/>
      <c r="AJ465" s="556"/>
      <c r="AK465" s="3"/>
      <c r="AL465" s="503" t="s">
        <v>861</v>
      </c>
      <c r="AM465" s="504"/>
      <c r="AN465" s="504"/>
      <c r="AO465" s="504"/>
      <c r="AP465" s="504"/>
      <c r="AQ465" s="505"/>
      <c r="AR465" s="742" t="e">
        <f>VLOOKUP(AH465,$CD$7:$CE$9,2,FALSE)</f>
        <v>#N/A</v>
      </c>
    </row>
    <row r="466" spans="1:44" ht="27" customHeight="1" x14ac:dyDescent="0.65">
      <c r="A466" s="8" t="str">
        <f t="shared" si="17"/>
        <v/>
      </c>
      <c r="B466" s="30"/>
      <c r="E466" s="31"/>
      <c r="H466" s="511"/>
      <c r="I466" s="511"/>
      <c r="J466" s="511"/>
      <c r="K466" s="511"/>
      <c r="L466" s="511"/>
      <c r="M466" s="511"/>
      <c r="N466" s="511"/>
      <c r="O466" s="511"/>
      <c r="P466" s="511"/>
      <c r="Q466" s="511"/>
      <c r="R466" s="511"/>
      <c r="S466" s="511"/>
      <c r="T466" s="511"/>
      <c r="U466" s="511"/>
      <c r="V466" s="511"/>
      <c r="W466" s="511"/>
      <c r="X466" s="511"/>
      <c r="Y466" s="511"/>
      <c r="Z466" s="511"/>
      <c r="AA466" s="511"/>
      <c r="AB466" s="511"/>
      <c r="AC466" s="511"/>
      <c r="AD466" s="511"/>
      <c r="AE466" s="33"/>
      <c r="AF466" s="174" t="str">
        <f>_xlfn.IFS(COUNTIF($AE$8:AE466,AE466)&lt;&gt;0,COUNTIF($AE$8:AE466,AE466),COUNTIF($AE$8:AE466,AE466)=0,"")</f>
        <v/>
      </c>
      <c r="AG466" s="98" t="str">
        <f t="shared" si="16"/>
        <v/>
      </c>
      <c r="AK466" s="3"/>
      <c r="AL466" s="503"/>
      <c r="AM466" s="504"/>
      <c r="AN466" s="504"/>
      <c r="AO466" s="504"/>
      <c r="AP466" s="504"/>
      <c r="AQ466" s="505"/>
      <c r="AR466" s="742"/>
    </row>
    <row r="467" spans="1:44" ht="17.25" customHeight="1" x14ac:dyDescent="0.65">
      <c r="A467" s="8" t="str">
        <f t="shared" si="17"/>
        <v/>
      </c>
      <c r="B467" s="30"/>
      <c r="E467" s="31"/>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33"/>
      <c r="AF467" s="174" t="str">
        <f>_xlfn.IFS(COUNTIF($AE$8:AE467,AE467)&lt;&gt;0,COUNTIF($AE$8:AE467,AE467),COUNTIF($AE$8:AE467,AE467)=0,"")</f>
        <v/>
      </c>
      <c r="AG467" s="98" t="str">
        <f t="shared" si="16"/>
        <v/>
      </c>
      <c r="AK467" s="3"/>
      <c r="AL467" s="503"/>
      <c r="AM467" s="504"/>
      <c r="AN467" s="504"/>
      <c r="AO467" s="504"/>
      <c r="AP467" s="504"/>
      <c r="AQ467" s="505"/>
      <c r="AR467" s="70"/>
    </row>
    <row r="468" spans="1:44" ht="35.15" customHeight="1" x14ac:dyDescent="0.65">
      <c r="A468" s="8">
        <f t="shared" si="17"/>
        <v>85</v>
      </c>
      <c r="B468" s="30"/>
      <c r="E468" s="31"/>
      <c r="H468" s="738" t="s">
        <v>492</v>
      </c>
      <c r="I468" s="738"/>
      <c r="J468" s="738"/>
      <c r="K468" s="738"/>
      <c r="L468" s="738"/>
      <c r="M468" s="738"/>
      <c r="N468" s="738"/>
      <c r="O468" s="738"/>
      <c r="P468" s="738"/>
      <c r="Q468" s="738"/>
      <c r="R468" s="738"/>
      <c r="S468" s="738"/>
      <c r="T468" s="738"/>
      <c r="U468" s="738"/>
      <c r="V468" s="738"/>
      <c r="W468" s="738"/>
      <c r="X468" s="738"/>
      <c r="Y468" s="738"/>
      <c r="Z468" s="738"/>
      <c r="AA468" s="738"/>
      <c r="AB468" s="738"/>
      <c r="AC468" s="738"/>
      <c r="AD468" s="738"/>
      <c r="AE468" s="171" t="s">
        <v>838</v>
      </c>
      <c r="AF468" s="174">
        <f>_xlfn.IFS(COUNTIF($AE$8:AE468,AE468)&lt;&gt;0,COUNTIF($AE$8:AE468,AE468),COUNTIF($AE$8:AE468,AE468)=0,"")</f>
        <v>85</v>
      </c>
      <c r="AG468" s="98">
        <f t="shared" si="16"/>
        <v>85</v>
      </c>
      <c r="AH468" s="554" t="s">
        <v>50</v>
      </c>
      <c r="AI468" s="555"/>
      <c r="AJ468" s="556"/>
      <c r="AK468" s="3"/>
      <c r="AL468" s="503" t="s">
        <v>911</v>
      </c>
      <c r="AM468" s="504"/>
      <c r="AN468" s="504"/>
      <c r="AO468" s="504"/>
      <c r="AP468" s="504"/>
      <c r="AQ468" s="505"/>
      <c r="AR468" s="742" t="e">
        <f>VLOOKUP(AH468,$CD$7:$CE$9,2,FALSE)</f>
        <v>#N/A</v>
      </c>
    </row>
    <row r="469" spans="1:44" ht="27" customHeight="1" x14ac:dyDescent="0.65">
      <c r="A469" s="8" t="str">
        <f t="shared" si="17"/>
        <v/>
      </c>
      <c r="B469" s="30"/>
      <c r="E469" s="31"/>
      <c r="H469" s="738"/>
      <c r="I469" s="738"/>
      <c r="J469" s="738"/>
      <c r="K469" s="738"/>
      <c r="L469" s="738"/>
      <c r="M469" s="738"/>
      <c r="N469" s="738"/>
      <c r="O469" s="738"/>
      <c r="P469" s="738"/>
      <c r="Q469" s="738"/>
      <c r="R469" s="738"/>
      <c r="S469" s="738"/>
      <c r="T469" s="738"/>
      <c r="U469" s="738"/>
      <c r="V469" s="738"/>
      <c r="W469" s="738"/>
      <c r="X469" s="738"/>
      <c r="Y469" s="738"/>
      <c r="Z469" s="738"/>
      <c r="AA469" s="738"/>
      <c r="AB469" s="738"/>
      <c r="AC469" s="738"/>
      <c r="AD469" s="738"/>
      <c r="AE469" s="33"/>
      <c r="AF469" s="174" t="str">
        <f>_xlfn.IFS(COUNTIF($AE$8:AE469,AE469)&lt;&gt;0,COUNTIF($AE$8:AE469,AE469),COUNTIF($AE$8:AE469,AE469)=0,"")</f>
        <v/>
      </c>
      <c r="AG469" s="98" t="str">
        <f t="shared" si="16"/>
        <v/>
      </c>
      <c r="AK469" s="3"/>
      <c r="AL469" s="503"/>
      <c r="AM469" s="504"/>
      <c r="AN469" s="504"/>
      <c r="AO469" s="504"/>
      <c r="AP469" s="504"/>
      <c r="AQ469" s="505"/>
      <c r="AR469" s="742"/>
    </row>
    <row r="470" spans="1:44" ht="27.55" customHeight="1" x14ac:dyDescent="0.65">
      <c r="A470" s="8" t="str">
        <f t="shared" si="17"/>
        <v/>
      </c>
      <c r="B470" s="30"/>
      <c r="E470" s="31"/>
      <c r="H470" s="325"/>
      <c r="I470" s="325"/>
      <c r="J470" s="325"/>
      <c r="K470" s="325"/>
      <c r="L470" s="325"/>
      <c r="M470" s="325"/>
      <c r="N470" s="325"/>
      <c r="O470" s="325"/>
      <c r="P470" s="325"/>
      <c r="Q470" s="325"/>
      <c r="R470" s="325"/>
      <c r="S470" s="325"/>
      <c r="T470" s="325"/>
      <c r="U470" s="325"/>
      <c r="V470" s="325"/>
      <c r="W470" s="325"/>
      <c r="X470" s="325"/>
      <c r="Y470" s="325"/>
      <c r="Z470" s="325"/>
      <c r="AA470" s="325"/>
      <c r="AB470" s="325"/>
      <c r="AC470" s="325"/>
      <c r="AD470" s="325"/>
      <c r="AE470" s="33"/>
      <c r="AF470" s="174" t="str">
        <f>_xlfn.IFS(COUNTIF($AE$8:AE470,AE470)&lt;&gt;0,COUNTIF($AE$8:AE470,AE470),COUNTIF($AE$8:AE470,AE470)=0,"")</f>
        <v/>
      </c>
      <c r="AG470" s="98" t="str">
        <f t="shared" si="16"/>
        <v/>
      </c>
      <c r="AK470" s="3"/>
      <c r="AL470" s="503"/>
      <c r="AM470" s="504"/>
      <c r="AN470" s="504"/>
      <c r="AO470" s="504"/>
      <c r="AP470" s="504"/>
      <c r="AQ470" s="505"/>
      <c r="AR470" s="70"/>
    </row>
    <row r="471" spans="1:44" ht="27" customHeight="1" x14ac:dyDescent="0.65">
      <c r="A471" s="8">
        <f t="shared" si="17"/>
        <v>86</v>
      </c>
      <c r="B471" s="30"/>
      <c r="E471" s="31"/>
      <c r="H471" s="738" t="s">
        <v>493</v>
      </c>
      <c r="I471" s="738"/>
      <c r="J471" s="738"/>
      <c r="K471" s="738"/>
      <c r="L471" s="738"/>
      <c r="M471" s="738"/>
      <c r="N471" s="738"/>
      <c r="O471" s="738"/>
      <c r="P471" s="738"/>
      <c r="Q471" s="738"/>
      <c r="R471" s="738"/>
      <c r="S471" s="738"/>
      <c r="T471" s="738"/>
      <c r="U471" s="738"/>
      <c r="V471" s="738"/>
      <c r="W471" s="738"/>
      <c r="X471" s="738"/>
      <c r="Y471" s="738"/>
      <c r="Z471" s="738"/>
      <c r="AA471" s="738"/>
      <c r="AB471" s="738"/>
      <c r="AC471" s="738"/>
      <c r="AD471" s="738"/>
      <c r="AE471" s="171" t="s">
        <v>838</v>
      </c>
      <c r="AF471" s="174">
        <f>_xlfn.IFS(COUNTIF($AE$8:AE471,AE471)&lt;&gt;0,COUNTIF($AE$8:AE471,AE471),COUNTIF($AE$8:AE471,AE471)=0,"")</f>
        <v>86</v>
      </c>
      <c r="AG471" s="98">
        <f t="shared" si="16"/>
        <v>86</v>
      </c>
      <c r="AH471" s="554" t="s">
        <v>50</v>
      </c>
      <c r="AI471" s="555"/>
      <c r="AJ471" s="556"/>
      <c r="AK471" s="3"/>
      <c r="AL471" s="503" t="s">
        <v>911</v>
      </c>
      <c r="AM471" s="504"/>
      <c r="AN471" s="504"/>
      <c r="AO471" s="504"/>
      <c r="AP471" s="504"/>
      <c r="AQ471" s="505"/>
      <c r="AR471" s="742" t="e">
        <f>VLOOKUP(AH471,$CD$7:$CE$9,2,FALSE)</f>
        <v>#N/A</v>
      </c>
    </row>
    <row r="472" spans="1:44" ht="27" customHeight="1" x14ac:dyDescent="0.65">
      <c r="A472" s="8" t="str">
        <f t="shared" si="17"/>
        <v/>
      </c>
      <c r="B472" s="30"/>
      <c r="E472" s="31"/>
      <c r="H472" s="738"/>
      <c r="I472" s="738"/>
      <c r="J472" s="738"/>
      <c r="K472" s="738"/>
      <c r="L472" s="738"/>
      <c r="M472" s="738"/>
      <c r="N472" s="738"/>
      <c r="O472" s="738"/>
      <c r="P472" s="738"/>
      <c r="Q472" s="738"/>
      <c r="R472" s="738"/>
      <c r="S472" s="738"/>
      <c r="T472" s="738"/>
      <c r="U472" s="738"/>
      <c r="V472" s="738"/>
      <c r="W472" s="738"/>
      <c r="X472" s="738"/>
      <c r="Y472" s="738"/>
      <c r="Z472" s="738"/>
      <c r="AA472" s="738"/>
      <c r="AB472" s="738"/>
      <c r="AC472" s="738"/>
      <c r="AD472" s="738"/>
      <c r="AE472" s="33"/>
      <c r="AF472" s="174" t="str">
        <f>_xlfn.IFS(COUNTIF($AE$8:AE472,AE472)&lt;&gt;0,COUNTIF($AE$8:AE472,AE472),COUNTIF($AE$8:AE472,AE472)=0,"")</f>
        <v/>
      </c>
      <c r="AG472" s="98" t="str">
        <f t="shared" si="16"/>
        <v/>
      </c>
      <c r="AK472" s="3"/>
      <c r="AL472" s="503"/>
      <c r="AM472" s="504"/>
      <c r="AN472" s="504"/>
      <c r="AO472" s="504"/>
      <c r="AP472" s="504"/>
      <c r="AQ472" s="505"/>
      <c r="AR472" s="742"/>
    </row>
    <row r="473" spans="1:44" ht="34.75" customHeight="1" x14ac:dyDescent="0.65">
      <c r="A473" s="8" t="str">
        <f t="shared" si="17"/>
        <v/>
      </c>
      <c r="B473" s="30"/>
      <c r="E473" s="31"/>
      <c r="H473" s="297"/>
      <c r="I473" s="297"/>
      <c r="J473" s="297"/>
      <c r="K473" s="297"/>
      <c r="L473" s="297"/>
      <c r="M473" s="297"/>
      <c r="N473" s="297"/>
      <c r="O473" s="297"/>
      <c r="P473" s="297"/>
      <c r="Q473" s="297"/>
      <c r="R473" s="297"/>
      <c r="S473" s="297"/>
      <c r="T473" s="297"/>
      <c r="U473" s="297"/>
      <c r="V473" s="297"/>
      <c r="W473" s="297"/>
      <c r="X473" s="297"/>
      <c r="Y473" s="297"/>
      <c r="Z473" s="297"/>
      <c r="AA473" s="297"/>
      <c r="AB473" s="297"/>
      <c r="AC473" s="297"/>
      <c r="AD473" s="297"/>
      <c r="AE473" s="33"/>
      <c r="AF473" s="174" t="str">
        <f>_xlfn.IFS(COUNTIF($AE$8:AE473,AE473)&lt;&gt;0,COUNTIF($AE$8:AE473,AE473),COUNTIF($AE$8:AE473,AE473)=0,"")</f>
        <v/>
      </c>
      <c r="AG473" s="98" t="str">
        <f t="shared" si="16"/>
        <v/>
      </c>
      <c r="AK473" s="3"/>
      <c r="AL473" s="503"/>
      <c r="AM473" s="504"/>
      <c r="AN473" s="504"/>
      <c r="AO473" s="504"/>
      <c r="AP473" s="504"/>
      <c r="AQ473" s="505"/>
      <c r="AR473" s="34"/>
    </row>
    <row r="474" spans="1:44" ht="13.3" customHeight="1" thickBot="1" x14ac:dyDescent="0.7">
      <c r="A474" s="8" t="str">
        <f t="shared" si="17"/>
        <v/>
      </c>
      <c r="B474" s="30"/>
      <c r="E474" s="31"/>
      <c r="H474" s="297"/>
      <c r="I474" s="297"/>
      <c r="J474" s="297"/>
      <c r="K474" s="297"/>
      <c r="L474" s="297"/>
      <c r="M474" s="297"/>
      <c r="N474" s="297"/>
      <c r="O474" s="297"/>
      <c r="P474" s="297"/>
      <c r="Q474" s="297"/>
      <c r="R474" s="297"/>
      <c r="S474" s="297"/>
      <c r="T474" s="297"/>
      <c r="U474" s="297"/>
      <c r="V474" s="297"/>
      <c r="W474" s="297"/>
      <c r="X474" s="297"/>
      <c r="Y474" s="297"/>
      <c r="Z474" s="297"/>
      <c r="AA474" s="297"/>
      <c r="AB474" s="297"/>
      <c r="AC474" s="297"/>
      <c r="AD474" s="297"/>
      <c r="AE474" s="33"/>
      <c r="AF474" s="174" t="str">
        <f>_xlfn.IFS(COUNTIF($AE$8:AE474,AE474)&lt;&gt;0,COUNTIF($AE$8:AE474,AE474),COUNTIF($AE$8:AE474,AE474)=0,"")</f>
        <v/>
      </c>
      <c r="AG474" s="98" t="str">
        <f t="shared" si="16"/>
        <v/>
      </c>
      <c r="AK474" s="3"/>
      <c r="AL474" s="363"/>
      <c r="AM474" s="364"/>
      <c r="AN474" s="364"/>
      <c r="AO474" s="364"/>
      <c r="AP474" s="364"/>
      <c r="AQ474" s="365"/>
      <c r="AR474" s="34"/>
    </row>
    <row r="475" spans="1:44" ht="22.3" customHeight="1" x14ac:dyDescent="0.65">
      <c r="A475" s="8" t="str">
        <f t="shared" si="17"/>
        <v/>
      </c>
      <c r="B475" s="17"/>
      <c r="C475" s="4"/>
      <c r="D475" s="4"/>
      <c r="E475" s="18"/>
      <c r="F475" s="5"/>
      <c r="G475" s="5"/>
      <c r="H475" s="341"/>
      <c r="I475" s="341"/>
      <c r="J475" s="341"/>
      <c r="K475" s="341"/>
      <c r="L475" s="341"/>
      <c r="M475" s="341"/>
      <c r="N475" s="341"/>
      <c r="O475" s="341"/>
      <c r="P475" s="341"/>
      <c r="Q475" s="341"/>
      <c r="R475" s="341"/>
      <c r="S475" s="341"/>
      <c r="T475" s="341"/>
      <c r="U475" s="341"/>
      <c r="V475" s="341"/>
      <c r="W475" s="341"/>
      <c r="X475" s="341"/>
      <c r="Y475" s="341"/>
      <c r="Z475" s="341"/>
      <c r="AA475" s="341"/>
      <c r="AB475" s="341"/>
      <c r="AC475" s="341"/>
      <c r="AD475" s="341"/>
      <c r="AE475" s="47"/>
      <c r="AF475" s="175" t="str">
        <f>_xlfn.IFS(COUNTIF($AE$8:AE475,AE475)&lt;&gt;0,COUNTIF($AE$8:AE475,AE475),COUNTIF($AE$8:AE475,AE475)=0,"")</f>
        <v/>
      </c>
      <c r="AG475" s="102" t="str">
        <f t="shared" si="16"/>
        <v/>
      </c>
      <c r="AH475" s="48"/>
      <c r="AI475" s="48"/>
      <c r="AJ475" s="48"/>
      <c r="AK475" s="13"/>
      <c r="AL475" s="418"/>
      <c r="AM475" s="419"/>
      <c r="AN475" s="419"/>
      <c r="AO475" s="419"/>
      <c r="AP475" s="419"/>
      <c r="AQ475" s="420"/>
      <c r="AR475" s="34"/>
    </row>
    <row r="476" spans="1:44" ht="27" customHeight="1" x14ac:dyDescent="0.65">
      <c r="A476" s="8" t="str">
        <f t="shared" si="17"/>
        <v/>
      </c>
      <c r="B476" s="164"/>
      <c r="C476" s="165"/>
      <c r="D476" s="165"/>
      <c r="E476" s="166"/>
      <c r="F476" s="629" t="s">
        <v>737</v>
      </c>
      <c r="G476" s="630"/>
      <c r="H476" s="904" t="s">
        <v>738</v>
      </c>
      <c r="I476" s="904"/>
      <c r="J476" s="904"/>
      <c r="K476" s="904"/>
      <c r="L476" s="904"/>
      <c r="M476" s="904"/>
      <c r="N476" s="904"/>
      <c r="O476" s="904"/>
      <c r="P476" s="904"/>
      <c r="Q476" s="904"/>
      <c r="R476" s="904"/>
      <c r="S476" s="904"/>
      <c r="T476" s="904"/>
      <c r="U476" s="904"/>
      <c r="V476" s="904"/>
      <c r="W476" s="904"/>
      <c r="X476" s="904"/>
      <c r="Y476" s="904"/>
      <c r="Z476" s="904"/>
      <c r="AA476" s="904"/>
      <c r="AB476" s="904"/>
      <c r="AC476" s="904"/>
      <c r="AD476" s="904"/>
      <c r="AE476" s="33"/>
      <c r="AF476" s="174" t="str">
        <f>_xlfn.IFS(COUNTIF($AE$8:AE476,AE476)&lt;&gt;0,COUNTIF($AE$8:AE476,AE476),COUNTIF($AE$8:AE476,AE476)=0,"")</f>
        <v/>
      </c>
      <c r="AG476" s="98" t="str">
        <f t="shared" si="16"/>
        <v/>
      </c>
      <c r="AK476" s="3"/>
      <c r="AL476" s="363"/>
      <c r="AM476" s="364"/>
      <c r="AN476" s="364"/>
      <c r="AO476" s="364"/>
      <c r="AP476" s="364"/>
      <c r="AQ476" s="365"/>
      <c r="AR476" s="34"/>
    </row>
    <row r="477" spans="1:44" ht="27" customHeight="1" x14ac:dyDescent="0.65">
      <c r="A477" s="8">
        <f t="shared" si="17"/>
        <v>87</v>
      </c>
      <c r="B477" s="610" t="s">
        <v>736</v>
      </c>
      <c r="C477" s="755"/>
      <c r="D477" s="755"/>
      <c r="E477" s="756"/>
      <c r="F477" s="629"/>
      <c r="G477" s="630"/>
      <c r="H477" s="738" t="s">
        <v>494</v>
      </c>
      <c r="I477" s="738"/>
      <c r="J477" s="738"/>
      <c r="K477" s="738"/>
      <c r="L477" s="738"/>
      <c r="M477" s="738"/>
      <c r="N477" s="738"/>
      <c r="O477" s="738"/>
      <c r="P477" s="738"/>
      <c r="Q477" s="738"/>
      <c r="R477" s="738"/>
      <c r="S477" s="738"/>
      <c r="T477" s="738"/>
      <c r="U477" s="738"/>
      <c r="V477" s="738"/>
      <c r="W477" s="738"/>
      <c r="X477" s="738"/>
      <c r="Y477" s="738"/>
      <c r="Z477" s="738"/>
      <c r="AA477" s="738"/>
      <c r="AB477" s="738"/>
      <c r="AC477" s="738"/>
      <c r="AD477" s="738"/>
      <c r="AE477" s="171" t="s">
        <v>838</v>
      </c>
      <c r="AF477" s="174">
        <f>_xlfn.IFS(COUNTIF($AE$8:AE477,AE477)&lt;&gt;0,COUNTIF($AE$8:AE477,AE477),COUNTIF($AE$8:AE477,AE477)=0,"")</f>
        <v>87</v>
      </c>
      <c r="AG477" s="98">
        <f t="shared" si="16"/>
        <v>87</v>
      </c>
      <c r="AH477" s="554" t="s">
        <v>50</v>
      </c>
      <c r="AI477" s="555"/>
      <c r="AJ477" s="556"/>
      <c r="AK477" s="3"/>
      <c r="AL477" s="503" t="s">
        <v>734</v>
      </c>
      <c r="AM477" s="504"/>
      <c r="AN477" s="504"/>
      <c r="AO477" s="504"/>
      <c r="AP477" s="504"/>
      <c r="AQ477" s="505"/>
      <c r="AR477" s="742" t="e">
        <f>VLOOKUP(AH477,$CD$7:$CE$9,2,FALSE)</f>
        <v>#N/A</v>
      </c>
    </row>
    <row r="478" spans="1:44" ht="27" customHeight="1" x14ac:dyDescent="0.65">
      <c r="A478" s="8" t="str">
        <f t="shared" si="17"/>
        <v/>
      </c>
      <c r="B478" s="610"/>
      <c r="C478" s="755"/>
      <c r="D478" s="755"/>
      <c r="E478" s="756"/>
      <c r="H478" s="738"/>
      <c r="I478" s="738"/>
      <c r="J478" s="738"/>
      <c r="K478" s="738"/>
      <c r="L478" s="738"/>
      <c r="M478" s="738"/>
      <c r="N478" s="738"/>
      <c r="O478" s="738"/>
      <c r="P478" s="738"/>
      <c r="Q478" s="738"/>
      <c r="R478" s="738"/>
      <c r="S478" s="738"/>
      <c r="T478" s="738"/>
      <c r="U478" s="738"/>
      <c r="V478" s="738"/>
      <c r="W478" s="738"/>
      <c r="X478" s="738"/>
      <c r="Y478" s="738"/>
      <c r="Z478" s="738"/>
      <c r="AA478" s="738"/>
      <c r="AB478" s="738"/>
      <c r="AC478" s="738"/>
      <c r="AD478" s="738"/>
      <c r="AE478" s="33"/>
      <c r="AF478" s="174" t="str">
        <f>_xlfn.IFS(COUNTIF($AE$8:AE478,AE478)&lt;&gt;0,COUNTIF($AE$8:AE478,AE478),COUNTIF($AE$8:AE478,AE478)=0,"")</f>
        <v/>
      </c>
      <c r="AG478" s="98" t="str">
        <f t="shared" si="16"/>
        <v/>
      </c>
      <c r="AK478" s="3"/>
      <c r="AL478" s="503"/>
      <c r="AM478" s="504"/>
      <c r="AN478" s="504"/>
      <c r="AO478" s="504"/>
      <c r="AP478" s="504"/>
      <c r="AQ478" s="505"/>
      <c r="AR478" s="742"/>
    </row>
    <row r="479" spans="1:44" ht="27" customHeight="1" x14ac:dyDescent="0.65">
      <c r="A479" s="8" t="str">
        <f t="shared" si="17"/>
        <v/>
      </c>
      <c r="B479" s="610"/>
      <c r="C479" s="755"/>
      <c r="D479" s="755"/>
      <c r="E479" s="756"/>
      <c r="H479" s="738"/>
      <c r="I479" s="738"/>
      <c r="J479" s="738"/>
      <c r="K479" s="738"/>
      <c r="L479" s="738"/>
      <c r="M479" s="738"/>
      <c r="N479" s="738"/>
      <c r="O479" s="738"/>
      <c r="P479" s="738"/>
      <c r="Q479" s="738"/>
      <c r="R479" s="738"/>
      <c r="S479" s="738"/>
      <c r="T479" s="738"/>
      <c r="U479" s="738"/>
      <c r="V479" s="738"/>
      <c r="W479" s="738"/>
      <c r="X479" s="738"/>
      <c r="Y479" s="738"/>
      <c r="Z479" s="738"/>
      <c r="AA479" s="738"/>
      <c r="AB479" s="738"/>
      <c r="AC479" s="738"/>
      <c r="AD479" s="738"/>
      <c r="AE479" s="33"/>
      <c r="AF479" s="174" t="str">
        <f>_xlfn.IFS(COUNTIF($AE$8:AE479,AE479)&lt;&gt;0,COUNTIF($AE$8:AE479,AE479),COUNTIF($AE$8:AE479,AE479)=0,"")</f>
        <v/>
      </c>
      <c r="AG479" s="98" t="str">
        <f t="shared" si="16"/>
        <v/>
      </c>
      <c r="AK479" s="3"/>
      <c r="AL479" s="503"/>
      <c r="AM479" s="504"/>
      <c r="AN479" s="504"/>
      <c r="AO479" s="504"/>
      <c r="AP479" s="504"/>
      <c r="AQ479" s="505"/>
      <c r="AR479" s="70"/>
    </row>
    <row r="480" spans="1:44" ht="27" customHeight="1" x14ac:dyDescent="0.65">
      <c r="A480" s="8" t="str">
        <f t="shared" si="17"/>
        <v/>
      </c>
      <c r="B480" s="164"/>
      <c r="C480" s="165"/>
      <c r="D480" s="165"/>
      <c r="E480" s="166"/>
      <c r="H480" s="297"/>
      <c r="I480" s="343"/>
      <c r="J480" s="343"/>
      <c r="K480" s="343"/>
      <c r="L480" s="343"/>
      <c r="M480" s="343"/>
      <c r="N480" s="343"/>
      <c r="O480" s="343"/>
      <c r="P480" s="343"/>
      <c r="Q480" s="343"/>
      <c r="R480" s="343"/>
      <c r="S480" s="343"/>
      <c r="T480" s="343"/>
      <c r="U480" s="343"/>
      <c r="V480" s="343"/>
      <c r="W480" s="343"/>
      <c r="X480" s="343"/>
      <c r="Y480" s="343"/>
      <c r="Z480" s="343"/>
      <c r="AA480" s="343"/>
      <c r="AB480" s="343"/>
      <c r="AC480" s="343"/>
      <c r="AD480" s="343"/>
      <c r="AE480" s="33"/>
      <c r="AF480" s="174" t="str">
        <f>_xlfn.IFS(COUNTIF($AE$8:AE480,AE480)&lt;&gt;0,COUNTIF($AE$8:AE480,AE480),COUNTIF($AE$8:AE480,AE480)=0,"")</f>
        <v/>
      </c>
      <c r="AG480" s="98" t="str">
        <f t="shared" si="16"/>
        <v/>
      </c>
      <c r="AK480" s="3"/>
      <c r="AL480" s="363"/>
      <c r="AM480" s="364"/>
      <c r="AN480" s="364"/>
      <c r="AO480" s="364"/>
      <c r="AP480" s="364"/>
      <c r="AQ480" s="365"/>
      <c r="AR480" s="34"/>
    </row>
    <row r="481" spans="1:44" ht="27" customHeight="1" x14ac:dyDescent="0.65">
      <c r="A481" s="8">
        <f t="shared" si="17"/>
        <v>88</v>
      </c>
      <c r="B481" s="30"/>
      <c r="E481" s="31"/>
      <c r="F481" s="629"/>
      <c r="G481" s="630"/>
      <c r="H481" s="738" t="s">
        <v>495</v>
      </c>
      <c r="I481" s="738"/>
      <c r="J481" s="738"/>
      <c r="K481" s="738"/>
      <c r="L481" s="738"/>
      <c r="M481" s="738"/>
      <c r="N481" s="738"/>
      <c r="O481" s="738"/>
      <c r="P481" s="738"/>
      <c r="Q481" s="738"/>
      <c r="R481" s="738"/>
      <c r="S481" s="738"/>
      <c r="T481" s="738"/>
      <c r="U481" s="738"/>
      <c r="V481" s="738"/>
      <c r="W481" s="738"/>
      <c r="X481" s="738"/>
      <c r="Y481" s="738"/>
      <c r="Z481" s="738"/>
      <c r="AA481" s="738"/>
      <c r="AB481" s="738"/>
      <c r="AC481" s="738"/>
      <c r="AD481" s="738"/>
      <c r="AE481" s="171" t="s">
        <v>838</v>
      </c>
      <c r="AF481" s="174">
        <f>_xlfn.IFS(COUNTIF($AE$8:AE481,AE481)&lt;&gt;0,COUNTIF($AE$8:AE481,AE481),COUNTIF($AE$8:AE481,AE481)=0,"")</f>
        <v>88</v>
      </c>
      <c r="AG481" s="98">
        <f t="shared" si="16"/>
        <v>88</v>
      </c>
      <c r="AH481" s="554" t="s">
        <v>50</v>
      </c>
      <c r="AI481" s="555"/>
      <c r="AJ481" s="556"/>
      <c r="AK481" s="3"/>
      <c r="AL481" s="503" t="s">
        <v>735</v>
      </c>
      <c r="AM481" s="504"/>
      <c r="AN481" s="504"/>
      <c r="AO481" s="504"/>
      <c r="AP481" s="504"/>
      <c r="AQ481" s="505"/>
      <c r="AR481" s="742" t="e">
        <f>VLOOKUP(AH481,$CD$7:$CE$9,2,FALSE)</f>
        <v>#N/A</v>
      </c>
    </row>
    <row r="482" spans="1:44" ht="27" customHeight="1" x14ac:dyDescent="0.65">
      <c r="A482" s="8" t="str">
        <f t="shared" si="17"/>
        <v/>
      </c>
      <c r="B482" s="30"/>
      <c r="E482" s="31"/>
      <c r="H482" s="738"/>
      <c r="I482" s="738"/>
      <c r="J482" s="738"/>
      <c r="K482" s="738"/>
      <c r="L482" s="738"/>
      <c r="M482" s="738"/>
      <c r="N482" s="738"/>
      <c r="O482" s="738"/>
      <c r="P482" s="738"/>
      <c r="Q482" s="738"/>
      <c r="R482" s="738"/>
      <c r="S482" s="738"/>
      <c r="T482" s="738"/>
      <c r="U482" s="738"/>
      <c r="V482" s="738"/>
      <c r="W482" s="738"/>
      <c r="X482" s="738"/>
      <c r="Y482" s="738"/>
      <c r="Z482" s="738"/>
      <c r="AA482" s="738"/>
      <c r="AB482" s="738"/>
      <c r="AC482" s="738"/>
      <c r="AD482" s="738"/>
      <c r="AE482" s="33"/>
      <c r="AF482" s="174" t="str">
        <f>_xlfn.IFS(COUNTIF($AE$8:AE482,AE482)&lt;&gt;0,COUNTIF($AE$8:AE482,AE482),COUNTIF($AE$8:AE482,AE482)=0,"")</f>
        <v/>
      </c>
      <c r="AG482" s="98" t="str">
        <f t="shared" si="16"/>
        <v/>
      </c>
      <c r="AK482" s="3"/>
      <c r="AL482" s="503"/>
      <c r="AM482" s="504"/>
      <c r="AN482" s="504"/>
      <c r="AO482" s="504"/>
      <c r="AP482" s="504"/>
      <c r="AQ482" s="505"/>
      <c r="AR482" s="742"/>
    </row>
    <row r="483" spans="1:44" ht="27" customHeight="1" x14ac:dyDescent="0.65">
      <c r="A483" s="8" t="str">
        <f t="shared" si="17"/>
        <v/>
      </c>
      <c r="B483" s="30"/>
      <c r="E483" s="31"/>
      <c r="H483" s="738"/>
      <c r="I483" s="738"/>
      <c r="J483" s="738"/>
      <c r="K483" s="738"/>
      <c r="L483" s="738"/>
      <c r="M483" s="738"/>
      <c r="N483" s="738"/>
      <c r="O483" s="738"/>
      <c r="P483" s="738"/>
      <c r="Q483" s="738"/>
      <c r="R483" s="738"/>
      <c r="S483" s="738"/>
      <c r="T483" s="738"/>
      <c r="U483" s="738"/>
      <c r="V483" s="738"/>
      <c r="W483" s="738"/>
      <c r="X483" s="738"/>
      <c r="Y483" s="738"/>
      <c r="Z483" s="738"/>
      <c r="AA483" s="738"/>
      <c r="AB483" s="738"/>
      <c r="AC483" s="738"/>
      <c r="AD483" s="738"/>
      <c r="AE483" s="33"/>
      <c r="AF483" s="174" t="str">
        <f>_xlfn.IFS(COUNTIF($AE$8:AE483,AE483)&lt;&gt;0,COUNTIF($AE$8:AE483,AE483),COUNTIF($AE$8:AE483,AE483)=0,"")</f>
        <v/>
      </c>
      <c r="AG483" s="98" t="str">
        <f t="shared" si="16"/>
        <v/>
      </c>
      <c r="AK483" s="3"/>
      <c r="AL483" s="363"/>
      <c r="AM483" s="364"/>
      <c r="AN483" s="364"/>
      <c r="AO483" s="364"/>
      <c r="AP483" s="364"/>
      <c r="AQ483" s="365"/>
      <c r="AR483" s="34"/>
    </row>
    <row r="484" spans="1:44" ht="15.9" customHeight="1" x14ac:dyDescent="0.65">
      <c r="A484" s="8" t="str">
        <f t="shared" si="17"/>
        <v/>
      </c>
      <c r="B484" s="30"/>
      <c r="E484" s="31"/>
      <c r="H484" s="325"/>
      <c r="I484" s="325"/>
      <c r="J484" s="325"/>
      <c r="K484" s="325"/>
      <c r="L484" s="325"/>
      <c r="M484" s="325"/>
      <c r="N484" s="325"/>
      <c r="O484" s="325"/>
      <c r="P484" s="325"/>
      <c r="Q484" s="325"/>
      <c r="R484" s="325"/>
      <c r="S484" s="325"/>
      <c r="T484" s="325"/>
      <c r="U484" s="325"/>
      <c r="V484" s="325"/>
      <c r="W484" s="325"/>
      <c r="X484" s="325"/>
      <c r="Y484" s="325"/>
      <c r="Z484" s="325"/>
      <c r="AA484" s="325"/>
      <c r="AB484" s="325"/>
      <c r="AC484" s="325"/>
      <c r="AD484" s="325"/>
      <c r="AE484" s="33"/>
      <c r="AF484" s="174" t="str">
        <f>_xlfn.IFS(COUNTIF($AE$8:AE484,AE484)&lt;&gt;0,COUNTIF($AE$8:AE484,AE484),COUNTIF($AE$8:AE484,AE484)=0,"")</f>
        <v/>
      </c>
      <c r="AG484" s="98" t="str">
        <f t="shared" si="16"/>
        <v/>
      </c>
      <c r="AK484" s="3"/>
      <c r="AL484" s="363"/>
      <c r="AM484" s="364"/>
      <c r="AN484" s="364"/>
      <c r="AO484" s="364"/>
      <c r="AP484" s="364"/>
      <c r="AQ484" s="365"/>
      <c r="AR484" s="34"/>
    </row>
    <row r="485" spans="1:44" ht="27" customHeight="1" x14ac:dyDescent="0.65">
      <c r="A485" s="8">
        <f t="shared" si="17"/>
        <v>89</v>
      </c>
      <c r="B485" s="30"/>
      <c r="E485" s="31"/>
      <c r="F485" s="629"/>
      <c r="G485" s="630"/>
      <c r="H485" s="738" t="s">
        <v>496</v>
      </c>
      <c r="I485" s="738"/>
      <c r="J485" s="738"/>
      <c r="K485" s="738"/>
      <c r="L485" s="738"/>
      <c r="M485" s="738"/>
      <c r="N485" s="738"/>
      <c r="O485" s="738"/>
      <c r="P485" s="738"/>
      <c r="Q485" s="738"/>
      <c r="R485" s="738"/>
      <c r="S485" s="738"/>
      <c r="T485" s="738"/>
      <c r="U485" s="738"/>
      <c r="V485" s="738"/>
      <c r="W485" s="738"/>
      <c r="X485" s="738"/>
      <c r="Y485" s="738"/>
      <c r="Z485" s="738"/>
      <c r="AA485" s="738"/>
      <c r="AB485" s="738"/>
      <c r="AC485" s="738"/>
      <c r="AD485" s="738"/>
      <c r="AE485" s="171" t="s">
        <v>838</v>
      </c>
      <c r="AF485" s="174">
        <f>_xlfn.IFS(COUNTIF($AE$8:AE485,AE485)&lt;&gt;0,COUNTIF($AE$8:AE485,AE485),COUNTIF($AE$8:AE485,AE485)=0,"")</f>
        <v>89</v>
      </c>
      <c r="AG485" s="98">
        <f t="shared" si="16"/>
        <v>89</v>
      </c>
      <c r="AH485" s="554" t="s">
        <v>50</v>
      </c>
      <c r="AI485" s="555"/>
      <c r="AJ485" s="556"/>
      <c r="AK485" s="3"/>
      <c r="AL485" s="503" t="s">
        <v>739</v>
      </c>
      <c r="AM485" s="504"/>
      <c r="AN485" s="504"/>
      <c r="AO485" s="504"/>
      <c r="AP485" s="504"/>
      <c r="AQ485" s="505"/>
      <c r="AR485" s="742" t="e">
        <f>VLOOKUP(AH485,$CD$7:$CE$9,2,FALSE)</f>
        <v>#N/A</v>
      </c>
    </row>
    <row r="486" spans="1:44" ht="27" customHeight="1" x14ac:dyDescent="0.65">
      <c r="A486" s="8" t="str">
        <f t="shared" si="17"/>
        <v/>
      </c>
      <c r="B486" s="30"/>
      <c r="E486" s="31"/>
      <c r="H486" s="738"/>
      <c r="I486" s="738"/>
      <c r="J486" s="738"/>
      <c r="K486" s="738"/>
      <c r="L486" s="738"/>
      <c r="M486" s="738"/>
      <c r="N486" s="738"/>
      <c r="O486" s="738"/>
      <c r="P486" s="738"/>
      <c r="Q486" s="738"/>
      <c r="R486" s="738"/>
      <c r="S486" s="738"/>
      <c r="T486" s="738"/>
      <c r="U486" s="738"/>
      <c r="V486" s="738"/>
      <c r="W486" s="738"/>
      <c r="X486" s="738"/>
      <c r="Y486" s="738"/>
      <c r="Z486" s="738"/>
      <c r="AA486" s="738"/>
      <c r="AB486" s="738"/>
      <c r="AC486" s="738"/>
      <c r="AD486" s="738"/>
      <c r="AE486" s="33"/>
      <c r="AF486" s="174" t="str">
        <f>_xlfn.IFS(COUNTIF($AE$8:AE486,AE486)&lt;&gt;0,COUNTIF($AE$8:AE486,AE486),COUNTIF($AE$8:AE486,AE486)=0,"")</f>
        <v/>
      </c>
      <c r="AG486" s="98" t="str">
        <f t="shared" si="16"/>
        <v/>
      </c>
      <c r="AK486" s="3"/>
      <c r="AL486" s="503"/>
      <c r="AM486" s="504"/>
      <c r="AN486" s="504"/>
      <c r="AO486" s="504"/>
      <c r="AP486" s="504"/>
      <c r="AQ486" s="505"/>
      <c r="AR486" s="742"/>
    </row>
    <row r="487" spans="1:44" ht="27" customHeight="1" x14ac:dyDescent="0.65">
      <c r="A487" s="8" t="str">
        <f t="shared" si="17"/>
        <v/>
      </c>
      <c r="B487" s="30"/>
      <c r="E487" s="31"/>
      <c r="H487" s="738"/>
      <c r="I487" s="738"/>
      <c r="J487" s="738"/>
      <c r="K487" s="738"/>
      <c r="L487" s="738"/>
      <c r="M487" s="738"/>
      <c r="N487" s="738"/>
      <c r="O487" s="738"/>
      <c r="P487" s="738"/>
      <c r="Q487" s="738"/>
      <c r="R487" s="738"/>
      <c r="S487" s="738"/>
      <c r="T487" s="738"/>
      <c r="U487" s="738"/>
      <c r="V487" s="738"/>
      <c r="W487" s="738"/>
      <c r="X487" s="738"/>
      <c r="Y487" s="738"/>
      <c r="Z487" s="738"/>
      <c r="AA487" s="738"/>
      <c r="AB487" s="738"/>
      <c r="AC487" s="738"/>
      <c r="AD487" s="738"/>
      <c r="AE487" s="33"/>
      <c r="AF487" s="174" t="str">
        <f>_xlfn.IFS(COUNTIF($AE$8:AE487,AE487)&lt;&gt;0,COUNTIF($AE$8:AE487,AE487),COUNTIF($AE$8:AE487,AE487)=0,"")</f>
        <v/>
      </c>
      <c r="AG487" s="98" t="str">
        <f t="shared" si="16"/>
        <v/>
      </c>
      <c r="AK487" s="3"/>
      <c r="AL487" s="503"/>
      <c r="AM487" s="504"/>
      <c r="AN487" s="504"/>
      <c r="AO487" s="504"/>
      <c r="AP487" s="504"/>
      <c r="AQ487" s="505"/>
      <c r="AR487" s="34"/>
    </row>
    <row r="488" spans="1:44" ht="15" customHeight="1" x14ac:dyDescent="0.65">
      <c r="A488" s="8" t="str">
        <f t="shared" si="17"/>
        <v/>
      </c>
      <c r="B488" s="30"/>
      <c r="E488" s="31"/>
      <c r="H488" s="325"/>
      <c r="I488" s="325"/>
      <c r="J488" s="325"/>
      <c r="K488" s="325"/>
      <c r="L488" s="325"/>
      <c r="M488" s="325"/>
      <c r="N488" s="325"/>
      <c r="O488" s="325"/>
      <c r="P488" s="325"/>
      <c r="Q488" s="325"/>
      <c r="R488" s="325"/>
      <c r="S488" s="325"/>
      <c r="T488" s="325"/>
      <c r="U488" s="325"/>
      <c r="V488" s="325"/>
      <c r="W488" s="325"/>
      <c r="X488" s="325"/>
      <c r="Y488" s="325"/>
      <c r="Z488" s="325"/>
      <c r="AA488" s="325"/>
      <c r="AB488" s="325"/>
      <c r="AC488" s="325"/>
      <c r="AD488" s="325"/>
      <c r="AE488" s="33"/>
      <c r="AF488" s="174" t="str">
        <f>_xlfn.IFS(COUNTIF($AE$8:AE488,AE488)&lt;&gt;0,COUNTIF($AE$8:AE488,AE488),COUNTIF($AE$8:AE488,AE488)=0,"")</f>
        <v/>
      </c>
      <c r="AG488" s="98" t="str">
        <f t="shared" si="16"/>
        <v/>
      </c>
      <c r="AK488" s="3"/>
      <c r="AL488" s="363"/>
      <c r="AM488" s="364"/>
      <c r="AN488" s="364"/>
      <c r="AO488" s="364"/>
      <c r="AP488" s="364"/>
      <c r="AQ488" s="365"/>
      <c r="AR488" s="34"/>
    </row>
    <row r="489" spans="1:44" ht="27" customHeight="1" x14ac:dyDescent="0.65">
      <c r="A489" s="8" t="str">
        <f t="shared" si="17"/>
        <v/>
      </c>
      <c r="B489" s="30"/>
      <c r="E489" s="31"/>
      <c r="F489" s="629" t="s">
        <v>112</v>
      </c>
      <c r="G489" s="630"/>
      <c r="H489" s="855" t="s">
        <v>1111</v>
      </c>
      <c r="I489" s="855"/>
      <c r="J489" s="855"/>
      <c r="K489" s="855"/>
      <c r="L489" s="855"/>
      <c r="M489" s="855"/>
      <c r="N489" s="855"/>
      <c r="O489" s="855"/>
      <c r="P489" s="855"/>
      <c r="Q489" s="855"/>
      <c r="R489" s="855"/>
      <c r="S489" s="855"/>
      <c r="T489" s="855"/>
      <c r="U489" s="855"/>
      <c r="V489" s="855"/>
      <c r="W489" s="855"/>
      <c r="X489" s="855"/>
      <c r="Y489" s="855"/>
      <c r="Z489" s="855"/>
      <c r="AA489" s="855"/>
      <c r="AB489" s="855"/>
      <c r="AC489" s="855"/>
      <c r="AD489" s="855"/>
      <c r="AE489" s="33"/>
      <c r="AF489" s="174" t="str">
        <f>_xlfn.IFS(COUNTIF($AE$8:AE489,AE489)&lt;&gt;0,COUNTIF($AE$8:AE489,AE489),COUNTIF($AE$8:AE489,AE489)=0,"")</f>
        <v/>
      </c>
      <c r="AG489" s="98" t="str">
        <f t="shared" si="16"/>
        <v/>
      </c>
      <c r="AK489" s="3"/>
      <c r="AL489" s="363"/>
      <c r="AM489" s="364"/>
      <c r="AN489" s="364"/>
      <c r="AO489" s="364"/>
      <c r="AP489" s="364"/>
      <c r="AQ489" s="365"/>
      <c r="AR489" s="34"/>
    </row>
    <row r="490" spans="1:44" ht="21.55" customHeight="1" x14ac:dyDescent="0.65">
      <c r="A490" s="8" t="str">
        <f t="shared" si="17"/>
        <v/>
      </c>
      <c r="B490" s="30"/>
      <c r="E490" s="31"/>
      <c r="F490" s="195"/>
      <c r="G490" s="195"/>
      <c r="H490" s="342"/>
      <c r="I490" s="342"/>
      <c r="J490" s="342"/>
      <c r="K490" s="342"/>
      <c r="L490" s="342"/>
      <c r="M490" s="342"/>
      <c r="N490" s="342"/>
      <c r="O490" s="342"/>
      <c r="P490" s="342"/>
      <c r="Q490" s="342"/>
      <c r="R490" s="342"/>
      <c r="S490" s="342"/>
      <c r="T490" s="342"/>
      <c r="U490" s="342"/>
      <c r="V490" s="342"/>
      <c r="W490" s="342"/>
      <c r="X490" s="342"/>
      <c r="Y490" s="342"/>
      <c r="Z490" s="342"/>
      <c r="AA490" s="342"/>
      <c r="AB490" s="342"/>
      <c r="AC490" s="342"/>
      <c r="AD490" s="342"/>
      <c r="AE490" s="33"/>
      <c r="AF490" s="174" t="str">
        <f>_xlfn.IFS(COUNTIF($AE$8:AE490,AE490)&lt;&gt;0,COUNTIF($AE$8:AE490,AE490),COUNTIF($AE$8:AE490,AE490)=0,"")</f>
        <v/>
      </c>
      <c r="AG490" s="98" t="str">
        <f t="shared" si="16"/>
        <v/>
      </c>
      <c r="AK490" s="3"/>
      <c r="AL490" s="363"/>
      <c r="AM490" s="364"/>
      <c r="AN490" s="364"/>
      <c r="AO490" s="364"/>
      <c r="AP490" s="364"/>
      <c r="AQ490" s="365"/>
      <c r="AR490" s="34"/>
    </row>
    <row r="491" spans="1:44" ht="27" customHeight="1" x14ac:dyDescent="0.65">
      <c r="A491" s="8">
        <f t="shared" si="17"/>
        <v>90</v>
      </c>
      <c r="B491" s="268"/>
      <c r="C491" s="150"/>
      <c r="D491" s="150"/>
      <c r="E491" s="267"/>
      <c r="H491" s="738" t="s">
        <v>497</v>
      </c>
      <c r="I491" s="738"/>
      <c r="J491" s="738"/>
      <c r="K491" s="738"/>
      <c r="L491" s="738"/>
      <c r="M491" s="738"/>
      <c r="N491" s="738"/>
      <c r="O491" s="738"/>
      <c r="P491" s="738"/>
      <c r="Q491" s="738"/>
      <c r="R491" s="738"/>
      <c r="S491" s="738"/>
      <c r="T491" s="738"/>
      <c r="U491" s="738"/>
      <c r="V491" s="738"/>
      <c r="W491" s="738"/>
      <c r="X491" s="738"/>
      <c r="Y491" s="738"/>
      <c r="Z491" s="738"/>
      <c r="AA491" s="738"/>
      <c r="AB491" s="738"/>
      <c r="AC491" s="738"/>
      <c r="AD491" s="738"/>
      <c r="AE491" s="171" t="s">
        <v>838</v>
      </c>
      <c r="AF491" s="174">
        <f>_xlfn.IFS(COUNTIF($AE$8:AE491,AE491)&lt;&gt;0,COUNTIF($AE$8:AE491,AE491),COUNTIF($AE$8:AE491,AE491)=0,"")</f>
        <v>90</v>
      </c>
      <c r="AG491" s="98">
        <f t="shared" si="16"/>
        <v>90</v>
      </c>
      <c r="AH491" s="752" t="s">
        <v>89</v>
      </c>
      <c r="AI491" s="753"/>
      <c r="AJ491" s="754"/>
      <c r="AK491" s="3"/>
      <c r="AL491" s="503" t="s">
        <v>740</v>
      </c>
      <c r="AM491" s="504"/>
      <c r="AN491" s="504"/>
      <c r="AO491" s="504"/>
      <c r="AP491" s="504"/>
      <c r="AQ491" s="505"/>
      <c r="AR491" s="742">
        <f>VLOOKUP(AH491,$CD$10:$CE$13,2,FALSE)</f>
        <v>0</v>
      </c>
    </row>
    <row r="492" spans="1:44" ht="27" customHeight="1" x14ac:dyDescent="0.65">
      <c r="A492" s="8" t="str">
        <f t="shared" si="17"/>
        <v/>
      </c>
      <c r="B492" s="268"/>
      <c r="C492" s="150"/>
      <c r="D492" s="150"/>
      <c r="E492" s="267"/>
      <c r="F492" s="32"/>
      <c r="H492" s="738"/>
      <c r="I492" s="738"/>
      <c r="J492" s="738"/>
      <c r="K492" s="738"/>
      <c r="L492" s="738"/>
      <c r="M492" s="738"/>
      <c r="N492" s="738"/>
      <c r="O492" s="738"/>
      <c r="P492" s="738"/>
      <c r="Q492" s="738"/>
      <c r="R492" s="738"/>
      <c r="S492" s="738"/>
      <c r="T492" s="738"/>
      <c r="U492" s="738"/>
      <c r="V492" s="738"/>
      <c r="W492" s="738"/>
      <c r="X492" s="738"/>
      <c r="Y492" s="738"/>
      <c r="Z492" s="738"/>
      <c r="AA492" s="738"/>
      <c r="AB492" s="738"/>
      <c r="AC492" s="738"/>
      <c r="AD492" s="738"/>
      <c r="AE492" s="33"/>
      <c r="AF492" s="174" t="str">
        <f>_xlfn.IFS(COUNTIF($AE$8:AE492,AE492)&lt;&gt;0,COUNTIF($AE$8:AE492,AE492),COUNTIF($AE$8:AE492,AE492)=0,"")</f>
        <v/>
      </c>
      <c r="AG492" s="98" t="str">
        <f t="shared" si="16"/>
        <v/>
      </c>
      <c r="AK492" s="3"/>
      <c r="AL492" s="503"/>
      <c r="AM492" s="504"/>
      <c r="AN492" s="504"/>
      <c r="AO492" s="504"/>
      <c r="AP492" s="504"/>
      <c r="AQ492" s="505"/>
      <c r="AR492" s="742"/>
    </row>
    <row r="493" spans="1:44" ht="27" customHeight="1" x14ac:dyDescent="0.65">
      <c r="A493" s="8" t="str">
        <f t="shared" si="17"/>
        <v/>
      </c>
      <c r="B493" s="268"/>
      <c r="C493" s="150"/>
      <c r="D493" s="150"/>
      <c r="E493" s="267"/>
      <c r="F493" s="32"/>
      <c r="H493" s="738"/>
      <c r="I493" s="738"/>
      <c r="J493" s="738"/>
      <c r="K493" s="738"/>
      <c r="L493" s="738"/>
      <c r="M493" s="738"/>
      <c r="N493" s="738"/>
      <c r="O493" s="738"/>
      <c r="P493" s="738"/>
      <c r="Q493" s="738"/>
      <c r="R493" s="738"/>
      <c r="S493" s="738"/>
      <c r="T493" s="738"/>
      <c r="U493" s="738"/>
      <c r="V493" s="738"/>
      <c r="W493" s="738"/>
      <c r="X493" s="738"/>
      <c r="Y493" s="738"/>
      <c r="Z493" s="738"/>
      <c r="AA493" s="738"/>
      <c r="AB493" s="738"/>
      <c r="AC493" s="738"/>
      <c r="AD493" s="738"/>
      <c r="AE493" s="33"/>
      <c r="AF493" s="174" t="str">
        <f>_xlfn.IFS(COUNTIF($AE$8:AE493,AE493)&lt;&gt;0,COUNTIF($AE$8:AE493,AE493),COUNTIF($AE$8:AE493,AE493)=0,"")</f>
        <v/>
      </c>
      <c r="AG493" s="98" t="str">
        <f t="shared" si="16"/>
        <v/>
      </c>
      <c r="AK493" s="3"/>
      <c r="AL493" s="503"/>
      <c r="AM493" s="504"/>
      <c r="AN493" s="504"/>
      <c r="AO493" s="504"/>
      <c r="AP493" s="504"/>
      <c r="AQ493" s="505"/>
      <c r="AR493" s="34"/>
    </row>
    <row r="494" spans="1:44" ht="19.3" customHeight="1" thickBot="1" x14ac:dyDescent="0.7">
      <c r="A494" s="8" t="str">
        <f t="shared" si="17"/>
        <v/>
      </c>
      <c r="B494" s="268"/>
      <c r="C494" s="150"/>
      <c r="D494" s="150"/>
      <c r="E494" s="267"/>
      <c r="F494" s="32"/>
      <c r="H494" s="325"/>
      <c r="I494" s="325"/>
      <c r="J494" s="325"/>
      <c r="K494" s="325"/>
      <c r="L494" s="325"/>
      <c r="M494" s="325"/>
      <c r="N494" s="325"/>
      <c r="O494" s="325"/>
      <c r="P494" s="325"/>
      <c r="Q494" s="325"/>
      <c r="R494" s="325"/>
      <c r="S494" s="325"/>
      <c r="T494" s="325"/>
      <c r="U494" s="325"/>
      <c r="V494" s="325"/>
      <c r="W494" s="325"/>
      <c r="X494" s="325"/>
      <c r="Y494" s="325"/>
      <c r="Z494" s="325"/>
      <c r="AA494" s="325"/>
      <c r="AB494" s="325"/>
      <c r="AC494" s="325"/>
      <c r="AD494" s="325"/>
      <c r="AE494" s="33"/>
      <c r="AF494" s="174" t="str">
        <f>_xlfn.IFS(COUNTIF($AE$8:AE494,AE494)&lt;&gt;0,COUNTIF($AE$8:AE494,AE494),COUNTIF($AE$8:AE494,AE494)=0,"")</f>
        <v/>
      </c>
      <c r="AG494" s="98" t="str">
        <f t="shared" si="16"/>
        <v/>
      </c>
      <c r="AK494" s="3"/>
      <c r="AL494" s="354"/>
      <c r="AM494" s="355"/>
      <c r="AN494" s="355"/>
      <c r="AO494" s="355"/>
      <c r="AP494" s="355"/>
      <c r="AQ494" s="356"/>
      <c r="AR494" s="34"/>
    </row>
    <row r="495" spans="1:44" ht="27" customHeight="1" x14ac:dyDescent="0.65">
      <c r="A495" s="8" t="str">
        <f t="shared" si="17"/>
        <v/>
      </c>
      <c r="B495" s="268"/>
      <c r="C495" s="150"/>
      <c r="D495" s="150"/>
      <c r="E495" s="267"/>
      <c r="F495" s="32"/>
      <c r="H495" s="344" t="s">
        <v>498</v>
      </c>
      <c r="I495" s="345"/>
      <c r="J495" s="345"/>
      <c r="K495" s="345"/>
      <c r="L495" s="345"/>
      <c r="M495" s="345"/>
      <c r="N495" s="345"/>
      <c r="O495" s="345"/>
      <c r="P495" s="345"/>
      <c r="Q495" s="345"/>
      <c r="R495" s="345"/>
      <c r="S495" s="345"/>
      <c r="T495" s="345"/>
      <c r="U495" s="345"/>
      <c r="V495" s="345"/>
      <c r="W495" s="345"/>
      <c r="X495" s="345"/>
      <c r="Y495" s="345"/>
      <c r="Z495" s="345"/>
      <c r="AA495" s="345"/>
      <c r="AB495" s="345"/>
      <c r="AC495" s="345"/>
      <c r="AD495" s="346"/>
      <c r="AE495" s="33"/>
      <c r="AF495" s="174" t="str">
        <f>_xlfn.IFS(COUNTIF($AE$8:AE495,AE495)&lt;&gt;0,COUNTIF($AE$8:AE495,AE495),COUNTIF($AE$8:AE495,AE495)=0,"")</f>
        <v/>
      </c>
      <c r="AG495" s="98" t="str">
        <f t="shared" si="16"/>
        <v/>
      </c>
      <c r="AK495" s="3"/>
      <c r="AL495" s="503" t="s">
        <v>843</v>
      </c>
      <c r="AM495" s="504"/>
      <c r="AN495" s="504"/>
      <c r="AO495" s="504"/>
      <c r="AP495" s="504"/>
      <c r="AQ495" s="505"/>
      <c r="AR495" s="34"/>
    </row>
    <row r="496" spans="1:44" ht="27" customHeight="1" x14ac:dyDescent="0.65">
      <c r="A496" s="8" t="str">
        <f t="shared" si="17"/>
        <v/>
      </c>
      <c r="B496" s="252"/>
      <c r="C496" s="250"/>
      <c r="D496" s="250"/>
      <c r="E496" s="251"/>
      <c r="F496" s="32"/>
      <c r="H496" s="347"/>
      <c r="I496" s="348" t="s">
        <v>114</v>
      </c>
      <c r="J496" s="628" t="s">
        <v>1078</v>
      </c>
      <c r="K496" s="628"/>
      <c r="L496" s="628"/>
      <c r="M496" s="628"/>
      <c r="N496" s="628"/>
      <c r="O496" s="628"/>
      <c r="P496" s="628"/>
      <c r="Q496" s="628"/>
      <c r="R496" s="628"/>
      <c r="S496" s="628"/>
      <c r="T496" s="628"/>
      <c r="U496" s="628"/>
      <c r="V496" s="628"/>
      <c r="W496" s="628"/>
      <c r="X496" s="628"/>
      <c r="Y496" s="628"/>
      <c r="Z496" s="628"/>
      <c r="AA496" s="628"/>
      <c r="AB496" s="628"/>
      <c r="AC496" s="628"/>
      <c r="AD496" s="901"/>
      <c r="AE496" s="33"/>
      <c r="AF496" s="174" t="str">
        <f>_xlfn.IFS(COUNTIF($AE$8:AE496,AE496)&lt;&gt;0,COUNTIF($AE$8:AE496,AE496),COUNTIF($AE$8:AE496,AE496)=0,"")</f>
        <v/>
      </c>
      <c r="AG496" s="98" t="str">
        <f t="shared" si="16"/>
        <v/>
      </c>
      <c r="AK496" s="3"/>
      <c r="AL496" s="503"/>
      <c r="AM496" s="504"/>
      <c r="AN496" s="504"/>
      <c r="AO496" s="504"/>
      <c r="AP496" s="504"/>
      <c r="AQ496" s="505"/>
      <c r="AR496" s="34"/>
    </row>
    <row r="497" spans="1:44" ht="27" customHeight="1" x14ac:dyDescent="0.65">
      <c r="A497" s="8" t="str">
        <f t="shared" si="17"/>
        <v/>
      </c>
      <c r="B497" s="252"/>
      <c r="C497" s="250"/>
      <c r="D497" s="250"/>
      <c r="E497" s="251"/>
      <c r="F497" s="32"/>
      <c r="H497" s="347"/>
      <c r="I497" s="348"/>
      <c r="J497" s="628" t="s">
        <v>1079</v>
      </c>
      <c r="K497" s="628"/>
      <c r="L497" s="628"/>
      <c r="M497" s="628"/>
      <c r="N497" s="628"/>
      <c r="O497" s="628"/>
      <c r="P497" s="628"/>
      <c r="Q497" s="628"/>
      <c r="R497" s="628"/>
      <c r="S497" s="628"/>
      <c r="T497" s="628"/>
      <c r="U497" s="628"/>
      <c r="V497" s="628"/>
      <c r="W497" s="628"/>
      <c r="X497" s="628"/>
      <c r="Y497" s="628"/>
      <c r="Z497" s="628"/>
      <c r="AA497" s="628"/>
      <c r="AB497" s="628"/>
      <c r="AC497" s="628"/>
      <c r="AD497" s="901"/>
      <c r="AE497" s="33"/>
      <c r="AF497" s="174" t="str">
        <f>_xlfn.IFS(COUNTIF($AE$8:AE497,AE497)&lt;&gt;0,COUNTIF($AE$8:AE497,AE497),COUNTIF($AE$8:AE497,AE497)=0,"")</f>
        <v/>
      </c>
      <c r="AG497" s="98" t="str">
        <f t="shared" si="16"/>
        <v/>
      </c>
      <c r="AK497" s="3"/>
      <c r="AL497" s="503"/>
      <c r="AM497" s="504"/>
      <c r="AN497" s="504"/>
      <c r="AO497" s="504"/>
      <c r="AP497" s="504"/>
      <c r="AQ497" s="505"/>
      <c r="AR497" s="34"/>
    </row>
    <row r="498" spans="1:44" ht="27" customHeight="1" x14ac:dyDescent="0.65">
      <c r="A498" s="8" t="str">
        <f t="shared" si="17"/>
        <v/>
      </c>
      <c r="B498" s="252"/>
      <c r="C498" s="250"/>
      <c r="D498" s="250"/>
      <c r="E498" s="251"/>
      <c r="F498" s="32"/>
      <c r="H498" s="347"/>
      <c r="I498" s="348"/>
      <c r="J498" s="628"/>
      <c r="K498" s="628"/>
      <c r="L498" s="628"/>
      <c r="M498" s="628"/>
      <c r="N498" s="628"/>
      <c r="O498" s="628"/>
      <c r="P498" s="628"/>
      <c r="Q498" s="628"/>
      <c r="R498" s="628"/>
      <c r="S498" s="628"/>
      <c r="T498" s="628"/>
      <c r="U498" s="628"/>
      <c r="V498" s="628"/>
      <c r="W498" s="628"/>
      <c r="X498" s="628"/>
      <c r="Y498" s="628"/>
      <c r="Z498" s="628"/>
      <c r="AA498" s="628"/>
      <c r="AB498" s="628"/>
      <c r="AC498" s="628"/>
      <c r="AD498" s="901"/>
      <c r="AE498" s="33"/>
      <c r="AF498" s="174" t="str">
        <f>_xlfn.IFS(COUNTIF($AE$8:AE498,AE498)&lt;&gt;0,COUNTIF($AE$8:AE498,AE498),COUNTIF($AE$8:AE498,AE498)=0,"")</f>
        <v/>
      </c>
      <c r="AG498" s="98" t="str">
        <f t="shared" si="16"/>
        <v/>
      </c>
      <c r="AK498" s="3"/>
      <c r="AL498" s="426"/>
      <c r="AM498" s="427"/>
      <c r="AN498" s="427"/>
      <c r="AO498" s="427"/>
      <c r="AP498" s="427"/>
      <c r="AQ498" s="428"/>
      <c r="AR498" s="34"/>
    </row>
    <row r="499" spans="1:44" ht="27" customHeight="1" x14ac:dyDescent="0.65">
      <c r="A499" s="8" t="str">
        <f t="shared" si="17"/>
        <v/>
      </c>
      <c r="B499" s="252"/>
      <c r="C499" s="250"/>
      <c r="D499" s="250"/>
      <c r="E499" s="251"/>
      <c r="F499" s="32"/>
      <c r="H499" s="347"/>
      <c r="I499" s="348" t="s">
        <v>115</v>
      </c>
      <c r="J499" s="628" t="s">
        <v>1080</v>
      </c>
      <c r="K499" s="628"/>
      <c r="L499" s="628"/>
      <c r="M499" s="628"/>
      <c r="N499" s="628"/>
      <c r="O499" s="628"/>
      <c r="P499" s="628"/>
      <c r="Q499" s="628"/>
      <c r="R499" s="628"/>
      <c r="S499" s="628"/>
      <c r="T499" s="628"/>
      <c r="U499" s="628"/>
      <c r="V499" s="628"/>
      <c r="W499" s="628"/>
      <c r="X499" s="628"/>
      <c r="Y499" s="628"/>
      <c r="Z499" s="628"/>
      <c r="AA499" s="628"/>
      <c r="AB499" s="628"/>
      <c r="AC499" s="628"/>
      <c r="AD499" s="901"/>
      <c r="AE499" s="33"/>
      <c r="AF499" s="174" t="str">
        <f>_xlfn.IFS(COUNTIF($AE$8:AE499,AE499)&lt;&gt;0,COUNTIF($AE$8:AE499,AE499),COUNTIF($AE$8:AE499,AE499)=0,"")</f>
        <v/>
      </c>
      <c r="AG499" s="98" t="str">
        <f t="shared" si="16"/>
        <v/>
      </c>
      <c r="AK499" s="3"/>
      <c r="AL499" s="426"/>
      <c r="AM499" s="427"/>
      <c r="AN499" s="427"/>
      <c r="AO499" s="427"/>
      <c r="AP499" s="427"/>
      <c r="AQ499" s="428"/>
      <c r="AR499" s="34"/>
    </row>
    <row r="500" spans="1:44" ht="27" customHeight="1" x14ac:dyDescent="0.65">
      <c r="A500" s="8" t="str">
        <f t="shared" si="17"/>
        <v/>
      </c>
      <c r="B500" s="252"/>
      <c r="C500" s="250"/>
      <c r="D500" s="250"/>
      <c r="E500" s="251"/>
      <c r="F500" s="32"/>
      <c r="H500" s="347"/>
      <c r="I500" s="348"/>
      <c r="J500" s="628" t="s">
        <v>1112</v>
      </c>
      <c r="K500" s="628"/>
      <c r="L500" s="628"/>
      <c r="M500" s="628"/>
      <c r="N500" s="628"/>
      <c r="O500" s="628"/>
      <c r="P500" s="628"/>
      <c r="Q500" s="628"/>
      <c r="R500" s="628"/>
      <c r="S500" s="628"/>
      <c r="T500" s="628"/>
      <c r="U500" s="628"/>
      <c r="V500" s="628"/>
      <c r="W500" s="628"/>
      <c r="X500" s="628"/>
      <c r="Y500" s="628"/>
      <c r="Z500" s="628"/>
      <c r="AA500" s="628"/>
      <c r="AB500" s="628"/>
      <c r="AC500" s="628"/>
      <c r="AD500" s="901"/>
      <c r="AE500" s="33"/>
      <c r="AF500" s="174" t="str">
        <f>_xlfn.IFS(COUNTIF($AE$8:AE500,AE500)&lt;&gt;0,COUNTIF($AE$8:AE500,AE500),COUNTIF($AE$8:AE500,AE500)=0,"")</f>
        <v/>
      </c>
      <c r="AG500" s="98" t="str">
        <f t="shared" si="16"/>
        <v/>
      </c>
      <c r="AK500" s="3"/>
      <c r="AL500" s="426"/>
      <c r="AM500" s="427"/>
      <c r="AN500" s="427"/>
      <c r="AO500" s="427"/>
      <c r="AP500" s="427"/>
      <c r="AQ500" s="428"/>
      <c r="AR500" s="34"/>
    </row>
    <row r="501" spans="1:44" ht="27" customHeight="1" x14ac:dyDescent="0.65">
      <c r="A501" s="8" t="str">
        <f t="shared" si="17"/>
        <v/>
      </c>
      <c r="B501" s="252"/>
      <c r="C501" s="250"/>
      <c r="D501" s="250"/>
      <c r="E501" s="251"/>
      <c r="F501" s="32"/>
      <c r="H501" s="347"/>
      <c r="I501" s="348" t="s">
        <v>136</v>
      </c>
      <c r="J501" s="628" t="s">
        <v>1081</v>
      </c>
      <c r="K501" s="628"/>
      <c r="L501" s="628"/>
      <c r="M501" s="628"/>
      <c r="N501" s="628"/>
      <c r="O501" s="628"/>
      <c r="P501" s="628"/>
      <c r="Q501" s="628"/>
      <c r="R501" s="628"/>
      <c r="S501" s="628"/>
      <c r="T501" s="628"/>
      <c r="U501" s="628"/>
      <c r="V501" s="628"/>
      <c r="W501" s="628"/>
      <c r="X501" s="628"/>
      <c r="Y501" s="628"/>
      <c r="Z501" s="628"/>
      <c r="AA501" s="628"/>
      <c r="AB501" s="628"/>
      <c r="AC501" s="628"/>
      <c r="AD501" s="901"/>
      <c r="AE501" s="33"/>
      <c r="AF501" s="174" t="str">
        <f>_xlfn.IFS(COUNTIF($AE$8:AE501,AE501)&lt;&gt;0,COUNTIF($AE$8:AE501,AE501),COUNTIF($AE$8:AE501,AE501)=0,"")</f>
        <v/>
      </c>
      <c r="AG501" s="98" t="str">
        <f t="shared" si="16"/>
        <v/>
      </c>
      <c r="AK501" s="3"/>
      <c r="AL501" s="426"/>
      <c r="AM501" s="427"/>
      <c r="AN501" s="427"/>
      <c r="AO501" s="427"/>
      <c r="AP501" s="427"/>
      <c r="AQ501" s="428"/>
      <c r="AR501" s="34"/>
    </row>
    <row r="502" spans="1:44" ht="27" customHeight="1" thickBot="1" x14ac:dyDescent="0.7">
      <c r="A502" s="8" t="str">
        <f t="shared" si="17"/>
        <v/>
      </c>
      <c r="B502" s="252"/>
      <c r="C502" s="250"/>
      <c r="D502" s="250"/>
      <c r="E502" s="251"/>
      <c r="F502" s="32"/>
      <c r="H502" s="349"/>
      <c r="I502" s="350"/>
      <c r="J502" s="902" t="s">
        <v>1113</v>
      </c>
      <c r="K502" s="902"/>
      <c r="L502" s="902"/>
      <c r="M502" s="902"/>
      <c r="N502" s="902"/>
      <c r="O502" s="902"/>
      <c r="P502" s="902"/>
      <c r="Q502" s="902"/>
      <c r="R502" s="902"/>
      <c r="S502" s="902"/>
      <c r="T502" s="902"/>
      <c r="U502" s="902"/>
      <c r="V502" s="902"/>
      <c r="W502" s="902"/>
      <c r="X502" s="902"/>
      <c r="Y502" s="902"/>
      <c r="Z502" s="902"/>
      <c r="AA502" s="902"/>
      <c r="AB502" s="902"/>
      <c r="AC502" s="902"/>
      <c r="AD502" s="903"/>
      <c r="AE502" s="33"/>
      <c r="AF502" s="174" t="str">
        <f>_xlfn.IFS(COUNTIF($AE$8:AE502,AE502)&lt;&gt;0,COUNTIF($AE$8:AE502,AE502),COUNTIF($AE$8:AE502,AE502)=0,"")</f>
        <v/>
      </c>
      <c r="AG502" s="98" t="str">
        <f t="shared" ref="AG502:AG566" si="18">+AF502</f>
        <v/>
      </c>
      <c r="AK502" s="3"/>
      <c r="AL502" s="426"/>
      <c r="AM502" s="427"/>
      <c r="AN502" s="427"/>
      <c r="AO502" s="427"/>
      <c r="AP502" s="427"/>
      <c r="AQ502" s="428"/>
      <c r="AR502" s="34"/>
    </row>
    <row r="503" spans="1:44" ht="22.75" customHeight="1" x14ac:dyDescent="0.65">
      <c r="A503" s="8" t="str">
        <f t="shared" si="17"/>
        <v/>
      </c>
      <c r="B503" s="252"/>
      <c r="C503" s="250"/>
      <c r="D503" s="250"/>
      <c r="E503" s="251"/>
      <c r="F503" s="32"/>
      <c r="H503" s="297"/>
      <c r="I503" s="329"/>
      <c r="J503" s="329"/>
      <c r="K503" s="329"/>
      <c r="L503" s="329"/>
      <c r="M503" s="329"/>
      <c r="N503" s="329"/>
      <c r="O503" s="329"/>
      <c r="P503" s="329"/>
      <c r="Q503" s="329"/>
      <c r="R503" s="329"/>
      <c r="S503" s="329"/>
      <c r="T503" s="329"/>
      <c r="U503" s="329"/>
      <c r="V503" s="329"/>
      <c r="W503" s="329"/>
      <c r="X503" s="329"/>
      <c r="Y503" s="329"/>
      <c r="Z503" s="329"/>
      <c r="AA503" s="329"/>
      <c r="AB503" s="329"/>
      <c r="AC503" s="329"/>
      <c r="AD503" s="329"/>
      <c r="AE503" s="33"/>
      <c r="AF503" s="174" t="str">
        <f>_xlfn.IFS(COUNTIF($AE$8:AE503,AE503)&lt;&gt;0,COUNTIF($AE$8:AE503,AE503),COUNTIF($AE$8:AE503,AE503)=0,"")</f>
        <v/>
      </c>
      <c r="AG503" s="98" t="str">
        <f t="shared" si="18"/>
        <v/>
      </c>
      <c r="AK503" s="3"/>
      <c r="AL503" s="426"/>
      <c r="AM503" s="427"/>
      <c r="AN503" s="427"/>
      <c r="AO503" s="427"/>
      <c r="AP503" s="427"/>
      <c r="AQ503" s="428"/>
      <c r="AR503" s="34"/>
    </row>
    <row r="504" spans="1:44" ht="27" customHeight="1" thickBot="1" x14ac:dyDescent="0.7">
      <c r="A504" s="8" t="str">
        <f t="shared" si="17"/>
        <v/>
      </c>
      <c r="B504" s="252"/>
      <c r="C504" s="250"/>
      <c r="D504" s="250"/>
      <c r="E504" s="251"/>
      <c r="F504" s="32"/>
      <c r="H504" s="297"/>
      <c r="I504" s="329"/>
      <c r="J504" s="329"/>
      <c r="K504" s="329"/>
      <c r="L504" s="329"/>
      <c r="M504" s="329"/>
      <c r="N504" s="329"/>
      <c r="O504" s="329"/>
      <c r="P504" s="329"/>
      <c r="Q504" s="329"/>
      <c r="R504" s="329"/>
      <c r="S504" s="329"/>
      <c r="T504" s="329"/>
      <c r="U504" s="329"/>
      <c r="V504" s="329"/>
      <c r="W504" s="329"/>
      <c r="X504" s="329"/>
      <c r="Y504" s="329"/>
      <c r="Z504" s="329"/>
      <c r="AA504" s="329"/>
      <c r="AB504" s="329"/>
      <c r="AC504" s="329"/>
      <c r="AD504" s="329"/>
      <c r="AE504" s="33"/>
      <c r="AF504" s="174" t="str">
        <f>_xlfn.IFS(COUNTIF($AE$8:AE504,AE504)&lt;&gt;0,COUNTIF($AE$8:AE504,AE504),COUNTIF($AE$8:AE504,AE504)=0,"")</f>
        <v/>
      </c>
      <c r="AG504" s="98" t="str">
        <f t="shared" si="18"/>
        <v/>
      </c>
      <c r="AK504" s="3"/>
      <c r="AL504" s="426"/>
      <c r="AM504" s="427"/>
      <c r="AN504" s="427"/>
      <c r="AO504" s="427"/>
      <c r="AP504" s="427"/>
      <c r="AQ504" s="428"/>
      <c r="AR504" s="34"/>
    </row>
    <row r="505" spans="1:44" ht="27" customHeight="1" x14ac:dyDescent="0.65">
      <c r="A505" s="8" t="str">
        <f t="shared" ref="A505:A570" si="19">+AG505</f>
        <v/>
      </c>
      <c r="B505" s="30"/>
      <c r="E505" s="31"/>
      <c r="F505" s="32"/>
      <c r="H505" s="882" t="s">
        <v>1114</v>
      </c>
      <c r="I505" s="883"/>
      <c r="J505" s="883"/>
      <c r="K505" s="883"/>
      <c r="L505" s="883"/>
      <c r="M505" s="883"/>
      <c r="N505" s="883"/>
      <c r="O505" s="883"/>
      <c r="P505" s="883"/>
      <c r="Q505" s="883"/>
      <c r="R505" s="883"/>
      <c r="S505" s="883"/>
      <c r="T505" s="883"/>
      <c r="U505" s="883"/>
      <c r="V505" s="883"/>
      <c r="W505" s="883"/>
      <c r="X505" s="883"/>
      <c r="Y505" s="883"/>
      <c r="Z505" s="883"/>
      <c r="AA505" s="883"/>
      <c r="AB505" s="883"/>
      <c r="AC505" s="883"/>
      <c r="AD505" s="884"/>
      <c r="AE505" s="33"/>
      <c r="AF505" s="174" t="str">
        <f>_xlfn.IFS(COUNTIF($AE$8:AE505,AE505)&lt;&gt;0,COUNTIF($AE$8:AE505,AE505),COUNTIF($AE$8:AE505,AE505)=0,"")</f>
        <v/>
      </c>
      <c r="AG505" s="98" t="str">
        <f t="shared" si="18"/>
        <v/>
      </c>
      <c r="AK505" s="3"/>
      <c r="AL505" s="503" t="s">
        <v>843</v>
      </c>
      <c r="AM505" s="504"/>
      <c r="AN505" s="504"/>
      <c r="AO505" s="504"/>
      <c r="AP505" s="504"/>
      <c r="AQ505" s="505"/>
      <c r="AR505" s="34"/>
    </row>
    <row r="506" spans="1:44" ht="27" customHeight="1" x14ac:dyDescent="0.65">
      <c r="A506" s="8" t="str">
        <f t="shared" si="19"/>
        <v/>
      </c>
      <c r="B506" s="215"/>
      <c r="C506" s="296"/>
      <c r="D506" s="296"/>
      <c r="E506" s="216"/>
      <c r="F506" s="32"/>
      <c r="H506" s="893"/>
      <c r="I506" s="738"/>
      <c r="J506" s="738"/>
      <c r="K506" s="738"/>
      <c r="L506" s="738"/>
      <c r="M506" s="738"/>
      <c r="N506" s="738"/>
      <c r="O506" s="738"/>
      <c r="P506" s="738"/>
      <c r="Q506" s="738"/>
      <c r="R506" s="738"/>
      <c r="S506" s="738"/>
      <c r="T506" s="738"/>
      <c r="U506" s="738"/>
      <c r="V506" s="738"/>
      <c r="W506" s="738"/>
      <c r="X506" s="738"/>
      <c r="Y506" s="738"/>
      <c r="Z506" s="738"/>
      <c r="AA506" s="738"/>
      <c r="AB506" s="738"/>
      <c r="AC506" s="738"/>
      <c r="AD506" s="739"/>
      <c r="AE506" s="33"/>
      <c r="AF506" s="174" t="str">
        <f>_xlfn.IFS(COUNTIF($AE$8:AE506,AE506)&lt;&gt;0,COUNTIF($AE$8:AE506,AE506),COUNTIF($AE$8:AE506,AE506)=0,"")</f>
        <v/>
      </c>
      <c r="AG506" s="98" t="str">
        <f t="shared" si="18"/>
        <v/>
      </c>
      <c r="AK506" s="3"/>
      <c r="AL506" s="503"/>
      <c r="AM506" s="504"/>
      <c r="AN506" s="504"/>
      <c r="AO506" s="504"/>
      <c r="AP506" s="504"/>
      <c r="AQ506" s="505"/>
      <c r="AR506" s="34"/>
    </row>
    <row r="507" spans="1:44" ht="27" customHeight="1" x14ac:dyDescent="0.65">
      <c r="A507" s="8" t="str">
        <f t="shared" si="19"/>
        <v/>
      </c>
      <c r="B507" s="215"/>
      <c r="C507" s="296"/>
      <c r="D507" s="296"/>
      <c r="E507" s="216"/>
      <c r="F507" s="32"/>
      <c r="H507" s="893"/>
      <c r="I507" s="738"/>
      <c r="J507" s="738"/>
      <c r="K507" s="738"/>
      <c r="L507" s="738"/>
      <c r="M507" s="738"/>
      <c r="N507" s="738"/>
      <c r="O507" s="738"/>
      <c r="P507" s="738"/>
      <c r="Q507" s="738"/>
      <c r="R507" s="738"/>
      <c r="S507" s="738"/>
      <c r="T507" s="738"/>
      <c r="U507" s="738"/>
      <c r="V507" s="738"/>
      <c r="W507" s="738"/>
      <c r="X507" s="738"/>
      <c r="Y507" s="738"/>
      <c r="Z507" s="738"/>
      <c r="AA507" s="738"/>
      <c r="AB507" s="738"/>
      <c r="AC507" s="738"/>
      <c r="AD507" s="739"/>
      <c r="AE507" s="33"/>
      <c r="AF507" s="174" t="str">
        <f>_xlfn.IFS(COUNTIF($AE$8:AE507,AE507)&lt;&gt;0,COUNTIF($AE$8:AE507,AE507),COUNTIF($AE$8:AE507,AE507)=0,"")</f>
        <v/>
      </c>
      <c r="AG507" s="98" t="str">
        <f t="shared" si="18"/>
        <v/>
      </c>
      <c r="AK507" s="3"/>
      <c r="AL507" s="503"/>
      <c r="AM507" s="504"/>
      <c r="AN507" s="504"/>
      <c r="AO507" s="504"/>
      <c r="AP507" s="504"/>
      <c r="AQ507" s="505"/>
      <c r="AR507" s="34"/>
    </row>
    <row r="508" spans="1:44" ht="27" customHeight="1" x14ac:dyDescent="0.65">
      <c r="A508" s="8" t="str">
        <f t="shared" si="19"/>
        <v/>
      </c>
      <c r="B508" s="215"/>
      <c r="C508" s="296"/>
      <c r="D508" s="296"/>
      <c r="E508" s="216"/>
      <c r="F508" s="32"/>
      <c r="H508" s="893"/>
      <c r="I508" s="738"/>
      <c r="J508" s="738"/>
      <c r="K508" s="738"/>
      <c r="L508" s="738"/>
      <c r="M508" s="738"/>
      <c r="N508" s="738"/>
      <c r="O508" s="738"/>
      <c r="P508" s="738"/>
      <c r="Q508" s="738"/>
      <c r="R508" s="738"/>
      <c r="S508" s="738"/>
      <c r="T508" s="738"/>
      <c r="U508" s="738"/>
      <c r="V508" s="738"/>
      <c r="W508" s="738"/>
      <c r="X508" s="738"/>
      <c r="Y508" s="738"/>
      <c r="Z508" s="738"/>
      <c r="AA508" s="738"/>
      <c r="AB508" s="738"/>
      <c r="AC508" s="738"/>
      <c r="AD508" s="739"/>
      <c r="AE508" s="33"/>
      <c r="AF508" s="174" t="str">
        <f>_xlfn.IFS(COUNTIF($AE$8:AE508,AE508)&lt;&gt;0,COUNTIF($AE$8:AE508,AE508),COUNTIF($AE$8:AE508,AE508)=0,"")</f>
        <v/>
      </c>
      <c r="AG508" s="98" t="str">
        <f t="shared" si="18"/>
        <v/>
      </c>
      <c r="AK508" s="3"/>
      <c r="AL508" s="363"/>
      <c r="AM508" s="364"/>
      <c r="AN508" s="364"/>
      <c r="AO508" s="364"/>
      <c r="AP508" s="364"/>
      <c r="AQ508" s="365"/>
      <c r="AR508" s="34"/>
    </row>
    <row r="509" spans="1:44" ht="27" customHeight="1" x14ac:dyDescent="0.65">
      <c r="B509" s="215"/>
      <c r="C509" s="296"/>
      <c r="D509" s="296"/>
      <c r="E509" s="216"/>
      <c r="F509" s="32"/>
      <c r="H509" s="893"/>
      <c r="I509" s="738"/>
      <c r="J509" s="738"/>
      <c r="K509" s="738"/>
      <c r="L509" s="738"/>
      <c r="M509" s="738"/>
      <c r="N509" s="738"/>
      <c r="O509" s="738"/>
      <c r="P509" s="738"/>
      <c r="Q509" s="738"/>
      <c r="R509" s="738"/>
      <c r="S509" s="738"/>
      <c r="T509" s="738"/>
      <c r="U509" s="738"/>
      <c r="V509" s="738"/>
      <c r="W509" s="738"/>
      <c r="X509" s="738"/>
      <c r="Y509" s="738"/>
      <c r="Z509" s="738"/>
      <c r="AA509" s="738"/>
      <c r="AB509" s="738"/>
      <c r="AC509" s="738"/>
      <c r="AD509" s="739"/>
      <c r="AE509" s="33"/>
      <c r="AF509" s="174"/>
      <c r="AK509" s="3"/>
      <c r="AL509" s="363"/>
      <c r="AM509" s="364"/>
      <c r="AN509" s="364"/>
      <c r="AO509" s="364"/>
      <c r="AP509" s="364"/>
      <c r="AQ509" s="365"/>
      <c r="AR509" s="34"/>
    </row>
    <row r="510" spans="1:44" ht="27" customHeight="1" x14ac:dyDescent="0.65">
      <c r="A510" s="8" t="str">
        <f t="shared" si="19"/>
        <v/>
      </c>
      <c r="B510" s="215"/>
      <c r="C510" s="296"/>
      <c r="D510" s="296"/>
      <c r="E510" s="216"/>
      <c r="F510" s="32"/>
      <c r="H510" s="893"/>
      <c r="I510" s="738"/>
      <c r="J510" s="738"/>
      <c r="K510" s="738"/>
      <c r="L510" s="738"/>
      <c r="M510" s="738"/>
      <c r="N510" s="738"/>
      <c r="O510" s="738"/>
      <c r="P510" s="738"/>
      <c r="Q510" s="738"/>
      <c r="R510" s="738"/>
      <c r="S510" s="738"/>
      <c r="T510" s="738"/>
      <c r="U510" s="738"/>
      <c r="V510" s="738"/>
      <c r="W510" s="738"/>
      <c r="X510" s="738"/>
      <c r="Y510" s="738"/>
      <c r="Z510" s="738"/>
      <c r="AA510" s="738"/>
      <c r="AB510" s="738"/>
      <c r="AC510" s="738"/>
      <c r="AD510" s="739"/>
      <c r="AE510" s="33"/>
      <c r="AF510" s="174" t="str">
        <f>_xlfn.IFS(COUNTIF($AE$8:AE510,AE510)&lt;&gt;0,COUNTIF($AE$8:AE510,AE510),COUNTIF($AE$8:AE510,AE510)=0,"")</f>
        <v/>
      </c>
      <c r="AG510" s="98" t="str">
        <f t="shared" si="18"/>
        <v/>
      </c>
      <c r="AK510" s="3"/>
      <c r="AL510" s="363"/>
      <c r="AM510" s="364"/>
      <c r="AN510" s="364"/>
      <c r="AO510" s="364"/>
      <c r="AP510" s="364"/>
      <c r="AQ510" s="365"/>
      <c r="AR510" s="34"/>
    </row>
    <row r="511" spans="1:44" ht="27" customHeight="1" x14ac:dyDescent="0.65">
      <c r="A511" s="8" t="str">
        <f t="shared" si="19"/>
        <v/>
      </c>
      <c r="B511" s="215"/>
      <c r="C511" s="296"/>
      <c r="D511" s="296"/>
      <c r="E511" s="216"/>
      <c r="F511" s="32"/>
      <c r="H511" s="893"/>
      <c r="I511" s="738"/>
      <c r="J511" s="738"/>
      <c r="K511" s="738"/>
      <c r="L511" s="738"/>
      <c r="M511" s="738"/>
      <c r="N511" s="738"/>
      <c r="O511" s="738"/>
      <c r="P511" s="738"/>
      <c r="Q511" s="738"/>
      <c r="R511" s="738"/>
      <c r="S511" s="738"/>
      <c r="T511" s="738"/>
      <c r="U511" s="738"/>
      <c r="V511" s="738"/>
      <c r="W511" s="738"/>
      <c r="X511" s="738"/>
      <c r="Y511" s="738"/>
      <c r="Z511" s="738"/>
      <c r="AA511" s="738"/>
      <c r="AB511" s="738"/>
      <c r="AC511" s="738"/>
      <c r="AD511" s="739"/>
      <c r="AE511" s="33"/>
      <c r="AF511" s="174" t="str">
        <f>_xlfn.IFS(COUNTIF($AE$8:AE511,AE511)&lt;&gt;0,COUNTIF($AE$8:AE511,AE511),COUNTIF($AE$8:AE511,AE511)=0,"")</f>
        <v/>
      </c>
      <c r="AG511" s="98" t="str">
        <f t="shared" si="18"/>
        <v/>
      </c>
      <c r="AK511" s="3"/>
      <c r="AL511" s="363"/>
      <c r="AM511" s="364"/>
      <c r="AN511" s="364"/>
      <c r="AO511" s="364"/>
      <c r="AP511" s="364"/>
      <c r="AQ511" s="365"/>
      <c r="AR511" s="34"/>
    </row>
    <row r="512" spans="1:44" ht="27" customHeight="1" x14ac:dyDescent="0.65">
      <c r="A512" s="8" t="str">
        <f t="shared" si="19"/>
        <v/>
      </c>
      <c r="B512" s="215"/>
      <c r="C512" s="296"/>
      <c r="D512" s="296"/>
      <c r="E512" s="216"/>
      <c r="F512" s="32"/>
      <c r="H512" s="893"/>
      <c r="I512" s="738"/>
      <c r="J512" s="738"/>
      <c r="K512" s="738"/>
      <c r="L512" s="738"/>
      <c r="M512" s="738"/>
      <c r="N512" s="738"/>
      <c r="O512" s="738"/>
      <c r="P512" s="738"/>
      <c r="Q512" s="738"/>
      <c r="R512" s="738"/>
      <c r="S512" s="738"/>
      <c r="T512" s="738"/>
      <c r="U512" s="738"/>
      <c r="V512" s="738"/>
      <c r="W512" s="738"/>
      <c r="X512" s="738"/>
      <c r="Y512" s="738"/>
      <c r="Z512" s="738"/>
      <c r="AA512" s="738"/>
      <c r="AB512" s="738"/>
      <c r="AC512" s="738"/>
      <c r="AD512" s="739"/>
      <c r="AE512" s="33"/>
      <c r="AF512" s="174" t="str">
        <f>_xlfn.IFS(COUNTIF($AE$8:AE512,AE512)&lt;&gt;0,COUNTIF($AE$8:AE512,AE512),COUNTIF($AE$8:AE512,AE512)=0,"")</f>
        <v/>
      </c>
      <c r="AG512" s="98" t="str">
        <f t="shared" si="18"/>
        <v/>
      </c>
      <c r="AK512" s="3"/>
      <c r="AL512" s="363"/>
      <c r="AM512" s="364"/>
      <c r="AN512" s="364"/>
      <c r="AO512" s="364"/>
      <c r="AP512" s="364"/>
      <c r="AQ512" s="365"/>
      <c r="AR512" s="34"/>
    </row>
    <row r="513" spans="1:44" ht="27" customHeight="1" x14ac:dyDescent="0.65">
      <c r="A513" s="8" t="str">
        <f t="shared" si="19"/>
        <v/>
      </c>
      <c r="B513" s="215"/>
      <c r="C513" s="296"/>
      <c r="D513" s="296"/>
      <c r="E513" s="216"/>
      <c r="F513" s="32"/>
      <c r="H513" s="893"/>
      <c r="I513" s="738"/>
      <c r="J513" s="738"/>
      <c r="K513" s="738"/>
      <c r="L513" s="738"/>
      <c r="M513" s="738"/>
      <c r="N513" s="738"/>
      <c r="O513" s="738"/>
      <c r="P513" s="738"/>
      <c r="Q513" s="738"/>
      <c r="R513" s="738"/>
      <c r="S513" s="738"/>
      <c r="T513" s="738"/>
      <c r="U513" s="738"/>
      <c r="V513" s="738"/>
      <c r="W513" s="738"/>
      <c r="X513" s="738"/>
      <c r="Y513" s="738"/>
      <c r="Z513" s="738"/>
      <c r="AA513" s="738"/>
      <c r="AB513" s="738"/>
      <c r="AC513" s="738"/>
      <c r="AD513" s="739"/>
      <c r="AE513" s="33"/>
      <c r="AF513" s="174" t="str">
        <f>_xlfn.IFS(COUNTIF($AE$8:AE513,AE513)&lt;&gt;0,COUNTIF($AE$8:AE513,AE513),COUNTIF($AE$8:AE513,AE513)=0,"")</f>
        <v/>
      </c>
      <c r="AG513" s="98" t="str">
        <f t="shared" si="18"/>
        <v/>
      </c>
      <c r="AK513" s="3"/>
      <c r="AL513" s="363"/>
      <c r="AM513" s="364"/>
      <c r="AN513" s="364"/>
      <c r="AO513" s="364"/>
      <c r="AP513" s="364"/>
      <c r="AQ513" s="365"/>
      <c r="AR513" s="34"/>
    </row>
    <row r="514" spans="1:44" ht="27" customHeight="1" x14ac:dyDescent="0.65">
      <c r="A514" s="8" t="str">
        <f t="shared" si="19"/>
        <v/>
      </c>
      <c r="B514" s="30"/>
      <c r="E514" s="31"/>
      <c r="F514" s="32"/>
      <c r="H514" s="893"/>
      <c r="I514" s="738"/>
      <c r="J514" s="738"/>
      <c r="K514" s="738"/>
      <c r="L514" s="738"/>
      <c r="M514" s="738"/>
      <c r="N514" s="738"/>
      <c r="O514" s="738"/>
      <c r="P514" s="738"/>
      <c r="Q514" s="738"/>
      <c r="R514" s="738"/>
      <c r="S514" s="738"/>
      <c r="T514" s="738"/>
      <c r="U514" s="738"/>
      <c r="V514" s="738"/>
      <c r="W514" s="738"/>
      <c r="X514" s="738"/>
      <c r="Y514" s="738"/>
      <c r="Z514" s="738"/>
      <c r="AA514" s="738"/>
      <c r="AB514" s="738"/>
      <c r="AC514" s="738"/>
      <c r="AD514" s="739"/>
      <c r="AE514" s="33"/>
      <c r="AF514" s="174" t="str">
        <f>_xlfn.IFS(COUNTIF($AE$8:AE514,AE514)&lt;&gt;0,COUNTIF($AE$8:AE514,AE514),COUNTIF($AE$8:AE514,AE514)=0,"")</f>
        <v/>
      </c>
      <c r="AG514" s="98" t="str">
        <f t="shared" si="18"/>
        <v/>
      </c>
      <c r="AK514" s="3"/>
      <c r="AL514" s="363"/>
      <c r="AM514" s="364"/>
      <c r="AN514" s="364"/>
      <c r="AO514" s="364"/>
      <c r="AP514" s="364"/>
      <c r="AQ514" s="365"/>
      <c r="AR514" s="34"/>
    </row>
    <row r="515" spans="1:44" ht="27" customHeight="1" x14ac:dyDescent="0.65">
      <c r="A515" s="8" t="str">
        <f t="shared" si="19"/>
        <v/>
      </c>
      <c r="B515" s="30"/>
      <c r="E515" s="31"/>
      <c r="F515" s="32"/>
      <c r="H515" s="893"/>
      <c r="I515" s="738"/>
      <c r="J515" s="738"/>
      <c r="K515" s="738"/>
      <c r="L515" s="738"/>
      <c r="M515" s="738"/>
      <c r="N515" s="738"/>
      <c r="O515" s="738"/>
      <c r="P515" s="738"/>
      <c r="Q515" s="738"/>
      <c r="R515" s="738"/>
      <c r="S515" s="738"/>
      <c r="T515" s="738"/>
      <c r="U515" s="738"/>
      <c r="V515" s="738"/>
      <c r="W515" s="738"/>
      <c r="X515" s="738"/>
      <c r="Y515" s="738"/>
      <c r="Z515" s="738"/>
      <c r="AA515" s="738"/>
      <c r="AB515" s="738"/>
      <c r="AC515" s="738"/>
      <c r="AD515" s="739"/>
      <c r="AE515" s="33"/>
      <c r="AF515" s="174" t="str">
        <f>_xlfn.IFS(COUNTIF($AE$8:AE515,AE515)&lt;&gt;0,COUNTIF($AE$8:AE515,AE515),COUNTIF($AE$8:AE515,AE515)=0,"")</f>
        <v/>
      </c>
      <c r="AG515" s="98" t="str">
        <f t="shared" si="18"/>
        <v/>
      </c>
      <c r="AK515" s="3"/>
      <c r="AL515" s="363"/>
      <c r="AM515" s="364"/>
      <c r="AN515" s="364"/>
      <c r="AO515" s="364"/>
      <c r="AP515" s="364"/>
      <c r="AQ515" s="365"/>
      <c r="AR515" s="34"/>
    </row>
    <row r="516" spans="1:44" ht="27" customHeight="1" x14ac:dyDescent="0.65">
      <c r="A516" s="8" t="str">
        <f t="shared" si="19"/>
        <v/>
      </c>
      <c r="B516" s="30"/>
      <c r="E516" s="31"/>
      <c r="F516" s="32"/>
      <c r="H516" s="893"/>
      <c r="I516" s="738"/>
      <c r="J516" s="738"/>
      <c r="K516" s="738"/>
      <c r="L516" s="738"/>
      <c r="M516" s="738"/>
      <c r="N516" s="738"/>
      <c r="O516" s="738"/>
      <c r="P516" s="738"/>
      <c r="Q516" s="738"/>
      <c r="R516" s="738"/>
      <c r="S516" s="738"/>
      <c r="T516" s="738"/>
      <c r="U516" s="738"/>
      <c r="V516" s="738"/>
      <c r="W516" s="738"/>
      <c r="X516" s="738"/>
      <c r="Y516" s="738"/>
      <c r="Z516" s="738"/>
      <c r="AA516" s="738"/>
      <c r="AB516" s="738"/>
      <c r="AC516" s="738"/>
      <c r="AD516" s="739"/>
      <c r="AE516" s="33"/>
      <c r="AF516" s="174" t="str">
        <f>_xlfn.IFS(COUNTIF($AE$8:AE516,AE516)&lt;&gt;0,COUNTIF($AE$8:AE516,AE516),COUNTIF($AE$8:AE516,AE516)=0,"")</f>
        <v/>
      </c>
      <c r="AG516" s="98" t="str">
        <f t="shared" si="18"/>
        <v/>
      </c>
      <c r="AK516" s="3"/>
      <c r="AL516" s="363"/>
      <c r="AM516" s="364"/>
      <c r="AN516" s="364"/>
      <c r="AO516" s="364"/>
      <c r="AP516" s="364"/>
      <c r="AQ516" s="365"/>
      <c r="AR516" s="34"/>
    </row>
    <row r="517" spans="1:44" ht="27" customHeight="1" x14ac:dyDescent="0.65">
      <c r="A517" s="8" t="str">
        <f t="shared" si="19"/>
        <v/>
      </c>
      <c r="B517" s="30"/>
      <c r="E517" s="31"/>
      <c r="F517" s="32"/>
      <c r="H517" s="893"/>
      <c r="I517" s="738"/>
      <c r="J517" s="738"/>
      <c r="K517" s="738"/>
      <c r="L517" s="738"/>
      <c r="M517" s="738"/>
      <c r="N517" s="738"/>
      <c r="O517" s="738"/>
      <c r="P517" s="738"/>
      <c r="Q517" s="738"/>
      <c r="R517" s="738"/>
      <c r="S517" s="738"/>
      <c r="T517" s="738"/>
      <c r="U517" s="738"/>
      <c r="V517" s="738"/>
      <c r="W517" s="738"/>
      <c r="X517" s="738"/>
      <c r="Y517" s="738"/>
      <c r="Z517" s="738"/>
      <c r="AA517" s="738"/>
      <c r="AB517" s="738"/>
      <c r="AC517" s="738"/>
      <c r="AD517" s="739"/>
      <c r="AE517" s="33"/>
      <c r="AF517" s="174" t="str">
        <f>_xlfn.IFS(COUNTIF($AE$8:AE517,AE517)&lt;&gt;0,COUNTIF($AE$8:AE517,AE517),COUNTIF($AE$8:AE517,AE517)=0,"")</f>
        <v/>
      </c>
      <c r="AG517" s="98" t="str">
        <f t="shared" si="18"/>
        <v/>
      </c>
      <c r="AK517" s="3"/>
      <c r="AL517" s="363"/>
      <c r="AM517" s="364"/>
      <c r="AN517" s="364"/>
      <c r="AO517" s="364"/>
      <c r="AP517" s="364"/>
      <c r="AQ517" s="365"/>
      <c r="AR517" s="34"/>
    </row>
    <row r="518" spans="1:44" ht="27" customHeight="1" x14ac:dyDescent="0.65">
      <c r="A518" s="8" t="str">
        <f t="shared" si="19"/>
        <v/>
      </c>
      <c r="B518" s="30"/>
      <c r="E518" s="31"/>
      <c r="F518" s="32"/>
      <c r="H518" s="893"/>
      <c r="I518" s="738"/>
      <c r="J518" s="738"/>
      <c r="K518" s="738"/>
      <c r="L518" s="738"/>
      <c r="M518" s="738"/>
      <c r="N518" s="738"/>
      <c r="O518" s="738"/>
      <c r="P518" s="738"/>
      <c r="Q518" s="738"/>
      <c r="R518" s="738"/>
      <c r="S518" s="738"/>
      <c r="T518" s="738"/>
      <c r="U518" s="738"/>
      <c r="V518" s="738"/>
      <c r="W518" s="738"/>
      <c r="X518" s="738"/>
      <c r="Y518" s="738"/>
      <c r="Z518" s="738"/>
      <c r="AA518" s="738"/>
      <c r="AB518" s="738"/>
      <c r="AC518" s="738"/>
      <c r="AD518" s="739"/>
      <c r="AE518" s="33"/>
      <c r="AF518" s="174" t="str">
        <f>_xlfn.IFS(COUNTIF($AE$8:AE518,AE518)&lt;&gt;0,COUNTIF($AE$8:AE518,AE518),COUNTIF($AE$8:AE518,AE518)=0,"")</f>
        <v/>
      </c>
      <c r="AG518" s="98" t="str">
        <f t="shared" si="18"/>
        <v/>
      </c>
      <c r="AK518" s="3"/>
      <c r="AL518" s="363"/>
      <c r="AM518" s="364"/>
      <c r="AN518" s="364"/>
      <c r="AO518" s="364"/>
      <c r="AP518" s="364"/>
      <c r="AQ518" s="365"/>
      <c r="AR518" s="34"/>
    </row>
    <row r="519" spans="1:44" ht="27" customHeight="1" x14ac:dyDescent="0.65">
      <c r="A519" s="8" t="str">
        <f t="shared" si="19"/>
        <v/>
      </c>
      <c r="B519" s="30"/>
      <c r="E519" s="31"/>
      <c r="F519" s="32"/>
      <c r="H519" s="893"/>
      <c r="I519" s="738"/>
      <c r="J519" s="738"/>
      <c r="K519" s="738"/>
      <c r="L519" s="738"/>
      <c r="M519" s="738"/>
      <c r="N519" s="738"/>
      <c r="O519" s="738"/>
      <c r="P519" s="738"/>
      <c r="Q519" s="738"/>
      <c r="R519" s="738"/>
      <c r="S519" s="738"/>
      <c r="T519" s="738"/>
      <c r="U519" s="738"/>
      <c r="V519" s="738"/>
      <c r="W519" s="738"/>
      <c r="X519" s="738"/>
      <c r="Y519" s="738"/>
      <c r="Z519" s="738"/>
      <c r="AA519" s="738"/>
      <c r="AB519" s="738"/>
      <c r="AC519" s="738"/>
      <c r="AD519" s="739"/>
      <c r="AE519" s="33"/>
      <c r="AF519" s="174" t="str">
        <f>_xlfn.IFS(COUNTIF($AE$8:AE519,AE519)&lt;&gt;0,COUNTIF($AE$8:AE519,AE519),COUNTIF($AE$8:AE519,AE519)=0,"")</f>
        <v/>
      </c>
      <c r="AG519" s="98" t="str">
        <f t="shared" si="18"/>
        <v/>
      </c>
      <c r="AK519" s="3"/>
      <c r="AL519" s="363"/>
      <c r="AM519" s="364"/>
      <c r="AN519" s="364"/>
      <c r="AO519" s="364"/>
      <c r="AP519" s="364"/>
      <c r="AQ519" s="365"/>
      <c r="AR519" s="34"/>
    </row>
    <row r="520" spans="1:44" ht="27" customHeight="1" thickBot="1" x14ac:dyDescent="0.7">
      <c r="A520" s="8" t="str">
        <f t="shared" si="19"/>
        <v/>
      </c>
      <c r="B520" s="30"/>
      <c r="E520" s="31"/>
      <c r="F520" s="32"/>
      <c r="H520" s="885"/>
      <c r="I520" s="740"/>
      <c r="J520" s="740"/>
      <c r="K520" s="740"/>
      <c r="L520" s="740"/>
      <c r="M520" s="740"/>
      <c r="N520" s="740"/>
      <c r="O520" s="740"/>
      <c r="P520" s="740"/>
      <c r="Q520" s="740"/>
      <c r="R520" s="740"/>
      <c r="S520" s="740"/>
      <c r="T520" s="740"/>
      <c r="U520" s="740"/>
      <c r="V520" s="740"/>
      <c r="W520" s="740"/>
      <c r="X520" s="740"/>
      <c r="Y520" s="740"/>
      <c r="Z520" s="740"/>
      <c r="AA520" s="740"/>
      <c r="AB520" s="740"/>
      <c r="AC520" s="740"/>
      <c r="AD520" s="741"/>
      <c r="AE520" s="33"/>
      <c r="AF520" s="174" t="str">
        <f>_xlfn.IFS(COUNTIF($AE$8:AE520,AE520)&lt;&gt;0,COUNTIF($AE$8:AE520,AE520),COUNTIF($AE$8:AE520,AE520)=0,"")</f>
        <v/>
      </c>
      <c r="AG520" s="98" t="str">
        <f t="shared" si="18"/>
        <v/>
      </c>
      <c r="AK520" s="3"/>
      <c r="AL520" s="363"/>
      <c r="AM520" s="364"/>
      <c r="AN520" s="364"/>
      <c r="AO520" s="364"/>
      <c r="AP520" s="364"/>
      <c r="AQ520" s="365"/>
      <c r="AR520" s="34"/>
    </row>
    <row r="521" spans="1:44" ht="27" customHeight="1" x14ac:dyDescent="0.65">
      <c r="A521" s="8" t="str">
        <f t="shared" si="19"/>
        <v/>
      </c>
      <c r="B521" s="30"/>
      <c r="E521" s="31"/>
      <c r="F521" s="32"/>
      <c r="H521" s="343" t="s">
        <v>1106</v>
      </c>
      <c r="I521" s="343"/>
      <c r="J521" s="343"/>
      <c r="K521" s="343"/>
      <c r="L521" s="343"/>
      <c r="M521" s="343"/>
      <c r="N521" s="343"/>
      <c r="O521" s="343"/>
      <c r="P521" s="343"/>
      <c r="Q521" s="343"/>
      <c r="R521" s="343"/>
      <c r="S521" s="343"/>
      <c r="T521" s="343"/>
      <c r="U521" s="343"/>
      <c r="V521" s="343"/>
      <c r="W521" s="343"/>
      <c r="X521" s="343"/>
      <c r="Y521" s="343"/>
      <c r="Z521" s="343"/>
      <c r="AA521" s="343"/>
      <c r="AB521" s="343"/>
      <c r="AC521" s="343"/>
      <c r="AD521" s="343"/>
      <c r="AE521" s="33"/>
      <c r="AF521" s="174" t="str">
        <f>_xlfn.IFS(COUNTIF($AE$8:AE521,AE521)&lt;&gt;0,COUNTIF($AE$8:AE521,AE521),COUNTIF($AE$8:AE521,AE521)=0,"")</f>
        <v/>
      </c>
      <c r="AG521" s="98" t="str">
        <f t="shared" si="18"/>
        <v/>
      </c>
      <c r="AK521" s="3"/>
      <c r="AL521" s="363"/>
      <c r="AM521" s="364"/>
      <c r="AN521" s="364"/>
      <c r="AO521" s="364"/>
      <c r="AP521" s="364"/>
      <c r="AQ521" s="365"/>
      <c r="AR521" s="34"/>
    </row>
    <row r="522" spans="1:44" ht="27" customHeight="1" thickBot="1" x14ac:dyDescent="0.7">
      <c r="A522" s="8" t="str">
        <f t="shared" si="19"/>
        <v/>
      </c>
      <c r="B522" s="30"/>
      <c r="E522" s="31"/>
      <c r="F522" s="32"/>
      <c r="H522" s="351" t="s">
        <v>1115</v>
      </c>
      <c r="I522" s="297"/>
      <c r="J522" s="297"/>
      <c r="K522" s="297"/>
      <c r="L522" s="297"/>
      <c r="M522" s="297"/>
      <c r="N522" s="297"/>
      <c r="O522" s="297"/>
      <c r="P522" s="297"/>
      <c r="Q522" s="297"/>
      <c r="R522" s="297"/>
      <c r="S522" s="297"/>
      <c r="T522" s="297"/>
      <c r="U522" s="297"/>
      <c r="V522" s="297"/>
      <c r="W522" s="297"/>
      <c r="X522" s="297"/>
      <c r="Y522" s="297"/>
      <c r="Z522" s="297"/>
      <c r="AA522" s="297"/>
      <c r="AB522" s="342"/>
      <c r="AC522" s="342"/>
      <c r="AD522" s="342"/>
      <c r="AE522" s="33"/>
      <c r="AF522" s="174" t="str">
        <f>_xlfn.IFS(COUNTIF($AE$8:AE522,AE522)&lt;&gt;0,COUNTIF($AE$8:AE522,AE522),COUNTIF($AE$8:AE522,AE522)=0,"")</f>
        <v/>
      </c>
      <c r="AG522" s="98" t="str">
        <f t="shared" si="18"/>
        <v/>
      </c>
      <c r="AK522" s="3"/>
      <c r="AL522" s="503" t="s">
        <v>843</v>
      </c>
      <c r="AM522" s="504"/>
      <c r="AN522" s="504"/>
      <c r="AO522" s="504"/>
      <c r="AP522" s="504"/>
      <c r="AQ522" s="505"/>
      <c r="AR522" s="34"/>
    </row>
    <row r="523" spans="1:44" ht="27" customHeight="1" x14ac:dyDescent="0.65">
      <c r="A523" s="8" t="str">
        <f t="shared" si="19"/>
        <v/>
      </c>
      <c r="B523" s="30"/>
      <c r="E523" s="31"/>
      <c r="F523" s="32"/>
      <c r="H523" s="914" t="s">
        <v>1116</v>
      </c>
      <c r="I523" s="915"/>
      <c r="J523" s="915"/>
      <c r="K523" s="915"/>
      <c r="L523" s="916"/>
      <c r="M523" s="887" t="s">
        <v>156</v>
      </c>
      <c r="N523" s="888"/>
      <c r="O523" s="888"/>
      <c r="P523" s="889"/>
      <c r="Q523" s="887" t="s">
        <v>134</v>
      </c>
      <c r="R523" s="888"/>
      <c r="S523" s="888"/>
      <c r="T523" s="888"/>
      <c r="U523" s="888"/>
      <c r="V523" s="888"/>
      <c r="W523" s="888"/>
      <c r="X523" s="888"/>
      <c r="Y523" s="888"/>
      <c r="Z523" s="888"/>
      <c r="AA523" s="888"/>
      <c r="AB523" s="888"/>
      <c r="AC523" s="888"/>
      <c r="AD523" s="889"/>
      <c r="AE523" s="33"/>
      <c r="AF523" s="174" t="str">
        <f>_xlfn.IFS(COUNTIF($AE$8:AE523,AE523)&lt;&gt;0,COUNTIF($AE$8:AE523,AE523),COUNTIF($AE$8:AE523,AE523)=0,"")</f>
        <v/>
      </c>
      <c r="AG523" s="98" t="str">
        <f t="shared" si="18"/>
        <v/>
      </c>
      <c r="AK523" s="3"/>
      <c r="AL523" s="503"/>
      <c r="AM523" s="504"/>
      <c r="AN523" s="504"/>
      <c r="AO523" s="504"/>
      <c r="AP523" s="504"/>
      <c r="AQ523" s="505"/>
      <c r="AR523" s="34"/>
    </row>
    <row r="524" spans="1:44" ht="27" customHeight="1" thickBot="1" x14ac:dyDescent="0.7">
      <c r="A524" s="8" t="str">
        <f t="shared" si="19"/>
        <v/>
      </c>
      <c r="B524" s="30"/>
      <c r="E524" s="31"/>
      <c r="F524" s="32"/>
      <c r="H524" s="917"/>
      <c r="I524" s="918"/>
      <c r="J524" s="918"/>
      <c r="K524" s="918"/>
      <c r="L524" s="919"/>
      <c r="M524" s="890"/>
      <c r="N524" s="891"/>
      <c r="O524" s="891"/>
      <c r="P524" s="892"/>
      <c r="Q524" s="890"/>
      <c r="R524" s="891"/>
      <c r="S524" s="891"/>
      <c r="T524" s="891"/>
      <c r="U524" s="891"/>
      <c r="V524" s="891"/>
      <c r="W524" s="891"/>
      <c r="X524" s="891"/>
      <c r="Y524" s="891"/>
      <c r="Z524" s="891"/>
      <c r="AA524" s="891"/>
      <c r="AB524" s="891"/>
      <c r="AC524" s="891"/>
      <c r="AD524" s="892"/>
      <c r="AE524" s="33"/>
      <c r="AF524" s="174" t="str">
        <f>_xlfn.IFS(COUNTIF($AE$8:AE524,AE524)&lt;&gt;0,COUNTIF($AE$8:AE524,AE524),COUNTIF($AE$8:AE524,AE524)=0,"")</f>
        <v/>
      </c>
      <c r="AG524" s="98" t="str">
        <f t="shared" si="18"/>
        <v/>
      </c>
      <c r="AK524" s="3"/>
      <c r="AL524" s="426"/>
      <c r="AM524" s="427"/>
      <c r="AN524" s="427"/>
      <c r="AO524" s="427"/>
      <c r="AP524" s="427"/>
      <c r="AQ524" s="428"/>
      <c r="AR524" s="34"/>
    </row>
    <row r="525" spans="1:44" ht="27" customHeight="1" x14ac:dyDescent="0.65">
      <c r="A525" s="8" t="str">
        <f t="shared" si="19"/>
        <v/>
      </c>
      <c r="B525" s="30"/>
      <c r="E525" s="31"/>
      <c r="F525" s="32"/>
      <c r="H525" s="882" t="s">
        <v>127</v>
      </c>
      <c r="I525" s="883"/>
      <c r="J525" s="883"/>
      <c r="K525" s="883"/>
      <c r="L525" s="884"/>
      <c r="M525" s="795" t="s">
        <v>124</v>
      </c>
      <c r="N525" s="796"/>
      <c r="O525" s="796"/>
      <c r="P525" s="797" t="s">
        <v>126</v>
      </c>
      <c r="Q525" s="882"/>
      <c r="R525" s="883"/>
      <c r="S525" s="883"/>
      <c r="T525" s="883"/>
      <c r="U525" s="883"/>
      <c r="V525" s="883"/>
      <c r="W525" s="883"/>
      <c r="X525" s="883"/>
      <c r="Y525" s="883"/>
      <c r="Z525" s="883"/>
      <c r="AA525" s="883"/>
      <c r="AB525" s="883"/>
      <c r="AC525" s="883"/>
      <c r="AD525" s="884"/>
      <c r="AE525" s="33"/>
      <c r="AF525" s="174" t="str">
        <f>_xlfn.IFS(COUNTIF($AE$8:AE525,AE525)&lt;&gt;0,COUNTIF($AE$8:AE525,AE525),COUNTIF($AE$8:AE525,AE525)=0,"")</f>
        <v/>
      </c>
      <c r="AG525" s="98" t="str">
        <f t="shared" si="18"/>
        <v/>
      </c>
      <c r="AK525" s="3"/>
      <c r="AL525" s="363"/>
      <c r="AM525" s="364"/>
      <c r="AN525" s="364"/>
      <c r="AO525" s="364"/>
      <c r="AP525" s="364"/>
      <c r="AQ525" s="365"/>
      <c r="AR525" s="34"/>
    </row>
    <row r="526" spans="1:44" ht="27" customHeight="1" thickBot="1" x14ac:dyDescent="0.7">
      <c r="A526" s="8" t="str">
        <f t="shared" si="19"/>
        <v/>
      </c>
      <c r="B526" s="30"/>
      <c r="E526" s="31"/>
      <c r="F526" s="32"/>
      <c r="H526" s="885"/>
      <c r="I526" s="740"/>
      <c r="J526" s="740"/>
      <c r="K526" s="740"/>
      <c r="L526" s="741"/>
      <c r="M526" s="798"/>
      <c r="N526" s="799"/>
      <c r="O526" s="799"/>
      <c r="P526" s="800"/>
      <c r="Q526" s="885"/>
      <c r="R526" s="740"/>
      <c r="S526" s="740"/>
      <c r="T526" s="740"/>
      <c r="U526" s="740"/>
      <c r="V526" s="740"/>
      <c r="W526" s="740"/>
      <c r="X526" s="740"/>
      <c r="Y526" s="740"/>
      <c r="Z526" s="740"/>
      <c r="AA526" s="740"/>
      <c r="AB526" s="740"/>
      <c r="AC526" s="740"/>
      <c r="AD526" s="741"/>
      <c r="AE526" s="33"/>
      <c r="AF526" s="174" t="str">
        <f>_xlfn.IFS(COUNTIF($AE$8:AE526,AE526)&lt;&gt;0,COUNTIF($AE$8:AE526,AE526),COUNTIF($AE$8:AE526,AE526)=0,"")</f>
        <v/>
      </c>
      <c r="AG526" s="98" t="str">
        <f t="shared" si="18"/>
        <v/>
      </c>
      <c r="AK526" s="3"/>
      <c r="AL526" s="363"/>
      <c r="AM526" s="364"/>
      <c r="AN526" s="364"/>
      <c r="AO526" s="364"/>
      <c r="AP526" s="364"/>
      <c r="AQ526" s="365"/>
      <c r="AR526" s="34"/>
    </row>
    <row r="527" spans="1:44" ht="27" customHeight="1" x14ac:dyDescent="0.65">
      <c r="A527" s="8" t="str">
        <f t="shared" si="19"/>
        <v/>
      </c>
      <c r="B527" s="30"/>
      <c r="E527" s="31"/>
      <c r="F527" s="32"/>
      <c r="H527" s="882" t="s">
        <v>128</v>
      </c>
      <c r="I527" s="883"/>
      <c r="J527" s="883"/>
      <c r="K527" s="883"/>
      <c r="L527" s="884"/>
      <c r="M527" s="795" t="s">
        <v>124</v>
      </c>
      <c r="N527" s="796"/>
      <c r="O527" s="796"/>
      <c r="P527" s="797" t="s">
        <v>33</v>
      </c>
      <c r="Q527" s="882"/>
      <c r="R527" s="883"/>
      <c r="S527" s="883"/>
      <c r="T527" s="883"/>
      <c r="U527" s="883"/>
      <c r="V527" s="883"/>
      <c r="W527" s="883"/>
      <c r="X527" s="883"/>
      <c r="Y527" s="883"/>
      <c r="Z527" s="883"/>
      <c r="AA527" s="883"/>
      <c r="AB527" s="883"/>
      <c r="AC527" s="883"/>
      <c r="AD527" s="884"/>
      <c r="AE527" s="33"/>
      <c r="AF527" s="174" t="str">
        <f>_xlfn.IFS(COUNTIF($AE$8:AE527,AE527)&lt;&gt;0,COUNTIF($AE$8:AE527,AE527),COUNTIF($AE$8:AE527,AE527)=0,"")</f>
        <v/>
      </c>
      <c r="AG527" s="98" t="str">
        <f t="shared" si="18"/>
        <v/>
      </c>
      <c r="AK527" s="3"/>
      <c r="AL527" s="363"/>
      <c r="AM527" s="364"/>
      <c r="AN527" s="364"/>
      <c r="AO527" s="364"/>
      <c r="AP527" s="364"/>
      <c r="AQ527" s="365"/>
      <c r="AR527" s="34"/>
    </row>
    <row r="528" spans="1:44" ht="27" customHeight="1" thickBot="1" x14ac:dyDescent="0.7">
      <c r="A528" s="8" t="str">
        <f t="shared" si="19"/>
        <v/>
      </c>
      <c r="B528" s="30"/>
      <c r="E528" s="31"/>
      <c r="F528" s="32"/>
      <c r="H528" s="885"/>
      <c r="I528" s="740"/>
      <c r="J528" s="740"/>
      <c r="K528" s="740"/>
      <c r="L528" s="741"/>
      <c r="M528" s="798"/>
      <c r="N528" s="799"/>
      <c r="O528" s="799"/>
      <c r="P528" s="800"/>
      <c r="Q528" s="885"/>
      <c r="R528" s="740"/>
      <c r="S528" s="740"/>
      <c r="T528" s="740"/>
      <c r="U528" s="740"/>
      <c r="V528" s="740"/>
      <c r="W528" s="740"/>
      <c r="X528" s="740"/>
      <c r="Y528" s="740"/>
      <c r="Z528" s="740"/>
      <c r="AA528" s="740"/>
      <c r="AB528" s="740"/>
      <c r="AC528" s="740"/>
      <c r="AD528" s="741"/>
      <c r="AE528" s="33"/>
      <c r="AF528" s="174" t="str">
        <f>_xlfn.IFS(COUNTIF($AE$8:AE528,AE528)&lt;&gt;0,COUNTIF($AE$8:AE528,AE528),COUNTIF($AE$8:AE528,AE528)=0,"")</f>
        <v/>
      </c>
      <c r="AG528" s="98" t="str">
        <f t="shared" si="18"/>
        <v/>
      </c>
      <c r="AK528" s="3"/>
      <c r="AL528" s="363"/>
      <c r="AM528" s="364"/>
      <c r="AN528" s="364"/>
      <c r="AO528" s="364"/>
      <c r="AP528" s="364"/>
      <c r="AQ528" s="365"/>
      <c r="AR528" s="34"/>
    </row>
    <row r="529" spans="1:44" ht="27" customHeight="1" x14ac:dyDescent="0.65">
      <c r="A529" s="8" t="str">
        <f t="shared" si="19"/>
        <v/>
      </c>
      <c r="B529" s="30"/>
      <c r="E529" s="31"/>
      <c r="F529" s="32"/>
      <c r="H529" s="882" t="s">
        <v>129</v>
      </c>
      <c r="I529" s="883"/>
      <c r="J529" s="883"/>
      <c r="K529" s="883"/>
      <c r="L529" s="884"/>
      <c r="M529" s="795" t="s">
        <v>124</v>
      </c>
      <c r="N529" s="796"/>
      <c r="O529" s="796"/>
      <c r="P529" s="797" t="s">
        <v>33</v>
      </c>
      <c r="Q529" s="882"/>
      <c r="R529" s="883"/>
      <c r="S529" s="883"/>
      <c r="T529" s="883"/>
      <c r="U529" s="883"/>
      <c r="V529" s="883"/>
      <c r="W529" s="883"/>
      <c r="X529" s="883"/>
      <c r="Y529" s="883"/>
      <c r="Z529" s="883"/>
      <c r="AA529" s="883"/>
      <c r="AB529" s="883"/>
      <c r="AC529" s="883"/>
      <c r="AD529" s="884"/>
      <c r="AE529" s="33"/>
      <c r="AF529" s="174" t="str">
        <f>_xlfn.IFS(COUNTIF($AE$8:AE529,AE529)&lt;&gt;0,COUNTIF($AE$8:AE529,AE529),COUNTIF($AE$8:AE529,AE529)=0,"")</f>
        <v/>
      </c>
      <c r="AG529" s="98" t="str">
        <f t="shared" si="18"/>
        <v/>
      </c>
      <c r="AK529" s="3"/>
      <c r="AL529" s="363"/>
      <c r="AM529" s="364"/>
      <c r="AN529" s="364"/>
      <c r="AO529" s="364"/>
      <c r="AP529" s="364"/>
      <c r="AQ529" s="365"/>
      <c r="AR529" s="34"/>
    </row>
    <row r="530" spans="1:44" ht="27" customHeight="1" thickBot="1" x14ac:dyDescent="0.7">
      <c r="A530" s="8" t="str">
        <f t="shared" si="19"/>
        <v/>
      </c>
      <c r="B530" s="30"/>
      <c r="E530" s="31"/>
      <c r="F530" s="32"/>
      <c r="H530" s="885"/>
      <c r="I530" s="740"/>
      <c r="J530" s="740"/>
      <c r="K530" s="740"/>
      <c r="L530" s="741"/>
      <c r="M530" s="798"/>
      <c r="N530" s="799"/>
      <c r="O530" s="799"/>
      <c r="P530" s="800"/>
      <c r="Q530" s="885"/>
      <c r="R530" s="740"/>
      <c r="S530" s="740"/>
      <c r="T530" s="740"/>
      <c r="U530" s="740"/>
      <c r="V530" s="740"/>
      <c r="W530" s="740"/>
      <c r="X530" s="740"/>
      <c r="Y530" s="740"/>
      <c r="Z530" s="740"/>
      <c r="AA530" s="740"/>
      <c r="AB530" s="740"/>
      <c r="AC530" s="740"/>
      <c r="AD530" s="741"/>
      <c r="AE530" s="33"/>
      <c r="AF530" s="174" t="str">
        <f>_xlfn.IFS(COUNTIF($AE$8:AE530,AE530)&lt;&gt;0,COUNTIF($AE$8:AE530,AE530),COUNTIF($AE$8:AE530,AE530)=0,"")</f>
        <v/>
      </c>
      <c r="AG530" s="98" t="str">
        <f t="shared" si="18"/>
        <v/>
      </c>
      <c r="AK530" s="3"/>
      <c r="AL530" s="363"/>
      <c r="AM530" s="364"/>
      <c r="AN530" s="364"/>
      <c r="AO530" s="364"/>
      <c r="AP530" s="364"/>
      <c r="AQ530" s="365"/>
      <c r="AR530" s="34"/>
    </row>
    <row r="531" spans="1:44" ht="27" customHeight="1" x14ac:dyDescent="0.65">
      <c r="A531" s="8" t="str">
        <f t="shared" si="19"/>
        <v/>
      </c>
      <c r="B531" s="30"/>
      <c r="E531" s="31"/>
      <c r="F531" s="32"/>
      <c r="H531" s="882" t="s">
        <v>130</v>
      </c>
      <c r="I531" s="883"/>
      <c r="J531" s="883"/>
      <c r="K531" s="883"/>
      <c r="L531" s="884"/>
      <c r="M531" s="795" t="s">
        <v>124</v>
      </c>
      <c r="N531" s="796"/>
      <c r="O531" s="796"/>
      <c r="P531" s="797" t="s">
        <v>33</v>
      </c>
      <c r="Q531" s="882"/>
      <c r="R531" s="883"/>
      <c r="S531" s="883"/>
      <c r="T531" s="883"/>
      <c r="U531" s="883"/>
      <c r="V531" s="883"/>
      <c r="W531" s="883"/>
      <c r="X531" s="883"/>
      <c r="Y531" s="883"/>
      <c r="Z531" s="883"/>
      <c r="AA531" s="883"/>
      <c r="AB531" s="883"/>
      <c r="AC531" s="883"/>
      <c r="AD531" s="884"/>
      <c r="AE531" s="33"/>
      <c r="AF531" s="174" t="str">
        <f>_xlfn.IFS(COUNTIF($AE$8:AE531,AE531)&lt;&gt;0,COUNTIF($AE$8:AE531,AE531),COUNTIF($AE$8:AE531,AE531)=0,"")</f>
        <v/>
      </c>
      <c r="AG531" s="98" t="str">
        <f t="shared" si="18"/>
        <v/>
      </c>
      <c r="AK531" s="3"/>
      <c r="AL531" s="363"/>
      <c r="AM531" s="364"/>
      <c r="AN531" s="364"/>
      <c r="AO531" s="364"/>
      <c r="AP531" s="364"/>
      <c r="AQ531" s="365"/>
      <c r="AR531" s="34"/>
    </row>
    <row r="532" spans="1:44" ht="27" customHeight="1" thickBot="1" x14ac:dyDescent="0.7">
      <c r="A532" s="8" t="str">
        <f t="shared" si="19"/>
        <v/>
      </c>
      <c r="B532" s="30"/>
      <c r="E532" s="31"/>
      <c r="F532" s="32"/>
      <c r="H532" s="885"/>
      <c r="I532" s="740"/>
      <c r="J532" s="740"/>
      <c r="K532" s="740"/>
      <c r="L532" s="741"/>
      <c r="M532" s="798"/>
      <c r="N532" s="799"/>
      <c r="O532" s="799"/>
      <c r="P532" s="800"/>
      <c r="Q532" s="885"/>
      <c r="R532" s="740"/>
      <c r="S532" s="740"/>
      <c r="T532" s="740"/>
      <c r="U532" s="740"/>
      <c r="V532" s="740"/>
      <c r="W532" s="740"/>
      <c r="X532" s="740"/>
      <c r="Y532" s="740"/>
      <c r="Z532" s="740"/>
      <c r="AA532" s="740"/>
      <c r="AB532" s="740"/>
      <c r="AC532" s="740"/>
      <c r="AD532" s="741"/>
      <c r="AE532" s="33"/>
      <c r="AF532" s="174" t="str">
        <f>_xlfn.IFS(COUNTIF($AE$8:AE532,AE532)&lt;&gt;0,COUNTIF($AE$8:AE532,AE532),COUNTIF($AE$8:AE532,AE532)=0,"")</f>
        <v/>
      </c>
      <c r="AG532" s="98" t="str">
        <f t="shared" si="18"/>
        <v/>
      </c>
      <c r="AK532" s="3"/>
      <c r="AL532" s="363"/>
      <c r="AM532" s="364"/>
      <c r="AN532" s="364"/>
      <c r="AO532" s="364"/>
      <c r="AP532" s="364"/>
      <c r="AQ532" s="365"/>
      <c r="AR532" s="34"/>
    </row>
    <row r="533" spans="1:44" ht="27" customHeight="1" x14ac:dyDescent="0.65">
      <c r="A533" s="8" t="str">
        <f t="shared" si="19"/>
        <v/>
      </c>
      <c r="B533" s="30"/>
      <c r="E533" s="31"/>
      <c r="F533" s="32"/>
      <c r="H533" s="882" t="s">
        <v>131</v>
      </c>
      <c r="I533" s="883"/>
      <c r="J533" s="883"/>
      <c r="K533" s="883"/>
      <c r="L533" s="884"/>
      <c r="M533" s="795" t="s">
        <v>124</v>
      </c>
      <c r="N533" s="796"/>
      <c r="O533" s="796"/>
      <c r="P533" s="797" t="s">
        <v>33</v>
      </c>
      <c r="Q533" s="882"/>
      <c r="R533" s="883"/>
      <c r="S533" s="883"/>
      <c r="T533" s="883"/>
      <c r="U533" s="883"/>
      <c r="V533" s="883"/>
      <c r="W533" s="883"/>
      <c r="X533" s="883"/>
      <c r="Y533" s="883"/>
      <c r="Z533" s="883"/>
      <c r="AA533" s="883"/>
      <c r="AB533" s="883"/>
      <c r="AC533" s="883"/>
      <c r="AD533" s="884"/>
      <c r="AE533" s="33"/>
      <c r="AF533" s="174" t="str">
        <f>_xlfn.IFS(COUNTIF($AE$8:AE533,AE533)&lt;&gt;0,COUNTIF($AE$8:AE533,AE533),COUNTIF($AE$8:AE533,AE533)=0,"")</f>
        <v/>
      </c>
      <c r="AG533" s="98" t="str">
        <f t="shared" si="18"/>
        <v/>
      </c>
      <c r="AK533" s="3"/>
      <c r="AL533" s="363"/>
      <c r="AM533" s="364"/>
      <c r="AN533" s="364"/>
      <c r="AO533" s="364"/>
      <c r="AP533" s="364"/>
      <c r="AQ533" s="365"/>
      <c r="AR533" s="34"/>
    </row>
    <row r="534" spans="1:44" ht="27" customHeight="1" thickBot="1" x14ac:dyDescent="0.7">
      <c r="A534" s="8" t="str">
        <f t="shared" si="19"/>
        <v/>
      </c>
      <c r="B534" s="30"/>
      <c r="E534" s="31"/>
      <c r="F534" s="32"/>
      <c r="H534" s="885"/>
      <c r="I534" s="740"/>
      <c r="J534" s="740"/>
      <c r="K534" s="740"/>
      <c r="L534" s="741"/>
      <c r="M534" s="798"/>
      <c r="N534" s="799"/>
      <c r="O534" s="799"/>
      <c r="P534" s="800"/>
      <c r="Q534" s="885"/>
      <c r="R534" s="740"/>
      <c r="S534" s="740"/>
      <c r="T534" s="740"/>
      <c r="U534" s="740"/>
      <c r="V534" s="740"/>
      <c r="W534" s="740"/>
      <c r="X534" s="740"/>
      <c r="Y534" s="740"/>
      <c r="Z534" s="740"/>
      <c r="AA534" s="740"/>
      <c r="AB534" s="740"/>
      <c r="AC534" s="740"/>
      <c r="AD534" s="741"/>
      <c r="AE534" s="33"/>
      <c r="AF534" s="174" t="str">
        <f>_xlfn.IFS(COUNTIF($AE$8:AE534,AE534)&lt;&gt;0,COUNTIF($AE$8:AE534,AE534),COUNTIF($AE$8:AE534,AE534)=0,"")</f>
        <v/>
      </c>
      <c r="AG534" s="98" t="str">
        <f t="shared" si="18"/>
        <v/>
      </c>
      <c r="AK534" s="3"/>
      <c r="AL534" s="363"/>
      <c r="AM534" s="364"/>
      <c r="AN534" s="364"/>
      <c r="AO534" s="364"/>
      <c r="AP534" s="364"/>
      <c r="AQ534" s="365"/>
      <c r="AR534" s="34"/>
    </row>
    <row r="535" spans="1:44" ht="27" customHeight="1" x14ac:dyDescent="0.65">
      <c r="A535" s="8" t="str">
        <f t="shared" si="19"/>
        <v/>
      </c>
      <c r="B535" s="30"/>
      <c r="E535" s="31"/>
      <c r="F535" s="32"/>
      <c r="H535" s="558" t="s">
        <v>132</v>
      </c>
      <c r="I535" s="534"/>
      <c r="J535" s="534"/>
      <c r="K535" s="534"/>
      <c r="L535" s="535"/>
      <c r="M535" s="588" t="s">
        <v>124</v>
      </c>
      <c r="N535" s="589"/>
      <c r="O535" s="589"/>
      <c r="P535" s="590" t="s">
        <v>33</v>
      </c>
      <c r="Q535" s="558"/>
      <c r="R535" s="534"/>
      <c r="S535" s="534"/>
      <c r="T535" s="534"/>
      <c r="U535" s="534"/>
      <c r="V535" s="534"/>
      <c r="W535" s="534"/>
      <c r="X535" s="534"/>
      <c r="Y535" s="534"/>
      <c r="Z535" s="534"/>
      <c r="AA535" s="534"/>
      <c r="AB535" s="534"/>
      <c r="AC535" s="534"/>
      <c r="AD535" s="535"/>
      <c r="AE535" s="33"/>
      <c r="AF535" s="174" t="str">
        <f>_xlfn.IFS(COUNTIF($AE$8:AE535,AE535)&lt;&gt;0,COUNTIF($AE$8:AE535,AE535),COUNTIF($AE$8:AE535,AE535)=0,"")</f>
        <v/>
      </c>
      <c r="AG535" s="98" t="str">
        <f t="shared" si="18"/>
        <v/>
      </c>
      <c r="AK535" s="3"/>
      <c r="AL535" s="363"/>
      <c r="AM535" s="364"/>
      <c r="AN535" s="364"/>
      <c r="AO535" s="364"/>
      <c r="AP535" s="364"/>
      <c r="AQ535" s="365"/>
      <c r="AR535" s="34"/>
    </row>
    <row r="536" spans="1:44" ht="27" customHeight="1" thickBot="1" x14ac:dyDescent="0.7">
      <c r="A536" s="8" t="str">
        <f t="shared" si="19"/>
        <v/>
      </c>
      <c r="B536" s="30"/>
      <c r="E536" s="31"/>
      <c r="F536" s="32"/>
      <c r="H536" s="560"/>
      <c r="I536" s="561"/>
      <c r="J536" s="561"/>
      <c r="K536" s="561"/>
      <c r="L536" s="562"/>
      <c r="M536" s="591"/>
      <c r="N536" s="592"/>
      <c r="O536" s="592"/>
      <c r="P536" s="593"/>
      <c r="Q536" s="560"/>
      <c r="R536" s="561"/>
      <c r="S536" s="561"/>
      <c r="T536" s="561"/>
      <c r="U536" s="561"/>
      <c r="V536" s="561"/>
      <c r="W536" s="561"/>
      <c r="X536" s="561"/>
      <c r="Y536" s="561"/>
      <c r="Z536" s="561"/>
      <c r="AA536" s="561"/>
      <c r="AB536" s="561"/>
      <c r="AC536" s="561"/>
      <c r="AD536" s="562"/>
      <c r="AE536" s="33"/>
      <c r="AF536" s="174" t="str">
        <f>_xlfn.IFS(COUNTIF($AE$8:AE536,AE536)&lt;&gt;0,COUNTIF($AE$8:AE536,AE536),COUNTIF($AE$8:AE536,AE536)=0,"")</f>
        <v/>
      </c>
      <c r="AG536" s="98" t="str">
        <f t="shared" si="18"/>
        <v/>
      </c>
      <c r="AK536" s="3"/>
      <c r="AL536" s="363"/>
      <c r="AM536" s="364"/>
      <c r="AN536" s="364"/>
      <c r="AO536" s="364"/>
      <c r="AP536" s="364"/>
      <c r="AQ536" s="365"/>
      <c r="AR536" s="34"/>
    </row>
    <row r="537" spans="1:44" ht="27" customHeight="1" x14ac:dyDescent="0.65">
      <c r="A537" s="8" t="str">
        <f t="shared" si="19"/>
        <v/>
      </c>
      <c r="B537" s="30"/>
      <c r="E537" s="31"/>
      <c r="F537" s="32"/>
      <c r="H537" s="558" t="s">
        <v>133</v>
      </c>
      <c r="I537" s="534"/>
      <c r="J537" s="534"/>
      <c r="K537" s="534"/>
      <c r="L537" s="535"/>
      <c r="M537" s="588" t="s">
        <v>124</v>
      </c>
      <c r="N537" s="589"/>
      <c r="O537" s="589"/>
      <c r="P537" s="590" t="s">
        <v>33</v>
      </c>
      <c r="Q537" s="558"/>
      <c r="R537" s="534"/>
      <c r="S537" s="534"/>
      <c r="T537" s="534"/>
      <c r="U537" s="534"/>
      <c r="V537" s="534"/>
      <c r="W537" s="534"/>
      <c r="X537" s="534"/>
      <c r="Y537" s="534"/>
      <c r="Z537" s="534"/>
      <c r="AA537" s="534"/>
      <c r="AB537" s="534"/>
      <c r="AC537" s="534"/>
      <c r="AD537" s="535"/>
      <c r="AE537" s="33"/>
      <c r="AF537" s="174" t="str">
        <f>_xlfn.IFS(COUNTIF($AE$8:AE537,AE537)&lt;&gt;0,COUNTIF($AE$8:AE537,AE537),COUNTIF($AE$8:AE537,AE537)=0,"")</f>
        <v/>
      </c>
      <c r="AG537" s="98" t="str">
        <f t="shared" si="18"/>
        <v/>
      </c>
      <c r="AK537" s="3"/>
      <c r="AL537" s="363"/>
      <c r="AM537" s="364"/>
      <c r="AN537" s="364"/>
      <c r="AO537" s="364"/>
      <c r="AP537" s="364"/>
      <c r="AQ537" s="365"/>
      <c r="AR537" s="34"/>
    </row>
    <row r="538" spans="1:44" ht="27" customHeight="1" thickBot="1" x14ac:dyDescent="0.7">
      <c r="A538" s="8" t="str">
        <f t="shared" si="19"/>
        <v/>
      </c>
      <c r="B538" s="30"/>
      <c r="E538" s="31"/>
      <c r="F538" s="32"/>
      <c r="H538" s="560"/>
      <c r="I538" s="561"/>
      <c r="J538" s="561"/>
      <c r="K538" s="561"/>
      <c r="L538" s="562"/>
      <c r="M538" s="591"/>
      <c r="N538" s="592"/>
      <c r="O538" s="592"/>
      <c r="P538" s="593"/>
      <c r="Q538" s="560"/>
      <c r="R538" s="561"/>
      <c r="S538" s="561"/>
      <c r="T538" s="561"/>
      <c r="U538" s="561"/>
      <c r="V538" s="561"/>
      <c r="W538" s="561"/>
      <c r="X538" s="561"/>
      <c r="Y538" s="561"/>
      <c r="Z538" s="561"/>
      <c r="AA538" s="561"/>
      <c r="AB538" s="561"/>
      <c r="AC538" s="561"/>
      <c r="AD538" s="562"/>
      <c r="AE538" s="33"/>
      <c r="AF538" s="174" t="str">
        <f>_xlfn.IFS(COUNTIF($AE$8:AE538,AE538)&lt;&gt;0,COUNTIF($AE$8:AE538,AE538),COUNTIF($AE$8:AE538,AE538)=0,"")</f>
        <v/>
      </c>
      <c r="AG538" s="98" t="str">
        <f t="shared" si="18"/>
        <v/>
      </c>
      <c r="AK538" s="3"/>
      <c r="AL538" s="363"/>
      <c r="AM538" s="364"/>
      <c r="AN538" s="364"/>
      <c r="AO538" s="364"/>
      <c r="AP538" s="364"/>
      <c r="AQ538" s="365"/>
      <c r="AR538" s="34"/>
    </row>
    <row r="539" spans="1:44" ht="27" customHeight="1" x14ac:dyDescent="0.65">
      <c r="A539" s="8" t="str">
        <f t="shared" si="19"/>
        <v/>
      </c>
      <c r="B539" s="30"/>
      <c r="E539" s="31"/>
      <c r="F539" s="32"/>
      <c r="H539" s="905" t="s">
        <v>135</v>
      </c>
      <c r="I539" s="905"/>
      <c r="J539" s="905"/>
      <c r="K539" s="905"/>
      <c r="L539" s="905"/>
      <c r="M539" s="905"/>
      <c r="N539" s="905"/>
      <c r="O539" s="905"/>
      <c r="P539" s="905"/>
      <c r="Q539" s="886" t="s">
        <v>362</v>
      </c>
      <c r="R539" s="886"/>
      <c r="S539" s="886"/>
      <c r="T539" s="886"/>
      <c r="U539" s="886"/>
      <c r="V539" s="886"/>
      <c r="W539" s="886"/>
      <c r="X539" s="886"/>
      <c r="Y539" s="886"/>
      <c r="Z539" s="886"/>
      <c r="AA539" s="886"/>
      <c r="AB539" s="886"/>
      <c r="AC539" s="886"/>
      <c r="AD539" s="886"/>
      <c r="AE539" s="33"/>
      <c r="AF539" s="174" t="str">
        <f>_xlfn.IFS(COUNTIF($AE$8:AE539,AE539)&lt;&gt;0,COUNTIF($AE$8:AE539,AE539),COUNTIF($AE$8:AE539,AE539)=0,"")</f>
        <v/>
      </c>
      <c r="AG539" s="98" t="str">
        <f t="shared" si="18"/>
        <v/>
      </c>
      <c r="AK539" s="3"/>
      <c r="AL539" s="363"/>
      <c r="AM539" s="364"/>
      <c r="AN539" s="364"/>
      <c r="AO539" s="364"/>
      <c r="AP539" s="364"/>
      <c r="AQ539" s="365"/>
      <c r="AR539" s="34"/>
    </row>
    <row r="540" spans="1:44" ht="27" customHeight="1" x14ac:dyDescent="0.65">
      <c r="A540" s="8" t="str">
        <f t="shared" si="19"/>
        <v/>
      </c>
      <c r="B540" s="30"/>
      <c r="E540" s="31"/>
      <c r="F540" s="32"/>
      <c r="AE540" s="33"/>
      <c r="AF540" s="174" t="str">
        <f>_xlfn.IFS(COUNTIF($AE$8:AE540,AE540)&lt;&gt;0,COUNTIF($AE$8:AE540,AE540),COUNTIF($AE$8:AE540,AE540)=0,"")</f>
        <v/>
      </c>
      <c r="AG540" s="98" t="str">
        <f t="shared" si="18"/>
        <v/>
      </c>
      <c r="AK540" s="3"/>
      <c r="AL540" s="363"/>
      <c r="AM540" s="364"/>
      <c r="AN540" s="364"/>
      <c r="AO540" s="364"/>
      <c r="AP540" s="364"/>
      <c r="AQ540" s="365"/>
      <c r="AR540" s="34"/>
    </row>
    <row r="541" spans="1:44" ht="27" customHeight="1" x14ac:dyDescent="0.65">
      <c r="A541" s="8">
        <f t="shared" si="19"/>
        <v>91</v>
      </c>
      <c r="B541" s="30"/>
      <c r="E541" s="31"/>
      <c r="F541" s="684"/>
      <c r="G541" s="685"/>
      <c r="H541" s="628" t="s">
        <v>1117</v>
      </c>
      <c r="I541" s="628"/>
      <c r="J541" s="628"/>
      <c r="K541" s="628"/>
      <c r="L541" s="628"/>
      <c r="M541" s="628"/>
      <c r="N541" s="628"/>
      <c r="O541" s="628"/>
      <c r="P541" s="628"/>
      <c r="Q541" s="628"/>
      <c r="R541" s="628"/>
      <c r="S541" s="628"/>
      <c r="T541" s="628"/>
      <c r="U541" s="628"/>
      <c r="V541" s="628"/>
      <c r="W541" s="628"/>
      <c r="X541" s="628"/>
      <c r="Y541" s="628"/>
      <c r="Z541" s="628"/>
      <c r="AA541" s="628"/>
      <c r="AB541" s="628"/>
      <c r="AC541" s="628"/>
      <c r="AD541" s="628"/>
      <c r="AE541" s="330" t="s">
        <v>838</v>
      </c>
      <c r="AF541" s="174">
        <f>_xlfn.IFS(COUNTIF($AE$8:AE541,AE541)&lt;&gt;0,COUNTIF($AE$8:AE541,AE541),COUNTIF($AE$8:AE541,AE541)=0,"")</f>
        <v>91</v>
      </c>
      <c r="AG541" s="98">
        <f t="shared" si="18"/>
        <v>91</v>
      </c>
      <c r="AH541" s="554" t="s">
        <v>50</v>
      </c>
      <c r="AI541" s="555"/>
      <c r="AJ541" s="556"/>
      <c r="AK541" s="3"/>
      <c r="AL541" s="503" t="s">
        <v>741</v>
      </c>
      <c r="AM541" s="504"/>
      <c r="AN541" s="504"/>
      <c r="AO541" s="504"/>
      <c r="AP541" s="504"/>
      <c r="AQ541" s="505"/>
      <c r="AR541" s="742" t="e">
        <f>VLOOKUP(AH541,$CD$7:$CE$9,2,FALSE)</f>
        <v>#N/A</v>
      </c>
    </row>
    <row r="542" spans="1:44" ht="27" customHeight="1" x14ac:dyDescent="0.65">
      <c r="A542" s="8" t="str">
        <f t="shared" si="19"/>
        <v/>
      </c>
      <c r="B542" s="30"/>
      <c r="E542" s="31"/>
      <c r="F542" s="280"/>
      <c r="G542" s="297"/>
      <c r="H542" s="628"/>
      <c r="I542" s="628"/>
      <c r="J542" s="628"/>
      <c r="K542" s="628"/>
      <c r="L542" s="628"/>
      <c r="M542" s="628"/>
      <c r="N542" s="628"/>
      <c r="O542" s="628"/>
      <c r="P542" s="628"/>
      <c r="Q542" s="628"/>
      <c r="R542" s="628"/>
      <c r="S542" s="628"/>
      <c r="T542" s="628"/>
      <c r="U542" s="628"/>
      <c r="V542" s="628"/>
      <c r="W542" s="628"/>
      <c r="X542" s="628"/>
      <c r="Y542" s="628"/>
      <c r="Z542" s="628"/>
      <c r="AA542" s="628"/>
      <c r="AB542" s="628"/>
      <c r="AC542" s="628"/>
      <c r="AD542" s="628"/>
      <c r="AE542" s="336"/>
      <c r="AF542" s="174" t="str">
        <f>_xlfn.IFS(COUNTIF($AE$8:AE542,AE542)&lt;&gt;0,COUNTIF($AE$8:AE542,AE542),COUNTIF($AE$8:AE542,AE542)=0,"")</f>
        <v/>
      </c>
      <c r="AG542" s="98" t="str">
        <f t="shared" si="18"/>
        <v/>
      </c>
      <c r="AK542" s="3"/>
      <c r="AL542" s="503"/>
      <c r="AM542" s="504"/>
      <c r="AN542" s="504"/>
      <c r="AO542" s="504"/>
      <c r="AP542" s="504"/>
      <c r="AQ542" s="505"/>
      <c r="AR542" s="742"/>
    </row>
    <row r="543" spans="1:44" ht="27" customHeight="1" x14ac:dyDescent="0.65">
      <c r="A543" s="8" t="str">
        <f t="shared" si="19"/>
        <v/>
      </c>
      <c r="B543" s="30"/>
      <c r="E543" s="31"/>
      <c r="F543" s="280"/>
      <c r="G543" s="297"/>
      <c r="H543" s="628"/>
      <c r="I543" s="628"/>
      <c r="J543" s="628"/>
      <c r="K543" s="628"/>
      <c r="L543" s="628"/>
      <c r="M543" s="628"/>
      <c r="N543" s="628"/>
      <c r="O543" s="628"/>
      <c r="P543" s="628"/>
      <c r="Q543" s="628"/>
      <c r="R543" s="628"/>
      <c r="S543" s="628"/>
      <c r="T543" s="628"/>
      <c r="U543" s="628"/>
      <c r="V543" s="628"/>
      <c r="W543" s="628"/>
      <c r="X543" s="628"/>
      <c r="Y543" s="628"/>
      <c r="Z543" s="628"/>
      <c r="AA543" s="628"/>
      <c r="AB543" s="628"/>
      <c r="AC543" s="628"/>
      <c r="AD543" s="628"/>
      <c r="AE543" s="336"/>
      <c r="AF543" s="174" t="str">
        <f>_xlfn.IFS(COUNTIF($AE$8:AE543,AE543)&lt;&gt;0,COUNTIF($AE$8:AE543,AE543),COUNTIF($AE$8:AE543,AE543)=0,"")</f>
        <v/>
      </c>
      <c r="AG543" s="98" t="str">
        <f t="shared" si="18"/>
        <v/>
      </c>
      <c r="AK543" s="3"/>
      <c r="AL543" s="503"/>
      <c r="AM543" s="504"/>
      <c r="AN543" s="504"/>
      <c r="AO543" s="504"/>
      <c r="AP543" s="504"/>
      <c r="AQ543" s="505"/>
      <c r="AR543" s="70"/>
    </row>
    <row r="544" spans="1:44" ht="27" customHeight="1" x14ac:dyDescent="0.65">
      <c r="A544" s="8" t="str">
        <f t="shared" si="19"/>
        <v/>
      </c>
      <c r="B544" s="30"/>
      <c r="E544" s="31"/>
      <c r="F544" s="280"/>
      <c r="G544" s="297"/>
      <c r="H544" s="738" t="s">
        <v>1082</v>
      </c>
      <c r="I544" s="738"/>
      <c r="J544" s="738"/>
      <c r="K544" s="738"/>
      <c r="L544" s="738"/>
      <c r="M544" s="738"/>
      <c r="N544" s="738"/>
      <c r="O544" s="738"/>
      <c r="P544" s="738"/>
      <c r="Q544" s="738"/>
      <c r="R544" s="738"/>
      <c r="S544" s="738"/>
      <c r="T544" s="738"/>
      <c r="U544" s="738"/>
      <c r="V544" s="738"/>
      <c r="W544" s="738"/>
      <c r="X544" s="738"/>
      <c r="Y544" s="738"/>
      <c r="Z544" s="738"/>
      <c r="AA544" s="738"/>
      <c r="AB544" s="738"/>
      <c r="AC544" s="738"/>
      <c r="AD544" s="738"/>
      <c r="AE544" s="336"/>
      <c r="AF544" s="174" t="str">
        <f>_xlfn.IFS(COUNTIF($AE$8:AE544,AE544)&lt;&gt;0,COUNTIF($AE$8:AE544,AE544),COUNTIF($AE$8:AE544,AE544)=0,"")</f>
        <v/>
      </c>
      <c r="AG544" s="98" t="str">
        <f t="shared" si="18"/>
        <v/>
      </c>
      <c r="AK544" s="3"/>
      <c r="AL544" s="503"/>
      <c r="AM544" s="504"/>
      <c r="AN544" s="504"/>
      <c r="AO544" s="504"/>
      <c r="AP544" s="504"/>
      <c r="AQ544" s="505"/>
      <c r="AR544" s="70"/>
    </row>
    <row r="545" spans="1:44" ht="27" customHeight="1" x14ac:dyDescent="0.65">
      <c r="A545" s="8" t="str">
        <f t="shared" si="19"/>
        <v/>
      </c>
      <c r="B545" s="30"/>
      <c r="E545" s="31"/>
      <c r="F545" s="280"/>
      <c r="G545" s="297"/>
      <c r="H545" s="738"/>
      <c r="I545" s="738"/>
      <c r="J545" s="738"/>
      <c r="K545" s="738"/>
      <c r="L545" s="738"/>
      <c r="M545" s="738"/>
      <c r="N545" s="738"/>
      <c r="O545" s="738"/>
      <c r="P545" s="738"/>
      <c r="Q545" s="738"/>
      <c r="R545" s="738"/>
      <c r="S545" s="738"/>
      <c r="T545" s="738"/>
      <c r="U545" s="738"/>
      <c r="V545" s="738"/>
      <c r="W545" s="738"/>
      <c r="X545" s="738"/>
      <c r="Y545" s="738"/>
      <c r="Z545" s="738"/>
      <c r="AA545" s="738"/>
      <c r="AB545" s="738"/>
      <c r="AC545" s="738"/>
      <c r="AD545" s="738"/>
      <c r="AE545" s="336"/>
      <c r="AF545" s="174" t="str">
        <f>_xlfn.IFS(COUNTIF($AE$8:AE545,AE545)&lt;&gt;0,COUNTIF($AE$8:AE545,AE545),COUNTIF($AE$8:AE545,AE545)=0,"")</f>
        <v/>
      </c>
      <c r="AG545" s="98" t="str">
        <f t="shared" si="18"/>
        <v/>
      </c>
      <c r="AK545" s="3"/>
      <c r="AL545" s="363"/>
      <c r="AM545" s="364"/>
      <c r="AN545" s="364"/>
      <c r="AO545" s="364"/>
      <c r="AP545" s="364"/>
      <c r="AQ545" s="365"/>
      <c r="AR545" s="34"/>
    </row>
    <row r="546" spans="1:44" ht="27" customHeight="1" x14ac:dyDescent="0.65">
      <c r="A546" s="8" t="str">
        <f t="shared" si="19"/>
        <v/>
      </c>
      <c r="B546" s="30"/>
      <c r="E546" s="31"/>
      <c r="F546" s="280"/>
      <c r="G546" s="297"/>
      <c r="H546" s="297"/>
      <c r="I546" s="297"/>
      <c r="J546" s="297"/>
      <c r="K546" s="297"/>
      <c r="L546" s="297"/>
      <c r="M546" s="297"/>
      <c r="N546" s="297"/>
      <c r="O546" s="297"/>
      <c r="P546" s="297"/>
      <c r="Q546" s="297"/>
      <c r="R546" s="297"/>
      <c r="S546" s="297"/>
      <c r="T546" s="297"/>
      <c r="U546" s="297"/>
      <c r="V546" s="297"/>
      <c r="W546" s="297"/>
      <c r="X546" s="297"/>
      <c r="Y546" s="297"/>
      <c r="Z546" s="297"/>
      <c r="AA546" s="297"/>
      <c r="AB546" s="297"/>
      <c r="AC546" s="297"/>
      <c r="AD546" s="297"/>
      <c r="AE546" s="336"/>
      <c r="AF546" s="174" t="str">
        <f>_xlfn.IFS(COUNTIF($AE$8:AE546,AE546)&lt;&gt;0,COUNTIF($AE$8:AE546,AE546),COUNTIF($AE$8:AE546,AE546)=0,"")</f>
        <v/>
      </c>
      <c r="AG546" s="98" t="str">
        <f t="shared" si="18"/>
        <v/>
      </c>
      <c r="AK546" s="3"/>
      <c r="AL546" s="363"/>
      <c r="AM546" s="364"/>
      <c r="AN546" s="364"/>
      <c r="AO546" s="364"/>
      <c r="AP546" s="364"/>
      <c r="AQ546" s="365"/>
      <c r="AR546" s="34"/>
    </row>
    <row r="547" spans="1:44" ht="27" customHeight="1" x14ac:dyDescent="0.65">
      <c r="B547" s="30"/>
      <c r="E547" s="31"/>
      <c r="F547" s="280"/>
      <c r="G547" s="297"/>
      <c r="H547" s="297"/>
      <c r="I547" s="297"/>
      <c r="J547" s="297"/>
      <c r="K547" s="297"/>
      <c r="L547" s="297"/>
      <c r="M547" s="297"/>
      <c r="N547" s="297"/>
      <c r="O547" s="297"/>
      <c r="P547" s="297"/>
      <c r="Q547" s="297"/>
      <c r="R547" s="297"/>
      <c r="S547" s="297"/>
      <c r="T547" s="297"/>
      <c r="U547" s="297"/>
      <c r="V547" s="297"/>
      <c r="W547" s="297"/>
      <c r="X547" s="297"/>
      <c r="Y547" s="297"/>
      <c r="Z547" s="297"/>
      <c r="AA547" s="297"/>
      <c r="AB547" s="297"/>
      <c r="AC547" s="297"/>
      <c r="AD547" s="297"/>
      <c r="AE547" s="336"/>
      <c r="AF547" s="174"/>
      <c r="AK547" s="3"/>
      <c r="AL547" s="363"/>
      <c r="AM547" s="364"/>
      <c r="AN547" s="364"/>
      <c r="AO547" s="364"/>
      <c r="AP547" s="364"/>
      <c r="AQ547" s="365"/>
      <c r="AR547" s="34"/>
    </row>
    <row r="548" spans="1:44" ht="27" customHeight="1" x14ac:dyDescent="0.65">
      <c r="A548" s="8" t="str">
        <f t="shared" si="19"/>
        <v/>
      </c>
      <c r="B548" s="30"/>
      <c r="E548" s="31"/>
      <c r="F548" s="684" t="s">
        <v>249</v>
      </c>
      <c r="G548" s="685"/>
      <c r="H548" s="894" t="s">
        <v>1118</v>
      </c>
      <c r="I548" s="894"/>
      <c r="J548" s="894"/>
      <c r="K548" s="894"/>
      <c r="L548" s="894"/>
      <c r="M548" s="894"/>
      <c r="N548" s="894"/>
      <c r="O548" s="894"/>
      <c r="P548" s="894"/>
      <c r="Q548" s="894"/>
      <c r="R548" s="894"/>
      <c r="S548" s="894"/>
      <c r="T548" s="894"/>
      <c r="U548" s="894"/>
      <c r="V548" s="894"/>
      <c r="W548" s="894"/>
      <c r="X548" s="894"/>
      <c r="Y548" s="894"/>
      <c r="Z548" s="894"/>
      <c r="AA548" s="894"/>
      <c r="AB548" s="894"/>
      <c r="AC548" s="894"/>
      <c r="AD548" s="894"/>
      <c r="AE548" s="336"/>
      <c r="AF548" s="174" t="str">
        <f>_xlfn.IFS(COUNTIF($AE$8:AE548,AE548)&lt;&gt;0,COUNTIF($AE$8:AE548,AE548),COUNTIF($AE$8:AE548,AE548)=0,"")</f>
        <v/>
      </c>
      <c r="AG548" s="98" t="str">
        <f t="shared" si="18"/>
        <v/>
      </c>
      <c r="AK548" s="3"/>
      <c r="AL548" s="363"/>
      <c r="AM548" s="364"/>
      <c r="AN548" s="364"/>
      <c r="AO548" s="364"/>
      <c r="AP548" s="364"/>
      <c r="AQ548" s="365"/>
      <c r="AR548" s="34"/>
    </row>
    <row r="549" spans="1:44" ht="19.3" customHeight="1" x14ac:dyDescent="0.65">
      <c r="A549" s="8" t="str">
        <f t="shared" si="19"/>
        <v/>
      </c>
      <c r="B549" s="30"/>
      <c r="E549" s="31"/>
      <c r="F549" s="280"/>
      <c r="G549" s="297"/>
      <c r="H549" s="297"/>
      <c r="I549" s="297"/>
      <c r="J549" s="297"/>
      <c r="K549" s="297"/>
      <c r="L549" s="297"/>
      <c r="M549" s="297"/>
      <c r="N549" s="297"/>
      <c r="O549" s="297"/>
      <c r="P549" s="297"/>
      <c r="Q549" s="297"/>
      <c r="R549" s="297"/>
      <c r="S549" s="297"/>
      <c r="T549" s="297"/>
      <c r="U549" s="297"/>
      <c r="V549" s="297"/>
      <c r="W549" s="297"/>
      <c r="X549" s="297"/>
      <c r="Y549" s="297"/>
      <c r="Z549" s="297"/>
      <c r="AA549" s="297"/>
      <c r="AB549" s="297"/>
      <c r="AC549" s="297"/>
      <c r="AD549" s="297"/>
      <c r="AE549" s="336"/>
      <c r="AF549" s="174" t="str">
        <f>_xlfn.IFS(COUNTIF($AE$8:AE549,AE549)&lt;&gt;0,COUNTIF($AE$8:AE549,AE549),COUNTIF($AE$8:AE549,AE549)=0,"")</f>
        <v/>
      </c>
      <c r="AG549" s="98" t="str">
        <f t="shared" si="18"/>
        <v/>
      </c>
      <c r="AK549" s="3"/>
      <c r="AL549" s="363"/>
      <c r="AM549" s="364"/>
      <c r="AN549" s="364"/>
      <c r="AO549" s="364"/>
      <c r="AP549" s="364"/>
      <c r="AQ549" s="365"/>
      <c r="AR549" s="34"/>
    </row>
    <row r="550" spans="1:44" ht="27" customHeight="1" x14ac:dyDescent="0.65">
      <c r="A550" s="8" t="str">
        <f t="shared" si="19"/>
        <v/>
      </c>
      <c r="B550" s="30"/>
      <c r="E550" s="31"/>
      <c r="F550" s="280"/>
      <c r="G550" s="297" t="s">
        <v>94</v>
      </c>
      <c r="H550" s="895" t="s">
        <v>1119</v>
      </c>
      <c r="I550" s="521"/>
      <c r="J550" s="521"/>
      <c r="K550" s="521"/>
      <c r="L550" s="521"/>
      <c r="M550" s="521"/>
      <c r="N550" s="521"/>
      <c r="O550" s="521"/>
      <c r="P550" s="521"/>
      <c r="Q550" s="521"/>
      <c r="R550" s="521"/>
      <c r="S550" s="521"/>
      <c r="T550" s="521"/>
      <c r="U550" s="521"/>
      <c r="V550" s="521"/>
      <c r="W550" s="521"/>
      <c r="X550" s="521"/>
      <c r="Y550" s="521"/>
      <c r="Z550" s="521"/>
      <c r="AA550" s="521"/>
      <c r="AB550" s="521"/>
      <c r="AC550" s="521"/>
      <c r="AD550" s="521"/>
      <c r="AE550" s="896"/>
      <c r="AF550" s="174" t="str">
        <f>_xlfn.IFS(COUNTIF($AE$8:AE550,AE550)&lt;&gt;0,COUNTIF($AE$8:AE550,AE550),COUNTIF($AE$8:AE550,AE550)=0,"")</f>
        <v/>
      </c>
      <c r="AG550" s="98" t="str">
        <f t="shared" si="18"/>
        <v/>
      </c>
      <c r="AK550" s="3"/>
      <c r="AL550" s="363"/>
      <c r="AM550" s="364"/>
      <c r="AN550" s="364"/>
      <c r="AO550" s="364"/>
      <c r="AP550" s="364"/>
      <c r="AQ550" s="365"/>
      <c r="AR550" s="34"/>
    </row>
    <row r="551" spans="1:44" ht="27" customHeight="1" x14ac:dyDescent="0.65">
      <c r="A551" s="8" t="str">
        <f t="shared" si="19"/>
        <v/>
      </c>
      <c r="B551" s="30"/>
      <c r="E551" s="31"/>
      <c r="F551" s="280"/>
      <c r="G551" s="297"/>
      <c r="H551" s="521"/>
      <c r="I551" s="521"/>
      <c r="J551" s="521"/>
      <c r="K551" s="521"/>
      <c r="L551" s="521"/>
      <c r="M551" s="521"/>
      <c r="N551" s="521"/>
      <c r="O551" s="521"/>
      <c r="P551" s="521"/>
      <c r="Q551" s="521"/>
      <c r="R551" s="521"/>
      <c r="S551" s="521"/>
      <c r="T551" s="521"/>
      <c r="U551" s="521"/>
      <c r="V551" s="521"/>
      <c r="W551" s="521"/>
      <c r="X551" s="521"/>
      <c r="Y551" s="521"/>
      <c r="Z551" s="521"/>
      <c r="AA551" s="521"/>
      <c r="AB551" s="521"/>
      <c r="AC551" s="521"/>
      <c r="AD551" s="521"/>
      <c r="AE551" s="896"/>
      <c r="AF551" s="174" t="str">
        <f>_xlfn.IFS(COUNTIF($AE$8:AE551,AE551)&lt;&gt;0,COUNTIF($AE$8:AE551,AE551),COUNTIF($AE$8:AE551,AE551)=0,"")</f>
        <v/>
      </c>
      <c r="AG551" s="98" t="str">
        <f t="shared" si="18"/>
        <v/>
      </c>
      <c r="AK551" s="3"/>
      <c r="AL551" s="363"/>
      <c r="AM551" s="364"/>
      <c r="AN551" s="364"/>
      <c r="AO551" s="364"/>
      <c r="AP551" s="364"/>
      <c r="AQ551" s="365"/>
      <c r="AR551" s="34"/>
    </row>
    <row r="552" spans="1:44" ht="27" customHeight="1" x14ac:dyDescent="0.65">
      <c r="A552" s="8" t="str">
        <f t="shared" si="19"/>
        <v/>
      </c>
      <c r="B552" s="30"/>
      <c r="E552" s="31"/>
      <c r="F552" s="280"/>
      <c r="G552" s="297"/>
      <c r="H552" s="323"/>
      <c r="I552" s="323"/>
      <c r="J552" s="323"/>
      <c r="K552" s="323"/>
      <c r="L552" s="323"/>
      <c r="M552" s="323"/>
      <c r="N552" s="323"/>
      <c r="O552" s="323"/>
      <c r="P552" s="323"/>
      <c r="Q552" s="323"/>
      <c r="R552" s="323"/>
      <c r="S552" s="323"/>
      <c r="T552" s="323"/>
      <c r="U552" s="323"/>
      <c r="V552" s="323"/>
      <c r="W552" s="323"/>
      <c r="X552" s="323"/>
      <c r="Y552" s="323"/>
      <c r="Z552" s="323"/>
      <c r="AA552" s="323"/>
      <c r="AB552" s="323"/>
      <c r="AC552" s="323"/>
      <c r="AD552" s="323"/>
      <c r="AE552" s="336"/>
      <c r="AF552" s="174" t="str">
        <f>_xlfn.IFS(COUNTIF($AE$8:AE552,AE552)&lt;&gt;0,COUNTIF($AE$8:AE552,AE552),COUNTIF($AE$8:AE552,AE552)=0,"")</f>
        <v/>
      </c>
      <c r="AG552" s="98" t="str">
        <f t="shared" si="18"/>
        <v/>
      </c>
      <c r="AK552" s="3"/>
      <c r="AL552" s="363"/>
      <c r="AM552" s="364"/>
      <c r="AN552" s="364"/>
      <c r="AO552" s="364"/>
      <c r="AP552" s="364"/>
      <c r="AQ552" s="365"/>
      <c r="AR552" s="34"/>
    </row>
    <row r="553" spans="1:44" ht="20.8" customHeight="1" x14ac:dyDescent="0.65">
      <c r="A553" s="8" t="str">
        <f t="shared" si="19"/>
        <v/>
      </c>
      <c r="B553" s="30"/>
      <c r="E553" s="31"/>
      <c r="F553" s="280"/>
      <c r="G553" s="297"/>
      <c r="H553" s="297"/>
      <c r="I553" s="343"/>
      <c r="J553" s="343"/>
      <c r="K553" s="343"/>
      <c r="L553" s="343"/>
      <c r="M553" s="343"/>
      <c r="N553" s="343"/>
      <c r="O553" s="343"/>
      <c r="P553" s="343"/>
      <c r="Q553" s="343"/>
      <c r="R553" s="343"/>
      <c r="S553" s="343"/>
      <c r="T553" s="343"/>
      <c r="U553" s="343"/>
      <c r="V553" s="343"/>
      <c r="W553" s="343"/>
      <c r="X553" s="343"/>
      <c r="Y553" s="343"/>
      <c r="Z553" s="343"/>
      <c r="AA553" s="343"/>
      <c r="AB553" s="329"/>
      <c r="AC553" s="329"/>
      <c r="AD553" s="329"/>
      <c r="AE553" s="336"/>
      <c r="AF553" s="174" t="str">
        <f>_xlfn.IFS(COUNTIF($AE$8:AE553,AE553)&lt;&gt;0,COUNTIF($AE$8:AE553,AE553),COUNTIF($AE$8:AE553,AE553)=0,"")</f>
        <v/>
      </c>
      <c r="AG553" s="98" t="str">
        <f t="shared" si="18"/>
        <v/>
      </c>
      <c r="AK553" s="3"/>
      <c r="AL553" s="363"/>
      <c r="AM553" s="364"/>
      <c r="AN553" s="364"/>
      <c r="AO553" s="364"/>
      <c r="AP553" s="364"/>
      <c r="AQ553" s="365"/>
      <c r="AR553" s="34"/>
    </row>
    <row r="554" spans="1:44" ht="27" customHeight="1" x14ac:dyDescent="0.65">
      <c r="A554" s="8">
        <f t="shared" si="19"/>
        <v>92</v>
      </c>
      <c r="B554" s="30"/>
      <c r="E554" s="31"/>
      <c r="F554" s="280"/>
      <c r="G554" s="297"/>
      <c r="H554" s="738" t="s">
        <v>1120</v>
      </c>
      <c r="I554" s="738"/>
      <c r="J554" s="738"/>
      <c r="K554" s="738"/>
      <c r="L554" s="738"/>
      <c r="M554" s="738"/>
      <c r="N554" s="738"/>
      <c r="O554" s="738"/>
      <c r="P554" s="738"/>
      <c r="Q554" s="738"/>
      <c r="R554" s="738"/>
      <c r="S554" s="738"/>
      <c r="T554" s="738"/>
      <c r="U554" s="738"/>
      <c r="V554" s="738"/>
      <c r="W554" s="738"/>
      <c r="X554" s="738"/>
      <c r="Y554" s="738"/>
      <c r="Z554" s="738"/>
      <c r="AA554" s="738"/>
      <c r="AB554" s="738"/>
      <c r="AC554" s="738"/>
      <c r="AD554" s="738"/>
      <c r="AE554" s="330" t="s">
        <v>838</v>
      </c>
      <c r="AF554" s="174">
        <f>_xlfn.IFS(COUNTIF($AE$8:AE554,AE554)&lt;&gt;0,COUNTIF($AE$8:AE554,AE554),COUNTIF($AE$8:AE554,AE554)=0,"")</f>
        <v>92</v>
      </c>
      <c r="AG554" s="98">
        <f t="shared" si="18"/>
        <v>92</v>
      </c>
      <c r="AH554" s="554" t="s">
        <v>50</v>
      </c>
      <c r="AI554" s="555"/>
      <c r="AJ554" s="556"/>
      <c r="AK554" s="3"/>
      <c r="AL554" s="503" t="s">
        <v>742</v>
      </c>
      <c r="AM554" s="504"/>
      <c r="AN554" s="504"/>
      <c r="AO554" s="504"/>
      <c r="AP554" s="504"/>
      <c r="AQ554" s="505"/>
      <c r="AR554" s="742" t="e">
        <f>VLOOKUP(AH554,$CD$7:$CE$9,2,FALSE)</f>
        <v>#N/A</v>
      </c>
    </row>
    <row r="555" spans="1:44" ht="27" customHeight="1" x14ac:dyDescent="0.65">
      <c r="A555" s="8" t="str">
        <f t="shared" si="19"/>
        <v/>
      </c>
      <c r="B555" s="30"/>
      <c r="E555" s="31"/>
      <c r="F555" s="280"/>
      <c r="G555" s="297"/>
      <c r="H555" s="738"/>
      <c r="I555" s="738"/>
      <c r="J555" s="738"/>
      <c r="K555" s="738"/>
      <c r="L555" s="738"/>
      <c r="M555" s="738"/>
      <c r="N555" s="738"/>
      <c r="O555" s="738"/>
      <c r="P555" s="738"/>
      <c r="Q555" s="738"/>
      <c r="R555" s="738"/>
      <c r="S555" s="738"/>
      <c r="T555" s="738"/>
      <c r="U555" s="738"/>
      <c r="V555" s="738"/>
      <c r="W555" s="738"/>
      <c r="X555" s="738"/>
      <c r="Y555" s="738"/>
      <c r="Z555" s="738"/>
      <c r="AA555" s="738"/>
      <c r="AB555" s="738"/>
      <c r="AC555" s="738"/>
      <c r="AD555" s="738"/>
      <c r="AE555" s="336"/>
      <c r="AF555" s="174" t="str">
        <f>_xlfn.IFS(COUNTIF($AE$8:AE555,AE555)&lt;&gt;0,COUNTIF($AE$8:AE555,AE555),COUNTIF($AE$8:AE555,AE555)=0,"")</f>
        <v/>
      </c>
      <c r="AG555" s="98" t="str">
        <f t="shared" si="18"/>
        <v/>
      </c>
      <c r="AK555" s="3"/>
      <c r="AL555" s="503"/>
      <c r="AM555" s="504"/>
      <c r="AN555" s="504"/>
      <c r="AO555" s="504"/>
      <c r="AP555" s="504"/>
      <c r="AQ555" s="505"/>
      <c r="AR555" s="742"/>
    </row>
    <row r="556" spans="1:44" ht="27" customHeight="1" x14ac:dyDescent="0.65">
      <c r="A556" s="8" t="str">
        <f t="shared" si="19"/>
        <v/>
      </c>
      <c r="B556" s="30"/>
      <c r="E556" s="31"/>
      <c r="F556" s="280"/>
      <c r="G556" s="297"/>
      <c r="H556" s="297"/>
      <c r="I556" s="297"/>
      <c r="J556" s="297"/>
      <c r="K556" s="297"/>
      <c r="L556" s="297"/>
      <c r="M556" s="297"/>
      <c r="N556" s="297"/>
      <c r="O556" s="297"/>
      <c r="P556" s="297"/>
      <c r="Q556" s="297"/>
      <c r="R556" s="297"/>
      <c r="S556" s="297"/>
      <c r="T556" s="297"/>
      <c r="U556" s="297"/>
      <c r="V556" s="297"/>
      <c r="W556" s="297"/>
      <c r="X556" s="297"/>
      <c r="Y556" s="297"/>
      <c r="Z556" s="297"/>
      <c r="AA556" s="297"/>
      <c r="AB556" s="297"/>
      <c r="AC556" s="297"/>
      <c r="AD556" s="297"/>
      <c r="AE556" s="336"/>
      <c r="AF556" s="174" t="str">
        <f>_xlfn.IFS(COUNTIF($AE$8:AE556,AE556)&lt;&gt;0,COUNTIF($AE$8:AE556,AE556),COUNTIF($AE$8:AE556,AE556)=0,"")</f>
        <v/>
      </c>
      <c r="AG556" s="98" t="str">
        <f t="shared" si="18"/>
        <v/>
      </c>
      <c r="AK556" s="3"/>
      <c r="AL556" s="363"/>
      <c r="AM556" s="364"/>
      <c r="AN556" s="364"/>
      <c r="AO556" s="364"/>
      <c r="AP556" s="364"/>
      <c r="AQ556" s="365"/>
      <c r="AR556" s="34"/>
    </row>
    <row r="557" spans="1:44" ht="27" customHeight="1" x14ac:dyDescent="0.65">
      <c r="A557" s="8">
        <f t="shared" si="19"/>
        <v>93</v>
      </c>
      <c r="B557" s="30"/>
      <c r="E557" s="31"/>
      <c r="F557" s="280"/>
      <c r="G557" s="297"/>
      <c r="H557" s="894" t="s">
        <v>880</v>
      </c>
      <c r="I557" s="894"/>
      <c r="J557" s="894"/>
      <c r="K557" s="894"/>
      <c r="L557" s="894"/>
      <c r="M557" s="894"/>
      <c r="N557" s="894"/>
      <c r="O557" s="894"/>
      <c r="P557" s="894"/>
      <c r="Q557" s="894"/>
      <c r="R557" s="894"/>
      <c r="S557" s="894"/>
      <c r="T557" s="894"/>
      <c r="U557" s="894"/>
      <c r="V557" s="894"/>
      <c r="W557" s="894"/>
      <c r="X557" s="894"/>
      <c r="Y557" s="894"/>
      <c r="Z557" s="894"/>
      <c r="AA557" s="894"/>
      <c r="AB557" s="894"/>
      <c r="AC557" s="894"/>
      <c r="AD557" s="894"/>
      <c r="AE557" s="330" t="s">
        <v>838</v>
      </c>
      <c r="AF557" s="174">
        <f>_xlfn.IFS(COUNTIF($AE$8:AE557,AE557)&lt;&gt;0,COUNTIF($AE$8:AE557,AE557),COUNTIF($AE$8:AE557,AE557)=0,"")</f>
        <v>93</v>
      </c>
      <c r="AG557" s="98">
        <f t="shared" si="18"/>
        <v>93</v>
      </c>
      <c r="AH557" s="554" t="s">
        <v>50</v>
      </c>
      <c r="AI557" s="555"/>
      <c r="AJ557" s="556"/>
      <c r="AK557" s="3"/>
      <c r="AL557" s="503" t="s">
        <v>742</v>
      </c>
      <c r="AM557" s="504"/>
      <c r="AN557" s="504"/>
      <c r="AO557" s="504"/>
      <c r="AP557" s="504"/>
      <c r="AQ557" s="505"/>
      <c r="AR557" s="742" t="e">
        <f>VLOOKUP(AH557,$CD$7:$CE$9,2,FALSE)</f>
        <v>#N/A</v>
      </c>
    </row>
    <row r="558" spans="1:44" ht="27" customHeight="1" x14ac:dyDescent="0.65">
      <c r="A558" s="8" t="str">
        <f t="shared" si="19"/>
        <v/>
      </c>
      <c r="B558" s="30"/>
      <c r="E558" s="31"/>
      <c r="F558" s="280"/>
      <c r="G558" s="297"/>
      <c r="H558" s="297"/>
      <c r="I558" s="297"/>
      <c r="J558" s="297"/>
      <c r="K558" s="297"/>
      <c r="L558" s="297"/>
      <c r="M558" s="297"/>
      <c r="N558" s="297"/>
      <c r="O558" s="297"/>
      <c r="P558" s="297"/>
      <c r="Q558" s="297"/>
      <c r="R558" s="297"/>
      <c r="S558" s="297"/>
      <c r="T558" s="297"/>
      <c r="U558" s="297"/>
      <c r="V558" s="297"/>
      <c r="W558" s="297"/>
      <c r="X558" s="297"/>
      <c r="Y558" s="297"/>
      <c r="Z558" s="297"/>
      <c r="AA558" s="297"/>
      <c r="AB558" s="297"/>
      <c r="AC558" s="297"/>
      <c r="AD558" s="297"/>
      <c r="AE558" s="336"/>
      <c r="AF558" s="174" t="str">
        <f>_xlfn.IFS(COUNTIF($AE$8:AE558,AE558)&lt;&gt;0,COUNTIF($AE$8:AE558,AE558),COUNTIF($AE$8:AE558,AE558)=0,"")</f>
        <v/>
      </c>
      <c r="AG558" s="98" t="str">
        <f t="shared" si="18"/>
        <v/>
      </c>
      <c r="AK558" s="3"/>
      <c r="AL558" s="503"/>
      <c r="AM558" s="504"/>
      <c r="AN558" s="504"/>
      <c r="AO558" s="504"/>
      <c r="AP558" s="504"/>
      <c r="AQ558" s="505"/>
      <c r="AR558" s="742"/>
    </row>
    <row r="559" spans="1:44" ht="27" customHeight="1" x14ac:dyDescent="0.65">
      <c r="A559" s="8">
        <f t="shared" si="19"/>
        <v>94</v>
      </c>
      <c r="B559" s="30"/>
      <c r="E559" s="31"/>
      <c r="F559" s="280"/>
      <c r="G559" s="297"/>
      <c r="H559" s="894" t="s">
        <v>881</v>
      </c>
      <c r="I559" s="894"/>
      <c r="J559" s="894"/>
      <c r="K559" s="894"/>
      <c r="L559" s="894"/>
      <c r="M559" s="894"/>
      <c r="N559" s="894"/>
      <c r="O559" s="894"/>
      <c r="P559" s="894"/>
      <c r="Q559" s="894"/>
      <c r="R559" s="894"/>
      <c r="S559" s="894"/>
      <c r="T559" s="894"/>
      <c r="U559" s="894"/>
      <c r="V559" s="894"/>
      <c r="W559" s="894"/>
      <c r="X559" s="894"/>
      <c r="Y559" s="894"/>
      <c r="Z559" s="894"/>
      <c r="AA559" s="894"/>
      <c r="AB559" s="894"/>
      <c r="AC559" s="894"/>
      <c r="AD559" s="894"/>
      <c r="AE559" s="330" t="s">
        <v>838</v>
      </c>
      <c r="AF559" s="174">
        <f>_xlfn.IFS(COUNTIF($AE$8:AE559,AE559)&lt;&gt;0,COUNTIF($AE$8:AE559,AE559),COUNTIF($AE$8:AE559,AE559)=0,"")</f>
        <v>94</v>
      </c>
      <c r="AG559" s="98">
        <f t="shared" si="18"/>
        <v>94</v>
      </c>
      <c r="AH559" s="554" t="s">
        <v>50</v>
      </c>
      <c r="AI559" s="555"/>
      <c r="AJ559" s="556"/>
      <c r="AK559" s="3"/>
      <c r="AL559" s="503" t="s">
        <v>743</v>
      </c>
      <c r="AM559" s="504"/>
      <c r="AN559" s="504"/>
      <c r="AO559" s="504"/>
      <c r="AP559" s="504"/>
      <c r="AQ559" s="505"/>
      <c r="AR559" s="742" t="e">
        <f>VLOOKUP(AH559,$CD$7:$CE$9,2,FALSE)</f>
        <v>#N/A</v>
      </c>
    </row>
    <row r="560" spans="1:44" ht="27" customHeight="1" x14ac:dyDescent="0.65">
      <c r="A560" s="8" t="str">
        <f t="shared" si="19"/>
        <v/>
      </c>
      <c r="B560" s="30"/>
      <c r="E560" s="31"/>
      <c r="F560" s="280"/>
      <c r="G560" s="297"/>
      <c r="H560" s="297"/>
      <c r="I560" s="297"/>
      <c r="J560" s="297"/>
      <c r="K560" s="297"/>
      <c r="L560" s="297"/>
      <c r="M560" s="297"/>
      <c r="N560" s="297"/>
      <c r="O560" s="297"/>
      <c r="P560" s="297"/>
      <c r="Q560" s="297"/>
      <c r="R560" s="297"/>
      <c r="S560" s="297"/>
      <c r="T560" s="297"/>
      <c r="U560" s="297"/>
      <c r="V560" s="297"/>
      <c r="W560" s="297"/>
      <c r="X560" s="297"/>
      <c r="Y560" s="297"/>
      <c r="Z560" s="297"/>
      <c r="AA560" s="297"/>
      <c r="AB560" s="297"/>
      <c r="AC560" s="297"/>
      <c r="AD560" s="297"/>
      <c r="AE560" s="336"/>
      <c r="AF560" s="174" t="str">
        <f>_xlfn.IFS(COUNTIF($AE$8:AE560,AE560)&lt;&gt;0,COUNTIF($AE$8:AE560,AE560),COUNTIF($AE$8:AE560,AE560)=0,"")</f>
        <v/>
      </c>
      <c r="AG560" s="98" t="str">
        <f t="shared" si="18"/>
        <v/>
      </c>
      <c r="AK560" s="3"/>
      <c r="AL560" s="503"/>
      <c r="AM560" s="504"/>
      <c r="AN560" s="504"/>
      <c r="AO560" s="504"/>
      <c r="AP560" s="504"/>
      <c r="AQ560" s="505"/>
      <c r="AR560" s="742"/>
    </row>
    <row r="561" spans="1:44" ht="27" customHeight="1" x14ac:dyDescent="0.65">
      <c r="A561" s="8">
        <f t="shared" si="19"/>
        <v>95</v>
      </c>
      <c r="B561" s="30"/>
      <c r="E561" s="31"/>
      <c r="F561" s="280"/>
      <c r="G561" s="297"/>
      <c r="H561" s="738" t="s">
        <v>882</v>
      </c>
      <c r="I561" s="738"/>
      <c r="J561" s="738"/>
      <c r="K561" s="738"/>
      <c r="L561" s="738"/>
      <c r="M561" s="738"/>
      <c r="N561" s="738"/>
      <c r="O561" s="738"/>
      <c r="P561" s="738"/>
      <c r="Q561" s="738"/>
      <c r="R561" s="738"/>
      <c r="S561" s="738"/>
      <c r="T561" s="738"/>
      <c r="U561" s="738"/>
      <c r="V561" s="738"/>
      <c r="W561" s="738"/>
      <c r="X561" s="738"/>
      <c r="Y561" s="738"/>
      <c r="Z561" s="738"/>
      <c r="AA561" s="738"/>
      <c r="AB561" s="738"/>
      <c r="AC561" s="738"/>
      <c r="AD561" s="738"/>
      <c r="AE561" s="330" t="s">
        <v>838</v>
      </c>
      <c r="AF561" s="174">
        <f>_xlfn.IFS(COUNTIF($AE$8:AE561,AE561)&lt;&gt;0,COUNTIF($AE$8:AE561,AE561),COUNTIF($AE$8:AE561,AE561)=0,"")</f>
        <v>95</v>
      </c>
      <c r="AG561" s="98">
        <f t="shared" si="18"/>
        <v>95</v>
      </c>
      <c r="AH561" s="554" t="s">
        <v>50</v>
      </c>
      <c r="AI561" s="555"/>
      <c r="AJ561" s="556"/>
      <c r="AK561" s="3"/>
      <c r="AL561" s="503" t="s">
        <v>744</v>
      </c>
      <c r="AM561" s="504"/>
      <c r="AN561" s="504"/>
      <c r="AO561" s="504"/>
      <c r="AP561" s="504"/>
      <c r="AQ561" s="505"/>
      <c r="AR561" s="742" t="e">
        <f>VLOOKUP(AH561,$CD$7:$CE$9,2,FALSE)</f>
        <v>#N/A</v>
      </c>
    </row>
    <row r="562" spans="1:44" ht="27" customHeight="1" x14ac:dyDescent="0.65">
      <c r="A562" s="8" t="str">
        <f t="shared" si="19"/>
        <v/>
      </c>
      <c r="B562" s="30"/>
      <c r="E562" s="31"/>
      <c r="F562" s="280"/>
      <c r="G562" s="297"/>
      <c r="H562" s="738"/>
      <c r="I562" s="738"/>
      <c r="J562" s="738"/>
      <c r="K562" s="738"/>
      <c r="L562" s="738"/>
      <c r="M562" s="738"/>
      <c r="N562" s="738"/>
      <c r="O562" s="738"/>
      <c r="P562" s="738"/>
      <c r="Q562" s="738"/>
      <c r="R562" s="738"/>
      <c r="S562" s="738"/>
      <c r="T562" s="738"/>
      <c r="U562" s="738"/>
      <c r="V562" s="738"/>
      <c r="W562" s="738"/>
      <c r="X562" s="738"/>
      <c r="Y562" s="738"/>
      <c r="Z562" s="738"/>
      <c r="AA562" s="738"/>
      <c r="AB562" s="738"/>
      <c r="AC562" s="738"/>
      <c r="AD562" s="738"/>
      <c r="AE562" s="336"/>
      <c r="AF562" s="174" t="str">
        <f>_xlfn.IFS(COUNTIF($AE$8:AE562,AE562)&lt;&gt;0,COUNTIF($AE$8:AE562,AE562),COUNTIF($AE$8:AE562,AE562)=0,"")</f>
        <v/>
      </c>
      <c r="AG562" s="98" t="str">
        <f t="shared" si="18"/>
        <v/>
      </c>
      <c r="AK562" s="3"/>
      <c r="AL562" s="503"/>
      <c r="AM562" s="504"/>
      <c r="AN562" s="504"/>
      <c r="AO562" s="504"/>
      <c r="AP562" s="504"/>
      <c r="AQ562" s="505"/>
      <c r="AR562" s="742"/>
    </row>
    <row r="563" spans="1:44" ht="27" customHeight="1" x14ac:dyDescent="0.65">
      <c r="A563" s="8" t="str">
        <f t="shared" si="19"/>
        <v/>
      </c>
      <c r="B563" s="30"/>
      <c r="E563" s="31"/>
      <c r="F563" s="280"/>
      <c r="G563" s="297"/>
      <c r="H563" s="297"/>
      <c r="I563" s="297"/>
      <c r="J563" s="297"/>
      <c r="K563" s="297"/>
      <c r="L563" s="297"/>
      <c r="M563" s="297"/>
      <c r="N563" s="297"/>
      <c r="O563" s="297"/>
      <c r="P563" s="297"/>
      <c r="Q563" s="297"/>
      <c r="R563" s="297"/>
      <c r="S563" s="297"/>
      <c r="T563" s="297"/>
      <c r="U563" s="297"/>
      <c r="V563" s="297"/>
      <c r="W563" s="297"/>
      <c r="X563" s="297"/>
      <c r="Y563" s="297"/>
      <c r="Z563" s="297"/>
      <c r="AA563" s="297"/>
      <c r="AB563" s="297"/>
      <c r="AC563" s="297"/>
      <c r="AD563" s="297"/>
      <c r="AE563" s="336"/>
      <c r="AF563" s="174" t="str">
        <f>_xlfn.IFS(COUNTIF($AE$8:AE563,AE563)&lt;&gt;0,COUNTIF($AE$8:AE563,AE563),COUNTIF($AE$8:AE563,AE563)=0,"")</f>
        <v/>
      </c>
      <c r="AG563" s="98" t="str">
        <f t="shared" si="18"/>
        <v/>
      </c>
      <c r="AK563" s="3"/>
      <c r="AL563" s="503"/>
      <c r="AM563" s="504"/>
      <c r="AN563" s="504"/>
      <c r="AO563" s="504"/>
      <c r="AP563" s="504"/>
      <c r="AQ563" s="505"/>
      <c r="AR563" s="34"/>
    </row>
    <row r="564" spans="1:44" ht="27" customHeight="1" x14ac:dyDescent="0.65">
      <c r="A564" s="8">
        <f t="shared" si="19"/>
        <v>96</v>
      </c>
      <c r="B564" s="30"/>
      <c r="E564" s="31"/>
      <c r="F564" s="280"/>
      <c r="G564" s="297"/>
      <c r="H564" s="894" t="s">
        <v>883</v>
      </c>
      <c r="I564" s="894"/>
      <c r="J564" s="894"/>
      <c r="K564" s="894"/>
      <c r="L564" s="894"/>
      <c r="M564" s="894"/>
      <c r="N564" s="894"/>
      <c r="O564" s="894"/>
      <c r="P564" s="894"/>
      <c r="Q564" s="894"/>
      <c r="R564" s="894"/>
      <c r="S564" s="894"/>
      <c r="T564" s="894"/>
      <c r="U564" s="894"/>
      <c r="V564" s="894"/>
      <c r="W564" s="894"/>
      <c r="X564" s="894"/>
      <c r="Y564" s="894"/>
      <c r="Z564" s="894"/>
      <c r="AA564" s="894"/>
      <c r="AB564" s="894"/>
      <c r="AC564" s="894"/>
      <c r="AD564" s="894"/>
      <c r="AE564" s="330" t="s">
        <v>838</v>
      </c>
      <c r="AF564" s="174">
        <f>_xlfn.IFS(COUNTIF($AE$8:AE564,AE564)&lt;&gt;0,COUNTIF($AE$8:AE564,AE564),COUNTIF($AE$8:AE564,AE564)=0,"")</f>
        <v>96</v>
      </c>
      <c r="AG564" s="98">
        <f t="shared" si="18"/>
        <v>96</v>
      </c>
      <c r="AH564" s="554" t="s">
        <v>50</v>
      </c>
      <c r="AI564" s="555"/>
      <c r="AJ564" s="556"/>
      <c r="AK564" s="3"/>
      <c r="AL564" s="503" t="s">
        <v>159</v>
      </c>
      <c r="AM564" s="504"/>
      <c r="AN564" s="504"/>
      <c r="AO564" s="504"/>
      <c r="AP564" s="504"/>
      <c r="AQ564" s="505"/>
      <c r="AR564" s="742" t="e">
        <f>VLOOKUP(AH564,$CD$7:$CE$9,2,FALSE)</f>
        <v>#N/A</v>
      </c>
    </row>
    <row r="565" spans="1:44" ht="27" customHeight="1" x14ac:dyDescent="0.65">
      <c r="A565" s="8" t="str">
        <f t="shared" si="19"/>
        <v/>
      </c>
      <c r="B565" s="30"/>
      <c r="E565" s="31"/>
      <c r="F565" s="280"/>
      <c r="G565" s="297"/>
      <c r="H565" s="297"/>
      <c r="I565" s="297"/>
      <c r="J565" s="297"/>
      <c r="K565" s="297"/>
      <c r="L565" s="297"/>
      <c r="M565" s="297"/>
      <c r="N565" s="297"/>
      <c r="O565" s="297"/>
      <c r="P565" s="297"/>
      <c r="Q565" s="297"/>
      <c r="R565" s="297"/>
      <c r="S565" s="297"/>
      <c r="T565" s="297"/>
      <c r="U565" s="297"/>
      <c r="V565" s="297"/>
      <c r="W565" s="297"/>
      <c r="X565" s="297"/>
      <c r="Y565" s="297"/>
      <c r="Z565" s="297"/>
      <c r="AA565" s="297"/>
      <c r="AB565" s="297"/>
      <c r="AC565" s="297"/>
      <c r="AD565" s="297"/>
      <c r="AE565" s="336"/>
      <c r="AF565" s="174" t="str">
        <f>_xlfn.IFS(COUNTIF($AE$8:AE565,AE565)&lt;&gt;0,COUNTIF($AE$8:AE565,AE565),COUNTIF($AE$8:AE565,AE565)=0,"")</f>
        <v/>
      </c>
      <c r="AG565" s="98" t="str">
        <f t="shared" si="18"/>
        <v/>
      </c>
      <c r="AK565" s="3"/>
      <c r="AL565" s="503"/>
      <c r="AM565" s="504"/>
      <c r="AN565" s="504"/>
      <c r="AO565" s="504"/>
      <c r="AP565" s="504"/>
      <c r="AQ565" s="505"/>
      <c r="AR565" s="742"/>
    </row>
    <row r="566" spans="1:44" ht="27" customHeight="1" x14ac:dyDescent="0.65">
      <c r="A566" s="8">
        <f t="shared" si="19"/>
        <v>97</v>
      </c>
      <c r="B566" s="30"/>
      <c r="E566" s="31"/>
      <c r="F566" s="280"/>
      <c r="G566" s="297"/>
      <c r="H566" s="930" t="s">
        <v>1121</v>
      </c>
      <c r="I566" s="930"/>
      <c r="J566" s="930"/>
      <c r="K566" s="930"/>
      <c r="L566" s="930"/>
      <c r="M566" s="930"/>
      <c r="N566" s="930"/>
      <c r="O566" s="930"/>
      <c r="P566" s="930"/>
      <c r="Q566" s="930"/>
      <c r="R566" s="930"/>
      <c r="S566" s="930"/>
      <c r="T566" s="930"/>
      <c r="U566" s="930"/>
      <c r="V566" s="930"/>
      <c r="W566" s="930"/>
      <c r="X566" s="930"/>
      <c r="Y566" s="930"/>
      <c r="Z566" s="930"/>
      <c r="AA566" s="930"/>
      <c r="AB566" s="930"/>
      <c r="AC566" s="930"/>
      <c r="AD566" s="930"/>
      <c r="AE566" s="330" t="s">
        <v>838</v>
      </c>
      <c r="AF566" s="174">
        <f>_xlfn.IFS(COUNTIF($AE$8:AE566,AE566)&lt;&gt;0,COUNTIF($AE$8:AE566,AE566),COUNTIF($AE$8:AE566,AE566)=0,"")</f>
        <v>97</v>
      </c>
      <c r="AG566" s="98">
        <f t="shared" si="18"/>
        <v>97</v>
      </c>
      <c r="AH566" s="554" t="s">
        <v>50</v>
      </c>
      <c r="AI566" s="555"/>
      <c r="AJ566" s="556"/>
      <c r="AK566" s="3"/>
      <c r="AL566" s="503" t="s">
        <v>159</v>
      </c>
      <c r="AM566" s="504"/>
      <c r="AN566" s="504"/>
      <c r="AO566" s="504"/>
      <c r="AP566" s="504"/>
      <c r="AQ566" s="505"/>
      <c r="AR566" s="742" t="e">
        <f>VLOOKUP(AH566,$CD$7:$CE$9,2,FALSE)</f>
        <v>#N/A</v>
      </c>
    </row>
    <row r="567" spans="1:44" ht="27" customHeight="1" x14ac:dyDescent="0.65">
      <c r="A567" s="8" t="str">
        <f t="shared" si="19"/>
        <v/>
      </c>
      <c r="B567" s="30"/>
      <c r="E567" s="31"/>
      <c r="F567" s="280"/>
      <c r="G567" s="297"/>
      <c r="H567" s="297"/>
      <c r="I567" s="297"/>
      <c r="J567" s="297"/>
      <c r="K567" s="297"/>
      <c r="L567" s="297"/>
      <c r="M567" s="297"/>
      <c r="N567" s="297"/>
      <c r="O567" s="297"/>
      <c r="P567" s="297"/>
      <c r="Q567" s="297"/>
      <c r="R567" s="297"/>
      <c r="S567" s="297"/>
      <c r="T567" s="297"/>
      <c r="U567" s="297"/>
      <c r="V567" s="297"/>
      <c r="W567" s="297"/>
      <c r="X567" s="297"/>
      <c r="Y567" s="297"/>
      <c r="Z567" s="297"/>
      <c r="AA567" s="297"/>
      <c r="AB567" s="297"/>
      <c r="AC567" s="297"/>
      <c r="AD567" s="297"/>
      <c r="AE567" s="336"/>
      <c r="AF567" s="174" t="str">
        <f>_xlfn.IFS(COUNTIF($AE$8:AE567,AE567)&lt;&gt;0,COUNTIF($AE$8:AE567,AE567),COUNTIF($AE$8:AE567,AE567)=0,"")</f>
        <v/>
      </c>
      <c r="AG567" s="98" t="str">
        <f t="shared" ref="AG567:AG639" si="20">+AF567</f>
        <v/>
      </c>
      <c r="AK567" s="3"/>
      <c r="AL567" s="503"/>
      <c r="AM567" s="504"/>
      <c r="AN567" s="504"/>
      <c r="AO567" s="504"/>
      <c r="AP567" s="504"/>
      <c r="AQ567" s="505"/>
      <c r="AR567" s="742"/>
    </row>
    <row r="568" spans="1:44" ht="27" customHeight="1" thickBot="1" x14ac:dyDescent="0.7">
      <c r="A568" s="8" t="str">
        <f t="shared" si="19"/>
        <v/>
      </c>
      <c r="B568" s="30"/>
      <c r="E568" s="31"/>
      <c r="F568" s="280"/>
      <c r="G568" s="297" t="s">
        <v>94</v>
      </c>
      <c r="H568" s="900" t="s">
        <v>1122</v>
      </c>
      <c r="I568" s="900"/>
      <c r="J568" s="900"/>
      <c r="K568" s="900"/>
      <c r="L568" s="900"/>
      <c r="M568" s="900"/>
      <c r="N568" s="900"/>
      <c r="O568" s="900"/>
      <c r="P568" s="900"/>
      <c r="Q568" s="900"/>
      <c r="R568" s="900"/>
      <c r="S568" s="900"/>
      <c r="T568" s="900"/>
      <c r="U568" s="900"/>
      <c r="V568" s="900"/>
      <c r="W568" s="900"/>
      <c r="X568" s="900"/>
      <c r="Y568" s="900"/>
      <c r="Z568" s="900"/>
      <c r="AA568" s="900"/>
      <c r="AB568" s="900"/>
      <c r="AC568" s="900"/>
      <c r="AD568" s="900"/>
      <c r="AE568" s="336"/>
      <c r="AF568" s="174" t="str">
        <f>_xlfn.IFS(COUNTIF($AE$8:AE568,AE568)&lt;&gt;0,COUNTIF($AE$8:AE568,AE568),COUNTIF($AE$8:AE568,AE568)=0,"")</f>
        <v/>
      </c>
      <c r="AG568" s="98" t="str">
        <f t="shared" si="20"/>
        <v/>
      </c>
      <c r="AK568" s="3"/>
      <c r="AL568" s="363"/>
      <c r="AM568" s="364"/>
      <c r="AN568" s="364"/>
      <c r="AO568" s="364"/>
      <c r="AP568" s="364"/>
      <c r="AQ568" s="365"/>
      <c r="AR568" s="34"/>
    </row>
    <row r="569" spans="1:44" ht="27" customHeight="1" thickBot="1" x14ac:dyDescent="0.7">
      <c r="A569" s="8" t="str">
        <f t="shared" si="19"/>
        <v/>
      </c>
      <c r="B569" s="30"/>
      <c r="E569" s="31"/>
      <c r="F569" s="280"/>
      <c r="G569" s="297"/>
      <c r="H569" s="759" t="s">
        <v>161</v>
      </c>
      <c r="I569" s="688"/>
      <c r="J569" s="688"/>
      <c r="K569" s="688"/>
      <c r="L569" s="688"/>
      <c r="M569" s="690"/>
      <c r="N569" s="761"/>
      <c r="O569" s="546"/>
      <c r="P569" s="546"/>
      <c r="Q569" s="546"/>
      <c r="R569" s="546"/>
      <c r="S569" s="546"/>
      <c r="T569" s="546"/>
      <c r="U569" s="546"/>
      <c r="V569" s="546"/>
      <c r="W569" s="546"/>
      <c r="X569" s="546"/>
      <c r="Y569" s="546"/>
      <c r="Z569" s="546"/>
      <c r="AA569" s="546"/>
      <c r="AB569" s="546"/>
      <c r="AC569" s="546"/>
      <c r="AD569" s="547"/>
      <c r="AE569" s="336"/>
      <c r="AF569" s="174" t="str">
        <f>_xlfn.IFS(COUNTIF($AE$8:AE569,AE569)&lt;&gt;0,COUNTIF($AE$8:AE569,AE569),COUNTIF($AE$8:AE569,AE569)=0,"")</f>
        <v/>
      </c>
      <c r="AG569" s="98" t="str">
        <f t="shared" si="20"/>
        <v/>
      </c>
      <c r="AK569" s="3"/>
      <c r="AL569" s="363"/>
      <c r="AM569" s="364"/>
      <c r="AN569" s="364"/>
      <c r="AO569" s="364"/>
      <c r="AP569" s="364"/>
      <c r="AQ569" s="365"/>
      <c r="AR569" s="34"/>
    </row>
    <row r="570" spans="1:44" ht="27" customHeight="1" thickBot="1" x14ac:dyDescent="0.7">
      <c r="A570" s="8" t="str">
        <f t="shared" si="19"/>
        <v/>
      </c>
      <c r="B570" s="30"/>
      <c r="E570" s="31"/>
      <c r="F570" s="280"/>
      <c r="G570" s="297"/>
      <c r="H570" s="795" t="s">
        <v>162</v>
      </c>
      <c r="I570" s="796"/>
      <c r="J570" s="796"/>
      <c r="K570" s="796"/>
      <c r="L570" s="796"/>
      <c r="M570" s="797"/>
      <c r="N570" s="759" t="s">
        <v>163</v>
      </c>
      <c r="O570" s="688"/>
      <c r="P570" s="688"/>
      <c r="Q570" s="822"/>
      <c r="R570" s="688"/>
      <c r="S570" s="688"/>
      <c r="T570" s="688"/>
      <c r="U570" s="688"/>
      <c r="V570" s="688"/>
      <c r="W570" s="688"/>
      <c r="X570" s="688"/>
      <c r="Y570" s="688"/>
      <c r="Z570" s="688"/>
      <c r="AA570" s="688"/>
      <c r="AB570" s="688"/>
      <c r="AC570" s="688"/>
      <c r="AD570" s="690"/>
      <c r="AE570" s="336"/>
      <c r="AF570" s="174" t="str">
        <f>_xlfn.IFS(COUNTIF($AE$8:AE570,AE570)&lt;&gt;0,COUNTIF($AE$8:AE570,AE570),COUNTIF($AE$8:AE570,AE570)=0,"")</f>
        <v/>
      </c>
      <c r="AG570" s="98" t="str">
        <f t="shared" si="20"/>
        <v/>
      </c>
      <c r="AK570" s="3"/>
      <c r="AL570" s="363"/>
      <c r="AM570" s="364"/>
      <c r="AN570" s="364"/>
      <c r="AO570" s="364"/>
      <c r="AP570" s="364"/>
      <c r="AQ570" s="365"/>
      <c r="AR570" s="34"/>
    </row>
    <row r="571" spans="1:44" ht="27" customHeight="1" thickBot="1" x14ac:dyDescent="0.7">
      <c r="A571" s="8" t="str">
        <f t="shared" ref="A571:A643" si="21">+AG571</f>
        <v/>
      </c>
      <c r="B571" s="30"/>
      <c r="E571" s="31"/>
      <c r="F571" s="280"/>
      <c r="G571" s="297"/>
      <c r="H571" s="798"/>
      <c r="I571" s="799"/>
      <c r="J571" s="799"/>
      <c r="K571" s="799"/>
      <c r="L571" s="799"/>
      <c r="M571" s="800"/>
      <c r="N571" s="759" t="s">
        <v>164</v>
      </c>
      <c r="O571" s="688"/>
      <c r="P571" s="688"/>
      <c r="Q571" s="822"/>
      <c r="R571" s="688" t="s">
        <v>117</v>
      </c>
      <c r="S571" s="688"/>
      <c r="T571" s="688"/>
      <c r="U571" s="688"/>
      <c r="V571" s="688"/>
      <c r="W571" s="763" t="s">
        <v>124</v>
      </c>
      <c r="X571" s="763"/>
      <c r="Y571" s="763"/>
      <c r="Z571" s="763"/>
      <c r="AA571" s="688" t="s">
        <v>116</v>
      </c>
      <c r="AB571" s="688"/>
      <c r="AC571" s="688"/>
      <c r="AD571" s="690"/>
      <c r="AE571" s="336"/>
      <c r="AF571" s="174" t="str">
        <f>_xlfn.IFS(COUNTIF($AE$8:AE571,AE571)&lt;&gt;0,COUNTIF($AE$8:AE571,AE571),COUNTIF($AE$8:AE571,AE571)=0,"")</f>
        <v/>
      </c>
      <c r="AG571" s="98" t="str">
        <f t="shared" si="20"/>
        <v/>
      </c>
      <c r="AK571" s="3"/>
      <c r="AL571" s="363"/>
      <c r="AM571" s="364"/>
      <c r="AN571" s="364"/>
      <c r="AO571" s="364"/>
      <c r="AP571" s="364"/>
      <c r="AQ571" s="365"/>
      <c r="AR571" s="34"/>
    </row>
    <row r="572" spans="1:44" ht="27" customHeight="1" thickBot="1" x14ac:dyDescent="0.7">
      <c r="A572" s="8" t="str">
        <f t="shared" si="21"/>
        <v/>
      </c>
      <c r="B572" s="30"/>
      <c r="E572" s="31"/>
      <c r="F572" s="280"/>
      <c r="G572" s="297"/>
      <c r="H572" s="759" t="s">
        <v>160</v>
      </c>
      <c r="I572" s="688"/>
      <c r="J572" s="688"/>
      <c r="K572" s="688"/>
      <c r="L572" s="758" t="s">
        <v>165</v>
      </c>
      <c r="M572" s="758"/>
      <c r="N572" s="758"/>
      <c r="O572" s="758"/>
      <c r="P572" s="758"/>
      <c r="Q572" s="758"/>
      <c r="R572" s="758"/>
      <c r="S572" s="758"/>
      <c r="T572" s="758"/>
      <c r="U572" s="546"/>
      <c r="V572" s="546"/>
      <c r="W572" s="546"/>
      <c r="X572" s="546"/>
      <c r="Y572" s="546"/>
      <c r="Z572" s="546"/>
      <c r="AA572" s="546"/>
      <c r="AB572" s="546"/>
      <c r="AC572" s="546"/>
      <c r="AD572" s="547"/>
      <c r="AE572" s="336"/>
      <c r="AF572" s="174" t="str">
        <f>_xlfn.IFS(COUNTIF($AE$8:AE572,AE572)&lt;&gt;0,COUNTIF($AE$8:AE572,AE572),COUNTIF($AE$8:AE572,AE572)=0,"")</f>
        <v/>
      </c>
      <c r="AG572" s="98" t="str">
        <f t="shared" si="20"/>
        <v/>
      </c>
      <c r="AK572" s="3"/>
      <c r="AL572" s="363"/>
      <c r="AM572" s="364"/>
      <c r="AN572" s="364"/>
      <c r="AO572" s="364"/>
      <c r="AP572" s="364"/>
      <c r="AQ572" s="365"/>
      <c r="AR572" s="34"/>
    </row>
    <row r="573" spans="1:44" ht="27" customHeight="1" x14ac:dyDescent="0.65">
      <c r="A573" s="8" t="str">
        <f t="shared" si="21"/>
        <v/>
      </c>
      <c r="B573" s="30"/>
      <c r="E573" s="31"/>
      <c r="F573" s="297"/>
      <c r="G573" s="297"/>
      <c r="H573" s="548"/>
      <c r="I573" s="549"/>
      <c r="J573" s="549"/>
      <c r="K573" s="549"/>
      <c r="L573" s="549"/>
      <c r="M573" s="549"/>
      <c r="N573" s="549"/>
      <c r="O573" s="549"/>
      <c r="P573" s="549"/>
      <c r="Q573" s="549"/>
      <c r="R573" s="549"/>
      <c r="S573" s="549"/>
      <c r="T573" s="549"/>
      <c r="U573" s="549"/>
      <c r="V573" s="549"/>
      <c r="W573" s="549"/>
      <c r="X573" s="549"/>
      <c r="Y573" s="549"/>
      <c r="Z573" s="549"/>
      <c r="AA573" s="549"/>
      <c r="AB573" s="549"/>
      <c r="AC573" s="549"/>
      <c r="AD573" s="550"/>
      <c r="AE573" s="336"/>
      <c r="AF573" s="174" t="str">
        <f>_xlfn.IFS(COUNTIF($AE$8:AE573,AE573)&lt;&gt;0,COUNTIF($AE$8:AE573,AE573),COUNTIF($AE$8:AE573,AE573)=0,"")</f>
        <v/>
      </c>
      <c r="AG573" s="98" t="str">
        <f t="shared" si="20"/>
        <v/>
      </c>
      <c r="AK573" s="3"/>
      <c r="AL573" s="363"/>
      <c r="AM573" s="364"/>
      <c r="AN573" s="364"/>
      <c r="AO573" s="364"/>
      <c r="AP573" s="364"/>
      <c r="AQ573" s="365"/>
      <c r="AR573" s="34"/>
    </row>
    <row r="574" spans="1:44" ht="27" customHeight="1" x14ac:dyDescent="0.65">
      <c r="A574" s="8" t="str">
        <f t="shared" si="21"/>
        <v/>
      </c>
      <c r="B574" s="30"/>
      <c r="E574" s="31"/>
      <c r="F574" s="297"/>
      <c r="G574" s="297"/>
      <c r="H574" s="280"/>
      <c r="I574" s="281" t="s">
        <v>124</v>
      </c>
      <c r="J574" s="823" t="s">
        <v>118</v>
      </c>
      <c r="K574" s="803"/>
      <c r="L574" s="803"/>
      <c r="M574" s="824"/>
      <c r="N574" s="281" t="s">
        <v>124</v>
      </c>
      <c r="O574" s="823" t="s">
        <v>558</v>
      </c>
      <c r="P574" s="803"/>
      <c r="Q574" s="824"/>
      <c r="R574" s="281" t="s">
        <v>124</v>
      </c>
      <c r="S574" s="823" t="s">
        <v>119</v>
      </c>
      <c r="T574" s="803"/>
      <c r="U574" s="824"/>
      <c r="V574" s="281" t="s">
        <v>124</v>
      </c>
      <c r="W574" s="823" t="s">
        <v>500</v>
      </c>
      <c r="X574" s="803"/>
      <c r="Y574" s="824"/>
      <c r="Z574" s="281" t="s">
        <v>124</v>
      </c>
      <c r="AA574" s="823" t="s">
        <v>121</v>
      </c>
      <c r="AB574" s="803"/>
      <c r="AC574" s="803"/>
      <c r="AD574" s="282"/>
      <c r="AE574" s="336"/>
      <c r="AF574" s="174" t="str">
        <f>_xlfn.IFS(COUNTIF($AE$8:AE574,AE574)&lt;&gt;0,COUNTIF($AE$8:AE574,AE574),COUNTIF($AE$8:AE574,AE574)=0,"")</f>
        <v/>
      </c>
      <c r="AG574" s="98" t="str">
        <f t="shared" si="20"/>
        <v/>
      </c>
      <c r="AK574" s="3"/>
      <c r="AL574" s="363"/>
      <c r="AM574" s="364"/>
      <c r="AN574" s="364"/>
      <c r="AO574" s="364"/>
      <c r="AP574" s="364"/>
      <c r="AQ574" s="365"/>
      <c r="AR574" s="34"/>
    </row>
    <row r="575" spans="1:44" ht="27" customHeight="1" x14ac:dyDescent="0.65">
      <c r="A575" s="8" t="str">
        <f t="shared" si="21"/>
        <v/>
      </c>
      <c r="B575" s="30"/>
      <c r="E575" s="31"/>
      <c r="F575" s="297"/>
      <c r="G575" s="297"/>
      <c r="H575" s="280"/>
      <c r="I575" s="281" t="s">
        <v>124</v>
      </c>
      <c r="J575" s="823" t="s">
        <v>166</v>
      </c>
      <c r="K575" s="803"/>
      <c r="L575" s="803"/>
      <c r="M575" s="824"/>
      <c r="N575" s="281" t="s">
        <v>124</v>
      </c>
      <c r="O575" s="823" t="s">
        <v>559</v>
      </c>
      <c r="P575" s="803"/>
      <c r="Q575" s="803"/>
      <c r="R575" s="803"/>
      <c r="S575" s="824"/>
      <c r="T575" s="281" t="s">
        <v>124</v>
      </c>
      <c r="U575" s="825" t="s">
        <v>122</v>
      </c>
      <c r="V575" s="826"/>
      <c r="W575" s="826"/>
      <c r="X575" s="552"/>
      <c r="Y575" s="552"/>
      <c r="Z575" s="552"/>
      <c r="AA575" s="552"/>
      <c r="AB575" s="552"/>
      <c r="AC575" s="299" t="s">
        <v>28</v>
      </c>
      <c r="AD575" s="282"/>
      <c r="AE575" s="336"/>
      <c r="AF575" s="174" t="str">
        <f>_xlfn.IFS(COUNTIF($AE$8:AE575,AE575)&lt;&gt;0,COUNTIF($AE$8:AE575,AE575),COUNTIF($AE$8:AE575,AE575)=0,"")</f>
        <v/>
      </c>
      <c r="AG575" s="98" t="str">
        <f t="shared" si="20"/>
        <v/>
      </c>
      <c r="AK575" s="3"/>
      <c r="AL575" s="363"/>
      <c r="AM575" s="364"/>
      <c r="AN575" s="364"/>
      <c r="AO575" s="364"/>
      <c r="AP575" s="364"/>
      <c r="AQ575" s="365"/>
      <c r="AR575" s="34"/>
    </row>
    <row r="576" spans="1:44" ht="27" customHeight="1" thickBot="1" x14ac:dyDescent="0.7">
      <c r="A576" s="8" t="str">
        <f t="shared" si="21"/>
        <v/>
      </c>
      <c r="B576" s="30"/>
      <c r="E576" s="31"/>
      <c r="F576" s="297"/>
      <c r="G576" s="297"/>
      <c r="H576" s="509"/>
      <c r="I576" s="510"/>
      <c r="J576" s="510"/>
      <c r="K576" s="510"/>
      <c r="L576" s="510"/>
      <c r="M576" s="510"/>
      <c r="N576" s="510"/>
      <c r="O576" s="510"/>
      <c r="P576" s="510"/>
      <c r="Q576" s="510"/>
      <c r="R576" s="510"/>
      <c r="S576" s="510"/>
      <c r="T576" s="510"/>
      <c r="U576" s="760" t="s">
        <v>123</v>
      </c>
      <c r="V576" s="760"/>
      <c r="W576" s="760"/>
      <c r="X576" s="760"/>
      <c r="Y576" s="760"/>
      <c r="Z576" s="760"/>
      <c r="AA576" s="760"/>
      <c r="AB576" s="760"/>
      <c r="AC576" s="760"/>
      <c r="AD576" s="283"/>
      <c r="AE576" s="336"/>
      <c r="AF576" s="174" t="str">
        <f>_xlfn.IFS(COUNTIF($AE$8:AE576,AE576)&lt;&gt;0,COUNTIF($AE$8:AE576,AE576),COUNTIF($AE$8:AE576,AE576)=0,"")</f>
        <v/>
      </c>
      <c r="AG576" s="98" t="str">
        <f t="shared" si="20"/>
        <v/>
      </c>
      <c r="AK576" s="3"/>
      <c r="AL576" s="363"/>
      <c r="AM576" s="364"/>
      <c r="AN576" s="364"/>
      <c r="AO576" s="364"/>
      <c r="AP576" s="364"/>
      <c r="AQ576" s="365"/>
      <c r="AR576" s="34"/>
    </row>
    <row r="577" spans="1:44" ht="27" customHeight="1" thickBot="1" x14ac:dyDescent="0.7">
      <c r="A577" s="8" t="str">
        <f t="shared" si="21"/>
        <v/>
      </c>
      <c r="B577" s="30"/>
      <c r="E577" s="31"/>
      <c r="F577" s="297"/>
      <c r="G577" s="297"/>
      <c r="H577" s="897" t="s">
        <v>354</v>
      </c>
      <c r="I577" s="898"/>
      <c r="J577" s="898"/>
      <c r="K577" s="898"/>
      <c r="L577" s="898"/>
      <c r="M577" s="898"/>
      <c r="N577" s="898"/>
      <c r="O577" s="898"/>
      <c r="P577" s="898"/>
      <c r="Q577" s="898"/>
      <c r="R577" s="898"/>
      <c r="S577" s="898"/>
      <c r="T577" s="898"/>
      <c r="U577" s="899"/>
      <c r="V577" s="542"/>
      <c r="W577" s="543"/>
      <c r="X577" s="543"/>
      <c r="Y577" s="543"/>
      <c r="Z577" s="543"/>
      <c r="AA577" s="543"/>
      <c r="AB577" s="543"/>
      <c r="AC577" s="543"/>
      <c r="AD577" s="544"/>
      <c r="AE577" s="336"/>
      <c r="AF577" s="174" t="str">
        <f>_xlfn.IFS(COUNTIF($AE$8:AE577,AE577)&lt;&gt;0,COUNTIF($AE$8:AE577,AE577),COUNTIF($AE$8:AE577,AE577)=0,"")</f>
        <v/>
      </c>
      <c r="AG577" s="98" t="str">
        <f t="shared" si="20"/>
        <v/>
      </c>
      <c r="AK577" s="3"/>
      <c r="AL577" s="363"/>
      <c r="AM577" s="364"/>
      <c r="AN577" s="364"/>
      <c r="AO577" s="364"/>
      <c r="AP577" s="364"/>
      <c r="AQ577" s="365"/>
      <c r="AR577" s="34"/>
    </row>
    <row r="578" spans="1:44" ht="27" customHeight="1" thickBot="1" x14ac:dyDescent="0.7">
      <c r="A578" s="8" t="str">
        <f t="shared" si="21"/>
        <v/>
      </c>
      <c r="B578" s="30"/>
      <c r="E578" s="31"/>
      <c r="F578" s="280"/>
      <c r="G578" s="297"/>
      <c r="H578" s="761" t="s">
        <v>167</v>
      </c>
      <c r="I578" s="546"/>
      <c r="J578" s="546"/>
      <c r="K578" s="546"/>
      <c r="L578" s="546"/>
      <c r="M578" s="546"/>
      <c r="N578" s="546"/>
      <c r="O578" s="546"/>
      <c r="P578" s="546"/>
      <c r="Q578" s="546"/>
      <c r="R578" s="546"/>
      <c r="S578" s="546"/>
      <c r="T578" s="546"/>
      <c r="U578" s="762"/>
      <c r="V578" s="284"/>
      <c r="W578" s="763" t="s">
        <v>124</v>
      </c>
      <c r="X578" s="763"/>
      <c r="Y578" s="763"/>
      <c r="Z578" s="763"/>
      <c r="AA578" s="688" t="s">
        <v>116</v>
      </c>
      <c r="AB578" s="688"/>
      <c r="AC578" s="688"/>
      <c r="AD578" s="690"/>
      <c r="AE578" s="336"/>
      <c r="AF578" s="174" t="str">
        <f>_xlfn.IFS(COUNTIF($AE$8:AE578,AE578)&lt;&gt;0,COUNTIF($AE$8:AE578,AE578),COUNTIF($AE$8:AE578,AE578)=0,"")</f>
        <v/>
      </c>
      <c r="AG578" s="98" t="str">
        <f t="shared" si="20"/>
        <v/>
      </c>
      <c r="AK578" s="3"/>
      <c r="AL578" s="363"/>
      <c r="AM578" s="364"/>
      <c r="AN578" s="364"/>
      <c r="AO578" s="364"/>
      <c r="AP578" s="364"/>
      <c r="AQ578" s="365"/>
      <c r="AR578" s="34"/>
    </row>
    <row r="579" spans="1:44" ht="12.9" customHeight="1" x14ac:dyDescent="0.65">
      <c r="A579" s="8" t="str">
        <f t="shared" si="21"/>
        <v/>
      </c>
      <c r="B579" s="30"/>
      <c r="E579" s="31"/>
      <c r="F579" s="280"/>
      <c r="G579" s="297"/>
      <c r="H579" s="297"/>
      <c r="I579" s="297"/>
      <c r="J579" s="297"/>
      <c r="K579" s="297"/>
      <c r="L579" s="297"/>
      <c r="M579" s="297"/>
      <c r="N579" s="297"/>
      <c r="O579" s="297"/>
      <c r="P579" s="297"/>
      <c r="Q579" s="297"/>
      <c r="R579" s="297"/>
      <c r="S579" s="297"/>
      <c r="T579" s="297"/>
      <c r="U579" s="297"/>
      <c r="V579" s="297"/>
      <c r="W579" s="297"/>
      <c r="X579" s="297"/>
      <c r="Y579" s="297"/>
      <c r="Z579" s="297"/>
      <c r="AA579" s="297"/>
      <c r="AB579" s="297"/>
      <c r="AC579" s="297"/>
      <c r="AD579" s="297"/>
      <c r="AE579" s="336"/>
      <c r="AF579" s="174" t="str">
        <f>_xlfn.IFS(COUNTIF($AE$8:AE579,AE579)&lt;&gt;0,COUNTIF($AE$8:AE579,AE579),COUNTIF($AE$8:AE579,AE579)=0,"")</f>
        <v/>
      </c>
      <c r="AG579" s="98" t="str">
        <f t="shared" si="20"/>
        <v/>
      </c>
      <c r="AK579" s="3"/>
      <c r="AL579" s="363"/>
      <c r="AM579" s="364"/>
      <c r="AN579" s="364"/>
      <c r="AO579" s="364"/>
      <c r="AP579" s="364"/>
      <c r="AQ579" s="365"/>
      <c r="AR579" s="34"/>
    </row>
    <row r="580" spans="1:44" ht="27" customHeight="1" x14ac:dyDescent="0.65">
      <c r="A580" s="8" t="str">
        <f t="shared" si="21"/>
        <v/>
      </c>
      <c r="B580" s="30"/>
      <c r="E580" s="31"/>
      <c r="F580" s="280"/>
      <c r="G580" s="297"/>
      <c r="H580" s="821" t="s">
        <v>1123</v>
      </c>
      <c r="I580" s="821"/>
      <c r="J580" s="821"/>
      <c r="K580" s="821"/>
      <c r="L580" s="821"/>
      <c r="M580" s="821"/>
      <c r="N580" s="821"/>
      <c r="O580" s="821"/>
      <c r="P580" s="821"/>
      <c r="Q580" s="821"/>
      <c r="R580" s="821"/>
      <c r="S580" s="821"/>
      <c r="T580" s="821"/>
      <c r="U580" s="821"/>
      <c r="V580" s="821"/>
      <c r="W580" s="821"/>
      <c r="X580" s="821"/>
      <c r="Y580" s="821"/>
      <c r="Z580" s="821"/>
      <c r="AA580" s="821"/>
      <c r="AB580" s="821"/>
      <c r="AC580" s="821"/>
      <c r="AD580" s="821"/>
      <c r="AE580" s="336"/>
      <c r="AF580" s="174" t="str">
        <f>_xlfn.IFS(COUNTIF($AE$8:AE580,AE580)&lt;&gt;0,COUNTIF($AE$8:AE580,AE580),COUNTIF($AE$8:AE580,AE580)=0,"")</f>
        <v/>
      </c>
      <c r="AG580" s="98" t="str">
        <f t="shared" si="20"/>
        <v/>
      </c>
      <c r="AK580" s="3"/>
      <c r="AL580" s="363"/>
      <c r="AM580" s="364"/>
      <c r="AN580" s="364"/>
      <c r="AO580" s="364"/>
      <c r="AP580" s="364"/>
      <c r="AQ580" s="365"/>
      <c r="AR580" s="34"/>
    </row>
    <row r="581" spans="1:44" ht="27" customHeight="1" x14ac:dyDescent="0.65">
      <c r="A581" s="8">
        <f t="shared" si="21"/>
        <v>98</v>
      </c>
      <c r="B581" s="30"/>
      <c r="E581" s="31"/>
      <c r="F581" s="280"/>
      <c r="G581" s="297"/>
      <c r="H581" s="670" t="s">
        <v>499</v>
      </c>
      <c r="I581" s="670"/>
      <c r="J581" s="670"/>
      <c r="K581" s="670"/>
      <c r="L581" s="670"/>
      <c r="M581" s="670"/>
      <c r="N581" s="670"/>
      <c r="O581" s="670"/>
      <c r="P581" s="670"/>
      <c r="Q581" s="670"/>
      <c r="R581" s="670"/>
      <c r="S581" s="670"/>
      <c r="T581" s="670"/>
      <c r="U581" s="670"/>
      <c r="V581" s="670"/>
      <c r="W581" s="670"/>
      <c r="X581" s="670"/>
      <c r="Y581" s="670"/>
      <c r="Z581" s="670"/>
      <c r="AA581" s="670"/>
      <c r="AB581" s="670"/>
      <c r="AC581" s="670"/>
      <c r="AD581" s="670"/>
      <c r="AE581" s="330" t="s">
        <v>838</v>
      </c>
      <c r="AF581" s="174">
        <f>_xlfn.IFS(COUNTIF($AE$8:AE581,AE581)&lt;&gt;0,COUNTIF($AE$8:AE581,AE581),COUNTIF($AE$8:AE581,AE581)=0,"")</f>
        <v>98</v>
      </c>
      <c r="AG581" s="98">
        <f t="shared" si="20"/>
        <v>98</v>
      </c>
      <c r="AH581" s="554" t="s">
        <v>50</v>
      </c>
      <c r="AI581" s="555"/>
      <c r="AJ581" s="556"/>
      <c r="AK581" s="3"/>
      <c r="AL581" s="503" t="s">
        <v>745</v>
      </c>
      <c r="AM581" s="504"/>
      <c r="AN581" s="504"/>
      <c r="AO581" s="504"/>
      <c r="AP581" s="504"/>
      <c r="AQ581" s="505"/>
      <c r="AR581" s="742" t="e">
        <f>VLOOKUP(AH581,$CD$7:$CE$9,2,FALSE)</f>
        <v>#N/A</v>
      </c>
    </row>
    <row r="582" spans="1:44" ht="27" customHeight="1" x14ac:dyDescent="0.65">
      <c r="A582" s="8" t="str">
        <f t="shared" si="21"/>
        <v/>
      </c>
      <c r="B582" s="30"/>
      <c r="E582" s="31"/>
      <c r="F582" s="280"/>
      <c r="G582" s="297"/>
      <c r="H582" s="670"/>
      <c r="I582" s="670"/>
      <c r="J582" s="670"/>
      <c r="K582" s="670"/>
      <c r="L582" s="670"/>
      <c r="M582" s="670"/>
      <c r="N582" s="670"/>
      <c r="O582" s="670"/>
      <c r="P582" s="670"/>
      <c r="Q582" s="670"/>
      <c r="R582" s="670"/>
      <c r="S582" s="670"/>
      <c r="T582" s="670"/>
      <c r="U582" s="670"/>
      <c r="V582" s="670"/>
      <c r="W582" s="670"/>
      <c r="X582" s="670"/>
      <c r="Y582" s="670"/>
      <c r="Z582" s="670"/>
      <c r="AA582" s="670"/>
      <c r="AB582" s="670"/>
      <c r="AC582" s="670"/>
      <c r="AD582" s="670"/>
      <c r="AE582" s="336"/>
      <c r="AF582" s="174" t="str">
        <f>_xlfn.IFS(COUNTIF($AE$8:AE582,AE582)&lt;&gt;0,COUNTIF($AE$8:AE582,AE582),COUNTIF($AE$8:AE582,AE582)=0,"")</f>
        <v/>
      </c>
      <c r="AG582" s="98" t="str">
        <f t="shared" si="20"/>
        <v/>
      </c>
      <c r="AK582" s="3"/>
      <c r="AL582" s="503"/>
      <c r="AM582" s="504"/>
      <c r="AN582" s="504"/>
      <c r="AO582" s="504"/>
      <c r="AP582" s="504"/>
      <c r="AQ582" s="505"/>
      <c r="AR582" s="742"/>
    </row>
    <row r="583" spans="1:44" ht="27" customHeight="1" x14ac:dyDescent="0.65">
      <c r="A583" s="8">
        <f t="shared" si="21"/>
        <v>99</v>
      </c>
      <c r="B583" s="30"/>
      <c r="E583" s="31"/>
      <c r="F583" s="280"/>
      <c r="G583" s="297"/>
      <c r="H583" s="670" t="s">
        <v>1027</v>
      </c>
      <c r="I583" s="670"/>
      <c r="J583" s="670"/>
      <c r="K583" s="670"/>
      <c r="L583" s="670"/>
      <c r="M583" s="670"/>
      <c r="N583" s="670"/>
      <c r="O583" s="670"/>
      <c r="P583" s="670"/>
      <c r="Q583" s="670"/>
      <c r="R583" s="670"/>
      <c r="S583" s="670"/>
      <c r="T583" s="670"/>
      <c r="U583" s="670"/>
      <c r="V583" s="670"/>
      <c r="W583" s="670"/>
      <c r="X583" s="670"/>
      <c r="Y583" s="670"/>
      <c r="Z583" s="670"/>
      <c r="AA583" s="670"/>
      <c r="AB583" s="670"/>
      <c r="AC583" s="670"/>
      <c r="AD583" s="670"/>
      <c r="AE583" s="330" t="s">
        <v>838</v>
      </c>
      <c r="AF583" s="174">
        <f>_xlfn.IFS(COUNTIF($AE$8:AE583,AE583)&lt;&gt;0,COUNTIF($AE$8:AE583,AE583),COUNTIF($AE$8:AE583,AE583)=0,"")</f>
        <v>99</v>
      </c>
      <c r="AG583" s="98">
        <f t="shared" si="20"/>
        <v>99</v>
      </c>
      <c r="AH583" s="554" t="s">
        <v>50</v>
      </c>
      <c r="AI583" s="555"/>
      <c r="AJ583" s="556"/>
      <c r="AK583" s="3"/>
      <c r="AL583" s="503" t="s">
        <v>745</v>
      </c>
      <c r="AM583" s="504"/>
      <c r="AN583" s="504"/>
      <c r="AO583" s="504"/>
      <c r="AP583" s="504"/>
      <c r="AQ583" s="505"/>
      <c r="AR583" s="742" t="e">
        <f>VLOOKUP(AH583,$CD$7:$CE$9,2,FALSE)</f>
        <v>#N/A</v>
      </c>
    </row>
    <row r="584" spans="1:44" ht="27" customHeight="1" x14ac:dyDescent="0.65">
      <c r="A584" s="8" t="str">
        <f t="shared" si="21"/>
        <v/>
      </c>
      <c r="B584" s="30"/>
      <c r="E584" s="31"/>
      <c r="F584" s="280"/>
      <c r="G584" s="297"/>
      <c r="H584" s="670"/>
      <c r="I584" s="670"/>
      <c r="J584" s="670"/>
      <c r="K584" s="670"/>
      <c r="L584" s="670"/>
      <c r="M584" s="670"/>
      <c r="N584" s="670"/>
      <c r="O584" s="670"/>
      <c r="P584" s="670"/>
      <c r="Q584" s="670"/>
      <c r="R584" s="670"/>
      <c r="S584" s="670"/>
      <c r="T584" s="670"/>
      <c r="U584" s="670"/>
      <c r="V584" s="670"/>
      <c r="W584" s="670"/>
      <c r="X584" s="670"/>
      <c r="Y584" s="670"/>
      <c r="Z584" s="670"/>
      <c r="AA584" s="670"/>
      <c r="AB584" s="670"/>
      <c r="AC584" s="670"/>
      <c r="AD584" s="670"/>
      <c r="AE584" s="336"/>
      <c r="AF584" s="174" t="str">
        <f>_xlfn.IFS(COUNTIF($AE$8:AE584,AE584)&lt;&gt;0,COUNTIF($AE$8:AE584,AE584),COUNTIF($AE$8:AE584,AE584)=0,"")</f>
        <v/>
      </c>
      <c r="AG584" s="98" t="str">
        <f t="shared" si="20"/>
        <v/>
      </c>
      <c r="AK584" s="3"/>
      <c r="AL584" s="503"/>
      <c r="AM584" s="504"/>
      <c r="AN584" s="504"/>
      <c r="AO584" s="504"/>
      <c r="AP584" s="504"/>
      <c r="AQ584" s="505"/>
      <c r="AR584" s="742"/>
    </row>
    <row r="585" spans="1:44" ht="20.8" customHeight="1" x14ac:dyDescent="0.65">
      <c r="B585" s="30"/>
      <c r="E585" s="31"/>
      <c r="F585" s="280"/>
      <c r="G585" s="297"/>
      <c r="H585" s="352"/>
      <c r="I585" s="352"/>
      <c r="J585" s="352"/>
      <c r="K585" s="352"/>
      <c r="L585" s="352"/>
      <c r="M585" s="352"/>
      <c r="N585" s="352"/>
      <c r="O585" s="352"/>
      <c r="P585" s="352"/>
      <c r="Q585" s="352"/>
      <c r="R585" s="352"/>
      <c r="S585" s="352"/>
      <c r="T585" s="352"/>
      <c r="U585" s="352"/>
      <c r="V585" s="352"/>
      <c r="W585" s="352"/>
      <c r="X585" s="352"/>
      <c r="Y585" s="352"/>
      <c r="Z585" s="352"/>
      <c r="AA585" s="352"/>
      <c r="AB585" s="352"/>
      <c r="AC585" s="352"/>
      <c r="AD585" s="352"/>
      <c r="AE585" s="336"/>
      <c r="AF585" s="331"/>
      <c r="AG585" s="332"/>
      <c r="AH585" s="353"/>
      <c r="AI585" s="353"/>
      <c r="AJ585" s="353"/>
      <c r="AK585" s="282"/>
      <c r="AL585" s="354"/>
      <c r="AM585" s="355"/>
      <c r="AN585" s="355"/>
      <c r="AO585" s="355"/>
      <c r="AP585" s="355"/>
      <c r="AQ585" s="356"/>
      <c r="AR585" s="70"/>
    </row>
    <row r="586" spans="1:44" ht="27" customHeight="1" x14ac:dyDescent="0.65">
      <c r="B586" s="30"/>
      <c r="E586" s="31"/>
      <c r="F586" s="280"/>
      <c r="G586" s="297"/>
      <c r="H586" s="520" t="s">
        <v>1071</v>
      </c>
      <c r="I586" s="978"/>
      <c r="J586" s="978"/>
      <c r="K586" s="978"/>
      <c r="L586" s="978"/>
      <c r="M586" s="978"/>
      <c r="N586" s="978"/>
      <c r="O586" s="978"/>
      <c r="P586" s="978"/>
      <c r="Q586" s="978"/>
      <c r="R586" s="978"/>
      <c r="S586" s="978"/>
      <c r="T586" s="978"/>
      <c r="U586" s="978"/>
      <c r="V586" s="978"/>
      <c r="W586" s="978"/>
      <c r="X586" s="978"/>
      <c r="Y586" s="978"/>
      <c r="Z586" s="978"/>
      <c r="AA586" s="978"/>
      <c r="AB586" s="978"/>
      <c r="AC586" s="978"/>
      <c r="AD586" s="978"/>
      <c r="AE586" s="336"/>
      <c r="AF586" s="331"/>
      <c r="AG586" s="332"/>
      <c r="AH586" s="353"/>
      <c r="AI586" s="353"/>
      <c r="AJ586" s="353"/>
      <c r="AK586" s="282"/>
      <c r="AL586" s="503" t="s">
        <v>745</v>
      </c>
      <c r="AM586" s="504"/>
      <c r="AN586" s="504"/>
      <c r="AO586" s="504"/>
      <c r="AP586" s="504"/>
      <c r="AQ586" s="505"/>
      <c r="AR586" s="70"/>
    </row>
    <row r="587" spans="1:44" ht="27" customHeight="1" x14ac:dyDescent="0.65">
      <c r="B587" s="30"/>
      <c r="E587" s="31"/>
      <c r="F587" s="280"/>
      <c r="G587" s="297"/>
      <c r="H587" s="520"/>
      <c r="I587" s="978"/>
      <c r="J587" s="978"/>
      <c r="K587" s="978"/>
      <c r="L587" s="978"/>
      <c r="M587" s="978"/>
      <c r="N587" s="978"/>
      <c r="O587" s="978"/>
      <c r="P587" s="978"/>
      <c r="Q587" s="978"/>
      <c r="R587" s="978"/>
      <c r="S587" s="978"/>
      <c r="T587" s="978"/>
      <c r="U587" s="978"/>
      <c r="V587" s="978"/>
      <c r="W587" s="978"/>
      <c r="X587" s="978"/>
      <c r="Y587" s="978"/>
      <c r="Z587" s="978"/>
      <c r="AA587" s="978"/>
      <c r="AB587" s="978"/>
      <c r="AC587" s="978"/>
      <c r="AD587" s="978"/>
      <c r="AE587" s="336"/>
      <c r="AF587" s="331"/>
      <c r="AG587" s="332"/>
      <c r="AH587" s="353"/>
      <c r="AI587" s="353"/>
      <c r="AJ587" s="353"/>
      <c r="AK587" s="282"/>
      <c r="AL587" s="503"/>
      <c r="AM587" s="504"/>
      <c r="AN587" s="504"/>
      <c r="AO587" s="504"/>
      <c r="AP587" s="504"/>
      <c r="AQ587" s="505"/>
      <c r="AR587" s="70"/>
    </row>
    <row r="588" spans="1:44" ht="27" customHeight="1" x14ac:dyDescent="0.65">
      <c r="B588" s="30"/>
      <c r="E588" s="31"/>
      <c r="F588" s="280"/>
      <c r="G588" s="297"/>
      <c r="H588" s="520"/>
      <c r="I588" s="978"/>
      <c r="J588" s="978"/>
      <c r="K588" s="978"/>
      <c r="L588" s="978"/>
      <c r="M588" s="978"/>
      <c r="N588" s="978"/>
      <c r="O588" s="978"/>
      <c r="P588" s="978"/>
      <c r="Q588" s="978"/>
      <c r="R588" s="978"/>
      <c r="S588" s="978"/>
      <c r="T588" s="978"/>
      <c r="U588" s="978"/>
      <c r="V588" s="978"/>
      <c r="W588" s="978"/>
      <c r="X588" s="978"/>
      <c r="Y588" s="978"/>
      <c r="Z588" s="978"/>
      <c r="AA588" s="978"/>
      <c r="AB588" s="978"/>
      <c r="AC588" s="978"/>
      <c r="AD588" s="978"/>
      <c r="AE588" s="336"/>
      <c r="AF588" s="331"/>
      <c r="AG588" s="332"/>
      <c r="AH588" s="353"/>
      <c r="AI588" s="353"/>
      <c r="AJ588" s="353"/>
      <c r="AK588" s="282"/>
      <c r="AL588" s="354"/>
      <c r="AM588" s="355"/>
      <c r="AN588" s="355"/>
      <c r="AO588" s="355"/>
      <c r="AP588" s="355"/>
      <c r="AQ588" s="356"/>
      <c r="AR588" s="70"/>
    </row>
    <row r="589" spans="1:44" ht="27" customHeight="1" x14ac:dyDescent="0.65">
      <c r="B589" s="30"/>
      <c r="E589" s="31"/>
      <c r="F589" s="280"/>
      <c r="G589" s="297"/>
      <c r="H589" s="520"/>
      <c r="I589" s="978"/>
      <c r="J589" s="978"/>
      <c r="K589" s="978"/>
      <c r="L589" s="978"/>
      <c r="M589" s="978"/>
      <c r="N589" s="978"/>
      <c r="O589" s="978"/>
      <c r="P589" s="978"/>
      <c r="Q589" s="978"/>
      <c r="R589" s="978"/>
      <c r="S589" s="978"/>
      <c r="T589" s="978"/>
      <c r="U589" s="978"/>
      <c r="V589" s="978"/>
      <c r="W589" s="978"/>
      <c r="X589" s="978"/>
      <c r="Y589" s="978"/>
      <c r="Z589" s="978"/>
      <c r="AA589" s="978"/>
      <c r="AB589" s="978"/>
      <c r="AC589" s="978"/>
      <c r="AD589" s="978"/>
      <c r="AE589" s="336"/>
      <c r="AF589" s="331"/>
      <c r="AG589" s="332"/>
      <c r="AH589" s="353"/>
      <c r="AI589" s="353"/>
      <c r="AJ589" s="353"/>
      <c r="AK589" s="282"/>
      <c r="AL589" s="354"/>
      <c r="AM589" s="355"/>
      <c r="AN589" s="355"/>
      <c r="AO589" s="355"/>
      <c r="AP589" s="355"/>
      <c r="AQ589" s="356"/>
      <c r="AR589" s="70"/>
    </row>
    <row r="590" spans="1:44" ht="27" customHeight="1" x14ac:dyDescent="0.65">
      <c r="B590" s="30"/>
      <c r="E590" s="31"/>
      <c r="F590" s="280"/>
      <c r="G590" s="297"/>
      <c r="H590" s="520"/>
      <c r="I590" s="978"/>
      <c r="J590" s="978"/>
      <c r="K590" s="978"/>
      <c r="L590" s="978"/>
      <c r="M590" s="978"/>
      <c r="N590" s="978"/>
      <c r="O590" s="978"/>
      <c r="P590" s="978"/>
      <c r="Q590" s="978"/>
      <c r="R590" s="978"/>
      <c r="S590" s="978"/>
      <c r="T590" s="978"/>
      <c r="U590" s="978"/>
      <c r="V590" s="978"/>
      <c r="W590" s="978"/>
      <c r="X590" s="978"/>
      <c r="Y590" s="978"/>
      <c r="Z590" s="978"/>
      <c r="AA590" s="978"/>
      <c r="AB590" s="978"/>
      <c r="AC590" s="978"/>
      <c r="AD590" s="978"/>
      <c r="AE590" s="336"/>
      <c r="AF590" s="331"/>
      <c r="AG590" s="332"/>
      <c r="AH590" s="353"/>
      <c r="AI590" s="353"/>
      <c r="AJ590" s="353"/>
      <c r="AK590" s="282"/>
      <c r="AL590" s="354"/>
      <c r="AM590" s="355"/>
      <c r="AN590" s="355"/>
      <c r="AO590" s="355"/>
      <c r="AP590" s="355"/>
      <c r="AQ590" s="356"/>
      <c r="AR590" s="70"/>
    </row>
    <row r="591" spans="1:44" ht="27" customHeight="1" x14ac:dyDescent="0.65">
      <c r="B591" s="30"/>
      <c r="E591" s="31"/>
      <c r="F591" s="280"/>
      <c r="G591" s="297"/>
      <c r="H591" s="520"/>
      <c r="I591" s="978"/>
      <c r="J591" s="978"/>
      <c r="K591" s="978"/>
      <c r="L591" s="978"/>
      <c r="M591" s="978"/>
      <c r="N591" s="978"/>
      <c r="O591" s="978"/>
      <c r="P591" s="978"/>
      <c r="Q591" s="978"/>
      <c r="R591" s="978"/>
      <c r="S591" s="978"/>
      <c r="T591" s="978"/>
      <c r="U591" s="978"/>
      <c r="V591" s="978"/>
      <c r="W591" s="978"/>
      <c r="X591" s="978"/>
      <c r="Y591" s="978"/>
      <c r="Z591" s="978"/>
      <c r="AA591" s="978"/>
      <c r="AB591" s="978"/>
      <c r="AC591" s="978"/>
      <c r="AD591" s="978"/>
      <c r="AE591" s="336"/>
      <c r="AF591" s="331"/>
      <c r="AG591" s="332"/>
      <c r="AH591" s="353"/>
      <c r="AI591" s="353"/>
      <c r="AJ591" s="353"/>
      <c r="AK591" s="282"/>
      <c r="AL591" s="354"/>
      <c r="AM591" s="355"/>
      <c r="AN591" s="355"/>
      <c r="AO591" s="355"/>
      <c r="AP591" s="355"/>
      <c r="AQ591" s="356"/>
      <c r="AR591" s="70"/>
    </row>
    <row r="592" spans="1:44" ht="27" customHeight="1" x14ac:dyDescent="0.65">
      <c r="B592" s="30"/>
      <c r="E592" s="31"/>
      <c r="F592" s="280"/>
      <c r="G592" s="297"/>
      <c r="H592" s="520"/>
      <c r="I592" s="978"/>
      <c r="J592" s="978"/>
      <c r="K592" s="978"/>
      <c r="L592" s="978"/>
      <c r="M592" s="978"/>
      <c r="N592" s="978"/>
      <c r="O592" s="978"/>
      <c r="P592" s="978"/>
      <c r="Q592" s="978"/>
      <c r="R592" s="978"/>
      <c r="S592" s="978"/>
      <c r="T592" s="978"/>
      <c r="U592" s="978"/>
      <c r="V592" s="978"/>
      <c r="W592" s="978"/>
      <c r="X592" s="978"/>
      <c r="Y592" s="978"/>
      <c r="Z592" s="978"/>
      <c r="AA592" s="978"/>
      <c r="AB592" s="978"/>
      <c r="AC592" s="978"/>
      <c r="AD592" s="978"/>
      <c r="AE592" s="336"/>
      <c r="AF592" s="331"/>
      <c r="AG592" s="332"/>
      <c r="AH592" s="353"/>
      <c r="AI592" s="353"/>
      <c r="AJ592" s="353"/>
      <c r="AK592" s="282"/>
      <c r="AL592" s="354"/>
      <c r="AM592" s="355"/>
      <c r="AN592" s="355"/>
      <c r="AO592" s="355"/>
      <c r="AP592" s="355"/>
      <c r="AQ592" s="356"/>
      <c r="AR592" s="70"/>
    </row>
    <row r="593" spans="1:44" ht="27" customHeight="1" x14ac:dyDescent="0.65">
      <c r="B593" s="30"/>
      <c r="E593" s="31"/>
      <c r="F593" s="280"/>
      <c r="G593" s="297"/>
      <c r="H593" s="520"/>
      <c r="I593" s="978"/>
      <c r="J593" s="978"/>
      <c r="K593" s="978"/>
      <c r="L593" s="978"/>
      <c r="M593" s="978"/>
      <c r="N593" s="978"/>
      <c r="O593" s="978"/>
      <c r="P593" s="978"/>
      <c r="Q593" s="978"/>
      <c r="R593" s="978"/>
      <c r="S593" s="978"/>
      <c r="T593" s="978"/>
      <c r="U593" s="978"/>
      <c r="V593" s="978"/>
      <c r="W593" s="978"/>
      <c r="X593" s="978"/>
      <c r="Y593" s="978"/>
      <c r="Z593" s="978"/>
      <c r="AA593" s="978"/>
      <c r="AB593" s="978"/>
      <c r="AC593" s="978"/>
      <c r="AD593" s="978"/>
      <c r="AE593" s="336"/>
      <c r="AF593" s="331"/>
      <c r="AG593" s="332"/>
      <c r="AH593" s="353"/>
      <c r="AI593" s="353"/>
      <c r="AJ593" s="353"/>
      <c r="AK593" s="282"/>
      <c r="AL593" s="354"/>
      <c r="AM593" s="355"/>
      <c r="AN593" s="355"/>
      <c r="AO593" s="355"/>
      <c r="AP593" s="355"/>
      <c r="AQ593" s="356"/>
      <c r="AR593" s="70"/>
    </row>
    <row r="594" spans="1:44" ht="27" customHeight="1" x14ac:dyDescent="0.65">
      <c r="B594" s="30"/>
      <c r="E594" s="31"/>
      <c r="F594" s="280"/>
      <c r="G594" s="297"/>
      <c r="H594" s="978"/>
      <c r="I594" s="978"/>
      <c r="J594" s="978"/>
      <c r="K594" s="978"/>
      <c r="L594" s="978"/>
      <c r="M594" s="978"/>
      <c r="N594" s="978"/>
      <c r="O594" s="978"/>
      <c r="P594" s="978"/>
      <c r="Q594" s="978"/>
      <c r="R594" s="978"/>
      <c r="S594" s="978"/>
      <c r="T594" s="978"/>
      <c r="U594" s="978"/>
      <c r="V594" s="978"/>
      <c r="W594" s="978"/>
      <c r="X594" s="978"/>
      <c r="Y594" s="978"/>
      <c r="Z594" s="978"/>
      <c r="AA594" s="978"/>
      <c r="AB594" s="978"/>
      <c r="AC594" s="978"/>
      <c r="AD594" s="978"/>
      <c r="AE594" s="336"/>
      <c r="AF594" s="331"/>
      <c r="AG594" s="332"/>
      <c r="AH594" s="353"/>
      <c r="AI594" s="353"/>
      <c r="AJ594" s="353"/>
      <c r="AK594" s="282"/>
      <c r="AL594" s="354"/>
      <c r="AM594" s="355"/>
      <c r="AN594" s="355"/>
      <c r="AO594" s="355"/>
      <c r="AP594" s="355"/>
      <c r="AQ594" s="356"/>
      <c r="AR594" s="70"/>
    </row>
    <row r="595" spans="1:44" ht="27" customHeight="1" x14ac:dyDescent="0.65">
      <c r="B595" s="30"/>
      <c r="E595" s="31"/>
      <c r="F595" s="32"/>
      <c r="H595" s="305"/>
      <c r="I595" s="305"/>
      <c r="J595" s="305"/>
      <c r="K595" s="305"/>
      <c r="L595" s="305"/>
      <c r="M595" s="305"/>
      <c r="N595" s="305"/>
      <c r="O595" s="305"/>
      <c r="P595" s="305"/>
      <c r="Q595" s="305"/>
      <c r="R595" s="305"/>
      <c r="S595" s="305"/>
      <c r="T595" s="305"/>
      <c r="U595" s="305"/>
      <c r="V595" s="305"/>
      <c r="W595" s="305"/>
      <c r="X595" s="305"/>
      <c r="Y595" s="305"/>
      <c r="Z595" s="305"/>
      <c r="AA595" s="305"/>
      <c r="AB595" s="305"/>
      <c r="AC595" s="305"/>
      <c r="AD595" s="305"/>
      <c r="AE595" s="33"/>
      <c r="AF595" s="174"/>
      <c r="AK595" s="3"/>
      <c r="AL595" s="354"/>
      <c r="AM595" s="355"/>
      <c r="AN595" s="355"/>
      <c r="AO595" s="355"/>
      <c r="AP595" s="355"/>
      <c r="AQ595" s="356"/>
      <c r="AR595" s="70"/>
    </row>
    <row r="596" spans="1:44" ht="27" customHeight="1" x14ac:dyDescent="0.65">
      <c r="B596" s="30"/>
      <c r="E596" s="31"/>
      <c r="F596" s="32"/>
      <c r="H596" s="269"/>
      <c r="I596" s="269"/>
      <c r="J596" s="269"/>
      <c r="K596" s="269"/>
      <c r="L596" s="269"/>
      <c r="M596" s="269"/>
      <c r="N596" s="269"/>
      <c r="O596" s="269"/>
      <c r="P596" s="269"/>
      <c r="Q596" s="269"/>
      <c r="R596" s="269"/>
      <c r="S596" s="269"/>
      <c r="T596" s="269"/>
      <c r="U596" s="269"/>
      <c r="V596" s="269"/>
      <c r="W596" s="269"/>
      <c r="X596" s="269"/>
      <c r="Y596" s="269"/>
      <c r="Z596" s="269"/>
      <c r="AA596" s="269"/>
      <c r="AB596" s="269"/>
      <c r="AC596" s="269"/>
      <c r="AD596" s="269"/>
      <c r="AE596" s="33"/>
      <c r="AF596" s="174"/>
      <c r="AK596" s="3"/>
      <c r="AL596" s="354"/>
      <c r="AM596" s="355"/>
      <c r="AN596" s="355"/>
      <c r="AO596" s="355"/>
      <c r="AP596" s="355"/>
      <c r="AQ596" s="356"/>
      <c r="AR596" s="70"/>
    </row>
    <row r="597" spans="1:44" ht="27" customHeight="1" x14ac:dyDescent="0.65">
      <c r="A597" s="8">
        <f t="shared" si="21"/>
        <v>100</v>
      </c>
      <c r="B597" s="30"/>
      <c r="E597" s="31"/>
      <c r="F597" s="280"/>
      <c r="G597" s="297"/>
      <c r="H597" s="670" t="s">
        <v>1124</v>
      </c>
      <c r="I597" s="670"/>
      <c r="J597" s="670"/>
      <c r="K597" s="670"/>
      <c r="L597" s="670"/>
      <c r="M597" s="670"/>
      <c r="N597" s="670"/>
      <c r="O597" s="670"/>
      <c r="P597" s="670"/>
      <c r="Q597" s="670"/>
      <c r="R597" s="670"/>
      <c r="S597" s="670"/>
      <c r="T597" s="670"/>
      <c r="U597" s="670"/>
      <c r="V597" s="670"/>
      <c r="W597" s="670"/>
      <c r="X597" s="670"/>
      <c r="Y597" s="670"/>
      <c r="Z597" s="670"/>
      <c r="AA597" s="670"/>
      <c r="AB597" s="670"/>
      <c r="AC597" s="670"/>
      <c r="AD597" s="670"/>
      <c r="AE597" s="171" t="s">
        <v>838</v>
      </c>
      <c r="AF597" s="174">
        <f>_xlfn.IFS(COUNTIF($AE$8:AE597,AE597)&lt;&gt;0,COUNTIF($AE$8:AE597,AE597),COUNTIF($AE$8:AE597,AE597)=0,"")</f>
        <v>100</v>
      </c>
      <c r="AG597" s="98">
        <f t="shared" si="20"/>
        <v>100</v>
      </c>
      <c r="AH597" s="554" t="s">
        <v>50</v>
      </c>
      <c r="AI597" s="555"/>
      <c r="AJ597" s="556"/>
      <c r="AK597" s="3"/>
      <c r="AL597" s="503" t="s">
        <v>745</v>
      </c>
      <c r="AM597" s="504"/>
      <c r="AN597" s="504"/>
      <c r="AO597" s="504"/>
      <c r="AP597" s="504"/>
      <c r="AQ597" s="505"/>
      <c r="AR597" s="742" t="e">
        <f>VLOOKUP(AH597,$CD$7:$CE$9,2,FALSE)</f>
        <v>#N/A</v>
      </c>
    </row>
    <row r="598" spans="1:44" ht="27" customHeight="1" x14ac:dyDescent="0.65">
      <c r="A598" s="8" t="str">
        <f t="shared" si="21"/>
        <v/>
      </c>
      <c r="B598" s="30"/>
      <c r="E598" s="31"/>
      <c r="F598" s="280"/>
      <c r="G598" s="297"/>
      <c r="H598" s="670"/>
      <c r="I598" s="670"/>
      <c r="J598" s="670"/>
      <c r="K598" s="670"/>
      <c r="L598" s="670"/>
      <c r="M598" s="670"/>
      <c r="N598" s="670"/>
      <c r="O598" s="670"/>
      <c r="P598" s="670"/>
      <c r="Q598" s="670"/>
      <c r="R598" s="670"/>
      <c r="S598" s="670"/>
      <c r="T598" s="670"/>
      <c r="U598" s="670"/>
      <c r="V598" s="670"/>
      <c r="W598" s="670"/>
      <c r="X598" s="670"/>
      <c r="Y598" s="670"/>
      <c r="Z598" s="670"/>
      <c r="AA598" s="670"/>
      <c r="AB598" s="670"/>
      <c r="AC598" s="670"/>
      <c r="AD598" s="670"/>
      <c r="AE598" s="33"/>
      <c r="AF598" s="174" t="str">
        <f>_xlfn.IFS(COUNTIF($AE$8:AE598,AE598)&lt;&gt;0,COUNTIF($AE$8:AE598,AE598),COUNTIF($AE$8:AE598,AE598)=0,"")</f>
        <v/>
      </c>
      <c r="AG598" s="98" t="str">
        <f t="shared" si="20"/>
        <v/>
      </c>
      <c r="AK598" s="3"/>
      <c r="AL598" s="503"/>
      <c r="AM598" s="504"/>
      <c r="AN598" s="504"/>
      <c r="AO598" s="504"/>
      <c r="AP598" s="504"/>
      <c r="AQ598" s="505"/>
      <c r="AR598" s="742"/>
    </row>
    <row r="599" spans="1:44" ht="27" customHeight="1" x14ac:dyDescent="0.65">
      <c r="A599" s="8" t="str">
        <f t="shared" si="21"/>
        <v/>
      </c>
      <c r="B599" s="30"/>
      <c r="E599" s="31"/>
      <c r="F599" s="280"/>
      <c r="G599" s="297"/>
      <c r="H599" s="670"/>
      <c r="I599" s="670"/>
      <c r="J599" s="670"/>
      <c r="K599" s="670"/>
      <c r="L599" s="670"/>
      <c r="M599" s="670"/>
      <c r="N599" s="670"/>
      <c r="O599" s="670"/>
      <c r="P599" s="670"/>
      <c r="Q599" s="670"/>
      <c r="R599" s="670"/>
      <c r="S599" s="670"/>
      <c r="T599" s="670"/>
      <c r="U599" s="670"/>
      <c r="V599" s="670"/>
      <c r="W599" s="670"/>
      <c r="X599" s="670"/>
      <c r="Y599" s="670"/>
      <c r="Z599" s="670"/>
      <c r="AA599" s="670"/>
      <c r="AB599" s="670"/>
      <c r="AC599" s="670"/>
      <c r="AD599" s="670"/>
      <c r="AE599" s="33"/>
      <c r="AF599" s="174" t="str">
        <f>_xlfn.IFS(COUNTIF($AE$8:AE599,AE599)&lt;&gt;0,COUNTIF($AE$8:AE599,AE599),COUNTIF($AE$8:AE599,AE599)=0,"")</f>
        <v/>
      </c>
      <c r="AG599" s="98" t="str">
        <f t="shared" si="20"/>
        <v/>
      </c>
      <c r="AK599" s="3"/>
      <c r="AL599" s="363"/>
      <c r="AM599" s="364"/>
      <c r="AN599" s="364"/>
      <c r="AO599" s="364"/>
      <c r="AP599" s="364"/>
      <c r="AQ599" s="365"/>
      <c r="AR599" s="34"/>
    </row>
    <row r="600" spans="1:44" ht="27" customHeight="1" x14ac:dyDescent="0.65">
      <c r="A600" s="8" t="str">
        <f t="shared" si="21"/>
        <v/>
      </c>
      <c r="B600" s="30"/>
      <c r="E600" s="31"/>
      <c r="F600" s="280"/>
      <c r="G600" s="297"/>
      <c r="H600" s="670"/>
      <c r="I600" s="670"/>
      <c r="J600" s="670"/>
      <c r="K600" s="670"/>
      <c r="L600" s="670"/>
      <c r="M600" s="670"/>
      <c r="N600" s="670"/>
      <c r="O600" s="670"/>
      <c r="P600" s="670"/>
      <c r="Q600" s="670"/>
      <c r="R600" s="670"/>
      <c r="S600" s="670"/>
      <c r="T600" s="670"/>
      <c r="U600" s="670"/>
      <c r="V600" s="670"/>
      <c r="W600" s="670"/>
      <c r="X600" s="670"/>
      <c r="Y600" s="670"/>
      <c r="Z600" s="670"/>
      <c r="AA600" s="670"/>
      <c r="AB600" s="670"/>
      <c r="AC600" s="670"/>
      <c r="AD600" s="670"/>
      <c r="AE600" s="33"/>
      <c r="AF600" s="174" t="str">
        <f>_xlfn.IFS(COUNTIF($AE$8:AE600,AE600)&lt;&gt;0,COUNTIF($AE$8:AE600,AE600),COUNTIF($AE$8:AE600,AE600)=0,"")</f>
        <v/>
      </c>
      <c r="AG600" s="98" t="str">
        <f t="shared" si="20"/>
        <v/>
      </c>
      <c r="AK600" s="3"/>
      <c r="AL600" s="363"/>
      <c r="AM600" s="364"/>
      <c r="AN600" s="364"/>
      <c r="AO600" s="364"/>
      <c r="AP600" s="364"/>
      <c r="AQ600" s="365"/>
      <c r="AR600" s="34"/>
    </row>
    <row r="601" spans="1:44" ht="27" customHeight="1" x14ac:dyDescent="0.65">
      <c r="A601" s="8" t="str">
        <f t="shared" si="21"/>
        <v/>
      </c>
      <c r="B601" s="30"/>
      <c r="E601" s="31"/>
      <c r="F601" s="280"/>
      <c r="G601" s="297" t="s">
        <v>94</v>
      </c>
      <c r="H601" s="628" t="s">
        <v>1125</v>
      </c>
      <c r="I601" s="628"/>
      <c r="J601" s="628"/>
      <c r="K601" s="628"/>
      <c r="L601" s="628"/>
      <c r="M601" s="628"/>
      <c r="N601" s="628"/>
      <c r="O601" s="628"/>
      <c r="P601" s="628"/>
      <c r="Q601" s="628"/>
      <c r="R601" s="628"/>
      <c r="S601" s="628"/>
      <c r="T601" s="628"/>
      <c r="U601" s="628"/>
      <c r="V601" s="628"/>
      <c r="W601" s="628"/>
      <c r="X601" s="628"/>
      <c r="Y601" s="628"/>
      <c r="Z601" s="628"/>
      <c r="AA601" s="628"/>
      <c r="AB601" s="628"/>
      <c r="AC601" s="628"/>
      <c r="AD601" s="628"/>
      <c r="AE601" s="33"/>
      <c r="AF601" s="174" t="str">
        <f>_xlfn.IFS(COUNTIF($AE$8:AE601,AE601)&lt;&gt;0,COUNTIF($AE$8:AE601,AE601),COUNTIF($AE$8:AE601,AE601)=0,"")</f>
        <v/>
      </c>
      <c r="AG601" s="98" t="str">
        <f t="shared" si="20"/>
        <v/>
      </c>
      <c r="AK601" s="3"/>
      <c r="AL601" s="503" t="s">
        <v>745</v>
      </c>
      <c r="AM601" s="504"/>
      <c r="AN601" s="504"/>
      <c r="AO601" s="504"/>
      <c r="AP601" s="504"/>
      <c r="AQ601" s="505"/>
      <c r="AR601" s="34"/>
    </row>
    <row r="602" spans="1:44" ht="27" customHeight="1" x14ac:dyDescent="0.65">
      <c r="A602" s="8" t="str">
        <f t="shared" si="21"/>
        <v/>
      </c>
      <c r="B602" s="30"/>
      <c r="E602" s="31"/>
      <c r="F602" s="280"/>
      <c r="G602" s="297"/>
      <c r="H602" s="628"/>
      <c r="I602" s="628"/>
      <c r="J602" s="628"/>
      <c r="K602" s="628"/>
      <c r="L602" s="628"/>
      <c r="M602" s="628"/>
      <c r="N602" s="628"/>
      <c r="O602" s="628"/>
      <c r="P602" s="628"/>
      <c r="Q602" s="628"/>
      <c r="R602" s="628"/>
      <c r="S602" s="628"/>
      <c r="T602" s="628"/>
      <c r="U602" s="628"/>
      <c r="V602" s="628"/>
      <c r="W602" s="628"/>
      <c r="X602" s="628"/>
      <c r="Y602" s="628"/>
      <c r="Z602" s="628"/>
      <c r="AA602" s="628"/>
      <c r="AB602" s="628"/>
      <c r="AC602" s="628"/>
      <c r="AD602" s="628"/>
      <c r="AE602" s="33"/>
      <c r="AF602" s="174" t="str">
        <f>_xlfn.IFS(COUNTIF($AE$8:AE602,AE602)&lt;&gt;0,COUNTIF($AE$8:AE602,AE602),COUNTIF($AE$8:AE602,AE602)=0,"")</f>
        <v/>
      </c>
      <c r="AG602" s="98" t="str">
        <f t="shared" si="20"/>
        <v/>
      </c>
      <c r="AK602" s="3"/>
      <c r="AL602" s="503"/>
      <c r="AM602" s="504"/>
      <c r="AN602" s="504"/>
      <c r="AO602" s="504"/>
      <c r="AP602" s="504"/>
      <c r="AQ602" s="505"/>
      <c r="AR602" s="34"/>
    </row>
    <row r="603" spans="1:44" ht="27" customHeight="1" x14ac:dyDescent="0.65">
      <c r="A603" s="8" t="str">
        <f t="shared" si="21"/>
        <v/>
      </c>
      <c r="B603" s="30"/>
      <c r="E603" s="31"/>
      <c r="F603" s="280"/>
      <c r="G603" s="297"/>
      <c r="H603" s="628"/>
      <c r="I603" s="628"/>
      <c r="J603" s="628"/>
      <c r="K603" s="628"/>
      <c r="L603" s="628"/>
      <c r="M603" s="628"/>
      <c r="N603" s="628"/>
      <c r="O603" s="628"/>
      <c r="P603" s="628"/>
      <c r="Q603" s="628"/>
      <c r="R603" s="628"/>
      <c r="S603" s="628"/>
      <c r="T603" s="628"/>
      <c r="U603" s="628"/>
      <c r="V603" s="628"/>
      <c r="W603" s="628"/>
      <c r="X603" s="628"/>
      <c r="Y603" s="628"/>
      <c r="Z603" s="628"/>
      <c r="AA603" s="628"/>
      <c r="AB603" s="628"/>
      <c r="AC603" s="628"/>
      <c r="AD603" s="628"/>
      <c r="AE603" s="33"/>
      <c r="AF603" s="174" t="str">
        <f>_xlfn.IFS(COUNTIF($AE$8:AE603,AE603)&lt;&gt;0,COUNTIF($AE$8:AE603,AE603),COUNTIF($AE$8:AE603,AE603)=0,"")</f>
        <v/>
      </c>
      <c r="AG603" s="98" t="str">
        <f t="shared" si="20"/>
        <v/>
      </c>
      <c r="AK603" s="3"/>
      <c r="AL603" s="363"/>
      <c r="AM603" s="364"/>
      <c r="AN603" s="364"/>
      <c r="AO603" s="364"/>
      <c r="AP603" s="364"/>
      <c r="AQ603" s="365"/>
      <c r="AR603" s="34"/>
    </row>
    <row r="604" spans="1:44" ht="27" customHeight="1" x14ac:dyDescent="0.65">
      <c r="A604" s="8" t="str">
        <f t="shared" si="21"/>
        <v/>
      </c>
      <c r="B604" s="30"/>
      <c r="E604" s="31"/>
      <c r="F604" s="280"/>
      <c r="G604" s="297" t="s">
        <v>94</v>
      </c>
      <c r="H604" s="738" t="s">
        <v>1126</v>
      </c>
      <c r="I604" s="738"/>
      <c r="J604" s="738"/>
      <c r="K604" s="738"/>
      <c r="L604" s="738"/>
      <c r="M604" s="738"/>
      <c r="N604" s="738"/>
      <c r="O604" s="738"/>
      <c r="P604" s="738"/>
      <c r="Q604" s="738"/>
      <c r="R604" s="738"/>
      <c r="S604" s="738"/>
      <c r="T604" s="738"/>
      <c r="U604" s="738"/>
      <c r="V604" s="738"/>
      <c r="W604" s="738"/>
      <c r="X604" s="738"/>
      <c r="Y604" s="738"/>
      <c r="Z604" s="738"/>
      <c r="AA604" s="738"/>
      <c r="AB604" s="738"/>
      <c r="AC604" s="738"/>
      <c r="AD604" s="738"/>
      <c r="AE604" s="33"/>
      <c r="AF604" s="174" t="str">
        <f>_xlfn.IFS(COUNTIF($AE$8:AE604,AE604)&lt;&gt;0,COUNTIF($AE$8:AE604,AE604),COUNTIF($AE$8:AE604,AE604)=0,"")</f>
        <v/>
      </c>
      <c r="AG604" s="98" t="str">
        <f t="shared" si="20"/>
        <v/>
      </c>
      <c r="AK604" s="3"/>
      <c r="AL604" s="503"/>
      <c r="AM604" s="504"/>
      <c r="AN604" s="504"/>
      <c r="AO604" s="504"/>
      <c r="AP604" s="504"/>
      <c r="AQ604" s="505"/>
      <c r="AR604" s="34"/>
    </row>
    <row r="605" spans="1:44" ht="27" customHeight="1" x14ac:dyDescent="0.65">
      <c r="A605" s="8" t="str">
        <f t="shared" si="21"/>
        <v/>
      </c>
      <c r="B605" s="30"/>
      <c r="E605" s="31"/>
      <c r="F605" s="280"/>
      <c r="G605" s="297"/>
      <c r="H605" s="738"/>
      <c r="I605" s="738"/>
      <c r="J605" s="738"/>
      <c r="K605" s="738"/>
      <c r="L605" s="738"/>
      <c r="M605" s="738"/>
      <c r="N605" s="738"/>
      <c r="O605" s="738"/>
      <c r="P605" s="738"/>
      <c r="Q605" s="738"/>
      <c r="R605" s="738"/>
      <c r="S605" s="738"/>
      <c r="T605" s="738"/>
      <c r="U605" s="738"/>
      <c r="V605" s="738"/>
      <c r="W605" s="738"/>
      <c r="X605" s="738"/>
      <c r="Y605" s="738"/>
      <c r="Z605" s="738"/>
      <c r="AA605" s="738"/>
      <c r="AB605" s="738"/>
      <c r="AC605" s="738"/>
      <c r="AD605" s="738"/>
      <c r="AE605" s="33"/>
      <c r="AF605" s="174" t="str">
        <f>_xlfn.IFS(COUNTIF($AE$8:AE605,AE605)&lt;&gt;0,COUNTIF($AE$8:AE605,AE605),COUNTIF($AE$8:AE605,AE605)=0,"")</f>
        <v/>
      </c>
      <c r="AG605" s="98" t="str">
        <f t="shared" si="20"/>
        <v/>
      </c>
      <c r="AK605" s="3"/>
      <c r="AL605" s="503"/>
      <c r="AM605" s="504"/>
      <c r="AN605" s="504"/>
      <c r="AO605" s="504"/>
      <c r="AP605" s="504"/>
      <c r="AQ605" s="505"/>
      <c r="AR605" s="34"/>
    </row>
    <row r="606" spans="1:44" ht="27" customHeight="1" x14ac:dyDescent="0.65">
      <c r="A606" s="8" t="str">
        <f t="shared" si="21"/>
        <v/>
      </c>
      <c r="B606" s="30"/>
      <c r="E606" s="31"/>
      <c r="F606" s="280"/>
      <c r="G606" s="297"/>
      <c r="H606" s="738"/>
      <c r="I606" s="738"/>
      <c r="J606" s="738"/>
      <c r="K606" s="738"/>
      <c r="L606" s="738"/>
      <c r="M606" s="738"/>
      <c r="N606" s="738"/>
      <c r="O606" s="738"/>
      <c r="P606" s="738"/>
      <c r="Q606" s="738"/>
      <c r="R606" s="738"/>
      <c r="S606" s="738"/>
      <c r="T606" s="738"/>
      <c r="U606" s="738"/>
      <c r="V606" s="738"/>
      <c r="W606" s="738"/>
      <c r="X606" s="738"/>
      <c r="Y606" s="738"/>
      <c r="Z606" s="738"/>
      <c r="AA606" s="738"/>
      <c r="AB606" s="738"/>
      <c r="AC606" s="738"/>
      <c r="AD606" s="738"/>
      <c r="AE606" s="33"/>
      <c r="AF606" s="174" t="str">
        <f>_xlfn.IFS(COUNTIF($AE$8:AE606,AE606)&lt;&gt;0,COUNTIF($AE$8:AE606,AE606),COUNTIF($AE$8:AE606,AE606)=0,"")</f>
        <v/>
      </c>
      <c r="AG606" s="98" t="str">
        <f t="shared" si="20"/>
        <v/>
      </c>
      <c r="AK606" s="3"/>
      <c r="AL606" s="363"/>
      <c r="AM606" s="364"/>
      <c r="AN606" s="364"/>
      <c r="AO606" s="364"/>
      <c r="AP606" s="364"/>
      <c r="AQ606" s="365"/>
      <c r="AR606" s="34"/>
    </row>
    <row r="607" spans="1:44" ht="27" customHeight="1" x14ac:dyDescent="0.65">
      <c r="A607" s="8" t="str">
        <f t="shared" si="21"/>
        <v/>
      </c>
      <c r="B607" s="30"/>
      <c r="E607" s="31"/>
      <c r="F607" s="280"/>
      <c r="G607" s="297"/>
      <c r="H607" s="738"/>
      <c r="I607" s="738"/>
      <c r="J607" s="738"/>
      <c r="K607" s="738"/>
      <c r="L607" s="738"/>
      <c r="M607" s="738"/>
      <c r="N607" s="738"/>
      <c r="O607" s="738"/>
      <c r="P607" s="738"/>
      <c r="Q607" s="738"/>
      <c r="R607" s="738"/>
      <c r="S607" s="738"/>
      <c r="T607" s="738"/>
      <c r="U607" s="738"/>
      <c r="V607" s="738"/>
      <c r="W607" s="738"/>
      <c r="X607" s="738"/>
      <c r="Y607" s="738"/>
      <c r="Z607" s="738"/>
      <c r="AA607" s="738"/>
      <c r="AB607" s="738"/>
      <c r="AC607" s="738"/>
      <c r="AD607" s="738"/>
      <c r="AE607" s="33"/>
      <c r="AF607" s="174" t="str">
        <f>_xlfn.IFS(COUNTIF($AE$8:AE607,AE607)&lt;&gt;0,COUNTIF($AE$8:AE607,AE607),COUNTIF($AE$8:AE607,AE607)=0,"")</f>
        <v/>
      </c>
      <c r="AG607" s="98" t="str">
        <f t="shared" si="20"/>
        <v/>
      </c>
      <c r="AK607" s="3"/>
      <c r="AL607" s="363"/>
      <c r="AM607" s="364"/>
      <c r="AN607" s="364"/>
      <c r="AO607" s="364"/>
      <c r="AP607" s="364"/>
      <c r="AQ607" s="365"/>
      <c r="AR607" s="34"/>
    </row>
    <row r="608" spans="1:44" ht="50.15" customHeight="1" x14ac:dyDescent="0.65">
      <c r="A608" s="8" t="str">
        <f t="shared" si="21"/>
        <v/>
      </c>
      <c r="B608" s="30"/>
      <c r="E608" s="31"/>
      <c r="F608" s="280"/>
      <c r="G608" s="297"/>
      <c r="H608" s="738"/>
      <c r="I608" s="738"/>
      <c r="J608" s="738"/>
      <c r="K608" s="738"/>
      <c r="L608" s="738"/>
      <c r="M608" s="738"/>
      <c r="N608" s="738"/>
      <c r="O608" s="738"/>
      <c r="P608" s="738"/>
      <c r="Q608" s="738"/>
      <c r="R608" s="738"/>
      <c r="S608" s="738"/>
      <c r="T608" s="738"/>
      <c r="U608" s="738"/>
      <c r="V608" s="738"/>
      <c r="W608" s="738"/>
      <c r="X608" s="738"/>
      <c r="Y608" s="738"/>
      <c r="Z608" s="738"/>
      <c r="AA608" s="738"/>
      <c r="AB608" s="738"/>
      <c r="AC608" s="738"/>
      <c r="AD608" s="738"/>
      <c r="AE608" s="33"/>
      <c r="AF608" s="174" t="str">
        <f>_xlfn.IFS(COUNTIF($AE$8:AE608,AE608)&lt;&gt;0,COUNTIF($AE$8:AE608,AE608),COUNTIF($AE$8:AE608,AE608)=0,"")</f>
        <v/>
      </c>
      <c r="AG608" s="98" t="str">
        <f t="shared" si="20"/>
        <v/>
      </c>
      <c r="AK608" s="3"/>
      <c r="AL608" s="363"/>
      <c r="AM608" s="364"/>
      <c r="AN608" s="364"/>
      <c r="AO608" s="364"/>
      <c r="AP608" s="364"/>
      <c r="AQ608" s="365"/>
      <c r="AR608" s="34"/>
    </row>
    <row r="609" spans="1:44" ht="27" customHeight="1" x14ac:dyDescent="0.65">
      <c r="A609" s="8" t="str">
        <f t="shared" si="21"/>
        <v/>
      </c>
      <c r="B609" s="30"/>
      <c r="E609" s="31"/>
      <c r="F609" s="280"/>
      <c r="G609" s="297"/>
      <c r="H609" s="297"/>
      <c r="I609" s="297"/>
      <c r="J609" s="297"/>
      <c r="K609" s="297"/>
      <c r="L609" s="297"/>
      <c r="M609" s="297"/>
      <c r="N609" s="297"/>
      <c r="O609" s="297"/>
      <c r="P609" s="297"/>
      <c r="Q609" s="297"/>
      <c r="R609" s="297"/>
      <c r="S609" s="297"/>
      <c r="T609" s="297"/>
      <c r="U609" s="297"/>
      <c r="V609" s="297"/>
      <c r="W609" s="297"/>
      <c r="X609" s="297"/>
      <c r="Y609" s="297"/>
      <c r="Z609" s="297"/>
      <c r="AA609" s="297"/>
      <c r="AB609" s="297"/>
      <c r="AC609" s="297"/>
      <c r="AD609" s="297"/>
      <c r="AE609" s="33"/>
      <c r="AF609" s="174" t="str">
        <f>_xlfn.IFS(COUNTIF($AE$8:AE609,AE609)&lt;&gt;0,COUNTIF($AE$8:AE609,AE609),COUNTIF($AE$8:AE609,AE609)=0,"")</f>
        <v/>
      </c>
      <c r="AG609" s="98" t="str">
        <f t="shared" si="20"/>
        <v/>
      </c>
      <c r="AK609" s="3"/>
      <c r="AL609" s="363"/>
      <c r="AM609" s="364"/>
      <c r="AN609" s="364"/>
      <c r="AO609" s="364"/>
      <c r="AP609" s="364"/>
      <c r="AQ609" s="365"/>
      <c r="AR609" s="34"/>
    </row>
    <row r="610" spans="1:44" ht="27" customHeight="1" x14ac:dyDescent="0.65">
      <c r="A610" s="8" t="str">
        <f t="shared" si="21"/>
        <v/>
      </c>
      <c r="B610" s="30"/>
      <c r="E610" s="31"/>
      <c r="F610" s="280"/>
      <c r="G610" s="297" t="s">
        <v>94</v>
      </c>
      <c r="H610" s="738" t="s">
        <v>501</v>
      </c>
      <c r="I610" s="738"/>
      <c r="J610" s="738"/>
      <c r="K610" s="738"/>
      <c r="L610" s="738"/>
      <c r="M610" s="738"/>
      <c r="N610" s="738"/>
      <c r="O610" s="738"/>
      <c r="P610" s="738"/>
      <c r="Q610" s="738"/>
      <c r="R610" s="738"/>
      <c r="S610" s="738"/>
      <c r="T610" s="738"/>
      <c r="U610" s="738"/>
      <c r="V610" s="738"/>
      <c r="W610" s="738"/>
      <c r="X610" s="738"/>
      <c r="Y610" s="738"/>
      <c r="Z610" s="738"/>
      <c r="AA610" s="738"/>
      <c r="AB610" s="738"/>
      <c r="AC610" s="738"/>
      <c r="AD610" s="738"/>
      <c r="AE610" s="33"/>
      <c r="AF610" s="174" t="str">
        <f>_xlfn.IFS(COUNTIF($AE$8:AE610,AE610)&lt;&gt;0,COUNTIF($AE$8:AE610,AE610),COUNTIF($AE$8:AE610,AE610)=0,"")</f>
        <v/>
      </c>
      <c r="AG610" s="98" t="str">
        <f t="shared" si="20"/>
        <v/>
      </c>
      <c r="AK610" s="3"/>
      <c r="AL610" s="503" t="s">
        <v>745</v>
      </c>
      <c r="AM610" s="504"/>
      <c r="AN610" s="504"/>
      <c r="AO610" s="504"/>
      <c r="AP610" s="504"/>
      <c r="AQ610" s="505"/>
      <c r="AR610" s="34"/>
    </row>
    <row r="611" spans="1:44" ht="35.15" customHeight="1" x14ac:dyDescent="0.65">
      <c r="A611" s="8" t="str">
        <f t="shared" si="21"/>
        <v/>
      </c>
      <c r="B611" s="30"/>
      <c r="E611" s="31"/>
      <c r="F611" s="280"/>
      <c r="G611" s="297"/>
      <c r="H611" s="738"/>
      <c r="I611" s="738"/>
      <c r="J611" s="738"/>
      <c r="K611" s="738"/>
      <c r="L611" s="738"/>
      <c r="M611" s="738"/>
      <c r="N611" s="738"/>
      <c r="O611" s="738"/>
      <c r="P611" s="738"/>
      <c r="Q611" s="738"/>
      <c r="R611" s="738"/>
      <c r="S611" s="738"/>
      <c r="T611" s="738"/>
      <c r="U611" s="738"/>
      <c r="V611" s="738"/>
      <c r="W611" s="738"/>
      <c r="X611" s="738"/>
      <c r="Y611" s="738"/>
      <c r="Z611" s="738"/>
      <c r="AA611" s="738"/>
      <c r="AB611" s="738"/>
      <c r="AC611" s="738"/>
      <c r="AD611" s="738"/>
      <c r="AE611" s="33"/>
      <c r="AF611" s="174" t="str">
        <f>_xlfn.IFS(COUNTIF($AE$8:AE611,AE611)&lt;&gt;0,COUNTIF($AE$8:AE611,AE611),COUNTIF($AE$8:AE611,AE611)=0,"")</f>
        <v/>
      </c>
      <c r="AG611" s="98" t="str">
        <f t="shared" si="20"/>
        <v/>
      </c>
      <c r="AK611" s="3"/>
      <c r="AL611" s="503"/>
      <c r="AM611" s="504"/>
      <c r="AN611" s="504"/>
      <c r="AO611" s="504"/>
      <c r="AP611" s="504"/>
      <c r="AQ611" s="505"/>
      <c r="AR611" s="34"/>
    </row>
    <row r="612" spans="1:44" ht="41.15" customHeight="1" x14ac:dyDescent="0.65">
      <c r="A612" s="8" t="str">
        <f t="shared" si="21"/>
        <v/>
      </c>
      <c r="B612" s="30"/>
      <c r="E612" s="31"/>
      <c r="F612" s="280"/>
      <c r="G612" s="297"/>
      <c r="H612" s="738"/>
      <c r="I612" s="738"/>
      <c r="J612" s="738"/>
      <c r="K612" s="738"/>
      <c r="L612" s="738"/>
      <c r="M612" s="738"/>
      <c r="N612" s="738"/>
      <c r="O612" s="738"/>
      <c r="P612" s="738"/>
      <c r="Q612" s="738"/>
      <c r="R612" s="738"/>
      <c r="S612" s="738"/>
      <c r="T612" s="738"/>
      <c r="U612" s="738"/>
      <c r="V612" s="738"/>
      <c r="W612" s="738"/>
      <c r="X612" s="738"/>
      <c r="Y612" s="738"/>
      <c r="Z612" s="738"/>
      <c r="AA612" s="738"/>
      <c r="AB612" s="738"/>
      <c r="AC612" s="738"/>
      <c r="AD612" s="738"/>
      <c r="AE612" s="33"/>
      <c r="AF612" s="174" t="str">
        <f>_xlfn.IFS(COUNTIF($AE$8:AE612,AE612)&lt;&gt;0,COUNTIF($AE$8:AE612,AE612),COUNTIF($AE$8:AE612,AE612)=0,"")</f>
        <v/>
      </c>
      <c r="AG612" s="98" t="str">
        <f t="shared" si="20"/>
        <v/>
      </c>
      <c r="AK612" s="3"/>
      <c r="AL612" s="363"/>
      <c r="AM612" s="364"/>
      <c r="AN612" s="364"/>
      <c r="AO612" s="364"/>
      <c r="AP612" s="364"/>
      <c r="AQ612" s="365"/>
      <c r="AR612" s="34"/>
    </row>
    <row r="613" spans="1:44" ht="27" customHeight="1" thickBot="1" x14ac:dyDescent="0.7">
      <c r="A613" s="8" t="str">
        <f t="shared" si="21"/>
        <v/>
      </c>
      <c r="B613" s="30"/>
      <c r="E613" s="31"/>
      <c r="F613" s="280"/>
      <c r="G613" s="297"/>
      <c r="H613" s="297"/>
      <c r="I613" s="297"/>
      <c r="J613" s="297"/>
      <c r="K613" s="297"/>
      <c r="L613" s="297"/>
      <c r="M613" s="297"/>
      <c r="N613" s="297"/>
      <c r="O613" s="297"/>
      <c r="P613" s="297"/>
      <c r="Q613" s="297"/>
      <c r="R613" s="297"/>
      <c r="S613" s="297"/>
      <c r="T613" s="297"/>
      <c r="U613" s="297"/>
      <c r="V613" s="297"/>
      <c r="W613" s="297"/>
      <c r="X613" s="297"/>
      <c r="Y613" s="297"/>
      <c r="Z613" s="297"/>
      <c r="AA613" s="297"/>
      <c r="AB613" s="297"/>
      <c r="AC613" s="297"/>
      <c r="AD613" s="297"/>
      <c r="AE613" s="33"/>
      <c r="AF613" s="174" t="str">
        <f>_xlfn.IFS(COUNTIF($AE$8:AE613,AE613)&lt;&gt;0,COUNTIF($AE$8:AE613,AE613),COUNTIF($AE$8:AE613,AE613)=0,"")</f>
        <v/>
      </c>
      <c r="AG613" s="98" t="str">
        <f t="shared" si="20"/>
        <v/>
      </c>
      <c r="AK613" s="3"/>
      <c r="AL613" s="363"/>
      <c r="AM613" s="364"/>
      <c r="AN613" s="364"/>
      <c r="AO613" s="364"/>
      <c r="AP613" s="364"/>
      <c r="AQ613" s="365"/>
      <c r="AR613" s="34"/>
    </row>
    <row r="614" spans="1:44" ht="27" customHeight="1" x14ac:dyDescent="0.65">
      <c r="A614" s="8" t="str">
        <f t="shared" si="21"/>
        <v/>
      </c>
      <c r="B614" s="30"/>
      <c r="E614" s="31"/>
      <c r="F614" s="280"/>
      <c r="G614" s="297"/>
      <c r="H614" s="358" t="s">
        <v>94</v>
      </c>
      <c r="I614" s="819" t="s">
        <v>1127</v>
      </c>
      <c r="J614" s="819"/>
      <c r="K614" s="819"/>
      <c r="L614" s="819"/>
      <c r="M614" s="819"/>
      <c r="N614" s="819"/>
      <c r="O614" s="819"/>
      <c r="P614" s="819"/>
      <c r="Q614" s="819"/>
      <c r="R614" s="819"/>
      <c r="S614" s="819"/>
      <c r="T614" s="819"/>
      <c r="U614" s="819"/>
      <c r="V614" s="819"/>
      <c r="W614" s="819"/>
      <c r="X614" s="819"/>
      <c r="Y614" s="819"/>
      <c r="Z614" s="819"/>
      <c r="AA614" s="819"/>
      <c r="AB614" s="819"/>
      <c r="AC614" s="819"/>
      <c r="AD614" s="820"/>
      <c r="AE614" s="33"/>
      <c r="AF614" s="174" t="str">
        <f>_xlfn.IFS(COUNTIF($AE$8:AE614,AE614)&lt;&gt;0,COUNTIF($AE$8:AE614,AE614),COUNTIF($AE$8:AE614,AE614)=0,"")</f>
        <v/>
      </c>
      <c r="AG614" s="98" t="str">
        <f t="shared" si="20"/>
        <v/>
      </c>
      <c r="AK614" s="3"/>
      <c r="AL614" s="363"/>
      <c r="AM614" s="364"/>
      <c r="AN614" s="364"/>
      <c r="AO614" s="364"/>
      <c r="AP614" s="364"/>
      <c r="AQ614" s="365"/>
      <c r="AR614" s="34"/>
    </row>
    <row r="615" spans="1:44" ht="27" customHeight="1" x14ac:dyDescent="0.65">
      <c r="A615" s="8" t="str">
        <f t="shared" si="21"/>
        <v/>
      </c>
      <c r="B615" s="30"/>
      <c r="E615" s="31"/>
      <c r="F615" s="280"/>
      <c r="G615" s="297"/>
      <c r="H615" s="359" t="s">
        <v>114</v>
      </c>
      <c r="I615" s="803" t="s">
        <v>168</v>
      </c>
      <c r="J615" s="803"/>
      <c r="K615" s="803"/>
      <c r="L615" s="803"/>
      <c r="M615" s="803"/>
      <c r="N615" s="803"/>
      <c r="O615" s="803"/>
      <c r="P615" s="803"/>
      <c r="Q615" s="803"/>
      <c r="R615" s="803"/>
      <c r="S615" s="803"/>
      <c r="T615" s="803"/>
      <c r="U615" s="803"/>
      <c r="V615" s="803"/>
      <c r="W615" s="803"/>
      <c r="X615" s="803"/>
      <c r="Y615" s="803"/>
      <c r="Z615" s="803"/>
      <c r="AA615" s="803"/>
      <c r="AB615" s="803"/>
      <c r="AC615" s="803"/>
      <c r="AD615" s="804"/>
      <c r="AE615" s="33"/>
      <c r="AF615" s="174" t="str">
        <f>_xlfn.IFS(COUNTIF($AE$8:AE615,AE615)&lt;&gt;0,COUNTIF($AE$8:AE615,AE615),COUNTIF($AE$8:AE615,AE615)=0,"")</f>
        <v/>
      </c>
      <c r="AG615" s="98" t="str">
        <f t="shared" si="20"/>
        <v/>
      </c>
      <c r="AK615" s="3"/>
      <c r="AL615" s="363"/>
      <c r="AM615" s="364"/>
      <c r="AN615" s="364"/>
      <c r="AO615" s="364"/>
      <c r="AP615" s="364"/>
      <c r="AQ615" s="365"/>
      <c r="AR615" s="34"/>
    </row>
    <row r="616" spans="1:44" ht="27" customHeight="1" x14ac:dyDescent="0.65">
      <c r="A616" s="8" t="str">
        <f t="shared" si="21"/>
        <v/>
      </c>
      <c r="B616" s="30"/>
      <c r="E616" s="31"/>
      <c r="F616" s="280"/>
      <c r="G616" s="297"/>
      <c r="H616" s="359" t="s">
        <v>115</v>
      </c>
      <c r="I616" s="815" t="s">
        <v>251</v>
      </c>
      <c r="J616" s="815"/>
      <c r="K616" s="815"/>
      <c r="L616" s="815"/>
      <c r="M616" s="815"/>
      <c r="N616" s="815"/>
      <c r="O616" s="815"/>
      <c r="P616" s="815"/>
      <c r="Q616" s="815"/>
      <c r="R616" s="815"/>
      <c r="S616" s="815"/>
      <c r="T616" s="815"/>
      <c r="U616" s="815"/>
      <c r="V616" s="815"/>
      <c r="W616" s="815"/>
      <c r="X616" s="815"/>
      <c r="Y616" s="815"/>
      <c r="Z616" s="815"/>
      <c r="AA616" s="815"/>
      <c r="AB616" s="815"/>
      <c r="AC616" s="815"/>
      <c r="AD616" s="816"/>
      <c r="AE616" s="33"/>
      <c r="AF616" s="174" t="str">
        <f>_xlfn.IFS(COUNTIF($AE$8:AE616,AE616)&lt;&gt;0,COUNTIF($AE$8:AE616,AE616),COUNTIF($AE$8:AE616,AE616)=0,"")</f>
        <v/>
      </c>
      <c r="AG616" s="98" t="str">
        <f t="shared" si="20"/>
        <v/>
      </c>
      <c r="AK616" s="3"/>
      <c r="AL616" s="363"/>
      <c r="AM616" s="364"/>
      <c r="AN616" s="364"/>
      <c r="AO616" s="364"/>
      <c r="AP616" s="364"/>
      <c r="AQ616" s="365"/>
      <c r="AR616" s="34"/>
    </row>
    <row r="617" spans="1:44" ht="27" customHeight="1" x14ac:dyDescent="0.65">
      <c r="A617" s="8" t="str">
        <f t="shared" si="21"/>
        <v/>
      </c>
      <c r="B617" s="30"/>
      <c r="E617" s="31"/>
      <c r="F617" s="280"/>
      <c r="G617" s="297"/>
      <c r="H617" s="359"/>
      <c r="I617" s="815"/>
      <c r="J617" s="815"/>
      <c r="K617" s="815"/>
      <c r="L617" s="815"/>
      <c r="M617" s="815"/>
      <c r="N617" s="815"/>
      <c r="O617" s="815"/>
      <c r="P617" s="815"/>
      <c r="Q617" s="815"/>
      <c r="R617" s="815"/>
      <c r="S617" s="815"/>
      <c r="T617" s="815"/>
      <c r="U617" s="815"/>
      <c r="V617" s="815"/>
      <c r="W617" s="815"/>
      <c r="X617" s="815"/>
      <c r="Y617" s="815"/>
      <c r="Z617" s="815"/>
      <c r="AA617" s="815"/>
      <c r="AB617" s="815"/>
      <c r="AC617" s="815"/>
      <c r="AD617" s="816"/>
      <c r="AE617" s="33"/>
      <c r="AF617" s="174" t="str">
        <f>_xlfn.IFS(COUNTIF($AE$8:AE617,AE617)&lt;&gt;0,COUNTIF($AE$8:AE617,AE617),COUNTIF($AE$8:AE617,AE617)=0,"")</f>
        <v/>
      </c>
      <c r="AG617" s="98" t="str">
        <f t="shared" si="20"/>
        <v/>
      </c>
      <c r="AK617" s="3"/>
      <c r="AL617" s="363"/>
      <c r="AM617" s="364"/>
      <c r="AN617" s="364"/>
      <c r="AO617" s="364"/>
      <c r="AP617" s="364"/>
      <c r="AQ617" s="365"/>
      <c r="AR617" s="34"/>
    </row>
    <row r="618" spans="1:44" ht="27" customHeight="1" x14ac:dyDescent="0.65">
      <c r="A618" s="8" t="str">
        <f t="shared" si="21"/>
        <v/>
      </c>
      <c r="B618" s="30"/>
      <c r="E618" s="31"/>
      <c r="F618" s="280"/>
      <c r="G618" s="297"/>
      <c r="H618" s="359" t="s">
        <v>136</v>
      </c>
      <c r="I618" s="803" t="s">
        <v>1128</v>
      </c>
      <c r="J618" s="803"/>
      <c r="K618" s="803"/>
      <c r="L618" s="803"/>
      <c r="M618" s="803"/>
      <c r="N618" s="803"/>
      <c r="O618" s="803"/>
      <c r="P618" s="803"/>
      <c r="Q618" s="803"/>
      <c r="R618" s="803"/>
      <c r="S618" s="803"/>
      <c r="T618" s="803"/>
      <c r="U618" s="803"/>
      <c r="V618" s="803"/>
      <c r="W618" s="803"/>
      <c r="X618" s="803"/>
      <c r="Y618" s="803"/>
      <c r="Z618" s="803"/>
      <c r="AA618" s="803"/>
      <c r="AB618" s="803"/>
      <c r="AC618" s="803"/>
      <c r="AD618" s="804"/>
      <c r="AE618" s="33"/>
      <c r="AF618" s="174" t="str">
        <f>_xlfn.IFS(COUNTIF($AE$8:AE618,AE618)&lt;&gt;0,COUNTIF($AE$8:AE618,AE618),COUNTIF($AE$8:AE618,AE618)=0,"")</f>
        <v/>
      </c>
      <c r="AG618" s="98" t="str">
        <f t="shared" si="20"/>
        <v/>
      </c>
      <c r="AK618" s="3"/>
      <c r="AL618" s="363"/>
      <c r="AM618" s="364"/>
      <c r="AN618" s="364"/>
      <c r="AO618" s="364"/>
      <c r="AP618" s="364"/>
      <c r="AQ618" s="365"/>
      <c r="AR618" s="34"/>
    </row>
    <row r="619" spans="1:44" ht="27" customHeight="1" x14ac:dyDescent="0.65">
      <c r="A619" s="8" t="str">
        <f t="shared" si="21"/>
        <v/>
      </c>
      <c r="B619" s="30"/>
      <c r="E619" s="31"/>
      <c r="F619" s="280"/>
      <c r="G619" s="297"/>
      <c r="H619" s="359" t="s">
        <v>137</v>
      </c>
      <c r="I619" s="815" t="s">
        <v>252</v>
      </c>
      <c r="J619" s="815"/>
      <c r="K619" s="815"/>
      <c r="L619" s="815"/>
      <c r="M619" s="815"/>
      <c r="N619" s="815"/>
      <c r="O619" s="815"/>
      <c r="P619" s="815"/>
      <c r="Q619" s="815"/>
      <c r="R619" s="815"/>
      <c r="S619" s="815"/>
      <c r="T619" s="815"/>
      <c r="U619" s="815"/>
      <c r="V619" s="815"/>
      <c r="W619" s="815"/>
      <c r="X619" s="815"/>
      <c r="Y619" s="815"/>
      <c r="Z619" s="815"/>
      <c r="AA619" s="815"/>
      <c r="AB619" s="815"/>
      <c r="AC619" s="815"/>
      <c r="AD619" s="816"/>
      <c r="AE619" s="33"/>
      <c r="AF619" s="174" t="str">
        <f>_xlfn.IFS(COUNTIF($AE$8:AE619,AE619)&lt;&gt;0,COUNTIF($AE$8:AE619,AE619),COUNTIF($AE$8:AE619,AE619)=0,"")</f>
        <v/>
      </c>
      <c r="AG619" s="98" t="str">
        <f t="shared" si="20"/>
        <v/>
      </c>
      <c r="AK619" s="3"/>
      <c r="AL619" s="363"/>
      <c r="AM619" s="364"/>
      <c r="AN619" s="364"/>
      <c r="AO619" s="364"/>
      <c r="AP619" s="364"/>
      <c r="AQ619" s="365"/>
      <c r="AR619" s="34"/>
    </row>
    <row r="620" spans="1:44" ht="27" customHeight="1" x14ac:dyDescent="0.65">
      <c r="A620" s="8" t="str">
        <f t="shared" si="21"/>
        <v/>
      </c>
      <c r="B620" s="30"/>
      <c r="E620" s="31"/>
      <c r="F620" s="280"/>
      <c r="G620" s="297"/>
      <c r="H620" s="359"/>
      <c r="I620" s="815"/>
      <c r="J620" s="815"/>
      <c r="K620" s="815"/>
      <c r="L620" s="815"/>
      <c r="M620" s="815"/>
      <c r="N620" s="815"/>
      <c r="O620" s="815"/>
      <c r="P620" s="815"/>
      <c r="Q620" s="815"/>
      <c r="R620" s="815"/>
      <c r="S620" s="815"/>
      <c r="T620" s="815"/>
      <c r="U620" s="815"/>
      <c r="V620" s="815"/>
      <c r="W620" s="815"/>
      <c r="X620" s="815"/>
      <c r="Y620" s="815"/>
      <c r="Z620" s="815"/>
      <c r="AA620" s="815"/>
      <c r="AB620" s="815"/>
      <c r="AC620" s="815"/>
      <c r="AD620" s="816"/>
      <c r="AE620" s="33"/>
      <c r="AF620" s="174" t="str">
        <f>_xlfn.IFS(COUNTIF($AE$8:AE620,AE620)&lt;&gt;0,COUNTIF($AE$8:AE620,AE620),COUNTIF($AE$8:AE620,AE620)=0,"")</f>
        <v/>
      </c>
      <c r="AG620" s="98" t="str">
        <f t="shared" si="20"/>
        <v/>
      </c>
      <c r="AK620" s="3"/>
      <c r="AL620" s="363"/>
      <c r="AM620" s="364"/>
      <c r="AN620" s="364"/>
      <c r="AO620" s="364"/>
      <c r="AP620" s="364"/>
      <c r="AQ620" s="365"/>
      <c r="AR620" s="34"/>
    </row>
    <row r="621" spans="1:44" ht="27" customHeight="1" x14ac:dyDescent="0.65">
      <c r="A621" s="8" t="str">
        <f t="shared" si="21"/>
        <v/>
      </c>
      <c r="B621" s="30"/>
      <c r="E621" s="31"/>
      <c r="F621" s="280"/>
      <c r="G621" s="297"/>
      <c r="H621" s="359" t="s">
        <v>157</v>
      </c>
      <c r="I621" s="815" t="s">
        <v>169</v>
      </c>
      <c r="J621" s="815"/>
      <c r="K621" s="815"/>
      <c r="L621" s="815"/>
      <c r="M621" s="815"/>
      <c r="N621" s="815"/>
      <c r="O621" s="815"/>
      <c r="P621" s="815"/>
      <c r="Q621" s="815"/>
      <c r="R621" s="815"/>
      <c r="S621" s="815"/>
      <c r="T621" s="815"/>
      <c r="U621" s="815"/>
      <c r="V621" s="815"/>
      <c r="W621" s="815"/>
      <c r="X621" s="815"/>
      <c r="Y621" s="815"/>
      <c r="Z621" s="815"/>
      <c r="AA621" s="815"/>
      <c r="AB621" s="815"/>
      <c r="AC621" s="815"/>
      <c r="AD621" s="816"/>
      <c r="AE621" s="33"/>
      <c r="AF621" s="174" t="str">
        <f>_xlfn.IFS(COUNTIF($AE$8:AE621,AE621)&lt;&gt;0,COUNTIF($AE$8:AE621,AE621),COUNTIF($AE$8:AE621,AE621)=0,"")</f>
        <v/>
      </c>
      <c r="AG621" s="98" t="str">
        <f t="shared" si="20"/>
        <v/>
      </c>
      <c r="AK621" s="3"/>
      <c r="AL621" s="363"/>
      <c r="AM621" s="364"/>
      <c r="AN621" s="364"/>
      <c r="AO621" s="364"/>
      <c r="AP621" s="364"/>
      <c r="AQ621" s="365"/>
      <c r="AR621" s="34"/>
    </row>
    <row r="622" spans="1:44" ht="27" customHeight="1" thickBot="1" x14ac:dyDescent="0.7">
      <c r="A622" s="8" t="str">
        <f t="shared" si="21"/>
        <v/>
      </c>
      <c r="B622" s="30"/>
      <c r="E622" s="31"/>
      <c r="F622" s="280"/>
      <c r="G622" s="297"/>
      <c r="H622" s="360" t="s">
        <v>158</v>
      </c>
      <c r="I622" s="817" t="s">
        <v>170</v>
      </c>
      <c r="J622" s="817"/>
      <c r="K622" s="817"/>
      <c r="L622" s="817"/>
      <c r="M622" s="817"/>
      <c r="N622" s="817"/>
      <c r="O622" s="817"/>
      <c r="P622" s="817"/>
      <c r="Q622" s="817"/>
      <c r="R622" s="817"/>
      <c r="S622" s="817"/>
      <c r="T622" s="817"/>
      <c r="U622" s="817"/>
      <c r="V622" s="817"/>
      <c r="W622" s="817"/>
      <c r="X622" s="817"/>
      <c r="Y622" s="817"/>
      <c r="Z622" s="817"/>
      <c r="AA622" s="817"/>
      <c r="AB622" s="817"/>
      <c r="AC622" s="817"/>
      <c r="AD622" s="818"/>
      <c r="AE622" s="33"/>
      <c r="AF622" s="174" t="str">
        <f>_xlfn.IFS(COUNTIF($AE$8:AE622,AE622)&lt;&gt;0,COUNTIF($AE$8:AE622,AE622),COUNTIF($AE$8:AE622,AE622)=0,"")</f>
        <v/>
      </c>
      <c r="AG622" s="98" t="str">
        <f t="shared" si="20"/>
        <v/>
      </c>
      <c r="AK622" s="3"/>
      <c r="AL622" s="363"/>
      <c r="AM622" s="364"/>
      <c r="AN622" s="364"/>
      <c r="AO622" s="364"/>
      <c r="AP622" s="364"/>
      <c r="AQ622" s="365"/>
      <c r="AR622" s="34"/>
    </row>
    <row r="623" spans="1:44" ht="27" customHeight="1" x14ac:dyDescent="0.65">
      <c r="A623" s="8" t="str">
        <f t="shared" si="21"/>
        <v/>
      </c>
      <c r="B623" s="30"/>
      <c r="E623" s="31"/>
      <c r="F623" s="280"/>
      <c r="G623" s="299"/>
      <c r="H623" s="299"/>
      <c r="I623" s="299"/>
      <c r="J623" s="299"/>
      <c r="K623" s="299"/>
      <c r="L623" s="299"/>
      <c r="M623" s="299"/>
      <c r="N623" s="299"/>
      <c r="O623" s="299"/>
      <c r="P623" s="299"/>
      <c r="Q623" s="299"/>
      <c r="R623" s="299"/>
      <c r="S623" s="299"/>
      <c r="T623" s="299"/>
      <c r="U623" s="299"/>
      <c r="V623" s="299"/>
      <c r="W623" s="299"/>
      <c r="X623" s="299"/>
      <c r="Y623" s="299"/>
      <c r="Z623" s="299"/>
      <c r="AA623" s="299"/>
      <c r="AB623" s="299"/>
      <c r="AC623" s="299"/>
      <c r="AD623" s="299"/>
      <c r="AE623" s="33"/>
      <c r="AF623" s="174" t="str">
        <f>_xlfn.IFS(COUNTIF($AE$8:AE623,AE623)&lt;&gt;0,COUNTIF($AE$8:AE623,AE623),COUNTIF($AE$8:AE623,AE623)=0,"")</f>
        <v/>
      </c>
      <c r="AG623" s="98" t="str">
        <f t="shared" si="20"/>
        <v/>
      </c>
      <c r="AK623" s="3"/>
      <c r="AL623" s="363"/>
      <c r="AM623" s="364"/>
      <c r="AN623" s="364"/>
      <c r="AO623" s="364"/>
      <c r="AP623" s="364"/>
      <c r="AQ623" s="365"/>
      <c r="AR623" s="34"/>
    </row>
    <row r="624" spans="1:44" ht="27" customHeight="1" x14ac:dyDescent="0.65">
      <c r="A624" s="8" t="str">
        <f t="shared" si="21"/>
        <v/>
      </c>
      <c r="B624" s="30"/>
      <c r="E624" s="31"/>
      <c r="F624" s="280"/>
      <c r="G624" s="297"/>
      <c r="H624" s="821" t="s">
        <v>171</v>
      </c>
      <c r="I624" s="821"/>
      <c r="J624" s="821"/>
      <c r="K624" s="821"/>
      <c r="L624" s="821"/>
      <c r="M624" s="821"/>
      <c r="N624" s="821"/>
      <c r="O624" s="821"/>
      <c r="P624" s="821"/>
      <c r="Q624" s="821"/>
      <c r="R624" s="821"/>
      <c r="S624" s="821"/>
      <c r="T624" s="821"/>
      <c r="U624" s="821"/>
      <c r="V624" s="821"/>
      <c r="W624" s="821"/>
      <c r="X624" s="821"/>
      <c r="Y624" s="821"/>
      <c r="Z624" s="821"/>
      <c r="AA624" s="821"/>
      <c r="AB624" s="821"/>
      <c r="AC624" s="821"/>
      <c r="AD624" s="821"/>
      <c r="AE624" s="33"/>
      <c r="AF624" s="174" t="str">
        <f>_xlfn.IFS(COUNTIF($AE$8:AE624,AE624)&lt;&gt;0,COUNTIF($AE$8:AE624,AE624),COUNTIF($AE$8:AE624,AE624)=0,"")</f>
        <v/>
      </c>
      <c r="AG624" s="98" t="str">
        <f t="shared" si="20"/>
        <v/>
      </c>
      <c r="AK624" s="3"/>
      <c r="AL624" s="363"/>
      <c r="AM624" s="364"/>
      <c r="AN624" s="364"/>
      <c r="AO624" s="364"/>
      <c r="AP624" s="364"/>
      <c r="AQ624" s="365"/>
      <c r="AR624" s="34"/>
    </row>
    <row r="625" spans="1:44" ht="27" customHeight="1" x14ac:dyDescent="0.65">
      <c r="A625" s="8">
        <f t="shared" si="21"/>
        <v>101</v>
      </c>
      <c r="B625" s="30"/>
      <c r="E625" s="31"/>
      <c r="F625" s="280"/>
      <c r="G625" s="297"/>
      <c r="H625" s="813" t="s">
        <v>1129</v>
      </c>
      <c r="I625" s="813"/>
      <c r="J625" s="813"/>
      <c r="K625" s="813"/>
      <c r="L625" s="813"/>
      <c r="M625" s="813"/>
      <c r="N625" s="813"/>
      <c r="O625" s="813"/>
      <c r="P625" s="813"/>
      <c r="Q625" s="813"/>
      <c r="R625" s="813"/>
      <c r="S625" s="813"/>
      <c r="T625" s="813"/>
      <c r="U625" s="813"/>
      <c r="V625" s="813"/>
      <c r="W625" s="813"/>
      <c r="X625" s="813"/>
      <c r="Y625" s="813"/>
      <c r="Z625" s="813"/>
      <c r="AA625" s="813"/>
      <c r="AB625" s="813"/>
      <c r="AC625" s="813"/>
      <c r="AD625" s="813"/>
      <c r="AE625" s="171" t="s">
        <v>838</v>
      </c>
      <c r="AF625" s="174">
        <f>_xlfn.IFS(COUNTIF($AE$8:AE625,AE625)&lt;&gt;0,COUNTIF($AE$8:AE625,AE625),COUNTIF($AE$8:AE625,AE625)=0,"")</f>
        <v>101</v>
      </c>
      <c r="AG625" s="98">
        <f t="shared" si="20"/>
        <v>101</v>
      </c>
      <c r="AH625" s="554" t="s">
        <v>50</v>
      </c>
      <c r="AI625" s="555"/>
      <c r="AJ625" s="556"/>
      <c r="AK625" s="3"/>
      <c r="AL625" s="503" t="s">
        <v>746</v>
      </c>
      <c r="AM625" s="504"/>
      <c r="AN625" s="504"/>
      <c r="AO625" s="504"/>
      <c r="AP625" s="504"/>
      <c r="AQ625" s="505"/>
      <c r="AR625" s="742" t="e">
        <f>VLOOKUP(AH625,$CD$7:$CE$9,2,FALSE)</f>
        <v>#N/A</v>
      </c>
    </row>
    <row r="626" spans="1:44" ht="27" customHeight="1" x14ac:dyDescent="0.65">
      <c r="A626" s="8" t="str">
        <f t="shared" si="21"/>
        <v/>
      </c>
      <c r="B626" s="30"/>
      <c r="E626" s="31"/>
      <c r="F626" s="280"/>
      <c r="G626" s="297"/>
      <c r="H626" s="813"/>
      <c r="I626" s="813"/>
      <c r="J626" s="813"/>
      <c r="K626" s="813"/>
      <c r="L626" s="813"/>
      <c r="M626" s="813"/>
      <c r="N626" s="813"/>
      <c r="O626" s="813"/>
      <c r="P626" s="813"/>
      <c r="Q626" s="813"/>
      <c r="R626" s="813"/>
      <c r="S626" s="813"/>
      <c r="T626" s="813"/>
      <c r="U626" s="813"/>
      <c r="V626" s="813"/>
      <c r="W626" s="813"/>
      <c r="X626" s="813"/>
      <c r="Y626" s="813"/>
      <c r="Z626" s="813"/>
      <c r="AA626" s="813"/>
      <c r="AB626" s="813"/>
      <c r="AC626" s="813"/>
      <c r="AD626" s="813"/>
      <c r="AE626" s="33"/>
      <c r="AF626" s="174" t="str">
        <f>_xlfn.IFS(COUNTIF($AE$8:AE626,AE626)&lt;&gt;0,COUNTIF($AE$8:AE626,AE626),COUNTIF($AE$8:AE626,AE626)=0,"")</f>
        <v/>
      </c>
      <c r="AG626" s="98" t="str">
        <f t="shared" si="20"/>
        <v/>
      </c>
      <c r="AK626" s="3"/>
      <c r="AL626" s="503"/>
      <c r="AM626" s="504"/>
      <c r="AN626" s="504"/>
      <c r="AO626" s="504"/>
      <c r="AP626" s="504"/>
      <c r="AQ626" s="505"/>
      <c r="AR626" s="742"/>
    </row>
    <row r="627" spans="1:44" ht="27" customHeight="1" thickBot="1" x14ac:dyDescent="0.7">
      <c r="A627" s="8" t="str">
        <f t="shared" si="21"/>
        <v/>
      </c>
      <c r="B627" s="30"/>
      <c r="E627" s="31"/>
      <c r="F627" s="32"/>
      <c r="AE627" s="33"/>
      <c r="AF627" s="174" t="str">
        <f>_xlfn.IFS(COUNTIF($AE$8:AE627,AE627)&lt;&gt;0,COUNTIF($AE$8:AE627,AE627),COUNTIF($AE$8:AE627,AE627)=0,"")</f>
        <v/>
      </c>
      <c r="AG627" s="98" t="str">
        <f t="shared" si="20"/>
        <v/>
      </c>
      <c r="AK627" s="3"/>
      <c r="AL627" s="503"/>
      <c r="AM627" s="504"/>
      <c r="AN627" s="504"/>
      <c r="AO627" s="504"/>
      <c r="AP627" s="504"/>
      <c r="AQ627" s="505"/>
      <c r="AR627" s="34"/>
    </row>
    <row r="628" spans="1:44" ht="27" customHeight="1" x14ac:dyDescent="0.65">
      <c r="A628" s="8" t="str">
        <f t="shared" si="21"/>
        <v/>
      </c>
      <c r="B628" s="30"/>
      <c r="E628" s="31"/>
      <c r="F628" s="32"/>
      <c r="H628" s="36"/>
      <c r="I628" s="906" t="s">
        <v>172</v>
      </c>
      <c r="J628" s="906"/>
      <c r="K628" s="906"/>
      <c r="L628" s="906"/>
      <c r="M628" s="906"/>
      <c r="N628" s="906"/>
      <c r="O628" s="906"/>
      <c r="P628" s="906"/>
      <c r="Q628" s="906"/>
      <c r="R628" s="906"/>
      <c r="S628" s="906"/>
      <c r="T628" s="906"/>
      <c r="U628" s="906"/>
      <c r="V628" s="906"/>
      <c r="W628" s="906"/>
      <c r="X628" s="906"/>
      <c r="Y628" s="906"/>
      <c r="Z628" s="907"/>
      <c r="AA628" s="207"/>
      <c r="AB628" s="563" t="s">
        <v>917</v>
      </c>
      <c r="AC628" s="563"/>
      <c r="AD628" s="563"/>
      <c r="AE628" s="33"/>
      <c r="AF628" s="174" t="str">
        <f>_xlfn.IFS(COUNTIF($AE$8:AE628,AE628)&lt;&gt;0,COUNTIF($AE$8:AE628,AE628),COUNTIF($AE$8:AE628,AE628)=0,"")</f>
        <v/>
      </c>
      <c r="AG628" s="98" t="str">
        <f t="shared" si="20"/>
        <v/>
      </c>
      <c r="AK628" s="3"/>
      <c r="AL628" s="426"/>
      <c r="AM628" s="427"/>
      <c r="AN628" s="427"/>
      <c r="AO628" s="427"/>
      <c r="AP628" s="427"/>
      <c r="AQ628" s="428"/>
      <c r="AR628" s="34"/>
    </row>
    <row r="629" spans="1:44" ht="27" customHeight="1" x14ac:dyDescent="0.65">
      <c r="A629" s="8" t="str">
        <f t="shared" si="21"/>
        <v/>
      </c>
      <c r="B629" s="30"/>
      <c r="E629" s="31"/>
      <c r="F629" s="32"/>
      <c r="H629" s="30" t="s">
        <v>114</v>
      </c>
      <c r="I629" s="803" t="s">
        <v>174</v>
      </c>
      <c r="J629" s="803"/>
      <c r="K629" s="803"/>
      <c r="L629" s="803"/>
      <c r="M629" s="803"/>
      <c r="N629" s="803"/>
      <c r="O629" s="803"/>
      <c r="P629" s="803"/>
      <c r="Q629" s="803"/>
      <c r="R629" s="803"/>
      <c r="S629" s="803"/>
      <c r="T629" s="803"/>
      <c r="U629" s="803"/>
      <c r="V629" s="803"/>
      <c r="W629" s="803"/>
      <c r="X629" s="803"/>
      <c r="Y629" s="803"/>
      <c r="Z629" s="804"/>
      <c r="AA629" s="15"/>
      <c r="AB629" s="564" t="s">
        <v>124</v>
      </c>
      <c r="AC629" s="564"/>
      <c r="AD629" s="564"/>
      <c r="AE629" s="33"/>
      <c r="AF629" s="174" t="str">
        <f>_xlfn.IFS(COUNTIF($AE$8:AE629,AE629)&lt;&gt;0,COUNTIF($AE$8:AE629,AE629),COUNTIF($AE$8:AE629,AE629)=0,"")</f>
        <v/>
      </c>
      <c r="AG629" s="98" t="str">
        <f t="shared" si="20"/>
        <v/>
      </c>
      <c r="AK629" s="3"/>
      <c r="AL629" s="363"/>
      <c r="AM629" s="364"/>
      <c r="AN629" s="364"/>
      <c r="AO629" s="364"/>
      <c r="AP629" s="364"/>
      <c r="AQ629" s="365"/>
      <c r="AR629" s="34"/>
    </row>
    <row r="630" spans="1:44" ht="27" customHeight="1" x14ac:dyDescent="0.65">
      <c r="A630" s="8" t="str">
        <f t="shared" si="21"/>
        <v/>
      </c>
      <c r="B630" s="30"/>
      <c r="E630" s="31"/>
      <c r="F630" s="32"/>
      <c r="H630" s="30" t="s">
        <v>115</v>
      </c>
      <c r="I630" s="803" t="s">
        <v>1130</v>
      </c>
      <c r="J630" s="803"/>
      <c r="K630" s="803"/>
      <c r="L630" s="803"/>
      <c r="M630" s="803"/>
      <c r="N630" s="803"/>
      <c r="O630" s="803"/>
      <c r="P630" s="803"/>
      <c r="Q630" s="803"/>
      <c r="R630" s="803"/>
      <c r="S630" s="803"/>
      <c r="T630" s="803"/>
      <c r="U630" s="803"/>
      <c r="V630" s="803"/>
      <c r="W630" s="803"/>
      <c r="X630" s="803"/>
      <c r="Y630" s="803"/>
      <c r="Z630" s="804"/>
      <c r="AA630" s="15"/>
      <c r="AB630" s="564" t="s">
        <v>124</v>
      </c>
      <c r="AC630" s="564"/>
      <c r="AD630" s="564"/>
      <c r="AE630" s="33"/>
      <c r="AF630" s="174" t="str">
        <f>_xlfn.IFS(COUNTIF($AE$8:AE630,AE630)&lt;&gt;0,COUNTIF($AE$8:AE630,AE630),COUNTIF($AE$8:AE630,AE630)=0,"")</f>
        <v/>
      </c>
      <c r="AG630" s="98" t="str">
        <f t="shared" si="20"/>
        <v/>
      </c>
      <c r="AK630" s="3"/>
      <c r="AL630" s="363"/>
      <c r="AM630" s="364"/>
      <c r="AN630" s="364"/>
      <c r="AO630" s="364"/>
      <c r="AP630" s="364"/>
      <c r="AQ630" s="365"/>
      <c r="AR630" s="34"/>
    </row>
    <row r="631" spans="1:44" ht="27" customHeight="1" x14ac:dyDescent="0.65">
      <c r="A631" s="8" t="str">
        <f t="shared" si="21"/>
        <v/>
      </c>
      <c r="B631" s="30"/>
      <c r="E631" s="31"/>
      <c r="F631" s="32"/>
      <c r="H631" s="30" t="s">
        <v>136</v>
      </c>
      <c r="I631" s="573" t="s">
        <v>175</v>
      </c>
      <c r="J631" s="573"/>
      <c r="K631" s="573"/>
      <c r="L631" s="573"/>
      <c r="M631" s="573"/>
      <c r="N631" s="573"/>
      <c r="O631" s="573"/>
      <c r="P631" s="573"/>
      <c r="Q631" s="573"/>
      <c r="R631" s="573"/>
      <c r="S631" s="573"/>
      <c r="T631" s="573"/>
      <c r="U631" s="573"/>
      <c r="V631" s="573"/>
      <c r="W631" s="573"/>
      <c r="X631" s="573"/>
      <c r="Y631" s="573"/>
      <c r="Z631" s="812"/>
      <c r="AA631" s="15"/>
      <c r="AB631" s="564" t="s">
        <v>124</v>
      </c>
      <c r="AC631" s="564"/>
      <c r="AD631" s="564"/>
      <c r="AE631" s="33"/>
      <c r="AF631" s="174" t="str">
        <f>_xlfn.IFS(COUNTIF($AE$8:AE631,AE631)&lt;&gt;0,COUNTIF($AE$8:AE631,AE631),COUNTIF($AE$8:AE631,AE631)=0,"")</f>
        <v/>
      </c>
      <c r="AG631" s="98" t="str">
        <f t="shared" si="20"/>
        <v/>
      </c>
      <c r="AK631" s="3"/>
      <c r="AL631" s="363"/>
      <c r="AM631" s="364"/>
      <c r="AN631" s="364"/>
      <c r="AO631" s="364"/>
      <c r="AP631" s="364"/>
      <c r="AQ631" s="365"/>
      <c r="AR631" s="34"/>
    </row>
    <row r="632" spans="1:44" ht="27" customHeight="1" x14ac:dyDescent="0.65">
      <c r="A632" s="8" t="str">
        <f t="shared" si="21"/>
        <v/>
      </c>
      <c r="B632" s="30"/>
      <c r="E632" s="31"/>
      <c r="F632" s="32"/>
      <c r="H632" s="30" t="s">
        <v>137</v>
      </c>
      <c r="I632" s="573" t="s">
        <v>176</v>
      </c>
      <c r="J632" s="573"/>
      <c r="K632" s="573"/>
      <c r="L632" s="573"/>
      <c r="M632" s="573"/>
      <c r="N632" s="573"/>
      <c r="O632" s="573"/>
      <c r="P632" s="573"/>
      <c r="Q632" s="573"/>
      <c r="R632" s="573"/>
      <c r="S632" s="573"/>
      <c r="T632" s="573"/>
      <c r="U632" s="573"/>
      <c r="V632" s="573"/>
      <c r="W632" s="573"/>
      <c r="X632" s="573"/>
      <c r="Y632" s="573"/>
      <c r="Z632" s="812"/>
      <c r="AA632" s="15"/>
      <c r="AB632" s="564" t="s">
        <v>124</v>
      </c>
      <c r="AC632" s="564"/>
      <c r="AD632" s="564"/>
      <c r="AE632" s="33"/>
      <c r="AF632" s="174" t="str">
        <f>_xlfn.IFS(COUNTIF($AE$8:AE632,AE632)&lt;&gt;0,COUNTIF($AE$8:AE632,AE632),COUNTIF($AE$8:AE632,AE632)=0,"")</f>
        <v/>
      </c>
      <c r="AG632" s="98" t="str">
        <f t="shared" si="20"/>
        <v/>
      </c>
      <c r="AK632" s="3"/>
      <c r="AL632" s="363"/>
      <c r="AM632" s="364"/>
      <c r="AN632" s="364"/>
      <c r="AO632" s="364"/>
      <c r="AP632" s="364"/>
      <c r="AQ632" s="365"/>
      <c r="AR632" s="34"/>
    </row>
    <row r="633" spans="1:44" ht="27" customHeight="1" x14ac:dyDescent="0.65">
      <c r="A633" s="8" t="str">
        <f t="shared" si="21"/>
        <v/>
      </c>
      <c r="B633" s="30"/>
      <c r="E633" s="31"/>
      <c r="F633" s="32"/>
      <c r="H633" s="30" t="s">
        <v>157</v>
      </c>
      <c r="I633" s="573" t="s">
        <v>177</v>
      </c>
      <c r="J633" s="573"/>
      <c r="K633" s="573"/>
      <c r="L633" s="573"/>
      <c r="M633" s="573"/>
      <c r="N633" s="573"/>
      <c r="O633" s="573"/>
      <c r="P633" s="573"/>
      <c r="Q633" s="573"/>
      <c r="R633" s="573"/>
      <c r="S633" s="573"/>
      <c r="T633" s="573"/>
      <c r="U633" s="573"/>
      <c r="V633" s="573"/>
      <c r="W633" s="573"/>
      <c r="X633" s="573"/>
      <c r="Y633" s="573"/>
      <c r="Z633" s="812"/>
      <c r="AA633" s="15"/>
      <c r="AB633" s="564" t="s">
        <v>124</v>
      </c>
      <c r="AC633" s="564"/>
      <c r="AD633" s="564"/>
      <c r="AE633" s="33"/>
      <c r="AF633" s="174" t="str">
        <f>_xlfn.IFS(COUNTIF($AE$8:AE633,AE633)&lt;&gt;0,COUNTIF($AE$8:AE633,AE633),COUNTIF($AE$8:AE633,AE633)=0,"")</f>
        <v/>
      </c>
      <c r="AG633" s="98" t="str">
        <f t="shared" si="20"/>
        <v/>
      </c>
      <c r="AK633" s="3"/>
      <c r="AL633" s="363"/>
      <c r="AM633" s="364"/>
      <c r="AN633" s="364"/>
      <c r="AO633" s="364"/>
      <c r="AP633" s="364"/>
      <c r="AQ633" s="365"/>
      <c r="AR633" s="34"/>
    </row>
    <row r="634" spans="1:44" ht="27" customHeight="1" x14ac:dyDescent="0.65">
      <c r="A634" s="8" t="str">
        <f t="shared" si="21"/>
        <v/>
      </c>
      <c r="B634" s="30"/>
      <c r="E634" s="31"/>
      <c r="F634" s="32"/>
      <c r="H634" s="30" t="s">
        <v>158</v>
      </c>
      <c r="I634" s="573" t="s">
        <v>178</v>
      </c>
      <c r="J634" s="573"/>
      <c r="K634" s="573"/>
      <c r="L634" s="573"/>
      <c r="M634" s="573"/>
      <c r="N634" s="573"/>
      <c r="O634" s="573"/>
      <c r="P634" s="573"/>
      <c r="Q634" s="573"/>
      <c r="R634" s="573"/>
      <c r="S634" s="573"/>
      <c r="T634" s="573"/>
      <c r="U634" s="573"/>
      <c r="V634" s="573"/>
      <c r="W634" s="573"/>
      <c r="X634" s="573"/>
      <c r="Y634" s="573"/>
      <c r="Z634" s="812"/>
      <c r="AA634" s="15"/>
      <c r="AB634" s="564" t="s">
        <v>124</v>
      </c>
      <c r="AC634" s="564"/>
      <c r="AD634" s="564"/>
      <c r="AE634" s="33"/>
      <c r="AF634" s="174" t="str">
        <f>_xlfn.IFS(COUNTIF($AE$8:AE634,AE634)&lt;&gt;0,COUNTIF($AE$8:AE634,AE634),COUNTIF($AE$8:AE634,AE634)=0,"")</f>
        <v/>
      </c>
      <c r="AG634" s="98" t="str">
        <f t="shared" si="20"/>
        <v/>
      </c>
      <c r="AK634" s="3"/>
      <c r="AL634" s="363"/>
      <c r="AM634" s="364"/>
      <c r="AN634" s="364"/>
      <c r="AO634" s="364"/>
      <c r="AP634" s="364"/>
      <c r="AQ634" s="365"/>
      <c r="AR634" s="34"/>
    </row>
    <row r="635" spans="1:44" ht="27" customHeight="1" thickBot="1" x14ac:dyDescent="0.7">
      <c r="A635" s="8" t="str">
        <f t="shared" si="21"/>
        <v/>
      </c>
      <c r="B635" s="30"/>
      <c r="E635" s="31"/>
      <c r="F635" s="32"/>
      <c r="H635" s="24" t="s">
        <v>173</v>
      </c>
      <c r="I635" s="513" t="s">
        <v>179</v>
      </c>
      <c r="J635" s="513"/>
      <c r="K635" s="513"/>
      <c r="L635" s="513"/>
      <c r="M635" s="513"/>
      <c r="N635" s="513"/>
      <c r="O635" s="513"/>
      <c r="P635" s="513"/>
      <c r="Q635" s="513"/>
      <c r="R635" s="513"/>
      <c r="S635" s="513"/>
      <c r="T635" s="513"/>
      <c r="U635" s="513"/>
      <c r="V635" s="513"/>
      <c r="W635" s="513"/>
      <c r="X635" s="513"/>
      <c r="Y635" s="513"/>
      <c r="Z635" s="514"/>
      <c r="AA635" s="15"/>
      <c r="AB635" s="564" t="s">
        <v>124</v>
      </c>
      <c r="AC635" s="564"/>
      <c r="AD635" s="564"/>
      <c r="AE635" s="33"/>
      <c r="AF635" s="174" t="str">
        <f>_xlfn.IFS(COUNTIF($AE$8:AE635,AE635)&lt;&gt;0,COUNTIF($AE$8:AE635,AE635),COUNTIF($AE$8:AE635,AE635)=0,"")</f>
        <v/>
      </c>
      <c r="AG635" s="98" t="str">
        <f t="shared" si="20"/>
        <v/>
      </c>
      <c r="AK635" s="3"/>
      <c r="AL635" s="363"/>
      <c r="AM635" s="364"/>
      <c r="AN635" s="364"/>
      <c r="AO635" s="364"/>
      <c r="AP635" s="364"/>
      <c r="AQ635" s="365"/>
      <c r="AR635" s="34"/>
    </row>
    <row r="636" spans="1:44" ht="27" customHeight="1" x14ac:dyDescent="0.65">
      <c r="A636" s="8" t="str">
        <f t="shared" si="21"/>
        <v/>
      </c>
      <c r="B636" s="30"/>
      <c r="E636" s="31"/>
      <c r="F636" s="32"/>
      <c r="AE636" s="33"/>
      <c r="AF636" s="174" t="str">
        <f>_xlfn.IFS(COUNTIF($AE$8:AE636,AE636)&lt;&gt;0,COUNTIF($AE$8:AE636,AE636),COUNTIF($AE$8:AE636,AE636)=0,"")</f>
        <v/>
      </c>
      <c r="AG636" s="98" t="str">
        <f t="shared" si="20"/>
        <v/>
      </c>
      <c r="AK636" s="3"/>
      <c r="AL636" s="363"/>
      <c r="AM636" s="364"/>
      <c r="AN636" s="364"/>
      <c r="AO636" s="364"/>
      <c r="AP636" s="364"/>
      <c r="AQ636" s="365"/>
      <c r="AR636" s="34"/>
    </row>
    <row r="637" spans="1:44" ht="27" customHeight="1" x14ac:dyDescent="0.65">
      <c r="B637" s="30"/>
      <c r="E637" s="31"/>
      <c r="F637" s="32"/>
      <c r="AE637" s="33"/>
      <c r="AF637" s="174"/>
      <c r="AK637" s="3"/>
      <c r="AL637" s="363"/>
      <c r="AM637" s="364"/>
      <c r="AN637" s="364"/>
      <c r="AO637" s="364"/>
      <c r="AP637" s="364"/>
      <c r="AQ637" s="365"/>
      <c r="AR637" s="34"/>
    </row>
    <row r="638" spans="1:44" ht="27" customHeight="1" x14ac:dyDescent="0.65">
      <c r="A638" s="8" t="str">
        <f t="shared" si="21"/>
        <v/>
      </c>
      <c r="B638" s="30"/>
      <c r="E638" s="31"/>
      <c r="F638" s="32"/>
      <c r="H638" s="789" t="s">
        <v>180</v>
      </c>
      <c r="I638" s="789"/>
      <c r="J638" s="789"/>
      <c r="K638" s="789"/>
      <c r="L638" s="789"/>
      <c r="M638" s="789"/>
      <c r="N638" s="789"/>
      <c r="O638" s="789"/>
      <c r="P638" s="789"/>
      <c r="Q638" s="789"/>
      <c r="R638" s="789"/>
      <c r="S638" s="789"/>
      <c r="T638" s="789"/>
      <c r="U638" s="789"/>
      <c r="V638" s="789"/>
      <c r="W638" s="789"/>
      <c r="X638" s="789"/>
      <c r="Y638" s="789"/>
      <c r="Z638" s="789"/>
      <c r="AA638" s="789"/>
      <c r="AB638" s="789"/>
      <c r="AC638" s="789"/>
      <c r="AD638" s="789"/>
      <c r="AE638" s="33"/>
      <c r="AF638" s="174" t="str">
        <f>_xlfn.IFS(COUNTIF($AE$8:AE638,AE638)&lt;&gt;0,COUNTIF($AE$8:AE638,AE638),COUNTIF($AE$8:AE638,AE638)=0,"")</f>
        <v/>
      </c>
      <c r="AG638" s="98" t="str">
        <f t="shared" si="20"/>
        <v/>
      </c>
      <c r="AH638" s="8"/>
      <c r="AI638" s="8"/>
      <c r="AJ638" s="8"/>
      <c r="AK638" s="3"/>
      <c r="AL638" s="426"/>
      <c r="AM638" s="427"/>
      <c r="AN638" s="427"/>
      <c r="AO638" s="427"/>
      <c r="AP638" s="427"/>
      <c r="AQ638" s="428"/>
      <c r="AR638" s="52"/>
    </row>
    <row r="639" spans="1:44" ht="27" customHeight="1" x14ac:dyDescent="0.65">
      <c r="A639" s="8">
        <f t="shared" si="21"/>
        <v>102</v>
      </c>
      <c r="B639" s="30"/>
      <c r="E639" s="31"/>
      <c r="F639" s="32"/>
      <c r="H639" s="545" t="s">
        <v>181</v>
      </c>
      <c r="I639" s="545"/>
      <c r="J639" s="545"/>
      <c r="K639" s="545"/>
      <c r="L639" s="545"/>
      <c r="M639" s="545"/>
      <c r="N639" s="545"/>
      <c r="O639" s="545"/>
      <c r="P639" s="545"/>
      <c r="Q639" s="545"/>
      <c r="R639" s="545"/>
      <c r="S639" s="545"/>
      <c r="T639" s="545"/>
      <c r="U639" s="545"/>
      <c r="V639" s="545"/>
      <c r="W639" s="545"/>
      <c r="X639" s="545"/>
      <c r="Y639" s="545"/>
      <c r="Z639" s="545"/>
      <c r="AA639" s="545"/>
      <c r="AB639" s="545"/>
      <c r="AC639" s="545"/>
      <c r="AD639" s="545"/>
      <c r="AE639" s="171" t="s">
        <v>838</v>
      </c>
      <c r="AF639" s="174">
        <f>_xlfn.IFS(COUNTIF($AE$8:AE639,AE639)&lt;&gt;0,COUNTIF($AE$8:AE639,AE639),COUNTIF($AE$8:AE639,AE639)=0,"")</f>
        <v>102</v>
      </c>
      <c r="AG639" s="98">
        <f t="shared" si="20"/>
        <v>102</v>
      </c>
      <c r="AH639" s="554" t="s">
        <v>50</v>
      </c>
      <c r="AI639" s="555"/>
      <c r="AJ639" s="556"/>
      <c r="AK639" s="3"/>
      <c r="AL639" s="503" t="s">
        <v>862</v>
      </c>
      <c r="AM639" s="504"/>
      <c r="AN639" s="504"/>
      <c r="AO639" s="504"/>
      <c r="AP639" s="504"/>
      <c r="AQ639" s="505"/>
      <c r="AR639" s="742" t="e">
        <f>VLOOKUP(AH639,$CD$7:$CE$9,2,FALSE)</f>
        <v>#N/A</v>
      </c>
    </row>
    <row r="640" spans="1:44" ht="27" customHeight="1" x14ac:dyDescent="0.65">
      <c r="A640" s="8" t="str">
        <f t="shared" si="21"/>
        <v/>
      </c>
      <c r="B640" s="30"/>
      <c r="E640" s="31"/>
      <c r="F640" s="32"/>
      <c r="H640" s="545"/>
      <c r="I640" s="545"/>
      <c r="J640" s="545"/>
      <c r="K640" s="545"/>
      <c r="L640" s="545"/>
      <c r="M640" s="545"/>
      <c r="N640" s="545"/>
      <c r="O640" s="545"/>
      <c r="P640" s="545"/>
      <c r="Q640" s="545"/>
      <c r="R640" s="545"/>
      <c r="S640" s="545"/>
      <c r="T640" s="545"/>
      <c r="U640" s="545"/>
      <c r="V640" s="545"/>
      <c r="W640" s="545"/>
      <c r="X640" s="545"/>
      <c r="Y640" s="545"/>
      <c r="Z640" s="545"/>
      <c r="AA640" s="545"/>
      <c r="AB640" s="545"/>
      <c r="AC640" s="545"/>
      <c r="AD640" s="545"/>
      <c r="AE640" s="33"/>
      <c r="AF640" s="174" t="str">
        <f>_xlfn.IFS(COUNTIF($AE$8:AE640,AE640)&lt;&gt;0,COUNTIF($AE$8:AE640,AE640),COUNTIF($AE$8:AE640,AE640)=0,"")</f>
        <v/>
      </c>
      <c r="AG640" s="98" t="str">
        <f t="shared" ref="AG640:AG701" si="22">+AF640</f>
        <v/>
      </c>
      <c r="AK640" s="3"/>
      <c r="AL640" s="503"/>
      <c r="AM640" s="504"/>
      <c r="AN640" s="504"/>
      <c r="AO640" s="504"/>
      <c r="AP640" s="504"/>
      <c r="AQ640" s="505"/>
      <c r="AR640" s="742"/>
    </row>
    <row r="641" spans="1:44" ht="27" customHeight="1" thickBot="1" x14ac:dyDescent="0.7">
      <c r="A641" s="8" t="str">
        <f t="shared" si="21"/>
        <v/>
      </c>
      <c r="B641" s="30"/>
      <c r="E641" s="31"/>
      <c r="F641" s="32"/>
      <c r="AE641" s="33"/>
      <c r="AF641" s="174" t="str">
        <f>_xlfn.IFS(COUNTIF($AE$8:AE641,AE641)&lt;&gt;0,COUNTIF($AE$8:AE641,AE641),COUNTIF($AE$8:AE641,AE641)=0,"")</f>
        <v/>
      </c>
      <c r="AG641" s="98" t="str">
        <f t="shared" si="22"/>
        <v/>
      </c>
      <c r="AK641" s="3"/>
      <c r="AL641" s="503"/>
      <c r="AM641" s="504"/>
      <c r="AN641" s="504"/>
      <c r="AO641" s="504"/>
      <c r="AP641" s="504"/>
      <c r="AQ641" s="505"/>
      <c r="AR641" s="34"/>
    </row>
    <row r="642" spans="1:44" ht="27" customHeight="1" x14ac:dyDescent="0.65">
      <c r="A642" s="8" t="str">
        <f t="shared" si="21"/>
        <v/>
      </c>
      <c r="B642" s="30"/>
      <c r="E642" s="31"/>
      <c r="F642" s="32"/>
      <c r="H642" s="17" t="s">
        <v>78</v>
      </c>
      <c r="I642" s="810" t="s">
        <v>259</v>
      </c>
      <c r="J642" s="810"/>
      <c r="K642" s="810"/>
      <c r="L642" s="810"/>
      <c r="M642" s="810"/>
      <c r="N642" s="810"/>
      <c r="O642" s="810"/>
      <c r="P642" s="810"/>
      <c r="Q642" s="810"/>
      <c r="R642" s="810"/>
      <c r="S642" s="810"/>
      <c r="T642" s="810"/>
      <c r="U642" s="810"/>
      <c r="V642" s="810"/>
      <c r="W642" s="810"/>
      <c r="X642" s="810"/>
      <c r="Y642" s="810"/>
      <c r="Z642" s="810"/>
      <c r="AA642" s="810"/>
      <c r="AB642" s="810"/>
      <c r="AC642" s="810"/>
      <c r="AD642" s="811"/>
      <c r="AE642" s="33"/>
      <c r="AF642" s="174" t="str">
        <f>_xlfn.IFS(COUNTIF($AE$8:AE642,AE642)&lt;&gt;0,COUNTIF($AE$8:AE642,AE642),COUNTIF($AE$8:AE642,AE642)=0,"")</f>
        <v/>
      </c>
      <c r="AG642" s="98" t="str">
        <f t="shared" si="22"/>
        <v/>
      </c>
      <c r="AK642" s="3"/>
      <c r="AL642" s="363"/>
      <c r="AM642" s="364"/>
      <c r="AN642" s="364"/>
      <c r="AO642" s="364"/>
      <c r="AP642" s="364"/>
      <c r="AQ642" s="365"/>
      <c r="AR642" s="34"/>
    </row>
    <row r="643" spans="1:44" ht="27" customHeight="1" x14ac:dyDescent="0.65">
      <c r="A643" s="8" t="str">
        <f t="shared" si="21"/>
        <v/>
      </c>
      <c r="B643" s="30"/>
      <c r="E643" s="31"/>
      <c r="F643" s="32"/>
      <c r="H643" s="30"/>
      <c r="I643" s="515"/>
      <c r="J643" s="515"/>
      <c r="K643" s="515"/>
      <c r="L643" s="515"/>
      <c r="M643" s="515"/>
      <c r="N643" s="515"/>
      <c r="O643" s="515"/>
      <c r="P643" s="515"/>
      <c r="Q643" s="515"/>
      <c r="R643" s="515"/>
      <c r="S643" s="515"/>
      <c r="T643" s="515"/>
      <c r="U643" s="515"/>
      <c r="V643" s="515"/>
      <c r="W643" s="515"/>
      <c r="X643" s="515"/>
      <c r="Y643" s="515"/>
      <c r="Z643" s="515"/>
      <c r="AA643" s="515"/>
      <c r="AB643" s="515"/>
      <c r="AC643" s="515"/>
      <c r="AD643" s="516"/>
      <c r="AE643" s="33"/>
      <c r="AF643" s="174" t="str">
        <f>_xlfn.IFS(COUNTIF($AE$8:AE643,AE643)&lt;&gt;0,COUNTIF($AE$8:AE643,AE643),COUNTIF($AE$8:AE643,AE643)=0,"")</f>
        <v/>
      </c>
      <c r="AG643" s="98" t="str">
        <f t="shared" si="22"/>
        <v/>
      </c>
      <c r="AK643" s="3"/>
      <c r="AL643" s="363"/>
      <c r="AM643" s="364"/>
      <c r="AN643" s="364"/>
      <c r="AO643" s="364"/>
      <c r="AP643" s="364"/>
      <c r="AQ643" s="365"/>
      <c r="AR643" s="34"/>
    </row>
    <row r="644" spans="1:44" ht="27" customHeight="1" x14ac:dyDescent="0.65">
      <c r="A644" s="8" t="str">
        <f t="shared" ref="A644:A705" si="23">+AG644</f>
        <v/>
      </c>
      <c r="B644" s="30"/>
      <c r="E644" s="31"/>
      <c r="F644" s="32"/>
      <c r="H644" s="30" t="s">
        <v>78</v>
      </c>
      <c r="I644" s="573" t="s">
        <v>182</v>
      </c>
      <c r="J644" s="573"/>
      <c r="K644" s="573"/>
      <c r="L644" s="573"/>
      <c r="M644" s="573"/>
      <c r="N644" s="573"/>
      <c r="O644" s="573"/>
      <c r="P644" s="573"/>
      <c r="Q644" s="573"/>
      <c r="R644" s="573"/>
      <c r="S644" s="573"/>
      <c r="T644" s="573"/>
      <c r="U644" s="573"/>
      <c r="V644" s="573"/>
      <c r="W644" s="573"/>
      <c r="X644" s="573"/>
      <c r="Y644" s="573"/>
      <c r="Z644" s="573"/>
      <c r="AA644" s="573"/>
      <c r="AB644" s="573"/>
      <c r="AC644" s="573"/>
      <c r="AD644" s="812"/>
      <c r="AE644" s="33"/>
      <c r="AF644" s="174" t="str">
        <f>_xlfn.IFS(COUNTIF($AE$8:AE644,AE644)&lt;&gt;0,COUNTIF($AE$8:AE644,AE644),COUNTIF($AE$8:AE644,AE644)=0,"")</f>
        <v/>
      </c>
      <c r="AG644" s="98" t="str">
        <f t="shared" si="22"/>
        <v/>
      </c>
      <c r="AK644" s="3"/>
      <c r="AL644" s="363"/>
      <c r="AM644" s="364"/>
      <c r="AN644" s="364"/>
      <c r="AO644" s="364"/>
      <c r="AP644" s="364"/>
      <c r="AQ644" s="365"/>
      <c r="AR644" s="34"/>
    </row>
    <row r="645" spans="1:44" ht="27" customHeight="1" x14ac:dyDescent="0.65">
      <c r="A645" s="8" t="str">
        <f t="shared" si="23"/>
        <v/>
      </c>
      <c r="B645" s="30"/>
      <c r="E645" s="31"/>
      <c r="F645" s="32"/>
      <c r="H645" s="30" t="s">
        <v>78</v>
      </c>
      <c r="I645" s="573" t="s">
        <v>183</v>
      </c>
      <c r="J645" s="573"/>
      <c r="K645" s="573"/>
      <c r="L645" s="573"/>
      <c r="M645" s="573"/>
      <c r="N645" s="573"/>
      <c r="O645" s="573"/>
      <c r="P645" s="573"/>
      <c r="Q645" s="573"/>
      <c r="R645" s="573"/>
      <c r="S645" s="573"/>
      <c r="T645" s="573"/>
      <c r="U645" s="573"/>
      <c r="V645" s="573"/>
      <c r="W645" s="573"/>
      <c r="X645" s="573"/>
      <c r="Y645" s="573"/>
      <c r="Z645" s="573"/>
      <c r="AA645" s="573"/>
      <c r="AB645" s="573"/>
      <c r="AC645" s="573"/>
      <c r="AD645" s="812"/>
      <c r="AE645" s="33"/>
      <c r="AF645" s="174" t="str">
        <f>_xlfn.IFS(COUNTIF($AE$8:AE645,AE645)&lt;&gt;0,COUNTIF($AE$8:AE645,AE645),COUNTIF($AE$8:AE645,AE645)=0,"")</f>
        <v/>
      </c>
      <c r="AG645" s="98" t="str">
        <f t="shared" si="22"/>
        <v/>
      </c>
      <c r="AK645" s="3"/>
      <c r="AL645" s="363"/>
      <c r="AM645" s="364"/>
      <c r="AN645" s="364"/>
      <c r="AO645" s="364"/>
      <c r="AP645" s="364"/>
      <c r="AQ645" s="365"/>
      <c r="AR645" s="34"/>
    </row>
    <row r="646" spans="1:44" ht="27" customHeight="1" thickBot="1" x14ac:dyDescent="0.7">
      <c r="A646" s="8" t="str">
        <f t="shared" si="23"/>
        <v/>
      </c>
      <c r="B646" s="30"/>
      <c r="E646" s="31"/>
      <c r="F646" s="32"/>
      <c r="H646" s="24" t="s">
        <v>78</v>
      </c>
      <c r="I646" s="513" t="s">
        <v>184</v>
      </c>
      <c r="J646" s="513"/>
      <c r="K646" s="513"/>
      <c r="L646" s="513"/>
      <c r="M646" s="513"/>
      <c r="N646" s="513"/>
      <c r="O646" s="513"/>
      <c r="P646" s="513"/>
      <c r="Q646" s="513"/>
      <c r="R646" s="513"/>
      <c r="S646" s="513"/>
      <c r="T646" s="513"/>
      <c r="U646" s="513"/>
      <c r="V646" s="513"/>
      <c r="W646" s="513"/>
      <c r="X646" s="513"/>
      <c r="Y646" s="513"/>
      <c r="Z646" s="513"/>
      <c r="AA646" s="513"/>
      <c r="AB646" s="513"/>
      <c r="AC646" s="513"/>
      <c r="AD646" s="514"/>
      <c r="AE646" s="33"/>
      <c r="AF646" s="174" t="str">
        <f>_xlfn.IFS(COUNTIF($AE$8:AE646,AE646)&lt;&gt;0,COUNTIF($AE$8:AE646,AE646),COUNTIF($AE$8:AE646,AE646)=0,"")</f>
        <v/>
      </c>
      <c r="AG646" s="98" t="str">
        <f t="shared" si="22"/>
        <v/>
      </c>
      <c r="AK646" s="3"/>
      <c r="AL646" s="363"/>
      <c r="AM646" s="364"/>
      <c r="AN646" s="364"/>
      <c r="AO646" s="364"/>
      <c r="AP646" s="364"/>
      <c r="AQ646" s="365"/>
      <c r="AR646" s="34"/>
    </row>
    <row r="647" spans="1:44" ht="27" customHeight="1" x14ac:dyDescent="0.65">
      <c r="A647" s="8" t="str">
        <f t="shared" si="23"/>
        <v/>
      </c>
      <c r="B647" s="30"/>
      <c r="E647" s="31"/>
      <c r="F647" s="280"/>
      <c r="G647" s="297"/>
      <c r="H647" s="299"/>
      <c r="I647" s="299"/>
      <c r="J647" s="299"/>
      <c r="K647" s="299"/>
      <c r="L647" s="299"/>
      <c r="M647" s="299"/>
      <c r="N647" s="299"/>
      <c r="O647" s="299"/>
      <c r="P647" s="299"/>
      <c r="Q647" s="299"/>
      <c r="R647" s="299"/>
      <c r="S647" s="299"/>
      <c r="T647" s="299"/>
      <c r="U647" s="299"/>
      <c r="V647" s="299"/>
      <c r="W647" s="299"/>
      <c r="X647" s="299"/>
      <c r="Y647" s="299"/>
      <c r="Z647" s="299"/>
      <c r="AA647" s="299"/>
      <c r="AB647" s="299"/>
      <c r="AC647" s="299"/>
      <c r="AD647" s="299"/>
      <c r="AE647" s="33"/>
      <c r="AF647" s="174" t="str">
        <f>_xlfn.IFS(COUNTIF($AE$8:AE647,AE647)&lt;&gt;0,COUNTIF($AE$8:AE647,AE647),COUNTIF($AE$8:AE647,AE647)=0,"")</f>
        <v/>
      </c>
      <c r="AG647" s="98" t="str">
        <f t="shared" si="22"/>
        <v/>
      </c>
      <c r="AK647" s="3"/>
      <c r="AL647" s="363"/>
      <c r="AM647" s="364"/>
      <c r="AN647" s="364"/>
      <c r="AO647" s="364"/>
      <c r="AP647" s="364"/>
      <c r="AQ647" s="365"/>
      <c r="AR647" s="34"/>
    </row>
    <row r="648" spans="1:44" ht="27" customHeight="1" x14ac:dyDescent="0.65">
      <c r="A648" s="8">
        <f t="shared" si="23"/>
        <v>103</v>
      </c>
      <c r="B648" s="30"/>
      <c r="E648" s="31"/>
      <c r="F648" s="361" t="s">
        <v>1052</v>
      </c>
      <c r="G648" s="297"/>
      <c r="H648" s="813" t="s">
        <v>1131</v>
      </c>
      <c r="I648" s="813"/>
      <c r="J648" s="813"/>
      <c r="K648" s="813"/>
      <c r="L648" s="813"/>
      <c r="M648" s="813"/>
      <c r="N648" s="813"/>
      <c r="O648" s="813"/>
      <c r="P648" s="813"/>
      <c r="Q648" s="813"/>
      <c r="R648" s="813"/>
      <c r="S648" s="813"/>
      <c r="T648" s="813"/>
      <c r="U648" s="813"/>
      <c r="V648" s="813"/>
      <c r="W648" s="813"/>
      <c r="X648" s="813"/>
      <c r="Y648" s="813"/>
      <c r="Z648" s="813"/>
      <c r="AA648" s="813"/>
      <c r="AB648" s="813"/>
      <c r="AC648" s="813"/>
      <c r="AD648" s="813"/>
      <c r="AE648" s="171" t="s">
        <v>838</v>
      </c>
      <c r="AF648" s="174">
        <f>_xlfn.IFS(COUNTIF($AE$8:AE648,AE648)&lt;&gt;0,COUNTIF($AE$8:AE648,AE648),COUNTIF($AE$8:AE648,AE648)=0,"")</f>
        <v>103</v>
      </c>
      <c r="AG648" s="98">
        <f t="shared" si="22"/>
        <v>103</v>
      </c>
      <c r="AH648" s="554" t="s">
        <v>50</v>
      </c>
      <c r="AI648" s="555"/>
      <c r="AJ648" s="556"/>
      <c r="AK648" s="3"/>
      <c r="AL648" s="614" t="s">
        <v>747</v>
      </c>
      <c r="AM648" s="656"/>
      <c r="AN648" s="656"/>
      <c r="AO648" s="656"/>
      <c r="AP648" s="656"/>
      <c r="AQ648" s="734"/>
      <c r="AR648" s="742" t="e">
        <f>VLOOKUP(AH648,$CD$7:$CE$9,2,FALSE)</f>
        <v>#N/A</v>
      </c>
    </row>
    <row r="649" spans="1:44" ht="27" customHeight="1" x14ac:dyDescent="0.65">
      <c r="A649" s="8" t="str">
        <f t="shared" si="23"/>
        <v/>
      </c>
      <c r="B649" s="30"/>
      <c r="E649" s="31"/>
      <c r="F649" s="280"/>
      <c r="G649" s="297"/>
      <c r="H649" s="813"/>
      <c r="I649" s="813"/>
      <c r="J649" s="813"/>
      <c r="K649" s="813"/>
      <c r="L649" s="813"/>
      <c r="M649" s="813"/>
      <c r="N649" s="813"/>
      <c r="O649" s="813"/>
      <c r="P649" s="813"/>
      <c r="Q649" s="813"/>
      <c r="R649" s="813"/>
      <c r="S649" s="813"/>
      <c r="T649" s="813"/>
      <c r="U649" s="813"/>
      <c r="V649" s="813"/>
      <c r="W649" s="813"/>
      <c r="X649" s="813"/>
      <c r="Y649" s="813"/>
      <c r="Z649" s="813"/>
      <c r="AA649" s="813"/>
      <c r="AB649" s="813"/>
      <c r="AC649" s="813"/>
      <c r="AD649" s="813"/>
      <c r="AE649" s="33"/>
      <c r="AF649" s="174" t="str">
        <f>_xlfn.IFS(COUNTIF($AE$8:AE649,AE649)&lt;&gt;0,COUNTIF($AE$8:AE649,AE649),COUNTIF($AE$8:AE649,AE649)=0,"")</f>
        <v/>
      </c>
      <c r="AG649" s="98" t="str">
        <f t="shared" si="22"/>
        <v/>
      </c>
      <c r="AK649" s="3"/>
      <c r="AL649" s="735"/>
      <c r="AM649" s="656"/>
      <c r="AN649" s="656"/>
      <c r="AO649" s="656"/>
      <c r="AP649" s="656"/>
      <c r="AQ649" s="734"/>
      <c r="AR649" s="742"/>
    </row>
    <row r="650" spans="1:44" ht="27" customHeight="1" x14ac:dyDescent="0.65">
      <c r="B650" s="30"/>
      <c r="E650" s="31"/>
      <c r="F650" s="280"/>
      <c r="G650" s="297"/>
      <c r="H650" s="352"/>
      <c r="I650" s="352"/>
      <c r="J650" s="352"/>
      <c r="K650" s="352"/>
      <c r="L650" s="352"/>
      <c r="M650" s="352"/>
      <c r="N650" s="352"/>
      <c r="O650" s="352"/>
      <c r="P650" s="352"/>
      <c r="Q650" s="352"/>
      <c r="R650" s="352"/>
      <c r="S650" s="352"/>
      <c r="T650" s="352"/>
      <c r="U650" s="352"/>
      <c r="V650" s="352"/>
      <c r="W650" s="352"/>
      <c r="X650" s="352"/>
      <c r="Y650" s="352"/>
      <c r="Z650" s="352"/>
      <c r="AA650" s="352"/>
      <c r="AB650" s="352"/>
      <c r="AC650" s="352"/>
      <c r="AD650" s="352"/>
      <c r="AE650" s="33"/>
      <c r="AF650" s="174"/>
      <c r="AK650" s="3"/>
      <c r="AL650" s="366"/>
      <c r="AM650" s="367"/>
      <c r="AN650" s="367"/>
      <c r="AO650" s="367"/>
      <c r="AP650" s="367"/>
      <c r="AQ650" s="368"/>
      <c r="AR650" s="70"/>
    </row>
    <row r="651" spans="1:44" ht="27" customHeight="1" x14ac:dyDescent="0.65">
      <c r="B651" s="30"/>
      <c r="E651" s="31"/>
      <c r="F651" s="280"/>
      <c r="G651" s="297"/>
      <c r="H651" s="520" t="s">
        <v>1132</v>
      </c>
      <c r="I651" s="520"/>
      <c r="J651" s="520"/>
      <c r="K651" s="520"/>
      <c r="L651" s="520"/>
      <c r="M651" s="520"/>
      <c r="N651" s="520"/>
      <c r="O651" s="520"/>
      <c r="P651" s="520"/>
      <c r="Q651" s="520"/>
      <c r="R651" s="520"/>
      <c r="S651" s="520"/>
      <c r="T651" s="520"/>
      <c r="U651" s="520"/>
      <c r="V651" s="520"/>
      <c r="W651" s="520"/>
      <c r="X651" s="520"/>
      <c r="Y651" s="520"/>
      <c r="Z651" s="520"/>
      <c r="AA651" s="520"/>
      <c r="AB651" s="520"/>
      <c r="AC651" s="520"/>
      <c r="AD651" s="520"/>
      <c r="AE651" s="33"/>
      <c r="AF651" s="174"/>
      <c r="AK651" s="3"/>
      <c r="AL651" s="614" t="s">
        <v>1001</v>
      </c>
      <c r="AM651" s="656"/>
      <c r="AN651" s="656"/>
      <c r="AO651" s="656"/>
      <c r="AP651" s="656"/>
      <c r="AQ651" s="734"/>
      <c r="AR651" s="70"/>
    </row>
    <row r="652" spans="1:44" ht="27" customHeight="1" x14ac:dyDescent="0.65">
      <c r="B652" s="30"/>
      <c r="E652" s="31"/>
      <c r="F652" s="280"/>
      <c r="G652" s="297"/>
      <c r="H652" s="520"/>
      <c r="I652" s="520"/>
      <c r="J652" s="520"/>
      <c r="K652" s="520"/>
      <c r="L652" s="520"/>
      <c r="M652" s="520"/>
      <c r="N652" s="520"/>
      <c r="O652" s="520"/>
      <c r="P652" s="520"/>
      <c r="Q652" s="520"/>
      <c r="R652" s="520"/>
      <c r="S652" s="520"/>
      <c r="T652" s="520"/>
      <c r="U652" s="520"/>
      <c r="V652" s="520"/>
      <c r="W652" s="520"/>
      <c r="X652" s="520"/>
      <c r="Y652" s="520"/>
      <c r="Z652" s="520"/>
      <c r="AA652" s="520"/>
      <c r="AB652" s="520"/>
      <c r="AC652" s="520"/>
      <c r="AD652" s="520"/>
      <c r="AE652" s="33"/>
      <c r="AF652" s="174"/>
      <c r="AK652" s="3"/>
      <c r="AL652" s="735"/>
      <c r="AM652" s="656"/>
      <c r="AN652" s="656"/>
      <c r="AO652" s="656"/>
      <c r="AP652" s="656"/>
      <c r="AQ652" s="734"/>
      <c r="AR652" s="70"/>
    </row>
    <row r="653" spans="1:44" ht="27" customHeight="1" x14ac:dyDescent="0.65">
      <c r="B653" s="30"/>
      <c r="E653" s="31"/>
      <c r="F653" s="280"/>
      <c r="G653" s="297"/>
      <c r="H653" s="520"/>
      <c r="I653" s="520"/>
      <c r="J653" s="520"/>
      <c r="K653" s="520"/>
      <c r="L653" s="520"/>
      <c r="M653" s="520"/>
      <c r="N653" s="520"/>
      <c r="O653" s="520"/>
      <c r="P653" s="520"/>
      <c r="Q653" s="520"/>
      <c r="R653" s="520"/>
      <c r="S653" s="520"/>
      <c r="T653" s="520"/>
      <c r="U653" s="520"/>
      <c r="V653" s="520"/>
      <c r="W653" s="520"/>
      <c r="X653" s="520"/>
      <c r="Y653" s="520"/>
      <c r="Z653" s="520"/>
      <c r="AA653" s="520"/>
      <c r="AB653" s="520"/>
      <c r="AC653" s="520"/>
      <c r="AD653" s="520"/>
      <c r="AE653" s="33"/>
      <c r="AF653" s="174"/>
      <c r="AK653" s="3"/>
      <c r="AL653" s="366"/>
      <c r="AM653" s="367"/>
      <c r="AN653" s="367"/>
      <c r="AO653" s="367"/>
      <c r="AP653" s="367"/>
      <c r="AQ653" s="368"/>
      <c r="AR653" s="70"/>
    </row>
    <row r="654" spans="1:44" ht="27" customHeight="1" x14ac:dyDescent="0.65">
      <c r="A654" s="8" t="str">
        <f t="shared" si="23"/>
        <v/>
      </c>
      <c r="B654" s="30"/>
      <c r="E654" s="31"/>
      <c r="F654" s="280"/>
      <c r="G654" s="297"/>
      <c r="H654" s="298"/>
      <c r="I654" s="298"/>
      <c r="J654" s="298"/>
      <c r="K654" s="298"/>
      <c r="L654" s="298"/>
      <c r="M654" s="298"/>
      <c r="N654" s="298"/>
      <c r="O654" s="298"/>
      <c r="P654" s="298"/>
      <c r="Q654" s="298"/>
      <c r="R654" s="298"/>
      <c r="S654" s="298"/>
      <c r="T654" s="298"/>
      <c r="U654" s="298"/>
      <c r="V654" s="298"/>
      <c r="W654" s="298"/>
      <c r="X654" s="298"/>
      <c r="Y654" s="298"/>
      <c r="Z654" s="298"/>
      <c r="AA654" s="298"/>
      <c r="AB654" s="298"/>
      <c r="AC654" s="298"/>
      <c r="AD654" s="298"/>
      <c r="AE654" s="33"/>
      <c r="AF654" s="174" t="str">
        <f>_xlfn.IFS(COUNTIF($AE$8:AE654,AE654)&lt;&gt;0,COUNTIF($AE$8:AE654,AE654),COUNTIF($AE$8:AE654,AE654)=0,"")</f>
        <v/>
      </c>
      <c r="AG654" s="98" t="str">
        <f t="shared" si="22"/>
        <v/>
      </c>
      <c r="AK654" s="3"/>
      <c r="AL654" s="366"/>
      <c r="AM654" s="367"/>
      <c r="AN654" s="367"/>
      <c r="AO654" s="367"/>
      <c r="AP654" s="367"/>
      <c r="AQ654" s="368"/>
      <c r="AR654" s="34"/>
    </row>
    <row r="655" spans="1:44" ht="27" customHeight="1" x14ac:dyDescent="0.65">
      <c r="A655" s="8">
        <f t="shared" si="23"/>
        <v>104</v>
      </c>
      <c r="B655" s="30"/>
      <c r="E655" s="31"/>
      <c r="F655" s="280"/>
      <c r="G655" s="297"/>
      <c r="H655" s="670" t="s">
        <v>185</v>
      </c>
      <c r="I655" s="670"/>
      <c r="J655" s="670"/>
      <c r="K655" s="670"/>
      <c r="L655" s="670"/>
      <c r="M655" s="670"/>
      <c r="N655" s="670"/>
      <c r="O655" s="670"/>
      <c r="P655" s="670"/>
      <c r="Q655" s="670"/>
      <c r="R655" s="670"/>
      <c r="S655" s="670"/>
      <c r="T655" s="670"/>
      <c r="U655" s="670"/>
      <c r="V655" s="670"/>
      <c r="W655" s="670"/>
      <c r="X655" s="670"/>
      <c r="Y655" s="670"/>
      <c r="Z655" s="670"/>
      <c r="AA655" s="670"/>
      <c r="AB655" s="670"/>
      <c r="AC655" s="670"/>
      <c r="AD655" s="670"/>
      <c r="AE655" s="171" t="s">
        <v>838</v>
      </c>
      <c r="AF655" s="174">
        <f>_xlfn.IFS(COUNTIF($AE$8:AE655,AE655)&lt;&gt;0,COUNTIF($AE$8:AE655,AE655),COUNTIF($AE$8:AE655,AE655)=0,"")</f>
        <v>104</v>
      </c>
      <c r="AG655" s="98">
        <f t="shared" si="22"/>
        <v>104</v>
      </c>
      <c r="AH655" s="554" t="s">
        <v>50</v>
      </c>
      <c r="AI655" s="555"/>
      <c r="AJ655" s="556"/>
      <c r="AK655" s="3"/>
      <c r="AL655" s="503" t="s">
        <v>748</v>
      </c>
      <c r="AM655" s="504"/>
      <c r="AN655" s="504"/>
      <c r="AO655" s="504"/>
      <c r="AP655" s="504"/>
      <c r="AQ655" s="505"/>
      <c r="AR655" s="742" t="e">
        <f>VLOOKUP(AH655,$CD$7:$CE$9,2,FALSE)</f>
        <v>#N/A</v>
      </c>
    </row>
    <row r="656" spans="1:44" ht="27" customHeight="1" x14ac:dyDescent="0.65">
      <c r="A656" s="8" t="str">
        <f t="shared" si="23"/>
        <v/>
      </c>
      <c r="B656" s="30"/>
      <c r="E656" s="31"/>
      <c r="F656" s="280"/>
      <c r="G656" s="297"/>
      <c r="H656" s="670"/>
      <c r="I656" s="670"/>
      <c r="J656" s="670"/>
      <c r="K656" s="670"/>
      <c r="L656" s="670"/>
      <c r="M656" s="670"/>
      <c r="N656" s="670"/>
      <c r="O656" s="670"/>
      <c r="P656" s="670"/>
      <c r="Q656" s="670"/>
      <c r="R656" s="670"/>
      <c r="S656" s="670"/>
      <c r="T656" s="670"/>
      <c r="U656" s="670"/>
      <c r="V656" s="670"/>
      <c r="W656" s="670"/>
      <c r="X656" s="670"/>
      <c r="Y656" s="670"/>
      <c r="Z656" s="670"/>
      <c r="AA656" s="670"/>
      <c r="AB656" s="670"/>
      <c r="AC656" s="670"/>
      <c r="AD656" s="670"/>
      <c r="AE656" s="33"/>
      <c r="AF656" s="174" t="str">
        <f>_xlfn.IFS(COUNTIF($AE$8:AE656,AE656)&lt;&gt;0,COUNTIF($AE$8:AE656,AE656),COUNTIF($AE$8:AE656,AE656)=0,"")</f>
        <v/>
      </c>
      <c r="AG656" s="98" t="str">
        <f t="shared" si="22"/>
        <v/>
      </c>
      <c r="AK656" s="3"/>
      <c r="AL656" s="503"/>
      <c r="AM656" s="504"/>
      <c r="AN656" s="504"/>
      <c r="AO656" s="504"/>
      <c r="AP656" s="504"/>
      <c r="AQ656" s="505"/>
      <c r="AR656" s="742"/>
    </row>
    <row r="657" spans="1:44" ht="27" customHeight="1" x14ac:dyDescent="0.65">
      <c r="A657" s="8" t="str">
        <f t="shared" si="23"/>
        <v/>
      </c>
      <c r="B657" s="30"/>
      <c r="E657" s="31"/>
      <c r="F657" s="280"/>
      <c r="G657" s="297"/>
      <c r="H657" s="670"/>
      <c r="I657" s="670"/>
      <c r="J657" s="670"/>
      <c r="K657" s="670"/>
      <c r="L657" s="670"/>
      <c r="M657" s="670"/>
      <c r="N657" s="670"/>
      <c r="O657" s="670"/>
      <c r="P657" s="670"/>
      <c r="Q657" s="670"/>
      <c r="R657" s="670"/>
      <c r="S657" s="670"/>
      <c r="T657" s="670"/>
      <c r="U657" s="670"/>
      <c r="V657" s="670"/>
      <c r="W657" s="670"/>
      <c r="X657" s="670"/>
      <c r="Y657" s="670"/>
      <c r="Z657" s="670"/>
      <c r="AA657" s="670"/>
      <c r="AB657" s="670"/>
      <c r="AC657" s="670"/>
      <c r="AD657" s="670"/>
      <c r="AE657" s="33"/>
      <c r="AF657" s="174" t="str">
        <f>_xlfn.IFS(COUNTIF($AE$8:AE657,AE657)&lt;&gt;0,COUNTIF($AE$8:AE657,AE657),COUNTIF($AE$8:AE657,AE657)=0,"")</f>
        <v/>
      </c>
      <c r="AG657" s="98" t="str">
        <f t="shared" si="22"/>
        <v/>
      </c>
      <c r="AK657" s="3"/>
      <c r="AL657" s="426"/>
      <c r="AM657" s="427"/>
      <c r="AN657" s="427"/>
      <c r="AO657" s="427"/>
      <c r="AP657" s="427"/>
      <c r="AQ657" s="428"/>
      <c r="AR657" s="34"/>
    </row>
    <row r="658" spans="1:44" ht="27" customHeight="1" x14ac:dyDescent="0.65">
      <c r="A658" s="8" t="str">
        <f t="shared" si="23"/>
        <v/>
      </c>
      <c r="B658" s="30"/>
      <c r="E658" s="31"/>
      <c r="F658" s="32"/>
      <c r="H658" s="170"/>
      <c r="I658" s="170"/>
      <c r="J658" s="170"/>
      <c r="K658" s="170"/>
      <c r="L658" s="170"/>
      <c r="M658" s="170"/>
      <c r="N658" s="170"/>
      <c r="O658" s="170"/>
      <c r="P658" s="170"/>
      <c r="Q658" s="170"/>
      <c r="R658" s="170"/>
      <c r="S658" s="170"/>
      <c r="T658" s="170"/>
      <c r="U658" s="170"/>
      <c r="V658" s="170"/>
      <c r="W658" s="170"/>
      <c r="X658" s="170"/>
      <c r="Y658" s="170"/>
      <c r="Z658" s="170"/>
      <c r="AA658" s="170"/>
      <c r="AB658" s="170"/>
      <c r="AC658" s="170"/>
      <c r="AD658" s="170"/>
      <c r="AE658" s="33"/>
      <c r="AF658" s="174" t="str">
        <f>_xlfn.IFS(COUNTIF($AE$8:AE658,AE658)&lt;&gt;0,COUNTIF($AE$8:AE658,AE658),COUNTIF($AE$8:AE658,AE658)=0,"")</f>
        <v/>
      </c>
      <c r="AG658" s="98" t="str">
        <f t="shared" si="22"/>
        <v/>
      </c>
      <c r="AK658" s="3"/>
      <c r="AL658" s="363"/>
      <c r="AM658" s="364"/>
      <c r="AN658" s="364"/>
      <c r="AO658" s="364"/>
      <c r="AP658" s="364"/>
      <c r="AQ658" s="365"/>
      <c r="AR658" s="34"/>
    </row>
    <row r="659" spans="1:44" ht="27" customHeight="1" x14ac:dyDescent="0.65">
      <c r="A659" s="8">
        <f t="shared" si="23"/>
        <v>105</v>
      </c>
      <c r="B659" s="30"/>
      <c r="E659" s="31"/>
      <c r="F659" s="32"/>
      <c r="H659" s="545" t="s">
        <v>186</v>
      </c>
      <c r="I659" s="545"/>
      <c r="J659" s="545"/>
      <c r="K659" s="545"/>
      <c r="L659" s="545"/>
      <c r="M659" s="545"/>
      <c r="N659" s="545"/>
      <c r="O659" s="545"/>
      <c r="P659" s="545"/>
      <c r="Q659" s="545"/>
      <c r="R659" s="545"/>
      <c r="S659" s="545"/>
      <c r="T659" s="545"/>
      <c r="U659" s="545"/>
      <c r="V659" s="545"/>
      <c r="W659" s="545"/>
      <c r="X659" s="545"/>
      <c r="Y659" s="545"/>
      <c r="Z659" s="545"/>
      <c r="AA659" s="545"/>
      <c r="AB659" s="545"/>
      <c r="AC659" s="545"/>
      <c r="AD659" s="545"/>
      <c r="AE659" s="171" t="s">
        <v>838</v>
      </c>
      <c r="AF659" s="174">
        <f>_xlfn.IFS(COUNTIF($AE$8:AE659,AE659)&lt;&gt;0,COUNTIF($AE$8:AE659,AE659),COUNTIF($AE$8:AE659,AE659)=0,"")</f>
        <v>105</v>
      </c>
      <c r="AG659" s="98">
        <f t="shared" si="22"/>
        <v>105</v>
      </c>
      <c r="AH659" s="554" t="s">
        <v>50</v>
      </c>
      <c r="AI659" s="555"/>
      <c r="AJ659" s="556"/>
      <c r="AK659" s="3"/>
      <c r="AL659" s="503" t="s">
        <v>844</v>
      </c>
      <c r="AM659" s="504"/>
      <c r="AN659" s="504"/>
      <c r="AO659" s="504"/>
      <c r="AP659" s="504"/>
      <c r="AQ659" s="505"/>
      <c r="AR659" s="742" t="e">
        <f>VLOOKUP(AH659,$CD$7:$CE$9,2,FALSE)</f>
        <v>#N/A</v>
      </c>
    </row>
    <row r="660" spans="1:44" ht="27" customHeight="1" x14ac:dyDescent="0.65">
      <c r="A660" s="8" t="str">
        <f t="shared" si="23"/>
        <v/>
      </c>
      <c r="B660" s="30"/>
      <c r="E660" s="31"/>
      <c r="F660" s="32"/>
      <c r="H660" s="545"/>
      <c r="I660" s="545"/>
      <c r="J660" s="545"/>
      <c r="K660" s="545"/>
      <c r="L660" s="545"/>
      <c r="M660" s="545"/>
      <c r="N660" s="545"/>
      <c r="O660" s="545"/>
      <c r="P660" s="545"/>
      <c r="Q660" s="545"/>
      <c r="R660" s="545"/>
      <c r="S660" s="545"/>
      <c r="T660" s="545"/>
      <c r="U660" s="545"/>
      <c r="V660" s="545"/>
      <c r="W660" s="545"/>
      <c r="X660" s="545"/>
      <c r="Y660" s="545"/>
      <c r="Z660" s="545"/>
      <c r="AA660" s="545"/>
      <c r="AB660" s="545"/>
      <c r="AC660" s="545"/>
      <c r="AD660" s="545"/>
      <c r="AE660" s="33"/>
      <c r="AF660" s="174" t="str">
        <f>_xlfn.IFS(COUNTIF($AE$8:AE660,AE660)&lt;&gt;0,COUNTIF($AE$8:AE660,AE660),COUNTIF($AE$8:AE660,AE660)=0,"")</f>
        <v/>
      </c>
      <c r="AG660" s="98" t="str">
        <f t="shared" si="22"/>
        <v/>
      </c>
      <c r="AK660" s="3"/>
      <c r="AL660" s="503"/>
      <c r="AM660" s="504"/>
      <c r="AN660" s="504"/>
      <c r="AO660" s="504"/>
      <c r="AP660" s="504"/>
      <c r="AQ660" s="505"/>
      <c r="AR660" s="742"/>
    </row>
    <row r="661" spans="1:44" ht="27" customHeight="1" thickBot="1" x14ac:dyDescent="0.7">
      <c r="A661" s="8" t="str">
        <f t="shared" si="23"/>
        <v/>
      </c>
      <c r="B661" s="30"/>
      <c r="E661" s="31"/>
      <c r="F661" s="280"/>
      <c r="G661" s="297"/>
      <c r="H661" s="297"/>
      <c r="I661" s="297"/>
      <c r="J661" s="297"/>
      <c r="K661" s="297"/>
      <c r="L661" s="297"/>
      <c r="M661" s="297"/>
      <c r="N661" s="297"/>
      <c r="O661" s="297"/>
      <c r="P661" s="297"/>
      <c r="Q661" s="297"/>
      <c r="R661" s="297"/>
      <c r="S661" s="297"/>
      <c r="T661" s="297"/>
      <c r="U661" s="297"/>
      <c r="V661" s="297"/>
      <c r="W661" s="297"/>
      <c r="X661" s="297"/>
      <c r="Y661" s="297"/>
      <c r="Z661" s="297"/>
      <c r="AA661" s="297"/>
      <c r="AB661" s="297"/>
      <c r="AC661" s="297"/>
      <c r="AD661" s="297"/>
      <c r="AE661" s="33"/>
      <c r="AF661" s="174" t="str">
        <f>_xlfn.IFS(COUNTIF($AE$8:AE661,AE661)&lt;&gt;0,COUNTIF($AE$8:AE661,AE661),COUNTIF($AE$8:AE661,AE661)=0,"")</f>
        <v/>
      </c>
      <c r="AG661" s="98" t="str">
        <f t="shared" si="22"/>
        <v/>
      </c>
      <c r="AK661" s="3"/>
      <c r="AL661" s="363"/>
      <c r="AM661" s="364"/>
      <c r="AN661" s="364"/>
      <c r="AO661" s="364"/>
      <c r="AP661" s="364"/>
      <c r="AQ661" s="365"/>
      <c r="AR661" s="34"/>
    </row>
    <row r="662" spans="1:44" ht="27" customHeight="1" x14ac:dyDescent="0.65">
      <c r="A662" s="8" t="str">
        <f t="shared" si="23"/>
        <v/>
      </c>
      <c r="B662" s="30"/>
      <c r="E662" s="31"/>
      <c r="F662" s="280"/>
      <c r="G662" s="297"/>
      <c r="H662" s="362" t="s">
        <v>114</v>
      </c>
      <c r="I662" s="801" t="s">
        <v>187</v>
      </c>
      <c r="J662" s="801"/>
      <c r="K662" s="801"/>
      <c r="L662" s="801"/>
      <c r="M662" s="801"/>
      <c r="N662" s="801"/>
      <c r="O662" s="801"/>
      <c r="P662" s="801"/>
      <c r="Q662" s="801"/>
      <c r="R662" s="801"/>
      <c r="S662" s="801"/>
      <c r="T662" s="801"/>
      <c r="U662" s="801"/>
      <c r="V662" s="801"/>
      <c r="W662" s="801"/>
      <c r="X662" s="801"/>
      <c r="Y662" s="801"/>
      <c r="Z662" s="801"/>
      <c r="AA662" s="801"/>
      <c r="AB662" s="801"/>
      <c r="AC662" s="801"/>
      <c r="AD662" s="802"/>
      <c r="AE662" s="33"/>
      <c r="AF662" s="174" t="str">
        <f>_xlfn.IFS(COUNTIF($AE$8:AE662,AE662)&lt;&gt;0,COUNTIF($AE$8:AE662,AE662),COUNTIF($AE$8:AE662,AE662)=0,"")</f>
        <v/>
      </c>
      <c r="AG662" s="98" t="str">
        <f t="shared" si="22"/>
        <v/>
      </c>
      <c r="AK662" s="3"/>
      <c r="AL662" s="363"/>
      <c r="AM662" s="364"/>
      <c r="AN662" s="364"/>
      <c r="AO662" s="364"/>
      <c r="AP662" s="364"/>
      <c r="AQ662" s="365"/>
      <c r="AR662" s="34"/>
    </row>
    <row r="663" spans="1:44" ht="27" customHeight="1" x14ac:dyDescent="0.65">
      <c r="A663" s="8" t="str">
        <f t="shared" si="23"/>
        <v/>
      </c>
      <c r="B663" s="30"/>
      <c r="E663" s="31"/>
      <c r="F663" s="280"/>
      <c r="G663" s="297"/>
      <c r="H663" s="359" t="s">
        <v>115</v>
      </c>
      <c r="I663" s="803" t="s">
        <v>188</v>
      </c>
      <c r="J663" s="803"/>
      <c r="K663" s="803"/>
      <c r="L663" s="803"/>
      <c r="M663" s="803"/>
      <c r="N663" s="803"/>
      <c r="O663" s="803"/>
      <c r="P663" s="803"/>
      <c r="Q663" s="803"/>
      <c r="R663" s="803"/>
      <c r="S663" s="803"/>
      <c r="T663" s="803"/>
      <c r="U663" s="803"/>
      <c r="V663" s="803"/>
      <c r="W663" s="803"/>
      <c r="X663" s="803"/>
      <c r="Y663" s="803"/>
      <c r="Z663" s="803"/>
      <c r="AA663" s="803"/>
      <c r="AB663" s="803"/>
      <c r="AC663" s="803"/>
      <c r="AD663" s="804"/>
      <c r="AE663" s="33"/>
      <c r="AF663" s="174" t="str">
        <f>_xlfn.IFS(COUNTIF($AE$8:AE663,AE663)&lt;&gt;0,COUNTIF($AE$8:AE663,AE663),COUNTIF($AE$8:AE663,AE663)=0,"")</f>
        <v/>
      </c>
      <c r="AG663" s="98" t="str">
        <f t="shared" si="22"/>
        <v/>
      </c>
      <c r="AK663" s="3"/>
      <c r="AL663" s="363"/>
      <c r="AM663" s="364"/>
      <c r="AN663" s="364"/>
      <c r="AO663" s="364"/>
      <c r="AP663" s="364"/>
      <c r="AQ663" s="365"/>
      <c r="AR663" s="34"/>
    </row>
    <row r="664" spans="1:44" ht="27" customHeight="1" thickBot="1" x14ac:dyDescent="0.7">
      <c r="A664" s="8" t="str">
        <f t="shared" si="23"/>
        <v/>
      </c>
      <c r="B664" s="30"/>
      <c r="E664" s="31"/>
      <c r="F664" s="280"/>
      <c r="G664" s="297"/>
      <c r="H664" s="360" t="s">
        <v>136</v>
      </c>
      <c r="I664" s="805" t="s">
        <v>1133</v>
      </c>
      <c r="J664" s="805"/>
      <c r="K664" s="805"/>
      <c r="L664" s="805"/>
      <c r="M664" s="805"/>
      <c r="N664" s="805"/>
      <c r="O664" s="805"/>
      <c r="P664" s="805"/>
      <c r="Q664" s="805"/>
      <c r="R664" s="805"/>
      <c r="S664" s="805"/>
      <c r="T664" s="805"/>
      <c r="U664" s="805"/>
      <c r="V664" s="805"/>
      <c r="W664" s="805"/>
      <c r="X664" s="805"/>
      <c r="Y664" s="805"/>
      <c r="Z664" s="805"/>
      <c r="AA664" s="805"/>
      <c r="AB664" s="805"/>
      <c r="AC664" s="805"/>
      <c r="AD664" s="806"/>
      <c r="AE664" s="33"/>
      <c r="AF664" s="174" t="str">
        <f>_xlfn.IFS(COUNTIF($AE$8:AE664,AE664)&lt;&gt;0,COUNTIF($AE$8:AE664,AE664),COUNTIF($AE$8:AE664,AE664)=0,"")</f>
        <v/>
      </c>
      <c r="AG664" s="98" t="str">
        <f t="shared" si="22"/>
        <v/>
      </c>
      <c r="AK664" s="3"/>
      <c r="AL664" s="363"/>
      <c r="AM664" s="364"/>
      <c r="AN664" s="364"/>
      <c r="AO664" s="364"/>
      <c r="AP664" s="364"/>
      <c r="AQ664" s="365"/>
      <c r="AR664" s="34"/>
    </row>
    <row r="665" spans="1:44" ht="27" customHeight="1" thickBot="1" x14ac:dyDescent="0.7">
      <c r="A665" s="8" t="str">
        <f t="shared" si="23"/>
        <v/>
      </c>
      <c r="B665" s="30"/>
      <c r="E665" s="31"/>
      <c r="F665" s="280"/>
      <c r="G665" s="297"/>
      <c r="H665" s="297"/>
      <c r="I665" s="297"/>
      <c r="J665" s="297"/>
      <c r="K665" s="297"/>
      <c r="L665" s="297"/>
      <c r="M665" s="297"/>
      <c r="N665" s="297"/>
      <c r="O665" s="297"/>
      <c r="P665" s="297"/>
      <c r="Q665" s="297"/>
      <c r="R665" s="297"/>
      <c r="S665" s="297"/>
      <c r="T665" s="297"/>
      <c r="U665" s="297"/>
      <c r="V665" s="297"/>
      <c r="W665" s="297"/>
      <c r="X665" s="297"/>
      <c r="Y665" s="297"/>
      <c r="Z665" s="297"/>
      <c r="AA665" s="297"/>
      <c r="AB665" s="297"/>
      <c r="AC665" s="297"/>
      <c r="AD665" s="297"/>
      <c r="AE665" s="33"/>
      <c r="AF665" s="174" t="str">
        <f>_xlfn.IFS(COUNTIF($AE$8:AE665,AE665)&lt;&gt;0,COUNTIF($AE$8:AE665,AE665),COUNTIF($AE$8:AE665,AE665)=0,"")</f>
        <v/>
      </c>
      <c r="AG665" s="98" t="str">
        <f t="shared" si="22"/>
        <v/>
      </c>
      <c r="AK665" s="3"/>
      <c r="AL665" s="363"/>
      <c r="AM665" s="364"/>
      <c r="AN665" s="364"/>
      <c r="AO665" s="364"/>
      <c r="AP665" s="364"/>
      <c r="AQ665" s="365"/>
      <c r="AR665" s="34"/>
    </row>
    <row r="666" spans="1:44" ht="27" customHeight="1" x14ac:dyDescent="0.65">
      <c r="A666" s="8" t="str">
        <f t="shared" si="23"/>
        <v/>
      </c>
      <c r="B666" s="30"/>
      <c r="E666" s="31"/>
      <c r="F666" s="280"/>
      <c r="G666" s="297"/>
      <c r="H666" s="814" t="s">
        <v>189</v>
      </c>
      <c r="I666" s="801"/>
      <c r="J666" s="801"/>
      <c r="K666" s="801"/>
      <c r="L666" s="801"/>
      <c r="M666" s="801"/>
      <c r="N666" s="801"/>
      <c r="O666" s="801"/>
      <c r="P666" s="801"/>
      <c r="Q666" s="801"/>
      <c r="R666" s="801"/>
      <c r="S666" s="801"/>
      <c r="T666" s="801"/>
      <c r="U666" s="801"/>
      <c r="V666" s="801"/>
      <c r="W666" s="801"/>
      <c r="X666" s="801"/>
      <c r="Y666" s="801"/>
      <c r="Z666" s="801"/>
      <c r="AA666" s="801"/>
      <c r="AB666" s="801"/>
      <c r="AC666" s="801"/>
      <c r="AD666" s="802"/>
      <c r="AE666" s="33"/>
      <c r="AF666" s="174" t="str">
        <f>_xlfn.IFS(COUNTIF($AE$8:AE666,AE666)&lt;&gt;0,COUNTIF($AE$8:AE666,AE666),COUNTIF($AE$8:AE666,AE666)=0,"")</f>
        <v/>
      </c>
      <c r="AG666" s="98" t="str">
        <f t="shared" si="22"/>
        <v/>
      </c>
      <c r="AK666" s="3"/>
      <c r="AL666" s="363"/>
      <c r="AM666" s="364"/>
      <c r="AN666" s="364"/>
      <c r="AO666" s="364"/>
      <c r="AP666" s="364"/>
      <c r="AQ666" s="365"/>
      <c r="AR666" s="34"/>
    </row>
    <row r="667" spans="1:44" ht="27" customHeight="1" x14ac:dyDescent="0.65">
      <c r="A667" s="8" t="str">
        <f t="shared" si="23"/>
        <v/>
      </c>
      <c r="B667" s="30"/>
      <c r="E667" s="31"/>
      <c r="F667" s="280"/>
      <c r="G667" s="297"/>
      <c r="H667" s="807" t="s">
        <v>1134</v>
      </c>
      <c r="I667" s="808"/>
      <c r="J667" s="808"/>
      <c r="K667" s="808"/>
      <c r="L667" s="808"/>
      <c r="M667" s="808"/>
      <c r="N667" s="808"/>
      <c r="O667" s="808"/>
      <c r="P667" s="808"/>
      <c r="Q667" s="808"/>
      <c r="R667" s="808"/>
      <c r="S667" s="808"/>
      <c r="T667" s="808"/>
      <c r="U667" s="808"/>
      <c r="V667" s="808"/>
      <c r="W667" s="808"/>
      <c r="X667" s="808"/>
      <c r="Y667" s="808"/>
      <c r="Z667" s="808"/>
      <c r="AA667" s="808"/>
      <c r="AB667" s="808"/>
      <c r="AC667" s="808"/>
      <c r="AD667" s="809"/>
      <c r="AE667" s="33"/>
      <c r="AF667" s="174" t="str">
        <f>_xlfn.IFS(COUNTIF($AE$8:AE667,AE667)&lt;&gt;0,COUNTIF($AE$8:AE667,AE667),COUNTIF($AE$8:AE667,AE667)=0,"")</f>
        <v/>
      </c>
      <c r="AG667" s="98" t="str">
        <f t="shared" si="22"/>
        <v/>
      </c>
      <c r="AK667" s="3"/>
      <c r="AL667" s="363"/>
      <c r="AM667" s="364"/>
      <c r="AN667" s="364"/>
      <c r="AO667" s="364"/>
      <c r="AP667" s="364"/>
      <c r="AQ667" s="365"/>
      <c r="AR667" s="34"/>
    </row>
    <row r="668" spans="1:44" ht="27" customHeight="1" x14ac:dyDescent="0.65">
      <c r="A668" s="8" t="str">
        <f t="shared" si="23"/>
        <v/>
      </c>
      <c r="B668" s="30"/>
      <c r="E668" s="31"/>
      <c r="F668" s="280"/>
      <c r="G668" s="297"/>
      <c r="H668" s="807"/>
      <c r="I668" s="808"/>
      <c r="J668" s="808"/>
      <c r="K668" s="808"/>
      <c r="L668" s="808"/>
      <c r="M668" s="808"/>
      <c r="N668" s="808"/>
      <c r="O668" s="808"/>
      <c r="P668" s="808"/>
      <c r="Q668" s="808"/>
      <c r="R668" s="808"/>
      <c r="S668" s="808"/>
      <c r="T668" s="808"/>
      <c r="U668" s="808"/>
      <c r="V668" s="808"/>
      <c r="W668" s="808"/>
      <c r="X668" s="808"/>
      <c r="Y668" s="808"/>
      <c r="Z668" s="808"/>
      <c r="AA668" s="808"/>
      <c r="AB668" s="808"/>
      <c r="AC668" s="808"/>
      <c r="AD668" s="809"/>
      <c r="AE668" s="33"/>
      <c r="AF668" s="174" t="str">
        <f>_xlfn.IFS(COUNTIF($AE$8:AE668,AE668)&lt;&gt;0,COUNTIF($AE$8:AE668,AE668),COUNTIF($AE$8:AE668,AE668)=0,"")</f>
        <v/>
      </c>
      <c r="AG668" s="98" t="str">
        <f t="shared" si="22"/>
        <v/>
      </c>
      <c r="AK668" s="3"/>
      <c r="AL668" s="363"/>
      <c r="AM668" s="364"/>
      <c r="AN668" s="364"/>
      <c r="AO668" s="364"/>
      <c r="AP668" s="364"/>
      <c r="AQ668" s="365"/>
      <c r="AR668" s="34"/>
    </row>
    <row r="669" spans="1:44" ht="27" customHeight="1" x14ac:dyDescent="0.65">
      <c r="A669" s="8" t="str">
        <f t="shared" si="23"/>
        <v/>
      </c>
      <c r="B669" s="30"/>
      <c r="E669" s="31"/>
      <c r="F669" s="280"/>
      <c r="G669" s="297"/>
      <c r="H669" s="908" t="s">
        <v>1135</v>
      </c>
      <c r="I669" s="909"/>
      <c r="J669" s="909"/>
      <c r="K669" s="909"/>
      <c r="L669" s="909"/>
      <c r="M669" s="909"/>
      <c r="N669" s="909"/>
      <c r="O669" s="909"/>
      <c r="P669" s="909"/>
      <c r="Q669" s="909"/>
      <c r="R669" s="909"/>
      <c r="S669" s="909"/>
      <c r="T669" s="909"/>
      <c r="U669" s="909"/>
      <c r="V669" s="909"/>
      <c r="W669" s="909"/>
      <c r="X669" s="909"/>
      <c r="Y669" s="909"/>
      <c r="Z669" s="909"/>
      <c r="AA669" s="909"/>
      <c r="AB669" s="909"/>
      <c r="AC669" s="909"/>
      <c r="AD669" s="910"/>
      <c r="AE669" s="33"/>
      <c r="AF669" s="174" t="str">
        <f>_xlfn.IFS(COUNTIF($AE$8:AE669,AE669)&lt;&gt;0,COUNTIF($AE$8:AE669,AE669),COUNTIF($AE$8:AE669,AE669)=0,"")</f>
        <v/>
      </c>
      <c r="AG669" s="98" t="str">
        <f t="shared" si="22"/>
        <v/>
      </c>
      <c r="AK669" s="3"/>
      <c r="AL669" s="363"/>
      <c r="AM669" s="364"/>
      <c r="AN669" s="364"/>
      <c r="AO669" s="364"/>
      <c r="AP669" s="364"/>
      <c r="AQ669" s="365"/>
      <c r="AR669" s="34"/>
    </row>
    <row r="670" spans="1:44" ht="27" customHeight="1" x14ac:dyDescent="0.65">
      <c r="A670" s="8" t="str">
        <f t="shared" si="23"/>
        <v/>
      </c>
      <c r="B670" s="30"/>
      <c r="E670" s="31"/>
      <c r="F670" s="280"/>
      <c r="G670" s="297"/>
      <c r="H670" s="908"/>
      <c r="I670" s="909"/>
      <c r="J670" s="909"/>
      <c r="K670" s="909"/>
      <c r="L670" s="909"/>
      <c r="M670" s="909"/>
      <c r="N670" s="909"/>
      <c r="O670" s="909"/>
      <c r="P670" s="909"/>
      <c r="Q670" s="909"/>
      <c r="R670" s="909"/>
      <c r="S670" s="909"/>
      <c r="T670" s="909"/>
      <c r="U670" s="909"/>
      <c r="V670" s="909"/>
      <c r="W670" s="909"/>
      <c r="X670" s="909"/>
      <c r="Y670" s="909"/>
      <c r="Z670" s="909"/>
      <c r="AA670" s="909"/>
      <c r="AB670" s="909"/>
      <c r="AC670" s="909"/>
      <c r="AD670" s="910"/>
      <c r="AE670" s="33"/>
      <c r="AF670" s="174" t="str">
        <f>_xlfn.IFS(COUNTIF($AE$8:AE670,AE670)&lt;&gt;0,COUNTIF($AE$8:AE670,AE670),COUNTIF($AE$8:AE670,AE670)=0,"")</f>
        <v/>
      </c>
      <c r="AG670" s="98" t="str">
        <f t="shared" si="22"/>
        <v/>
      </c>
      <c r="AK670" s="3"/>
      <c r="AL670" s="363"/>
      <c r="AM670" s="364"/>
      <c r="AN670" s="364"/>
      <c r="AO670" s="364"/>
      <c r="AP670" s="364"/>
      <c r="AQ670" s="365"/>
      <c r="AR670" s="34"/>
    </row>
    <row r="671" spans="1:44" ht="27" customHeight="1" x14ac:dyDescent="0.65">
      <c r="A671" s="8" t="str">
        <f t="shared" si="23"/>
        <v/>
      </c>
      <c r="B671" s="30"/>
      <c r="E671" s="31"/>
      <c r="F671" s="280"/>
      <c r="G671" s="297"/>
      <c r="H671" s="908" t="s">
        <v>1083</v>
      </c>
      <c r="I671" s="909"/>
      <c r="J671" s="909"/>
      <c r="K671" s="909"/>
      <c r="L671" s="909"/>
      <c r="M671" s="909"/>
      <c r="N671" s="909"/>
      <c r="O671" s="909"/>
      <c r="P671" s="909"/>
      <c r="Q671" s="909"/>
      <c r="R671" s="909"/>
      <c r="S671" s="909"/>
      <c r="T671" s="909"/>
      <c r="U671" s="909"/>
      <c r="V671" s="909"/>
      <c r="W671" s="909"/>
      <c r="X671" s="909"/>
      <c r="Y671" s="909"/>
      <c r="Z671" s="909"/>
      <c r="AA671" s="909"/>
      <c r="AB671" s="909"/>
      <c r="AC671" s="909"/>
      <c r="AD671" s="910"/>
      <c r="AE671" s="33"/>
      <c r="AF671" s="174" t="str">
        <f>_xlfn.IFS(COUNTIF($AE$8:AE671,AE671)&lt;&gt;0,COUNTIF($AE$8:AE671,AE671),COUNTIF($AE$8:AE671,AE671)=0,"")</f>
        <v/>
      </c>
      <c r="AG671" s="98" t="str">
        <f t="shared" si="22"/>
        <v/>
      </c>
      <c r="AK671" s="3"/>
      <c r="AL671" s="363"/>
      <c r="AM671" s="364"/>
      <c r="AN671" s="364"/>
      <c r="AO671" s="364"/>
      <c r="AP671" s="364"/>
      <c r="AQ671" s="365"/>
      <c r="AR671" s="34"/>
    </row>
    <row r="672" spans="1:44" ht="27" customHeight="1" thickBot="1" x14ac:dyDescent="0.7">
      <c r="A672" s="8" t="str">
        <f t="shared" si="23"/>
        <v/>
      </c>
      <c r="B672" s="30"/>
      <c r="E672" s="31"/>
      <c r="F672" s="280"/>
      <c r="G672" s="297"/>
      <c r="H672" s="911"/>
      <c r="I672" s="912"/>
      <c r="J672" s="912"/>
      <c r="K672" s="912"/>
      <c r="L672" s="912"/>
      <c r="M672" s="912"/>
      <c r="N672" s="912"/>
      <c r="O672" s="912"/>
      <c r="P672" s="912"/>
      <c r="Q672" s="912"/>
      <c r="R672" s="912"/>
      <c r="S672" s="912"/>
      <c r="T672" s="912"/>
      <c r="U672" s="912"/>
      <c r="V672" s="912"/>
      <c r="W672" s="912"/>
      <c r="X672" s="912"/>
      <c r="Y672" s="912"/>
      <c r="Z672" s="912"/>
      <c r="AA672" s="912"/>
      <c r="AB672" s="912"/>
      <c r="AC672" s="912"/>
      <c r="AD672" s="913"/>
      <c r="AE672" s="33"/>
      <c r="AF672" s="174" t="str">
        <f>_xlfn.IFS(COUNTIF($AE$8:AE672,AE672)&lt;&gt;0,COUNTIF($AE$8:AE672,AE672),COUNTIF($AE$8:AE672,AE672)=0,"")</f>
        <v/>
      </c>
      <c r="AG672" s="98" t="str">
        <f t="shared" si="22"/>
        <v/>
      </c>
      <c r="AK672" s="3"/>
      <c r="AL672" s="363"/>
      <c r="AM672" s="364"/>
      <c r="AN672" s="364"/>
      <c r="AO672" s="364"/>
      <c r="AP672" s="364"/>
      <c r="AQ672" s="365"/>
      <c r="AR672" s="34"/>
    </row>
    <row r="673" spans="1:44" ht="27" customHeight="1" x14ac:dyDescent="0.65">
      <c r="A673" s="8" t="str">
        <f t="shared" si="23"/>
        <v/>
      </c>
      <c r="B673" s="30"/>
      <c r="E673" s="31"/>
      <c r="F673" s="280"/>
      <c r="G673" s="297"/>
      <c r="H673" s="297"/>
      <c r="I673" s="297"/>
      <c r="J673" s="297"/>
      <c r="K673" s="297"/>
      <c r="L673" s="297"/>
      <c r="M673" s="297"/>
      <c r="N673" s="297"/>
      <c r="O673" s="297"/>
      <c r="P673" s="297"/>
      <c r="Q673" s="297"/>
      <c r="R673" s="297"/>
      <c r="S673" s="297"/>
      <c r="T673" s="297"/>
      <c r="U673" s="297"/>
      <c r="V673" s="297"/>
      <c r="W673" s="297"/>
      <c r="X673" s="297"/>
      <c r="Y673" s="297"/>
      <c r="Z673" s="297"/>
      <c r="AA673" s="297"/>
      <c r="AB673" s="297"/>
      <c r="AC673" s="297"/>
      <c r="AD673" s="297"/>
      <c r="AE673" s="33"/>
      <c r="AF673" s="174" t="str">
        <f>_xlfn.IFS(COUNTIF($AE$8:AE673,AE673)&lt;&gt;0,COUNTIF($AE$8:AE673,AE673),COUNTIF($AE$8:AE673,AE673)=0,"")</f>
        <v/>
      </c>
      <c r="AG673" s="98" t="str">
        <f t="shared" si="22"/>
        <v/>
      </c>
      <c r="AK673" s="3"/>
      <c r="AL673" s="363"/>
      <c r="AM673" s="364"/>
      <c r="AN673" s="364"/>
      <c r="AO673" s="364"/>
      <c r="AP673" s="364"/>
      <c r="AQ673" s="365"/>
      <c r="AR673" s="34"/>
    </row>
    <row r="674" spans="1:44" ht="27" customHeight="1" x14ac:dyDescent="0.65">
      <c r="A674" s="8">
        <f t="shared" si="23"/>
        <v>106</v>
      </c>
      <c r="B674" s="30"/>
      <c r="E674" s="31"/>
      <c r="F674" s="361" t="s">
        <v>1053</v>
      </c>
      <c r="G674" s="297"/>
      <c r="H674" s="628" t="s">
        <v>1136</v>
      </c>
      <c r="I674" s="628"/>
      <c r="J674" s="628"/>
      <c r="K674" s="628"/>
      <c r="L674" s="628"/>
      <c r="M674" s="628"/>
      <c r="N674" s="628"/>
      <c r="O674" s="628"/>
      <c r="P674" s="628"/>
      <c r="Q674" s="628"/>
      <c r="R674" s="628"/>
      <c r="S674" s="628"/>
      <c r="T674" s="628"/>
      <c r="U674" s="628"/>
      <c r="V674" s="628"/>
      <c r="W674" s="628"/>
      <c r="X674" s="628"/>
      <c r="Y674" s="628"/>
      <c r="Z674" s="628"/>
      <c r="AA674" s="628"/>
      <c r="AB674" s="628"/>
      <c r="AC674" s="628"/>
      <c r="AD674" s="628"/>
      <c r="AE674" s="171" t="s">
        <v>838</v>
      </c>
      <c r="AF674" s="174">
        <f>_xlfn.IFS(COUNTIF($AE$8:AE674,AE674)&lt;&gt;0,COUNTIF($AE$8:AE674,AE674),COUNTIF($AE$8:AE674,AE674)=0,"")</f>
        <v>106</v>
      </c>
      <c r="AG674" s="98">
        <f t="shared" si="22"/>
        <v>106</v>
      </c>
      <c r="AH674" s="554" t="s">
        <v>50</v>
      </c>
      <c r="AI674" s="555"/>
      <c r="AJ674" s="556"/>
      <c r="AK674" s="3"/>
      <c r="AL674" s="503" t="s">
        <v>190</v>
      </c>
      <c r="AM674" s="504"/>
      <c r="AN674" s="504"/>
      <c r="AO674" s="504"/>
      <c r="AP674" s="504"/>
      <c r="AQ674" s="505"/>
      <c r="AR674" s="742" t="e">
        <f>VLOOKUP(AH674,$CD$7:$CE$9,2,FALSE)</f>
        <v>#N/A</v>
      </c>
    </row>
    <row r="675" spans="1:44" ht="27" customHeight="1" x14ac:dyDescent="0.65">
      <c r="A675" s="8" t="str">
        <f t="shared" si="23"/>
        <v/>
      </c>
      <c r="B675" s="30"/>
      <c r="E675" s="31"/>
      <c r="F675" s="280"/>
      <c r="G675" s="297"/>
      <c r="H675" s="628"/>
      <c r="I675" s="628"/>
      <c r="J675" s="628"/>
      <c r="K675" s="628"/>
      <c r="L675" s="628"/>
      <c r="M675" s="628"/>
      <c r="N675" s="628"/>
      <c r="O675" s="628"/>
      <c r="P675" s="628"/>
      <c r="Q675" s="628"/>
      <c r="R675" s="628"/>
      <c r="S675" s="628"/>
      <c r="T675" s="628"/>
      <c r="U675" s="628"/>
      <c r="V675" s="628"/>
      <c r="W675" s="628"/>
      <c r="X675" s="628"/>
      <c r="Y675" s="628"/>
      <c r="Z675" s="628"/>
      <c r="AA675" s="628"/>
      <c r="AB675" s="628"/>
      <c r="AC675" s="628"/>
      <c r="AD675" s="628"/>
      <c r="AE675" s="33"/>
      <c r="AF675" s="174" t="str">
        <f>_xlfn.IFS(COUNTIF($AE$8:AE675,AE675)&lt;&gt;0,COUNTIF($AE$8:AE675,AE675),COUNTIF($AE$8:AE675,AE675)=0,"")</f>
        <v/>
      </c>
      <c r="AG675" s="98" t="str">
        <f t="shared" si="22"/>
        <v/>
      </c>
      <c r="AK675" s="3"/>
      <c r="AL675" s="503"/>
      <c r="AM675" s="504"/>
      <c r="AN675" s="504"/>
      <c r="AO675" s="504"/>
      <c r="AP675" s="504"/>
      <c r="AQ675" s="505"/>
      <c r="AR675" s="742"/>
    </row>
    <row r="676" spans="1:44" ht="27" customHeight="1" x14ac:dyDescent="0.65">
      <c r="A676" s="8" t="str">
        <f t="shared" si="23"/>
        <v/>
      </c>
      <c r="B676" s="30"/>
      <c r="E676" s="31"/>
      <c r="F676" s="280"/>
      <c r="G676" s="297"/>
      <c r="H676" s="628"/>
      <c r="I676" s="628"/>
      <c r="J676" s="628"/>
      <c r="K676" s="628"/>
      <c r="L676" s="628"/>
      <c r="M676" s="628"/>
      <c r="N676" s="628"/>
      <c r="O676" s="628"/>
      <c r="P676" s="628"/>
      <c r="Q676" s="628"/>
      <c r="R676" s="628"/>
      <c r="S676" s="628"/>
      <c r="T676" s="628"/>
      <c r="U676" s="628"/>
      <c r="V676" s="628"/>
      <c r="W676" s="628"/>
      <c r="X676" s="628"/>
      <c r="Y676" s="628"/>
      <c r="Z676" s="628"/>
      <c r="AA676" s="628"/>
      <c r="AB676" s="628"/>
      <c r="AC676" s="628"/>
      <c r="AD676" s="628"/>
      <c r="AE676" s="33"/>
      <c r="AF676" s="174" t="str">
        <f>_xlfn.IFS(COUNTIF($AE$8:AE676,AE676)&lt;&gt;0,COUNTIF($AE$8:AE676,AE676),COUNTIF($AE$8:AE676,AE676)=0,"")</f>
        <v/>
      </c>
      <c r="AG676" s="98" t="str">
        <f t="shared" si="22"/>
        <v/>
      </c>
      <c r="AK676" s="3"/>
      <c r="AL676" s="363"/>
      <c r="AM676" s="364"/>
      <c r="AN676" s="364"/>
      <c r="AO676" s="364"/>
      <c r="AP676" s="364"/>
      <c r="AQ676" s="365"/>
      <c r="AR676" s="34"/>
    </row>
    <row r="677" spans="1:44" ht="27" customHeight="1" x14ac:dyDescent="0.65">
      <c r="A677" s="8" t="str">
        <f t="shared" si="23"/>
        <v/>
      </c>
      <c r="B677" s="30"/>
      <c r="E677" s="31"/>
      <c r="F677" s="280"/>
      <c r="G677" s="297"/>
      <c r="H677" s="628"/>
      <c r="I677" s="628"/>
      <c r="J677" s="628"/>
      <c r="K677" s="628"/>
      <c r="L677" s="628"/>
      <c r="M677" s="628"/>
      <c r="N677" s="628"/>
      <c r="O677" s="628"/>
      <c r="P677" s="628"/>
      <c r="Q677" s="628"/>
      <c r="R677" s="628"/>
      <c r="S677" s="628"/>
      <c r="T677" s="628"/>
      <c r="U677" s="628"/>
      <c r="V677" s="628"/>
      <c r="W677" s="628"/>
      <c r="X677" s="628"/>
      <c r="Y677" s="628"/>
      <c r="Z677" s="628"/>
      <c r="AA677" s="628"/>
      <c r="AB677" s="628"/>
      <c r="AC677" s="628"/>
      <c r="AD677" s="628"/>
      <c r="AE677" s="33"/>
      <c r="AF677" s="174" t="str">
        <f>_xlfn.IFS(COUNTIF($AE$8:AE677,AE677)&lt;&gt;0,COUNTIF($AE$8:AE677,AE677),COUNTIF($AE$8:AE677,AE677)=0,"")</f>
        <v/>
      </c>
      <c r="AG677" s="98" t="str">
        <f t="shared" si="22"/>
        <v/>
      </c>
      <c r="AK677" s="3"/>
      <c r="AL677" s="363"/>
      <c r="AM677" s="364"/>
      <c r="AN677" s="364"/>
      <c r="AO677" s="364"/>
      <c r="AP677" s="364"/>
      <c r="AQ677" s="365"/>
      <c r="AR677" s="34"/>
    </row>
    <row r="678" spans="1:44" ht="27" customHeight="1" x14ac:dyDescent="0.65">
      <c r="A678" s="8" t="str">
        <f t="shared" si="23"/>
        <v/>
      </c>
      <c r="B678" s="30"/>
      <c r="E678" s="31"/>
      <c r="F678" s="280"/>
      <c r="G678" s="297"/>
      <c r="H678" s="628"/>
      <c r="I678" s="628"/>
      <c r="J678" s="628"/>
      <c r="K678" s="628"/>
      <c r="L678" s="628"/>
      <c r="M678" s="628"/>
      <c r="N678" s="628"/>
      <c r="O678" s="628"/>
      <c r="P678" s="628"/>
      <c r="Q678" s="628"/>
      <c r="R678" s="628"/>
      <c r="S678" s="628"/>
      <c r="T678" s="628"/>
      <c r="U678" s="628"/>
      <c r="V678" s="628"/>
      <c r="W678" s="628"/>
      <c r="X678" s="628"/>
      <c r="Y678" s="628"/>
      <c r="Z678" s="628"/>
      <c r="AA678" s="628"/>
      <c r="AB678" s="628"/>
      <c r="AC678" s="628"/>
      <c r="AD678" s="628"/>
      <c r="AE678" s="33"/>
      <c r="AF678" s="174" t="str">
        <f>_xlfn.IFS(COUNTIF($AE$8:AE678,AE678)&lt;&gt;0,COUNTIF($AE$8:AE678,AE678),COUNTIF($AE$8:AE678,AE678)=0,"")</f>
        <v/>
      </c>
      <c r="AG678" s="98" t="str">
        <f t="shared" si="22"/>
        <v/>
      </c>
      <c r="AK678" s="3"/>
      <c r="AL678" s="363"/>
      <c r="AM678" s="364"/>
      <c r="AN678" s="364"/>
      <c r="AO678" s="364"/>
      <c r="AP678" s="364"/>
      <c r="AQ678" s="365"/>
      <c r="AR678" s="34"/>
    </row>
    <row r="679" spans="1:44" ht="27" customHeight="1" thickBot="1" x14ac:dyDescent="0.7">
      <c r="A679" s="8" t="str">
        <f t="shared" si="23"/>
        <v/>
      </c>
      <c r="B679" s="24"/>
      <c r="C679" s="1"/>
      <c r="D679" s="1"/>
      <c r="E679" s="25"/>
      <c r="F679" s="42"/>
      <c r="G679" s="28"/>
      <c r="H679" s="71"/>
      <c r="I679" s="71"/>
      <c r="J679" s="71"/>
      <c r="K679" s="71"/>
      <c r="L679" s="71"/>
      <c r="M679" s="71"/>
      <c r="N679" s="71"/>
      <c r="O679" s="71"/>
      <c r="P679" s="71"/>
      <c r="Q679" s="71"/>
      <c r="R679" s="71"/>
      <c r="S679" s="71"/>
      <c r="T679" s="71"/>
      <c r="U679" s="71"/>
      <c r="V679" s="71"/>
      <c r="W679" s="71"/>
      <c r="X679" s="71"/>
      <c r="Y679" s="71"/>
      <c r="Z679" s="71"/>
      <c r="AA679" s="71"/>
      <c r="AB679" s="71"/>
      <c r="AC679" s="177"/>
      <c r="AD679" s="177"/>
      <c r="AE679" s="33"/>
      <c r="AF679" s="174" t="str">
        <f>_xlfn.IFS(COUNTIF($AE$8:AE679,AE679)&lt;&gt;0,COUNTIF($AE$8:AE679,AE679),COUNTIF($AE$8:AE679,AE679)=0,"")</f>
        <v/>
      </c>
      <c r="AG679" s="98" t="str">
        <f t="shared" si="22"/>
        <v/>
      </c>
      <c r="AJ679" s="27"/>
      <c r="AK679" s="6"/>
      <c r="AL679" s="437"/>
      <c r="AM679" s="438"/>
      <c r="AN679" s="438"/>
      <c r="AO679" s="438"/>
      <c r="AP679" s="438"/>
      <c r="AQ679" s="439"/>
      <c r="AR679" s="34"/>
    </row>
    <row r="680" spans="1:44" ht="27" customHeight="1" x14ac:dyDescent="0.65">
      <c r="A680" s="8" t="str">
        <f t="shared" si="23"/>
        <v/>
      </c>
      <c r="B680" s="30"/>
      <c r="E680" s="31"/>
      <c r="F680" s="32"/>
      <c r="AC680" s="5"/>
      <c r="AD680" s="5"/>
      <c r="AE680" s="47"/>
      <c r="AF680" s="175" t="str">
        <f>_xlfn.IFS(COUNTIF($AE$8:AE680,AE680)&lt;&gt;0,COUNTIF($AE$8:AE680,AE680),COUNTIF($AE$8:AE680,AE680)=0,"")</f>
        <v/>
      </c>
      <c r="AG680" s="102" t="str">
        <f t="shared" si="22"/>
        <v/>
      </c>
      <c r="AH680" s="48"/>
      <c r="AI680" s="48"/>
      <c r="AK680" s="3"/>
      <c r="AL680" s="363"/>
      <c r="AM680" s="364"/>
      <c r="AN680" s="364"/>
      <c r="AO680" s="364"/>
      <c r="AP680" s="364"/>
      <c r="AQ680" s="365"/>
      <c r="AR680" s="34"/>
    </row>
    <row r="681" spans="1:44" ht="27" customHeight="1" x14ac:dyDescent="0.65">
      <c r="A681" s="8" t="str">
        <f t="shared" si="23"/>
        <v/>
      </c>
      <c r="B681" s="30"/>
      <c r="E681" s="31"/>
      <c r="F681" s="684" t="s">
        <v>245</v>
      </c>
      <c r="G681" s="685"/>
      <c r="H681" s="638" t="s">
        <v>749</v>
      </c>
      <c r="I681" s="638"/>
      <c r="J681" s="638"/>
      <c r="K681" s="638"/>
      <c r="L681" s="638"/>
      <c r="M681" s="638"/>
      <c r="N681" s="638"/>
      <c r="O681" s="638"/>
      <c r="P681" s="638"/>
      <c r="Q681" s="638"/>
      <c r="R681" s="638"/>
      <c r="S681" s="638"/>
      <c r="T681" s="638"/>
      <c r="U681" s="638"/>
      <c r="V681" s="638"/>
      <c r="W681" s="638"/>
      <c r="X681" s="638"/>
      <c r="Y681" s="638"/>
      <c r="Z681" s="638"/>
      <c r="AA681" s="638"/>
      <c r="AB681" s="638"/>
      <c r="AC681" s="638"/>
      <c r="AD681" s="638"/>
      <c r="AE681" s="33"/>
      <c r="AF681" s="174" t="str">
        <f>_xlfn.IFS(COUNTIF($AE$8:AE681,AE681)&lt;&gt;0,COUNTIF($AE$8:AE681,AE681),COUNTIF($AE$8:AE681,AE681)=0,"")</f>
        <v/>
      </c>
      <c r="AG681" s="98" t="str">
        <f t="shared" si="22"/>
        <v/>
      </c>
      <c r="AK681" s="3"/>
      <c r="AL681" s="363"/>
      <c r="AM681" s="364"/>
      <c r="AN681" s="364"/>
      <c r="AO681" s="364"/>
      <c r="AP681" s="364"/>
      <c r="AQ681" s="365"/>
      <c r="AR681" s="34"/>
    </row>
    <row r="682" spans="1:44" ht="27" customHeight="1" x14ac:dyDescent="0.65">
      <c r="A682" s="8" t="str">
        <f t="shared" si="23"/>
        <v/>
      </c>
      <c r="B682" s="30"/>
      <c r="E682" s="31"/>
      <c r="F682" s="195"/>
      <c r="G682" s="195"/>
      <c r="H682" s="260"/>
      <c r="I682" s="260"/>
      <c r="J682" s="260"/>
      <c r="K682" s="260"/>
      <c r="L682" s="260"/>
      <c r="M682" s="260"/>
      <c r="N682" s="260"/>
      <c r="O682" s="260"/>
      <c r="P682" s="260"/>
      <c r="Q682" s="260"/>
      <c r="R682" s="260"/>
      <c r="S682" s="260"/>
      <c r="T682" s="260"/>
      <c r="U682" s="260"/>
      <c r="V682" s="260"/>
      <c r="W682" s="260"/>
      <c r="X682" s="260"/>
      <c r="Y682" s="260"/>
      <c r="Z682" s="260"/>
      <c r="AA682" s="260"/>
      <c r="AB682" s="260"/>
      <c r="AC682" s="260"/>
      <c r="AD682" s="260"/>
      <c r="AE682" s="33"/>
      <c r="AF682" s="174" t="str">
        <f>_xlfn.IFS(COUNTIF($AE$8:AE682,AE682)&lt;&gt;0,COUNTIF($AE$8:AE682,AE682),COUNTIF($AE$8:AE682,AE682)=0,"")</f>
        <v/>
      </c>
      <c r="AG682" s="98" t="str">
        <f t="shared" si="22"/>
        <v/>
      </c>
      <c r="AK682" s="3"/>
      <c r="AL682" s="363"/>
      <c r="AM682" s="364"/>
      <c r="AN682" s="364"/>
      <c r="AO682" s="364"/>
      <c r="AP682" s="364"/>
      <c r="AQ682" s="365"/>
      <c r="AR682" s="34"/>
    </row>
    <row r="683" spans="1:44" ht="27" customHeight="1" x14ac:dyDescent="0.65">
      <c r="A683" s="8">
        <f t="shared" si="23"/>
        <v>107</v>
      </c>
      <c r="B683" s="661"/>
      <c r="C683" s="662"/>
      <c r="D683" s="662"/>
      <c r="E683" s="663"/>
      <c r="H683" s="545" t="s">
        <v>502</v>
      </c>
      <c r="I683" s="545"/>
      <c r="J683" s="545"/>
      <c r="K683" s="545"/>
      <c r="L683" s="545"/>
      <c r="M683" s="545"/>
      <c r="N683" s="545"/>
      <c r="O683" s="545"/>
      <c r="P683" s="545"/>
      <c r="Q683" s="545"/>
      <c r="R683" s="545"/>
      <c r="S683" s="545"/>
      <c r="T683" s="545"/>
      <c r="U683" s="545"/>
      <c r="V683" s="545"/>
      <c r="W683" s="545"/>
      <c r="X683" s="545"/>
      <c r="Y683" s="545"/>
      <c r="Z683" s="545"/>
      <c r="AA683" s="545"/>
      <c r="AB683" s="545"/>
      <c r="AC683" s="545"/>
      <c r="AD683" s="545"/>
      <c r="AE683" s="171" t="s">
        <v>838</v>
      </c>
      <c r="AF683" s="174">
        <f>_xlfn.IFS(COUNTIF($AE$8:AE683,AE683)&lt;&gt;0,COUNTIF($AE$8:AE683,AE683),COUNTIF($AE$8:AE683,AE683)=0,"")</f>
        <v>107</v>
      </c>
      <c r="AG683" s="98">
        <f t="shared" si="22"/>
        <v>107</v>
      </c>
      <c r="AH683" s="554" t="s">
        <v>50</v>
      </c>
      <c r="AI683" s="555"/>
      <c r="AJ683" s="556"/>
      <c r="AK683" s="3"/>
      <c r="AL683" s="503" t="s">
        <v>193</v>
      </c>
      <c r="AM683" s="504"/>
      <c r="AN683" s="504"/>
      <c r="AO683" s="504"/>
      <c r="AP683" s="504"/>
      <c r="AQ683" s="505"/>
      <c r="AR683" s="742" t="e">
        <f>VLOOKUP(AH683,$CD$7:$CE$9,2,FALSE)</f>
        <v>#N/A</v>
      </c>
    </row>
    <row r="684" spans="1:44" ht="27" customHeight="1" x14ac:dyDescent="0.65">
      <c r="A684" s="8" t="str">
        <f t="shared" si="23"/>
        <v/>
      </c>
      <c r="B684" s="661"/>
      <c r="C684" s="662"/>
      <c r="D684" s="662"/>
      <c r="E684" s="663"/>
      <c r="F684" s="32"/>
      <c r="H684" s="545"/>
      <c r="I684" s="545"/>
      <c r="J684" s="545"/>
      <c r="K684" s="545"/>
      <c r="L684" s="545"/>
      <c r="M684" s="545"/>
      <c r="N684" s="545"/>
      <c r="O684" s="545"/>
      <c r="P684" s="545"/>
      <c r="Q684" s="545"/>
      <c r="R684" s="545"/>
      <c r="S684" s="545"/>
      <c r="T684" s="545"/>
      <c r="U684" s="545"/>
      <c r="V684" s="545"/>
      <c r="W684" s="545"/>
      <c r="X684" s="545"/>
      <c r="Y684" s="545"/>
      <c r="Z684" s="545"/>
      <c r="AA684" s="545"/>
      <c r="AB684" s="545"/>
      <c r="AC684" s="545"/>
      <c r="AD684" s="545"/>
      <c r="AE684" s="33"/>
      <c r="AF684" s="174" t="str">
        <f>_xlfn.IFS(COUNTIF($AE$8:AE684,AE684)&lt;&gt;0,COUNTIF($AE$8:AE684,AE684),COUNTIF($AE$8:AE684,AE684)=0,"")</f>
        <v/>
      </c>
      <c r="AG684" s="98" t="str">
        <f t="shared" si="22"/>
        <v/>
      </c>
      <c r="AK684" s="3"/>
      <c r="AL684" s="503"/>
      <c r="AM684" s="504"/>
      <c r="AN684" s="504"/>
      <c r="AO684" s="504"/>
      <c r="AP684" s="504"/>
      <c r="AQ684" s="505"/>
      <c r="AR684" s="742"/>
    </row>
    <row r="685" spans="1:44" ht="27" customHeight="1" x14ac:dyDescent="0.65">
      <c r="A685" s="8">
        <f t="shared" si="23"/>
        <v>108</v>
      </c>
      <c r="B685" s="30"/>
      <c r="E685" s="31"/>
      <c r="F685" s="629"/>
      <c r="G685" s="630"/>
      <c r="H685" s="545" t="s">
        <v>191</v>
      </c>
      <c r="I685" s="545"/>
      <c r="J685" s="545"/>
      <c r="K685" s="545"/>
      <c r="L685" s="545"/>
      <c r="M685" s="545"/>
      <c r="N685" s="545"/>
      <c r="O685" s="545"/>
      <c r="P685" s="545"/>
      <c r="Q685" s="545"/>
      <c r="R685" s="545"/>
      <c r="S685" s="545"/>
      <c r="T685" s="545"/>
      <c r="U685" s="545"/>
      <c r="V685" s="545"/>
      <c r="W685" s="545"/>
      <c r="X685" s="545"/>
      <c r="Y685" s="545"/>
      <c r="Z685" s="545"/>
      <c r="AA685" s="545"/>
      <c r="AB685" s="545"/>
      <c r="AC685" s="545"/>
      <c r="AD685" s="545"/>
      <c r="AE685" s="171" t="s">
        <v>838</v>
      </c>
      <c r="AF685" s="174">
        <f>_xlfn.IFS(COUNTIF($AE$8:AE685,AE685)&lt;&gt;0,COUNTIF($AE$8:AE685,AE685),COUNTIF($AE$8:AE685,AE685)=0,"")</f>
        <v>108</v>
      </c>
      <c r="AG685" s="98">
        <f t="shared" si="22"/>
        <v>108</v>
      </c>
      <c r="AH685" s="554" t="s">
        <v>50</v>
      </c>
      <c r="AI685" s="555"/>
      <c r="AJ685" s="556"/>
      <c r="AK685" s="3"/>
      <c r="AL685" s="503" t="s">
        <v>194</v>
      </c>
      <c r="AM685" s="504"/>
      <c r="AN685" s="504"/>
      <c r="AO685" s="504"/>
      <c r="AP685" s="504"/>
      <c r="AQ685" s="505"/>
      <c r="AR685" s="742" t="e">
        <f>VLOOKUP(AH685,$CD$7:$CE$9,2,FALSE)</f>
        <v>#N/A</v>
      </c>
    </row>
    <row r="686" spans="1:44" ht="27" customHeight="1" x14ac:dyDescent="0.65">
      <c r="A686" s="8" t="str">
        <f t="shared" si="23"/>
        <v/>
      </c>
      <c r="B686" s="30"/>
      <c r="E686" s="31"/>
      <c r="F686" s="32"/>
      <c r="H686" s="545"/>
      <c r="I686" s="545"/>
      <c r="J686" s="545"/>
      <c r="K686" s="545"/>
      <c r="L686" s="545"/>
      <c r="M686" s="545"/>
      <c r="N686" s="545"/>
      <c r="O686" s="545"/>
      <c r="P686" s="545"/>
      <c r="Q686" s="545"/>
      <c r="R686" s="545"/>
      <c r="S686" s="545"/>
      <c r="T686" s="545"/>
      <c r="U686" s="545"/>
      <c r="V686" s="545"/>
      <c r="W686" s="545"/>
      <c r="X686" s="545"/>
      <c r="Y686" s="545"/>
      <c r="Z686" s="545"/>
      <c r="AA686" s="545"/>
      <c r="AB686" s="545"/>
      <c r="AC686" s="545"/>
      <c r="AD686" s="545"/>
      <c r="AE686" s="33"/>
      <c r="AF686" s="174" t="str">
        <f>_xlfn.IFS(COUNTIF($AE$8:AE686,AE686)&lt;&gt;0,COUNTIF($AE$8:AE686,AE686),COUNTIF($AE$8:AE686,AE686)=0,"")</f>
        <v/>
      </c>
      <c r="AG686" s="98" t="str">
        <f t="shared" si="22"/>
        <v/>
      </c>
      <c r="AK686" s="3"/>
      <c r="AL686" s="503"/>
      <c r="AM686" s="504"/>
      <c r="AN686" s="504"/>
      <c r="AO686" s="504"/>
      <c r="AP686" s="504"/>
      <c r="AQ686" s="505"/>
      <c r="AR686" s="742"/>
    </row>
    <row r="687" spans="1:44" ht="27" customHeight="1" x14ac:dyDescent="0.65">
      <c r="A687" s="8" t="str">
        <f t="shared" si="23"/>
        <v/>
      </c>
      <c r="B687" s="30"/>
      <c r="E687" s="31"/>
      <c r="F687" s="32"/>
      <c r="H687" s="545"/>
      <c r="I687" s="545"/>
      <c r="J687" s="545"/>
      <c r="K687" s="545"/>
      <c r="L687" s="545"/>
      <c r="M687" s="545"/>
      <c r="N687" s="545"/>
      <c r="O687" s="545"/>
      <c r="P687" s="545"/>
      <c r="Q687" s="545"/>
      <c r="R687" s="545"/>
      <c r="S687" s="545"/>
      <c r="T687" s="545"/>
      <c r="U687" s="545"/>
      <c r="V687" s="545"/>
      <c r="W687" s="545"/>
      <c r="X687" s="545"/>
      <c r="Y687" s="545"/>
      <c r="Z687" s="545"/>
      <c r="AA687" s="545"/>
      <c r="AB687" s="545"/>
      <c r="AC687" s="545"/>
      <c r="AD687" s="545"/>
      <c r="AE687" s="33"/>
      <c r="AF687" s="174" t="str">
        <f>_xlfn.IFS(COUNTIF($AE$8:AE687,AE687)&lt;&gt;0,COUNTIF($AE$8:AE687,AE687),COUNTIF($AE$8:AE687,AE687)=0,"")</f>
        <v/>
      </c>
      <c r="AG687" s="98" t="str">
        <f t="shared" si="22"/>
        <v/>
      </c>
      <c r="AK687" s="3"/>
      <c r="AL687" s="363"/>
      <c r="AM687" s="364"/>
      <c r="AN687" s="364"/>
      <c r="AO687" s="364"/>
      <c r="AP687" s="364"/>
      <c r="AQ687" s="365"/>
      <c r="AR687" s="34"/>
    </row>
    <row r="688" spans="1:44" ht="27" customHeight="1" x14ac:dyDescent="0.65">
      <c r="A688" s="8">
        <f t="shared" si="23"/>
        <v>109</v>
      </c>
      <c r="B688" s="30"/>
      <c r="E688" s="31"/>
      <c r="F688" s="629"/>
      <c r="G688" s="630"/>
      <c r="H688" s="545" t="s">
        <v>192</v>
      </c>
      <c r="I688" s="545"/>
      <c r="J688" s="545"/>
      <c r="K688" s="545"/>
      <c r="L688" s="545"/>
      <c r="M688" s="545"/>
      <c r="N688" s="545"/>
      <c r="O688" s="545"/>
      <c r="P688" s="545"/>
      <c r="Q688" s="545"/>
      <c r="R688" s="545"/>
      <c r="S688" s="545"/>
      <c r="T688" s="545"/>
      <c r="U688" s="545"/>
      <c r="V688" s="545"/>
      <c r="W688" s="545"/>
      <c r="X688" s="545"/>
      <c r="Y688" s="545"/>
      <c r="Z688" s="545"/>
      <c r="AA688" s="545"/>
      <c r="AB688" s="545"/>
      <c r="AC688" s="545"/>
      <c r="AD688" s="545"/>
      <c r="AE688" s="171" t="s">
        <v>838</v>
      </c>
      <c r="AF688" s="174">
        <f>_xlfn.IFS(COUNTIF($AE$8:AE688,AE688)&lt;&gt;0,COUNTIF($AE$8:AE688,AE688),COUNTIF($AE$8:AE688,AE688)=0,"")</f>
        <v>109</v>
      </c>
      <c r="AG688" s="98">
        <f t="shared" si="22"/>
        <v>109</v>
      </c>
      <c r="AH688" s="554" t="s">
        <v>50</v>
      </c>
      <c r="AI688" s="555"/>
      <c r="AJ688" s="556"/>
      <c r="AK688" s="3"/>
      <c r="AL688" s="503" t="s">
        <v>195</v>
      </c>
      <c r="AM688" s="504"/>
      <c r="AN688" s="504"/>
      <c r="AO688" s="504"/>
      <c r="AP688" s="504"/>
      <c r="AQ688" s="505"/>
      <c r="AR688" s="742" t="e">
        <f>VLOOKUP(AH688,$CD$7:$CE$9,2,FALSE)</f>
        <v>#N/A</v>
      </c>
    </row>
    <row r="689" spans="1:44" ht="27" customHeight="1" x14ac:dyDescent="0.65">
      <c r="A689" s="8" t="str">
        <f t="shared" si="23"/>
        <v/>
      </c>
      <c r="B689" s="30"/>
      <c r="E689" s="31"/>
      <c r="F689" s="32"/>
      <c r="H689" s="545"/>
      <c r="I689" s="545"/>
      <c r="J689" s="545"/>
      <c r="K689" s="545"/>
      <c r="L689" s="545"/>
      <c r="M689" s="545"/>
      <c r="N689" s="545"/>
      <c r="O689" s="545"/>
      <c r="P689" s="545"/>
      <c r="Q689" s="545"/>
      <c r="R689" s="545"/>
      <c r="S689" s="545"/>
      <c r="T689" s="545"/>
      <c r="U689" s="545"/>
      <c r="V689" s="545"/>
      <c r="W689" s="545"/>
      <c r="X689" s="545"/>
      <c r="Y689" s="545"/>
      <c r="Z689" s="545"/>
      <c r="AA689" s="545"/>
      <c r="AB689" s="545"/>
      <c r="AC689" s="545"/>
      <c r="AD689" s="545"/>
      <c r="AE689" s="33"/>
      <c r="AF689" s="174" t="str">
        <f>_xlfn.IFS(COUNTIF($AE$8:AE689,AE689)&lt;&gt;0,COUNTIF($AE$8:AE689,AE689),COUNTIF($AE$8:AE689,AE689)=0,"")</f>
        <v/>
      </c>
      <c r="AG689" s="98" t="str">
        <f t="shared" si="22"/>
        <v/>
      </c>
      <c r="AK689" s="3"/>
      <c r="AL689" s="503"/>
      <c r="AM689" s="504"/>
      <c r="AN689" s="504"/>
      <c r="AO689" s="504"/>
      <c r="AP689" s="504"/>
      <c r="AQ689" s="505"/>
      <c r="AR689" s="742"/>
    </row>
    <row r="690" spans="1:44" ht="27" customHeight="1" thickBot="1" x14ac:dyDescent="0.7">
      <c r="A690" s="8" t="str">
        <f t="shared" si="23"/>
        <v/>
      </c>
      <c r="B690" s="30"/>
      <c r="E690" s="31"/>
      <c r="F690" s="32"/>
      <c r="AE690" s="33"/>
      <c r="AF690" s="174" t="str">
        <f>_xlfn.IFS(COUNTIF($AE$8:AE690,AE690)&lt;&gt;0,COUNTIF($AE$8:AE690,AE690),COUNTIF($AE$8:AE690,AE690)=0,"")</f>
        <v/>
      </c>
      <c r="AG690" s="98" t="str">
        <f t="shared" si="22"/>
        <v/>
      </c>
      <c r="AK690" s="3"/>
      <c r="AL690" s="363"/>
      <c r="AM690" s="364"/>
      <c r="AN690" s="364"/>
      <c r="AO690" s="364"/>
      <c r="AP690" s="364"/>
      <c r="AQ690" s="365"/>
      <c r="AR690" s="34"/>
    </row>
    <row r="691" spans="1:44" ht="27" customHeight="1" x14ac:dyDescent="0.65">
      <c r="A691" s="8" t="str">
        <f t="shared" si="23"/>
        <v/>
      </c>
      <c r="B691" s="30"/>
      <c r="E691" s="31"/>
      <c r="F691" s="32"/>
      <c r="H691" s="790" t="s">
        <v>196</v>
      </c>
      <c r="I691" s="791"/>
      <c r="J691" s="791"/>
      <c r="K691" s="791"/>
      <c r="L691" s="791"/>
      <c r="M691" s="791"/>
      <c r="N691" s="791"/>
      <c r="O691" s="791"/>
      <c r="P691" s="791"/>
      <c r="Q691" s="791"/>
      <c r="R691" s="791"/>
      <c r="S691" s="791"/>
      <c r="T691" s="791"/>
      <c r="U691" s="791"/>
      <c r="V691" s="791"/>
      <c r="W691" s="791"/>
      <c r="X691" s="791"/>
      <c r="Y691" s="791"/>
      <c r="Z691" s="791"/>
      <c r="AA691" s="791"/>
      <c r="AB691" s="791"/>
      <c r="AC691" s="791"/>
      <c r="AD691" s="792"/>
      <c r="AE691" s="33"/>
      <c r="AF691" s="174" t="str">
        <f>_xlfn.IFS(COUNTIF($AE$8:AE691,AE691)&lt;&gt;0,COUNTIF($AE$8:AE691,AE691),COUNTIF($AE$8:AE691,AE691)=0,"")</f>
        <v/>
      </c>
      <c r="AG691" s="98" t="str">
        <f t="shared" si="22"/>
        <v/>
      </c>
      <c r="AK691" s="3"/>
      <c r="AL691" s="503" t="s">
        <v>750</v>
      </c>
      <c r="AM691" s="504"/>
      <c r="AN691" s="504"/>
      <c r="AO691" s="504"/>
      <c r="AP691" s="504"/>
      <c r="AQ691" s="505"/>
      <c r="AR691" s="34"/>
    </row>
    <row r="692" spans="1:44" ht="27" customHeight="1" x14ac:dyDescent="0.65">
      <c r="A692" s="8" t="str">
        <f t="shared" si="23"/>
        <v/>
      </c>
      <c r="B692" s="30"/>
      <c r="E692" s="31"/>
      <c r="F692" s="32"/>
      <c r="H692" s="30" t="s">
        <v>197</v>
      </c>
      <c r="I692" s="515" t="s">
        <v>503</v>
      </c>
      <c r="J692" s="515"/>
      <c r="K692" s="515"/>
      <c r="L692" s="515"/>
      <c r="M692" s="515"/>
      <c r="N692" s="515"/>
      <c r="O692" s="515"/>
      <c r="P692" s="515"/>
      <c r="Q692" s="515"/>
      <c r="R692" s="515"/>
      <c r="S692" s="515"/>
      <c r="T692" s="515"/>
      <c r="U692" s="515"/>
      <c r="V692" s="515"/>
      <c r="W692" s="515"/>
      <c r="X692" s="515"/>
      <c r="Y692" s="515"/>
      <c r="Z692" s="515"/>
      <c r="AA692" s="515"/>
      <c r="AB692" s="515"/>
      <c r="AC692" s="515"/>
      <c r="AD692" s="516"/>
      <c r="AE692" s="33"/>
      <c r="AF692" s="174" t="str">
        <f>_xlfn.IFS(COUNTIF($AE$8:AE692,AE692)&lt;&gt;0,COUNTIF($AE$8:AE692,AE692),COUNTIF($AE$8:AE692,AE692)=0,"")</f>
        <v/>
      </c>
      <c r="AG692" s="98" t="str">
        <f t="shared" si="22"/>
        <v/>
      </c>
      <c r="AK692" s="3"/>
      <c r="AL692" s="503"/>
      <c r="AM692" s="504"/>
      <c r="AN692" s="504"/>
      <c r="AO692" s="504"/>
      <c r="AP692" s="504"/>
      <c r="AQ692" s="505"/>
      <c r="AR692" s="34"/>
    </row>
    <row r="693" spans="1:44" ht="27" customHeight="1" x14ac:dyDescent="0.65">
      <c r="A693" s="8" t="str">
        <f t="shared" si="23"/>
        <v/>
      </c>
      <c r="B693" s="30"/>
      <c r="E693" s="31"/>
      <c r="F693" s="32"/>
      <c r="H693" s="30" t="s">
        <v>198</v>
      </c>
      <c r="I693" s="515" t="s">
        <v>504</v>
      </c>
      <c r="J693" s="515"/>
      <c r="K693" s="515"/>
      <c r="L693" s="515"/>
      <c r="M693" s="515"/>
      <c r="N693" s="515"/>
      <c r="O693" s="515"/>
      <c r="P693" s="515"/>
      <c r="Q693" s="515"/>
      <c r="R693" s="515"/>
      <c r="S693" s="515"/>
      <c r="T693" s="515"/>
      <c r="U693" s="515"/>
      <c r="V693" s="515"/>
      <c r="W693" s="515"/>
      <c r="X693" s="515"/>
      <c r="Y693" s="515"/>
      <c r="Z693" s="515"/>
      <c r="AA693" s="515"/>
      <c r="AB693" s="515"/>
      <c r="AC693" s="515"/>
      <c r="AD693" s="516"/>
      <c r="AE693" s="33"/>
      <c r="AF693" s="174" t="str">
        <f>_xlfn.IFS(COUNTIF($AE$8:AE693,AE693)&lt;&gt;0,COUNTIF($AE$8:AE693,AE693),COUNTIF($AE$8:AE693,AE693)=0,"")</f>
        <v/>
      </c>
      <c r="AG693" s="98" t="str">
        <f t="shared" si="22"/>
        <v/>
      </c>
      <c r="AK693" s="3"/>
      <c r="AL693" s="363"/>
      <c r="AM693" s="364"/>
      <c r="AN693" s="364"/>
      <c r="AO693" s="364"/>
      <c r="AP693" s="364"/>
      <c r="AQ693" s="365"/>
      <c r="AR693" s="34"/>
    </row>
    <row r="694" spans="1:44" ht="27" customHeight="1" x14ac:dyDescent="0.65">
      <c r="A694" s="8" t="str">
        <f t="shared" si="23"/>
        <v/>
      </c>
      <c r="B694" s="30"/>
      <c r="E694" s="31"/>
      <c r="F694" s="32"/>
      <c r="H694" s="30"/>
      <c r="I694" s="515"/>
      <c r="J694" s="515"/>
      <c r="K694" s="515"/>
      <c r="L694" s="515"/>
      <c r="M694" s="515"/>
      <c r="N694" s="515"/>
      <c r="O694" s="515"/>
      <c r="P694" s="515"/>
      <c r="Q694" s="515"/>
      <c r="R694" s="515"/>
      <c r="S694" s="515"/>
      <c r="T694" s="515"/>
      <c r="U694" s="515"/>
      <c r="V694" s="515"/>
      <c r="W694" s="515"/>
      <c r="X694" s="515"/>
      <c r="Y694" s="515"/>
      <c r="Z694" s="515"/>
      <c r="AA694" s="515"/>
      <c r="AB694" s="515"/>
      <c r="AC694" s="515"/>
      <c r="AD694" s="516"/>
      <c r="AE694" s="33"/>
      <c r="AF694" s="174" t="str">
        <f>_xlfn.IFS(COUNTIF($AE$8:AE694,AE694)&lt;&gt;0,COUNTIF($AE$8:AE694,AE694),COUNTIF($AE$8:AE694,AE694)=0,"")</f>
        <v/>
      </c>
      <c r="AG694" s="98" t="str">
        <f t="shared" si="22"/>
        <v/>
      </c>
      <c r="AK694" s="3"/>
      <c r="AL694" s="363"/>
      <c r="AM694" s="364"/>
      <c r="AN694" s="364"/>
      <c r="AO694" s="364"/>
      <c r="AP694" s="364"/>
      <c r="AQ694" s="365"/>
      <c r="AR694" s="34"/>
    </row>
    <row r="695" spans="1:44" ht="27" customHeight="1" x14ac:dyDescent="0.65">
      <c r="A695" s="8" t="str">
        <f t="shared" si="23"/>
        <v/>
      </c>
      <c r="B695" s="30"/>
      <c r="E695" s="31"/>
      <c r="F695" s="32"/>
      <c r="H695" s="30" t="s">
        <v>199</v>
      </c>
      <c r="I695" s="515" t="s">
        <v>505</v>
      </c>
      <c r="J695" s="515"/>
      <c r="K695" s="515"/>
      <c r="L695" s="515"/>
      <c r="M695" s="515"/>
      <c r="N695" s="515"/>
      <c r="O695" s="515"/>
      <c r="P695" s="515"/>
      <c r="Q695" s="515"/>
      <c r="R695" s="515"/>
      <c r="S695" s="515"/>
      <c r="T695" s="515"/>
      <c r="U695" s="515"/>
      <c r="V695" s="515"/>
      <c r="W695" s="515"/>
      <c r="X695" s="515"/>
      <c r="Y695" s="515"/>
      <c r="Z695" s="515"/>
      <c r="AA695" s="515"/>
      <c r="AB695" s="515"/>
      <c r="AC695" s="515"/>
      <c r="AD695" s="516"/>
      <c r="AE695" s="33"/>
      <c r="AF695" s="174" t="str">
        <f>_xlfn.IFS(COUNTIF($AE$8:AE695,AE695)&lt;&gt;0,COUNTIF($AE$8:AE695,AE695),COUNTIF($AE$8:AE695,AE695)=0,"")</f>
        <v/>
      </c>
      <c r="AG695" s="98" t="str">
        <f t="shared" si="22"/>
        <v/>
      </c>
      <c r="AK695" s="3"/>
      <c r="AL695" s="363"/>
      <c r="AM695" s="364"/>
      <c r="AN695" s="364"/>
      <c r="AO695" s="364"/>
      <c r="AP695" s="364"/>
      <c r="AQ695" s="365"/>
      <c r="AR695" s="34"/>
    </row>
    <row r="696" spans="1:44" ht="27" customHeight="1" x14ac:dyDescent="0.65">
      <c r="A696" s="8" t="str">
        <f t="shared" si="23"/>
        <v/>
      </c>
      <c r="B696" s="30"/>
      <c r="E696" s="31"/>
      <c r="F696" s="32"/>
      <c r="H696" s="30"/>
      <c r="I696" s="515"/>
      <c r="J696" s="515"/>
      <c r="K696" s="515"/>
      <c r="L696" s="515"/>
      <c r="M696" s="515"/>
      <c r="N696" s="515"/>
      <c r="O696" s="515"/>
      <c r="P696" s="515"/>
      <c r="Q696" s="515"/>
      <c r="R696" s="515"/>
      <c r="S696" s="515"/>
      <c r="T696" s="515"/>
      <c r="U696" s="515"/>
      <c r="V696" s="515"/>
      <c r="W696" s="515"/>
      <c r="X696" s="515"/>
      <c r="Y696" s="515"/>
      <c r="Z696" s="515"/>
      <c r="AA696" s="515"/>
      <c r="AB696" s="515"/>
      <c r="AC696" s="515"/>
      <c r="AD696" s="516"/>
      <c r="AE696" s="33"/>
      <c r="AF696" s="174" t="str">
        <f>_xlfn.IFS(COUNTIF($AE$8:AE696,AE696)&lt;&gt;0,COUNTIF($AE$8:AE696,AE696),COUNTIF($AE$8:AE696,AE696)=0,"")</f>
        <v/>
      </c>
      <c r="AG696" s="98" t="str">
        <f t="shared" si="22"/>
        <v/>
      </c>
      <c r="AK696" s="3"/>
      <c r="AL696" s="363"/>
      <c r="AM696" s="364"/>
      <c r="AN696" s="364"/>
      <c r="AO696" s="364"/>
      <c r="AP696" s="364"/>
      <c r="AQ696" s="365"/>
      <c r="AR696" s="34"/>
    </row>
    <row r="697" spans="1:44" ht="27" customHeight="1" x14ac:dyDescent="0.65">
      <c r="A697" s="8" t="str">
        <f t="shared" si="23"/>
        <v/>
      </c>
      <c r="B697" s="30"/>
      <c r="E697" s="31"/>
      <c r="F697" s="32"/>
      <c r="H697" s="30" t="s">
        <v>200</v>
      </c>
      <c r="I697" s="515" t="s">
        <v>506</v>
      </c>
      <c r="J697" s="515"/>
      <c r="K697" s="515"/>
      <c r="L697" s="515"/>
      <c r="M697" s="515"/>
      <c r="N697" s="515"/>
      <c r="O697" s="515"/>
      <c r="P697" s="515"/>
      <c r="Q697" s="515"/>
      <c r="R697" s="515"/>
      <c r="S697" s="515"/>
      <c r="T697" s="515"/>
      <c r="U697" s="515"/>
      <c r="V697" s="515"/>
      <c r="W697" s="515"/>
      <c r="X697" s="515"/>
      <c r="Y697" s="515"/>
      <c r="Z697" s="515"/>
      <c r="AA697" s="515"/>
      <c r="AB697" s="515"/>
      <c r="AC697" s="515"/>
      <c r="AD697" s="516"/>
      <c r="AE697" s="33"/>
      <c r="AF697" s="174" t="str">
        <f>_xlfn.IFS(COUNTIF($AE$8:AE697,AE697)&lt;&gt;0,COUNTIF($AE$8:AE697,AE697),COUNTIF($AE$8:AE697,AE697)=0,"")</f>
        <v/>
      </c>
      <c r="AG697" s="98" t="str">
        <f t="shared" si="22"/>
        <v/>
      </c>
      <c r="AK697" s="3"/>
      <c r="AL697" s="363"/>
      <c r="AM697" s="364"/>
      <c r="AN697" s="364"/>
      <c r="AO697" s="364"/>
      <c r="AP697" s="364"/>
      <c r="AQ697" s="365"/>
      <c r="AR697" s="34"/>
    </row>
    <row r="698" spans="1:44" ht="27" customHeight="1" thickBot="1" x14ac:dyDescent="0.7">
      <c r="A698" s="8" t="str">
        <f t="shared" si="23"/>
        <v/>
      </c>
      <c r="B698" s="30"/>
      <c r="E698" s="31"/>
      <c r="F698" s="32"/>
      <c r="H698" s="24" t="s">
        <v>201</v>
      </c>
      <c r="I698" s="513" t="s">
        <v>507</v>
      </c>
      <c r="J698" s="513"/>
      <c r="K698" s="513"/>
      <c r="L698" s="513"/>
      <c r="M698" s="513"/>
      <c r="N698" s="513"/>
      <c r="O698" s="513"/>
      <c r="P698" s="513"/>
      <c r="Q698" s="513"/>
      <c r="R698" s="513"/>
      <c r="S698" s="513"/>
      <c r="T698" s="513"/>
      <c r="U698" s="513"/>
      <c r="V698" s="513"/>
      <c r="W698" s="513"/>
      <c r="X698" s="513"/>
      <c r="Y698" s="513"/>
      <c r="Z698" s="513"/>
      <c r="AA698" s="513"/>
      <c r="AB698" s="513"/>
      <c r="AC698" s="513"/>
      <c r="AD698" s="514"/>
      <c r="AE698" s="33"/>
      <c r="AF698" s="174" t="str">
        <f>_xlfn.IFS(COUNTIF($AE$8:AE698,AE698)&lt;&gt;0,COUNTIF($AE$8:AE698,AE698),COUNTIF($AE$8:AE698,AE698)=0,"")</f>
        <v/>
      </c>
      <c r="AG698" s="98" t="str">
        <f t="shared" si="22"/>
        <v/>
      </c>
      <c r="AK698" s="3"/>
      <c r="AL698" s="363"/>
      <c r="AM698" s="364"/>
      <c r="AN698" s="364"/>
      <c r="AO698" s="364"/>
      <c r="AP698" s="364"/>
      <c r="AQ698" s="365"/>
      <c r="AR698" s="34"/>
    </row>
    <row r="699" spans="1:44" ht="27" customHeight="1" thickBot="1" x14ac:dyDescent="0.7">
      <c r="A699" s="8" t="str">
        <f t="shared" si="23"/>
        <v/>
      </c>
      <c r="B699" s="30"/>
      <c r="E699" s="31"/>
      <c r="F699" s="32"/>
      <c r="H699" s="2"/>
      <c r="I699" s="2"/>
      <c r="J699" s="2"/>
      <c r="K699" s="2"/>
      <c r="L699" s="2"/>
      <c r="M699" s="2"/>
      <c r="N699" s="2"/>
      <c r="O699" s="2"/>
      <c r="P699" s="2"/>
      <c r="Q699" s="2"/>
      <c r="R699" s="2"/>
      <c r="S699" s="2"/>
      <c r="T699" s="2"/>
      <c r="U699" s="2"/>
      <c r="V699" s="2"/>
      <c r="W699" s="2"/>
      <c r="X699" s="2"/>
      <c r="Y699" s="2"/>
      <c r="Z699" s="2"/>
      <c r="AA699" s="2"/>
      <c r="AB699" s="2"/>
      <c r="AC699" s="2"/>
      <c r="AD699" s="2"/>
      <c r="AE699" s="33"/>
      <c r="AF699" s="174" t="str">
        <f>_xlfn.IFS(COUNTIF($AE$8:AE699,AE699)&lt;&gt;0,COUNTIF($AE$8:AE699,AE699),COUNTIF($AE$8:AE699,AE699)=0,"")</f>
        <v/>
      </c>
      <c r="AG699" s="98" t="str">
        <f t="shared" si="22"/>
        <v/>
      </c>
      <c r="AK699" s="3"/>
      <c r="AL699" s="363"/>
      <c r="AM699" s="364"/>
      <c r="AN699" s="364"/>
      <c r="AO699" s="364"/>
      <c r="AP699" s="364"/>
      <c r="AQ699" s="365"/>
      <c r="AR699" s="34"/>
    </row>
    <row r="700" spans="1:44" ht="27" customHeight="1" x14ac:dyDescent="0.65">
      <c r="A700" s="8" t="str">
        <f t="shared" si="23"/>
        <v/>
      </c>
      <c r="B700" s="30"/>
      <c r="E700" s="31"/>
      <c r="F700" s="32"/>
      <c r="H700" s="506" t="s">
        <v>202</v>
      </c>
      <c r="I700" s="507"/>
      <c r="J700" s="507"/>
      <c r="K700" s="507"/>
      <c r="L700" s="507"/>
      <c r="M700" s="507"/>
      <c r="N700" s="507"/>
      <c r="O700" s="507"/>
      <c r="P700" s="507"/>
      <c r="Q700" s="507"/>
      <c r="R700" s="507"/>
      <c r="S700" s="507"/>
      <c r="T700" s="507"/>
      <c r="U700" s="507"/>
      <c r="V700" s="507"/>
      <c r="W700" s="507"/>
      <c r="X700" s="507"/>
      <c r="Y700" s="507"/>
      <c r="Z700" s="507"/>
      <c r="AA700" s="507"/>
      <c r="AB700" s="507"/>
      <c r="AC700" s="507"/>
      <c r="AD700" s="508"/>
      <c r="AE700" s="33"/>
      <c r="AF700" s="174" t="str">
        <f>_xlfn.IFS(COUNTIF($AE$8:AE700,AE700)&lt;&gt;0,COUNTIF($AE$8:AE700,AE700),COUNTIF($AE$8:AE700,AE700)=0,"")</f>
        <v/>
      </c>
      <c r="AG700" s="98" t="str">
        <f t="shared" si="22"/>
        <v/>
      </c>
      <c r="AK700" s="3"/>
      <c r="AL700" s="641"/>
      <c r="AM700" s="642"/>
      <c r="AN700" s="642"/>
      <c r="AO700" s="642"/>
      <c r="AP700" s="642"/>
      <c r="AQ700" s="643"/>
      <c r="AR700" s="34"/>
    </row>
    <row r="701" spans="1:44" ht="27" customHeight="1" x14ac:dyDescent="0.65">
      <c r="A701" s="8" t="str">
        <f t="shared" si="23"/>
        <v/>
      </c>
      <c r="B701" s="30"/>
      <c r="E701" s="31"/>
      <c r="F701" s="32"/>
      <c r="H701" s="793" t="s">
        <v>203</v>
      </c>
      <c r="I701" s="575"/>
      <c r="J701" s="575"/>
      <c r="K701" s="575"/>
      <c r="L701" s="575"/>
      <c r="M701" s="575"/>
      <c r="N701" s="575"/>
      <c r="O701" s="575"/>
      <c r="P701" s="575"/>
      <c r="Q701" s="575"/>
      <c r="R701" s="575"/>
      <c r="S701" s="575"/>
      <c r="T701" s="575"/>
      <c r="U701" s="575"/>
      <c r="V701" s="575"/>
      <c r="W701" s="575"/>
      <c r="X701" s="575"/>
      <c r="Y701" s="575"/>
      <c r="Z701" s="575"/>
      <c r="AA701" s="575"/>
      <c r="AB701" s="575"/>
      <c r="AC701" s="575"/>
      <c r="AD701" s="585"/>
      <c r="AE701" s="33"/>
      <c r="AF701" s="174" t="str">
        <f>_xlfn.IFS(COUNTIF($AE$8:AE701,AE701)&lt;&gt;0,COUNTIF($AE$8:AE701,AE701),COUNTIF($AE$8:AE701,AE701)=0,"")</f>
        <v/>
      </c>
      <c r="AG701" s="98" t="str">
        <f t="shared" si="22"/>
        <v/>
      </c>
      <c r="AK701" s="3"/>
      <c r="AL701" s="641"/>
      <c r="AM701" s="642"/>
      <c r="AN701" s="642"/>
      <c r="AO701" s="642"/>
      <c r="AP701" s="642"/>
      <c r="AQ701" s="643"/>
      <c r="AR701" s="34"/>
    </row>
    <row r="702" spans="1:44" ht="27" customHeight="1" x14ac:dyDescent="0.65">
      <c r="A702" s="8" t="str">
        <f t="shared" si="23"/>
        <v/>
      </c>
      <c r="B702" s="30"/>
      <c r="E702" s="31"/>
      <c r="F702" s="32"/>
      <c r="H702" s="793" t="s">
        <v>204</v>
      </c>
      <c r="I702" s="575"/>
      <c r="J702" s="575"/>
      <c r="K702" s="575"/>
      <c r="L702" s="575"/>
      <c r="M702" s="575"/>
      <c r="N702" s="575"/>
      <c r="O702" s="575"/>
      <c r="P702" s="575"/>
      <c r="Q702" s="575"/>
      <c r="R702" s="575"/>
      <c r="S702" s="575"/>
      <c r="T702" s="575"/>
      <c r="U702" s="575"/>
      <c r="V702" s="575"/>
      <c r="W702" s="575"/>
      <c r="X702" s="575"/>
      <c r="Y702" s="575"/>
      <c r="Z702" s="575"/>
      <c r="AA702" s="575"/>
      <c r="AB702" s="575"/>
      <c r="AC702" s="575"/>
      <c r="AD702" s="585"/>
      <c r="AE702" s="33"/>
      <c r="AF702" s="174" t="str">
        <f>_xlfn.IFS(COUNTIF($AE$8:AE702,AE702)&lt;&gt;0,COUNTIF($AE$8:AE702,AE702),COUNTIF($AE$8:AE702,AE702)=0,"")</f>
        <v/>
      </c>
      <c r="AG702" s="98" t="str">
        <f t="shared" ref="AG702:AG761" si="24">+AF702</f>
        <v/>
      </c>
      <c r="AK702" s="3"/>
      <c r="AL702" s="363"/>
      <c r="AM702" s="364"/>
      <c r="AN702" s="364"/>
      <c r="AO702" s="364"/>
      <c r="AP702" s="364"/>
      <c r="AQ702" s="365"/>
      <c r="AR702" s="34"/>
    </row>
    <row r="703" spans="1:44" ht="27" customHeight="1" thickBot="1" x14ac:dyDescent="0.7">
      <c r="A703" s="8" t="str">
        <f t="shared" si="23"/>
        <v/>
      </c>
      <c r="B703" s="30"/>
      <c r="E703" s="31"/>
      <c r="F703" s="32"/>
      <c r="H703" s="644"/>
      <c r="I703" s="645"/>
      <c r="J703" s="645"/>
      <c r="K703" s="645"/>
      <c r="L703" s="645"/>
      <c r="M703" s="645"/>
      <c r="N703" s="645"/>
      <c r="O703" s="645"/>
      <c r="P703" s="645"/>
      <c r="Q703" s="645"/>
      <c r="R703" s="645"/>
      <c r="S703" s="645"/>
      <c r="T703" s="645"/>
      <c r="U703" s="645"/>
      <c r="V703" s="645"/>
      <c r="W703" s="645"/>
      <c r="X703" s="645"/>
      <c r="Y703" s="645"/>
      <c r="Z703" s="645"/>
      <c r="AA703" s="645"/>
      <c r="AB703" s="645"/>
      <c r="AC703" s="645"/>
      <c r="AD703" s="794"/>
      <c r="AE703" s="33"/>
      <c r="AF703" s="174" t="str">
        <f>_xlfn.IFS(COUNTIF($AE$8:AE703,AE703)&lt;&gt;0,COUNTIF($AE$8:AE703,AE703),COUNTIF($AE$8:AE703,AE703)=0,"")</f>
        <v/>
      </c>
      <c r="AG703" s="98" t="str">
        <f t="shared" si="24"/>
        <v/>
      </c>
      <c r="AK703" s="3"/>
      <c r="AL703" s="363"/>
      <c r="AM703" s="364"/>
      <c r="AN703" s="364"/>
      <c r="AO703" s="364"/>
      <c r="AP703" s="364"/>
      <c r="AQ703" s="365"/>
      <c r="AR703" s="34"/>
    </row>
    <row r="704" spans="1:44" ht="27" customHeight="1" x14ac:dyDescent="0.65">
      <c r="A704" s="8" t="str">
        <f t="shared" si="23"/>
        <v/>
      </c>
      <c r="B704" s="30"/>
      <c r="E704" s="31"/>
      <c r="F704" s="32"/>
      <c r="AE704" s="33"/>
      <c r="AF704" s="174" t="str">
        <f>_xlfn.IFS(COUNTIF($AE$8:AE704,AE704)&lt;&gt;0,COUNTIF($AE$8:AE704,AE704),COUNTIF($AE$8:AE704,AE704)=0,"")</f>
        <v/>
      </c>
      <c r="AG704" s="98" t="str">
        <f t="shared" si="24"/>
        <v/>
      </c>
      <c r="AK704" s="3"/>
      <c r="AL704" s="363"/>
      <c r="AM704" s="364"/>
      <c r="AN704" s="364"/>
      <c r="AO704" s="364"/>
      <c r="AP704" s="364"/>
      <c r="AQ704" s="365"/>
      <c r="AR704" s="34"/>
    </row>
    <row r="705" spans="1:44" ht="27" customHeight="1" x14ac:dyDescent="0.65">
      <c r="A705" s="8" t="str">
        <f t="shared" si="23"/>
        <v/>
      </c>
      <c r="B705" s="30"/>
      <c r="E705" s="31"/>
      <c r="F705" s="32"/>
      <c r="H705" s="511" t="s">
        <v>752</v>
      </c>
      <c r="I705" s="511"/>
      <c r="J705" s="511"/>
      <c r="K705" s="511"/>
      <c r="L705" s="511"/>
      <c r="M705" s="511"/>
      <c r="N705" s="511"/>
      <c r="O705" s="511"/>
      <c r="P705" s="511"/>
      <c r="Q705" s="511"/>
      <c r="R705" s="511"/>
      <c r="S705" s="511"/>
      <c r="T705" s="511"/>
      <c r="U705" s="511"/>
      <c r="V705" s="511"/>
      <c r="W705" s="511"/>
      <c r="X705" s="511"/>
      <c r="Y705" s="511"/>
      <c r="Z705" s="511"/>
      <c r="AA705" s="511"/>
      <c r="AB705" s="511"/>
      <c r="AC705" s="511"/>
      <c r="AD705" s="511"/>
      <c r="AE705" s="33"/>
      <c r="AF705" s="174" t="str">
        <f>_xlfn.IFS(COUNTIF($AE$8:AE705,AE705)&lt;&gt;0,COUNTIF($AE$8:AE705,AE705),COUNTIF($AE$8:AE705,AE705)=0,"")</f>
        <v/>
      </c>
      <c r="AG705" s="98" t="str">
        <f t="shared" si="24"/>
        <v/>
      </c>
      <c r="AK705" s="3"/>
      <c r="AL705" s="503" t="s">
        <v>751</v>
      </c>
      <c r="AM705" s="504"/>
      <c r="AN705" s="504"/>
      <c r="AO705" s="504"/>
      <c r="AP705" s="504"/>
      <c r="AQ705" s="505"/>
      <c r="AR705" s="34"/>
    </row>
    <row r="706" spans="1:44" ht="27" customHeight="1" x14ac:dyDescent="0.65">
      <c r="A706" s="8" t="str">
        <f t="shared" ref="A706:A772" si="25">+AG706</f>
        <v/>
      </c>
      <c r="B706" s="30"/>
      <c r="E706" s="31"/>
      <c r="F706" s="32"/>
      <c r="H706" s="713"/>
      <c r="I706" s="713"/>
      <c r="J706" s="713"/>
      <c r="K706" s="713"/>
      <c r="L706" s="713"/>
      <c r="M706" s="713"/>
      <c r="N706" s="713"/>
      <c r="O706" s="713"/>
      <c r="P706" s="713"/>
      <c r="Q706" s="713"/>
      <c r="R706" s="713"/>
      <c r="S706" s="713"/>
      <c r="T706" s="713"/>
      <c r="U706" s="713"/>
      <c r="V706" s="713"/>
      <c r="W706" s="713"/>
      <c r="X706" s="713"/>
      <c r="Y706" s="713"/>
      <c r="Z706" s="713"/>
      <c r="AA706" s="713"/>
      <c r="AB706" s="713"/>
      <c r="AC706" s="713"/>
      <c r="AD706" s="713"/>
      <c r="AE706" s="33"/>
      <c r="AF706" s="174" t="str">
        <f>_xlfn.IFS(COUNTIF($AE$8:AE706,AE706)&lt;&gt;0,COUNTIF($AE$8:AE706,AE706),COUNTIF($AE$8:AE706,AE706)=0,"")</f>
        <v/>
      </c>
      <c r="AG706" s="98" t="str">
        <f t="shared" si="24"/>
        <v/>
      </c>
      <c r="AK706" s="3"/>
      <c r="AL706" s="503"/>
      <c r="AM706" s="504"/>
      <c r="AN706" s="504"/>
      <c r="AO706" s="504"/>
      <c r="AP706" s="504"/>
      <c r="AQ706" s="505"/>
      <c r="AR706" s="34"/>
    </row>
    <row r="707" spans="1:44" ht="27" customHeight="1" x14ac:dyDescent="0.65">
      <c r="A707" s="8" t="str">
        <f t="shared" si="25"/>
        <v/>
      </c>
      <c r="B707" s="30"/>
      <c r="E707" s="31"/>
      <c r="F707" s="32"/>
      <c r="AE707" s="33"/>
      <c r="AF707" s="174" t="str">
        <f>_xlfn.IFS(COUNTIF($AE$8:AE707,AE707)&lt;&gt;0,COUNTIF($AE$8:AE707,AE707),COUNTIF($AE$8:AE707,AE707)=0,"")</f>
        <v/>
      </c>
      <c r="AG707" s="98" t="str">
        <f t="shared" si="24"/>
        <v/>
      </c>
      <c r="AK707" s="3"/>
      <c r="AL707" s="363"/>
      <c r="AM707" s="364"/>
      <c r="AN707" s="364"/>
      <c r="AO707" s="364"/>
      <c r="AP707" s="364"/>
      <c r="AQ707" s="365"/>
      <c r="AR707" s="34"/>
    </row>
    <row r="708" spans="1:44" ht="27" customHeight="1" x14ac:dyDescent="0.65">
      <c r="A708" s="8">
        <f t="shared" si="25"/>
        <v>110</v>
      </c>
      <c r="B708" s="30"/>
      <c r="E708" s="31"/>
      <c r="F708" s="32"/>
      <c r="G708" s="8" t="s">
        <v>114</v>
      </c>
      <c r="H708" s="511" t="s">
        <v>205</v>
      </c>
      <c r="I708" s="511"/>
      <c r="J708" s="511"/>
      <c r="K708" s="511"/>
      <c r="L708" s="511"/>
      <c r="M708" s="511"/>
      <c r="N708" s="511"/>
      <c r="O708" s="511"/>
      <c r="P708" s="511"/>
      <c r="Q708" s="511"/>
      <c r="R708" s="511"/>
      <c r="S708" s="511"/>
      <c r="T708" s="511"/>
      <c r="U708" s="511"/>
      <c r="V708" s="511"/>
      <c r="W708" s="511"/>
      <c r="X708" s="511"/>
      <c r="Y708" s="511"/>
      <c r="Z708" s="511"/>
      <c r="AA708" s="511"/>
      <c r="AB708" s="511"/>
      <c r="AC708" s="511"/>
      <c r="AD708" s="511"/>
      <c r="AE708" s="171" t="s">
        <v>838</v>
      </c>
      <c r="AF708" s="174">
        <f>_xlfn.IFS(COUNTIF($AE$8:AE708,AE708)&lt;&gt;0,COUNTIF($AE$8:AE708,AE708),COUNTIF($AE$8:AE708,AE708)=0,"")</f>
        <v>110</v>
      </c>
      <c r="AG708" s="98">
        <f t="shared" si="24"/>
        <v>110</v>
      </c>
      <c r="AH708" s="554" t="s">
        <v>50</v>
      </c>
      <c r="AI708" s="555"/>
      <c r="AJ708" s="556"/>
      <c r="AK708" s="3"/>
      <c r="AL708" s="614" t="s">
        <v>1137</v>
      </c>
      <c r="AM708" s="656"/>
      <c r="AN708" s="656"/>
      <c r="AO708" s="656"/>
      <c r="AP708" s="656"/>
      <c r="AQ708" s="734"/>
      <c r="AR708" s="742" t="e">
        <f>VLOOKUP(AH708,$CD$7:$CE$9,2,FALSE)</f>
        <v>#N/A</v>
      </c>
    </row>
    <row r="709" spans="1:44" ht="27" customHeight="1" x14ac:dyDescent="0.65">
      <c r="A709" s="8" t="str">
        <f t="shared" si="25"/>
        <v/>
      </c>
      <c r="B709" s="30"/>
      <c r="E709" s="31"/>
      <c r="F709" s="32"/>
      <c r="H709" s="511"/>
      <c r="I709" s="511"/>
      <c r="J709" s="511"/>
      <c r="K709" s="511"/>
      <c r="L709" s="511"/>
      <c r="M709" s="511"/>
      <c r="N709" s="511"/>
      <c r="O709" s="511"/>
      <c r="P709" s="511"/>
      <c r="Q709" s="511"/>
      <c r="R709" s="511"/>
      <c r="S709" s="511"/>
      <c r="T709" s="511"/>
      <c r="U709" s="511"/>
      <c r="V709" s="511"/>
      <c r="W709" s="511"/>
      <c r="X709" s="511"/>
      <c r="Y709" s="511"/>
      <c r="Z709" s="511"/>
      <c r="AA709" s="511"/>
      <c r="AB709" s="511"/>
      <c r="AC709" s="511"/>
      <c r="AD709" s="511"/>
      <c r="AE709" s="33"/>
      <c r="AF709" s="174" t="str">
        <f>_xlfn.IFS(COUNTIF($AE$8:AE709,AE709)&lt;&gt;0,COUNTIF($AE$8:AE709,AE709),COUNTIF($AE$8:AE709,AE709)=0,"")</f>
        <v/>
      </c>
      <c r="AG709" s="98" t="str">
        <f t="shared" si="24"/>
        <v/>
      </c>
      <c r="AK709" s="3"/>
      <c r="AL709" s="735"/>
      <c r="AM709" s="656"/>
      <c r="AN709" s="656"/>
      <c r="AO709" s="656"/>
      <c r="AP709" s="656"/>
      <c r="AQ709" s="734"/>
      <c r="AR709" s="742"/>
    </row>
    <row r="710" spans="1:44" ht="27" customHeight="1" x14ac:dyDescent="0.65">
      <c r="A710" s="8" t="str">
        <f t="shared" si="25"/>
        <v/>
      </c>
      <c r="B710" s="30"/>
      <c r="E710" s="31"/>
      <c r="F710" s="32"/>
      <c r="I710" s="177"/>
      <c r="J710" s="177"/>
      <c r="K710" s="177"/>
      <c r="L710" s="177"/>
      <c r="M710" s="177"/>
      <c r="N710" s="177"/>
      <c r="O710" s="177"/>
      <c r="P710" s="177"/>
      <c r="Q710" s="177"/>
      <c r="R710" s="177"/>
      <c r="S710" s="177"/>
      <c r="T710" s="177"/>
      <c r="U710" s="177"/>
      <c r="V710" s="177"/>
      <c r="W710" s="177"/>
      <c r="X710" s="177"/>
      <c r="Y710" s="177"/>
      <c r="Z710" s="177"/>
      <c r="AA710" s="177"/>
      <c r="AB710" s="177"/>
      <c r="AC710" s="177"/>
      <c r="AD710" s="177"/>
      <c r="AE710" s="33"/>
      <c r="AF710" s="174" t="str">
        <f>_xlfn.IFS(COUNTIF($AE$8:AE710,AE710)&lt;&gt;0,COUNTIF($AE$8:AE710,AE710),COUNTIF($AE$8:AE710,AE710)=0,"")</f>
        <v/>
      </c>
      <c r="AG710" s="98" t="str">
        <f t="shared" si="24"/>
        <v/>
      </c>
      <c r="AK710" s="3"/>
      <c r="AL710" s="440"/>
      <c r="AM710" s="441"/>
      <c r="AN710" s="441"/>
      <c r="AO710" s="441"/>
      <c r="AP710" s="441"/>
      <c r="AQ710" s="442"/>
      <c r="AR710" s="34"/>
    </row>
    <row r="711" spans="1:44" ht="27" customHeight="1" x14ac:dyDescent="0.65">
      <c r="A711" s="8" t="str">
        <f t="shared" si="25"/>
        <v/>
      </c>
      <c r="B711" s="30"/>
      <c r="E711" s="31"/>
      <c r="F711" s="32"/>
      <c r="G711" s="8" t="s">
        <v>94</v>
      </c>
      <c r="H711" s="545" t="s">
        <v>206</v>
      </c>
      <c r="I711" s="545"/>
      <c r="J711" s="545"/>
      <c r="K711" s="545"/>
      <c r="L711" s="545"/>
      <c r="M711" s="545"/>
      <c r="N711" s="545"/>
      <c r="O711" s="545"/>
      <c r="P711" s="545"/>
      <c r="Q711" s="545"/>
      <c r="R711" s="545"/>
      <c r="S711" s="545"/>
      <c r="T711" s="545"/>
      <c r="U711" s="545"/>
      <c r="V711" s="545"/>
      <c r="W711" s="545"/>
      <c r="X711" s="545"/>
      <c r="Y711" s="545"/>
      <c r="Z711" s="545"/>
      <c r="AA711" s="545"/>
      <c r="AB711" s="545"/>
      <c r="AC711" s="545"/>
      <c r="AD711" s="545"/>
      <c r="AE711" s="33"/>
      <c r="AF711" s="174" t="str">
        <f>_xlfn.IFS(COUNTIF($AE$8:AE711,AE711)&lt;&gt;0,COUNTIF($AE$8:AE711,AE711),COUNTIF($AE$8:AE711,AE711)=0,"")</f>
        <v/>
      </c>
      <c r="AG711" s="98" t="str">
        <f t="shared" si="24"/>
        <v/>
      </c>
      <c r="AK711" s="3"/>
      <c r="AL711" s="363"/>
      <c r="AM711" s="364"/>
      <c r="AN711" s="364"/>
      <c r="AO711" s="364"/>
      <c r="AP711" s="364"/>
      <c r="AQ711" s="365"/>
      <c r="AR711" s="34"/>
    </row>
    <row r="712" spans="1:44" ht="27" customHeight="1" x14ac:dyDescent="0.65">
      <c r="A712" s="8" t="str">
        <f t="shared" si="25"/>
        <v/>
      </c>
      <c r="B712" s="30"/>
      <c r="E712" s="31"/>
      <c r="F712" s="32"/>
      <c r="AE712" s="33"/>
      <c r="AF712" s="174" t="str">
        <f>_xlfn.IFS(COUNTIF($AE$8:AE712,AE712)&lt;&gt;0,COUNTIF($AE$8:AE712,AE712),COUNTIF($AE$8:AE712,AE712)=0,"")</f>
        <v/>
      </c>
      <c r="AG712" s="98" t="str">
        <f t="shared" si="24"/>
        <v/>
      </c>
      <c r="AK712" s="3"/>
      <c r="AL712" s="363"/>
      <c r="AM712" s="364"/>
      <c r="AN712" s="364"/>
      <c r="AO712" s="364"/>
      <c r="AP712" s="364"/>
      <c r="AQ712" s="365"/>
      <c r="AR712" s="34"/>
    </row>
    <row r="713" spans="1:44" ht="27" customHeight="1" x14ac:dyDescent="0.65">
      <c r="A713" s="8" t="str">
        <f t="shared" si="25"/>
        <v/>
      </c>
      <c r="B713" s="30"/>
      <c r="E713" s="31"/>
      <c r="F713" s="32"/>
      <c r="G713" s="8" t="s">
        <v>94</v>
      </c>
      <c r="H713" s="545" t="s">
        <v>207</v>
      </c>
      <c r="I713" s="545"/>
      <c r="J713" s="545"/>
      <c r="K713" s="545"/>
      <c r="L713" s="545"/>
      <c r="M713" s="545"/>
      <c r="N713" s="545"/>
      <c r="O713" s="545"/>
      <c r="P713" s="545"/>
      <c r="Q713" s="545"/>
      <c r="R713" s="545"/>
      <c r="S713" s="545"/>
      <c r="T713" s="545"/>
      <c r="U713" s="545"/>
      <c r="V713" s="545"/>
      <c r="W713" s="545"/>
      <c r="X713" s="545"/>
      <c r="Y713" s="545"/>
      <c r="Z713" s="545"/>
      <c r="AA713" s="545"/>
      <c r="AB713" s="545"/>
      <c r="AC713" s="545"/>
      <c r="AD713" s="545"/>
      <c r="AE713" s="33"/>
      <c r="AF713" s="174" t="str">
        <f>_xlfn.IFS(COUNTIF($AE$8:AE713,AE713)&lt;&gt;0,COUNTIF($AE$8:AE713,AE713),COUNTIF($AE$8:AE713,AE713)=0,"")</f>
        <v/>
      </c>
      <c r="AG713" s="98" t="str">
        <f t="shared" si="24"/>
        <v/>
      </c>
      <c r="AK713" s="3"/>
      <c r="AL713" s="363"/>
      <c r="AM713" s="364"/>
      <c r="AN713" s="364"/>
      <c r="AO713" s="364"/>
      <c r="AP713" s="364"/>
      <c r="AQ713" s="365"/>
      <c r="AR713" s="34"/>
    </row>
    <row r="714" spans="1:44" ht="27" customHeight="1" x14ac:dyDescent="0.65">
      <c r="A714" s="8" t="str">
        <f t="shared" si="25"/>
        <v/>
      </c>
      <c r="B714" s="30"/>
      <c r="E714" s="31"/>
      <c r="F714" s="32"/>
      <c r="H714" s="545"/>
      <c r="I714" s="545"/>
      <c r="J714" s="545"/>
      <c r="K714" s="545"/>
      <c r="L714" s="545"/>
      <c r="M714" s="545"/>
      <c r="N714" s="545"/>
      <c r="O714" s="545"/>
      <c r="P714" s="545"/>
      <c r="Q714" s="545"/>
      <c r="R714" s="545"/>
      <c r="S714" s="545"/>
      <c r="T714" s="545"/>
      <c r="U714" s="545"/>
      <c r="V714" s="545"/>
      <c r="W714" s="545"/>
      <c r="X714" s="545"/>
      <c r="Y714" s="545"/>
      <c r="Z714" s="545"/>
      <c r="AA714" s="545"/>
      <c r="AB714" s="545"/>
      <c r="AC714" s="545"/>
      <c r="AD714" s="545"/>
      <c r="AE714" s="33"/>
      <c r="AF714" s="174" t="str">
        <f>_xlfn.IFS(COUNTIF($AE$8:AE714,AE714)&lt;&gt;0,COUNTIF($AE$8:AE714,AE714),COUNTIF($AE$8:AE714,AE714)=0,"")</f>
        <v/>
      </c>
      <c r="AG714" s="98" t="str">
        <f t="shared" si="24"/>
        <v/>
      </c>
      <c r="AK714" s="3"/>
      <c r="AL714" s="363"/>
      <c r="AM714" s="364"/>
      <c r="AN714" s="364"/>
      <c r="AO714" s="364"/>
      <c r="AP714" s="364"/>
      <c r="AQ714" s="365"/>
      <c r="AR714" s="34"/>
    </row>
    <row r="715" spans="1:44" ht="27" customHeight="1" x14ac:dyDescent="0.65">
      <c r="A715" s="8" t="str">
        <f t="shared" si="25"/>
        <v/>
      </c>
      <c r="B715" s="30"/>
      <c r="E715" s="31"/>
      <c r="F715" s="32"/>
      <c r="H715" s="545"/>
      <c r="I715" s="545"/>
      <c r="J715" s="545"/>
      <c r="K715" s="545"/>
      <c r="L715" s="545"/>
      <c r="M715" s="545"/>
      <c r="N715" s="545"/>
      <c r="O715" s="545"/>
      <c r="P715" s="545"/>
      <c r="Q715" s="545"/>
      <c r="R715" s="545"/>
      <c r="S715" s="545"/>
      <c r="T715" s="545"/>
      <c r="U715" s="545"/>
      <c r="V715" s="545"/>
      <c r="W715" s="545"/>
      <c r="X715" s="545"/>
      <c r="Y715" s="545"/>
      <c r="Z715" s="545"/>
      <c r="AA715" s="545"/>
      <c r="AB715" s="545"/>
      <c r="AC715" s="545"/>
      <c r="AD715" s="545"/>
      <c r="AE715" s="33"/>
      <c r="AF715" s="174" t="str">
        <f>_xlfn.IFS(COUNTIF($AE$8:AE715,AE715)&lt;&gt;0,COUNTIF($AE$8:AE715,AE715),COUNTIF($AE$8:AE715,AE715)=0,"")</f>
        <v/>
      </c>
      <c r="AG715" s="98" t="str">
        <f t="shared" si="24"/>
        <v/>
      </c>
      <c r="AK715" s="3"/>
      <c r="AL715" s="363"/>
      <c r="AM715" s="364"/>
      <c r="AN715" s="364"/>
      <c r="AO715" s="364"/>
      <c r="AP715" s="364"/>
      <c r="AQ715" s="365"/>
      <c r="AR715" s="34"/>
    </row>
    <row r="716" spans="1:44" ht="27" customHeight="1" x14ac:dyDescent="0.65">
      <c r="A716" s="8" t="str">
        <f t="shared" si="25"/>
        <v/>
      </c>
      <c r="B716" s="30"/>
      <c r="E716" s="31"/>
      <c r="F716" s="32"/>
      <c r="H716" s="545"/>
      <c r="I716" s="545"/>
      <c r="J716" s="545"/>
      <c r="K716" s="545"/>
      <c r="L716" s="545"/>
      <c r="M716" s="545"/>
      <c r="N716" s="545"/>
      <c r="O716" s="545"/>
      <c r="P716" s="545"/>
      <c r="Q716" s="545"/>
      <c r="R716" s="545"/>
      <c r="S716" s="545"/>
      <c r="T716" s="545"/>
      <c r="U716" s="545"/>
      <c r="V716" s="545"/>
      <c r="W716" s="545"/>
      <c r="X716" s="545"/>
      <c r="Y716" s="545"/>
      <c r="Z716" s="545"/>
      <c r="AA716" s="545"/>
      <c r="AB716" s="545"/>
      <c r="AC716" s="545"/>
      <c r="AD716" s="545"/>
      <c r="AE716" s="33"/>
      <c r="AF716" s="174" t="str">
        <f>_xlfn.IFS(COUNTIF($AE$8:AE716,AE716)&lt;&gt;0,COUNTIF($AE$8:AE716,AE716),COUNTIF($AE$8:AE716,AE716)=0,"")</f>
        <v/>
      </c>
      <c r="AG716" s="98" t="str">
        <f t="shared" si="24"/>
        <v/>
      </c>
      <c r="AK716" s="3"/>
      <c r="AL716" s="363"/>
      <c r="AM716" s="364"/>
      <c r="AN716" s="364"/>
      <c r="AO716" s="364"/>
      <c r="AP716" s="364"/>
      <c r="AQ716" s="365"/>
      <c r="AR716" s="34"/>
    </row>
    <row r="717" spans="1:44" ht="27" customHeight="1" x14ac:dyDescent="0.65">
      <c r="A717" s="8" t="str">
        <f t="shared" si="25"/>
        <v/>
      </c>
      <c r="B717" s="30"/>
      <c r="E717" s="31"/>
      <c r="F717" s="32"/>
      <c r="H717" s="545"/>
      <c r="I717" s="545"/>
      <c r="J717" s="545"/>
      <c r="K717" s="545"/>
      <c r="L717" s="545"/>
      <c r="M717" s="545"/>
      <c r="N717" s="545"/>
      <c r="O717" s="545"/>
      <c r="P717" s="545"/>
      <c r="Q717" s="545"/>
      <c r="R717" s="545"/>
      <c r="S717" s="545"/>
      <c r="T717" s="545"/>
      <c r="U717" s="545"/>
      <c r="V717" s="545"/>
      <c r="W717" s="545"/>
      <c r="X717" s="545"/>
      <c r="Y717" s="545"/>
      <c r="Z717" s="545"/>
      <c r="AA717" s="545"/>
      <c r="AB717" s="545"/>
      <c r="AC717" s="545"/>
      <c r="AD717" s="545"/>
      <c r="AE717" s="33"/>
      <c r="AF717" s="174" t="str">
        <f>_xlfn.IFS(COUNTIF($AE$8:AE717,AE717)&lt;&gt;0,COUNTIF($AE$8:AE717,AE717),COUNTIF($AE$8:AE717,AE717)=0,"")</f>
        <v/>
      </c>
      <c r="AG717" s="98" t="str">
        <f t="shared" si="24"/>
        <v/>
      </c>
      <c r="AK717" s="3"/>
      <c r="AL717" s="363"/>
      <c r="AM717" s="364"/>
      <c r="AN717" s="364"/>
      <c r="AO717" s="364"/>
      <c r="AP717" s="364"/>
      <c r="AQ717" s="365"/>
      <c r="AR717" s="34"/>
    </row>
    <row r="718" spans="1:44" ht="27" customHeight="1" x14ac:dyDescent="0.65">
      <c r="A718" s="8" t="str">
        <f t="shared" si="25"/>
        <v/>
      </c>
      <c r="B718" s="30"/>
      <c r="E718" s="31"/>
      <c r="F718" s="32"/>
      <c r="AE718" s="33"/>
      <c r="AF718" s="174" t="str">
        <f>_xlfn.IFS(COUNTIF($AE$8:AE718,AE718)&lt;&gt;0,COUNTIF($AE$8:AE718,AE718),COUNTIF($AE$8:AE718,AE718)=0,"")</f>
        <v/>
      </c>
      <c r="AG718" s="98" t="str">
        <f t="shared" si="24"/>
        <v/>
      </c>
      <c r="AK718" s="3"/>
      <c r="AL718" s="363"/>
      <c r="AM718" s="364"/>
      <c r="AN718" s="364"/>
      <c r="AO718" s="364"/>
      <c r="AP718" s="364"/>
      <c r="AQ718" s="365"/>
      <c r="AR718" s="34"/>
    </row>
    <row r="719" spans="1:44" ht="27" customHeight="1" x14ac:dyDescent="0.65">
      <c r="A719" s="8" t="str">
        <f t="shared" si="25"/>
        <v/>
      </c>
      <c r="B719" s="30"/>
      <c r="E719" s="31"/>
      <c r="F719" s="32"/>
      <c r="G719" s="8" t="s">
        <v>94</v>
      </c>
      <c r="H719" s="511" t="s">
        <v>208</v>
      </c>
      <c r="I719" s="511"/>
      <c r="J719" s="511"/>
      <c r="K719" s="511"/>
      <c r="L719" s="511"/>
      <c r="M719" s="511"/>
      <c r="N719" s="511"/>
      <c r="O719" s="511"/>
      <c r="P719" s="511"/>
      <c r="Q719" s="511"/>
      <c r="R719" s="511"/>
      <c r="S719" s="511"/>
      <c r="T719" s="511"/>
      <c r="U719" s="511"/>
      <c r="V719" s="511"/>
      <c r="W719" s="511"/>
      <c r="X719" s="511"/>
      <c r="Y719" s="511"/>
      <c r="Z719" s="511"/>
      <c r="AA719" s="511"/>
      <c r="AB719" s="511"/>
      <c r="AC719" s="511"/>
      <c r="AD719" s="511"/>
      <c r="AE719" s="33"/>
      <c r="AF719" s="174" t="str">
        <f>_xlfn.IFS(COUNTIF($AE$8:AE719,AE719)&lt;&gt;0,COUNTIF($AE$8:AE719,AE719),COUNTIF($AE$8:AE719,AE719)=0,"")</f>
        <v/>
      </c>
      <c r="AG719" s="98" t="str">
        <f t="shared" si="24"/>
        <v/>
      </c>
      <c r="AK719" s="3"/>
      <c r="AL719" s="363"/>
      <c r="AM719" s="364"/>
      <c r="AN719" s="364"/>
      <c r="AO719" s="364"/>
      <c r="AP719" s="364"/>
      <c r="AQ719" s="365"/>
      <c r="AR719" s="34"/>
    </row>
    <row r="720" spans="1:44" ht="27" customHeight="1" x14ac:dyDescent="0.65">
      <c r="A720" s="8" t="str">
        <f t="shared" si="25"/>
        <v/>
      </c>
      <c r="B720" s="30"/>
      <c r="E720" s="31"/>
      <c r="F720" s="32"/>
      <c r="H720" s="511"/>
      <c r="I720" s="511"/>
      <c r="J720" s="511"/>
      <c r="K720" s="511"/>
      <c r="L720" s="511"/>
      <c r="M720" s="511"/>
      <c r="N720" s="511"/>
      <c r="O720" s="511"/>
      <c r="P720" s="511"/>
      <c r="Q720" s="511"/>
      <c r="R720" s="511"/>
      <c r="S720" s="511"/>
      <c r="T720" s="511"/>
      <c r="U720" s="511"/>
      <c r="V720" s="511"/>
      <c r="W720" s="511"/>
      <c r="X720" s="511"/>
      <c r="Y720" s="511"/>
      <c r="Z720" s="511"/>
      <c r="AA720" s="511"/>
      <c r="AB720" s="511"/>
      <c r="AC720" s="511"/>
      <c r="AD720" s="511"/>
      <c r="AE720" s="33"/>
      <c r="AF720" s="174" t="str">
        <f>_xlfn.IFS(COUNTIF($AE$8:AE720,AE720)&lt;&gt;0,COUNTIF($AE$8:AE720,AE720),COUNTIF($AE$8:AE720,AE720)=0,"")</f>
        <v/>
      </c>
      <c r="AG720" s="98" t="str">
        <f t="shared" si="24"/>
        <v/>
      </c>
      <c r="AK720" s="3"/>
      <c r="AL720" s="363"/>
      <c r="AM720" s="364"/>
      <c r="AN720" s="364"/>
      <c r="AO720" s="364"/>
      <c r="AP720" s="364"/>
      <c r="AQ720" s="365"/>
      <c r="AR720" s="34"/>
    </row>
    <row r="721" spans="1:44" ht="27" customHeight="1" x14ac:dyDescent="0.65">
      <c r="A721" s="8" t="str">
        <f t="shared" si="25"/>
        <v/>
      </c>
      <c r="B721" s="30"/>
      <c r="E721" s="31"/>
      <c r="F721" s="32"/>
      <c r="H721" s="511"/>
      <c r="I721" s="511"/>
      <c r="J721" s="511"/>
      <c r="K721" s="511"/>
      <c r="L721" s="511"/>
      <c r="M721" s="511"/>
      <c r="N721" s="511"/>
      <c r="O721" s="511"/>
      <c r="P721" s="511"/>
      <c r="Q721" s="511"/>
      <c r="R721" s="511"/>
      <c r="S721" s="511"/>
      <c r="T721" s="511"/>
      <c r="U721" s="511"/>
      <c r="V721" s="511"/>
      <c r="W721" s="511"/>
      <c r="X721" s="511"/>
      <c r="Y721" s="511"/>
      <c r="Z721" s="511"/>
      <c r="AA721" s="511"/>
      <c r="AB721" s="511"/>
      <c r="AC721" s="511"/>
      <c r="AD721" s="511"/>
      <c r="AE721" s="33"/>
      <c r="AF721" s="174" t="str">
        <f>_xlfn.IFS(COUNTIF($AE$8:AE721,AE721)&lt;&gt;0,COUNTIF($AE$8:AE721,AE721),COUNTIF($AE$8:AE721,AE721)=0,"")</f>
        <v/>
      </c>
      <c r="AG721" s="98" t="str">
        <f t="shared" si="24"/>
        <v/>
      </c>
      <c r="AK721" s="3"/>
      <c r="AL721" s="363"/>
      <c r="AM721" s="364"/>
      <c r="AN721" s="364"/>
      <c r="AO721" s="364"/>
      <c r="AP721" s="364"/>
      <c r="AQ721" s="365"/>
      <c r="AR721" s="34"/>
    </row>
    <row r="722" spans="1:44" ht="27" customHeight="1" x14ac:dyDescent="0.65">
      <c r="A722" s="8" t="str">
        <f t="shared" si="25"/>
        <v/>
      </c>
      <c r="B722" s="30"/>
      <c r="E722" s="31"/>
      <c r="F722" s="32"/>
      <c r="G722" s="297"/>
      <c r="H722" s="298"/>
      <c r="I722" s="298"/>
      <c r="J722" s="298"/>
      <c r="K722" s="298"/>
      <c r="L722" s="298"/>
      <c r="M722" s="298"/>
      <c r="N722" s="298"/>
      <c r="O722" s="298"/>
      <c r="P722" s="298"/>
      <c r="Q722" s="298"/>
      <c r="R722" s="298"/>
      <c r="S722" s="298"/>
      <c r="T722" s="298"/>
      <c r="U722" s="298"/>
      <c r="V722" s="298"/>
      <c r="W722" s="298"/>
      <c r="X722" s="298"/>
      <c r="Y722" s="298"/>
      <c r="Z722" s="298"/>
      <c r="AA722" s="298"/>
      <c r="AB722" s="298"/>
      <c r="AC722" s="298"/>
      <c r="AD722" s="298"/>
      <c r="AE722" s="33"/>
      <c r="AF722" s="174" t="str">
        <f>_xlfn.IFS(COUNTIF($AE$8:AE722,AE722)&lt;&gt;0,COUNTIF($AE$8:AE722,AE722),COUNTIF($AE$8:AE722,AE722)=0,"")</f>
        <v/>
      </c>
      <c r="AG722" s="98" t="str">
        <f t="shared" si="24"/>
        <v/>
      </c>
      <c r="AK722" s="3"/>
      <c r="AL722" s="363"/>
      <c r="AM722" s="364"/>
      <c r="AN722" s="364"/>
      <c r="AO722" s="364"/>
      <c r="AP722" s="364"/>
      <c r="AQ722" s="365"/>
      <c r="AR722" s="34"/>
    </row>
    <row r="723" spans="1:44" ht="27" customHeight="1" thickBot="1" x14ac:dyDescent="0.7">
      <c r="A723" s="8" t="str">
        <f t="shared" si="25"/>
        <v/>
      </c>
      <c r="B723" s="30"/>
      <c r="E723" s="31"/>
      <c r="F723" s="32"/>
      <c r="G723" s="297" t="s">
        <v>94</v>
      </c>
      <c r="H723" s="297" t="s">
        <v>291</v>
      </c>
      <c r="I723" s="297"/>
      <c r="J723" s="297"/>
      <c r="K723" s="297"/>
      <c r="L723" s="297"/>
      <c r="M723" s="297"/>
      <c r="N723" s="297"/>
      <c r="O723" s="297"/>
      <c r="P723" s="297"/>
      <c r="Q723" s="297"/>
      <c r="R723" s="297"/>
      <c r="S723" s="297"/>
      <c r="T723" s="297"/>
      <c r="U723" s="297"/>
      <c r="V723" s="297"/>
      <c r="W723" s="297"/>
      <c r="X723" s="297"/>
      <c r="Y723" s="297"/>
      <c r="Z723" s="297"/>
      <c r="AA723" s="297"/>
      <c r="AB723" s="297"/>
      <c r="AC723" s="297"/>
      <c r="AD723" s="297"/>
      <c r="AE723" s="33"/>
      <c r="AF723" s="174" t="str">
        <f>_xlfn.IFS(COUNTIF($AE$8:AE723,AE723)&lt;&gt;0,COUNTIF($AE$8:AE723,AE723),COUNTIF($AE$8:AE723,AE723)=0,"")</f>
        <v/>
      </c>
      <c r="AG723" s="98" t="str">
        <f t="shared" si="24"/>
        <v/>
      </c>
      <c r="AK723" s="3"/>
      <c r="AL723" s="363"/>
      <c r="AM723" s="364"/>
      <c r="AN723" s="364"/>
      <c r="AO723" s="364"/>
      <c r="AP723" s="364"/>
      <c r="AQ723" s="365"/>
      <c r="AR723" s="34"/>
    </row>
    <row r="724" spans="1:44" ht="27" customHeight="1" thickBot="1" x14ac:dyDescent="0.7">
      <c r="A724" s="8" t="str">
        <f t="shared" si="25"/>
        <v/>
      </c>
      <c r="B724" s="30"/>
      <c r="E724" s="31"/>
      <c r="F724" s="32"/>
      <c r="G724" s="297"/>
      <c r="H724" s="759" t="s">
        <v>161</v>
      </c>
      <c r="I724" s="688"/>
      <c r="J724" s="688"/>
      <c r="K724" s="688"/>
      <c r="L724" s="688"/>
      <c r="M724" s="690"/>
      <c r="N724" s="761"/>
      <c r="O724" s="546"/>
      <c r="P724" s="546"/>
      <c r="Q724" s="546"/>
      <c r="R724" s="546"/>
      <c r="S724" s="546"/>
      <c r="T724" s="546"/>
      <c r="U724" s="546"/>
      <c r="V724" s="546"/>
      <c r="W724" s="546"/>
      <c r="X724" s="546"/>
      <c r="Y724" s="546"/>
      <c r="Z724" s="546"/>
      <c r="AA724" s="546"/>
      <c r="AB724" s="546"/>
      <c r="AC724" s="546"/>
      <c r="AD724" s="547"/>
      <c r="AE724" s="33"/>
      <c r="AF724" s="174" t="str">
        <f>_xlfn.IFS(COUNTIF($AE$8:AE724,AE724)&lt;&gt;0,COUNTIF($AE$8:AE724,AE724),COUNTIF($AE$8:AE724,AE724)=0,"")</f>
        <v/>
      </c>
      <c r="AG724" s="98" t="str">
        <f t="shared" si="24"/>
        <v/>
      </c>
      <c r="AK724" s="3"/>
      <c r="AL724" s="363"/>
      <c r="AM724" s="364"/>
      <c r="AN724" s="364"/>
      <c r="AO724" s="364"/>
      <c r="AP724" s="364"/>
      <c r="AQ724" s="365"/>
      <c r="AR724" s="34"/>
    </row>
    <row r="725" spans="1:44" ht="27" customHeight="1" thickBot="1" x14ac:dyDescent="0.7">
      <c r="A725" s="8" t="str">
        <f t="shared" si="25"/>
        <v/>
      </c>
      <c r="B725" s="30"/>
      <c r="E725" s="31"/>
      <c r="F725" s="32"/>
      <c r="G725" s="297"/>
      <c r="H725" s="795" t="s">
        <v>162</v>
      </c>
      <c r="I725" s="796"/>
      <c r="J725" s="796"/>
      <c r="K725" s="796"/>
      <c r="L725" s="796"/>
      <c r="M725" s="797"/>
      <c r="N725" s="759" t="s">
        <v>163</v>
      </c>
      <c r="O725" s="688"/>
      <c r="P725" s="688"/>
      <c r="Q725" s="822"/>
      <c r="R725" s="688"/>
      <c r="S725" s="688"/>
      <c r="T725" s="688"/>
      <c r="U725" s="688"/>
      <c r="V725" s="688"/>
      <c r="W725" s="688"/>
      <c r="X725" s="688"/>
      <c r="Y725" s="688"/>
      <c r="Z725" s="688"/>
      <c r="AA725" s="688"/>
      <c r="AB725" s="688"/>
      <c r="AC725" s="688"/>
      <c r="AD725" s="690"/>
      <c r="AE725" s="33"/>
      <c r="AF725" s="174" t="str">
        <f>_xlfn.IFS(COUNTIF($AE$8:AE725,AE725)&lt;&gt;0,COUNTIF($AE$8:AE725,AE725),COUNTIF($AE$8:AE725,AE725)=0,"")</f>
        <v/>
      </c>
      <c r="AG725" s="98" t="str">
        <f t="shared" si="24"/>
        <v/>
      </c>
      <c r="AK725" s="3"/>
      <c r="AL725" s="363"/>
      <c r="AM725" s="364"/>
      <c r="AN725" s="364"/>
      <c r="AO725" s="364"/>
      <c r="AP725" s="364"/>
      <c r="AQ725" s="365"/>
      <c r="AR725" s="34"/>
    </row>
    <row r="726" spans="1:44" ht="27" customHeight="1" thickBot="1" x14ac:dyDescent="0.7">
      <c r="A726" s="8" t="str">
        <f t="shared" si="25"/>
        <v/>
      </c>
      <c r="B726" s="30"/>
      <c r="E726" s="31"/>
      <c r="F726" s="32"/>
      <c r="G726" s="297"/>
      <c r="H726" s="798"/>
      <c r="I726" s="799"/>
      <c r="J726" s="799"/>
      <c r="K726" s="799"/>
      <c r="L726" s="799"/>
      <c r="M726" s="800"/>
      <c r="N726" s="759" t="s">
        <v>164</v>
      </c>
      <c r="O726" s="688"/>
      <c r="P726" s="688"/>
      <c r="Q726" s="822"/>
      <c r="R726" s="688" t="s">
        <v>117</v>
      </c>
      <c r="S726" s="688"/>
      <c r="T726" s="688"/>
      <c r="U726" s="688"/>
      <c r="V726" s="688"/>
      <c r="W726" s="763" t="s">
        <v>124</v>
      </c>
      <c r="X726" s="763"/>
      <c r="Y726" s="763"/>
      <c r="Z726" s="763"/>
      <c r="AA726" s="688" t="s">
        <v>116</v>
      </c>
      <c r="AB726" s="688"/>
      <c r="AC726" s="688"/>
      <c r="AD726" s="690"/>
      <c r="AE726" s="33"/>
      <c r="AF726" s="174" t="str">
        <f>_xlfn.IFS(COUNTIF($AE$8:AE726,AE726)&lt;&gt;0,COUNTIF($AE$8:AE726,AE726),COUNTIF($AE$8:AE726,AE726)=0,"")</f>
        <v/>
      </c>
      <c r="AG726" s="98" t="str">
        <f t="shared" si="24"/>
        <v/>
      </c>
      <c r="AK726" s="3"/>
      <c r="AL726" s="363"/>
      <c r="AM726" s="364"/>
      <c r="AN726" s="364"/>
      <c r="AO726" s="364"/>
      <c r="AP726" s="364"/>
      <c r="AQ726" s="365"/>
      <c r="AR726" s="34"/>
    </row>
    <row r="727" spans="1:44" ht="27" customHeight="1" thickBot="1" x14ac:dyDescent="0.7">
      <c r="A727" s="8" t="str">
        <f t="shared" si="25"/>
        <v/>
      </c>
      <c r="B727" s="30"/>
      <c r="E727" s="31"/>
      <c r="F727" s="32"/>
      <c r="G727" s="297"/>
      <c r="H727" s="759" t="s">
        <v>160</v>
      </c>
      <c r="I727" s="688"/>
      <c r="J727" s="688"/>
      <c r="K727" s="688"/>
      <c r="L727" s="758" t="s">
        <v>165</v>
      </c>
      <c r="M727" s="758"/>
      <c r="N727" s="758"/>
      <c r="O727" s="758"/>
      <c r="P727" s="758"/>
      <c r="Q727" s="758"/>
      <c r="R727" s="758"/>
      <c r="S727" s="758"/>
      <c r="T727" s="758"/>
      <c r="U727" s="546"/>
      <c r="V727" s="546"/>
      <c r="W727" s="546"/>
      <c r="X727" s="546"/>
      <c r="Y727" s="546"/>
      <c r="Z727" s="546"/>
      <c r="AA727" s="546"/>
      <c r="AB727" s="546"/>
      <c r="AC727" s="546"/>
      <c r="AD727" s="547"/>
      <c r="AE727" s="33"/>
      <c r="AF727" s="174" t="str">
        <f>_xlfn.IFS(COUNTIF($AE$8:AE727,AE727)&lt;&gt;0,COUNTIF($AE$8:AE727,AE727),COUNTIF($AE$8:AE727,AE727)=0,"")</f>
        <v/>
      </c>
      <c r="AG727" s="98" t="str">
        <f t="shared" si="24"/>
        <v/>
      </c>
      <c r="AK727" s="3"/>
      <c r="AL727" s="363"/>
      <c r="AM727" s="364"/>
      <c r="AN727" s="364"/>
      <c r="AO727" s="364"/>
      <c r="AP727" s="364"/>
      <c r="AQ727" s="365"/>
      <c r="AR727" s="34"/>
    </row>
    <row r="728" spans="1:44" ht="27" customHeight="1" x14ac:dyDescent="0.65">
      <c r="A728" s="8" t="str">
        <f t="shared" si="25"/>
        <v/>
      </c>
      <c r="B728" s="30"/>
      <c r="E728" s="31"/>
      <c r="G728" s="297"/>
      <c r="H728" s="548"/>
      <c r="I728" s="549"/>
      <c r="J728" s="549"/>
      <c r="K728" s="549"/>
      <c r="L728" s="549"/>
      <c r="M728" s="549"/>
      <c r="N728" s="549"/>
      <c r="O728" s="549"/>
      <c r="P728" s="549"/>
      <c r="Q728" s="549"/>
      <c r="R728" s="549"/>
      <c r="S728" s="549"/>
      <c r="T728" s="549"/>
      <c r="U728" s="549"/>
      <c r="V728" s="549"/>
      <c r="W728" s="549"/>
      <c r="X728" s="549"/>
      <c r="Y728" s="549"/>
      <c r="Z728" s="549"/>
      <c r="AA728" s="549"/>
      <c r="AB728" s="549"/>
      <c r="AC728" s="549"/>
      <c r="AD728" s="550"/>
      <c r="AE728" s="33"/>
      <c r="AF728" s="174" t="str">
        <f>_xlfn.IFS(COUNTIF($AE$8:AE728,AE728)&lt;&gt;0,COUNTIF($AE$8:AE728,AE728),COUNTIF($AE$8:AE728,AE728)=0,"")</f>
        <v/>
      </c>
      <c r="AG728" s="98" t="str">
        <f t="shared" si="24"/>
        <v/>
      </c>
      <c r="AK728" s="3"/>
      <c r="AL728" s="363"/>
      <c r="AM728" s="364"/>
      <c r="AN728" s="364"/>
      <c r="AO728" s="364"/>
      <c r="AP728" s="364"/>
      <c r="AQ728" s="365"/>
      <c r="AR728" s="34"/>
    </row>
    <row r="729" spans="1:44" ht="27" customHeight="1" x14ac:dyDescent="0.65">
      <c r="A729" s="8" t="str">
        <f t="shared" si="25"/>
        <v/>
      </c>
      <c r="B729" s="30"/>
      <c r="E729" s="31"/>
      <c r="G729" s="297"/>
      <c r="H729" s="280"/>
      <c r="I729" s="281" t="s">
        <v>124</v>
      </c>
      <c r="J729" s="551" t="s">
        <v>118</v>
      </c>
      <c r="K729" s="552"/>
      <c r="L729" s="552"/>
      <c r="M729" s="553"/>
      <c r="N729" s="281" t="s">
        <v>124</v>
      </c>
      <c r="O729" s="551" t="s">
        <v>558</v>
      </c>
      <c r="P729" s="552"/>
      <c r="Q729" s="553"/>
      <c r="R729" s="281" t="s">
        <v>124</v>
      </c>
      <c r="S729" s="551" t="s">
        <v>119</v>
      </c>
      <c r="T729" s="552"/>
      <c r="U729" s="553"/>
      <c r="V729" s="281" t="s">
        <v>124</v>
      </c>
      <c r="W729" s="551" t="s">
        <v>500</v>
      </c>
      <c r="X729" s="552"/>
      <c r="Y729" s="553"/>
      <c r="Z729" s="281" t="s">
        <v>124</v>
      </c>
      <c r="AA729" s="551" t="s">
        <v>121</v>
      </c>
      <c r="AB729" s="552"/>
      <c r="AC729" s="552"/>
      <c r="AD729" s="282"/>
      <c r="AE729" s="33"/>
      <c r="AF729" s="174" t="str">
        <f>_xlfn.IFS(COUNTIF($AE$8:AE729,AE729)&lt;&gt;0,COUNTIF($AE$8:AE729,AE729),COUNTIF($AE$8:AE729,AE729)=0,"")</f>
        <v/>
      </c>
      <c r="AG729" s="98" t="str">
        <f t="shared" si="24"/>
        <v/>
      </c>
      <c r="AK729" s="3"/>
      <c r="AL729" s="363"/>
      <c r="AM729" s="364"/>
      <c r="AN729" s="364"/>
      <c r="AO729" s="364"/>
      <c r="AP729" s="364"/>
      <c r="AQ729" s="365"/>
      <c r="AR729" s="34"/>
    </row>
    <row r="730" spans="1:44" ht="27" customHeight="1" x14ac:dyDescent="0.65">
      <c r="A730" s="8" t="str">
        <f t="shared" si="25"/>
        <v/>
      </c>
      <c r="B730" s="30"/>
      <c r="E730" s="31"/>
      <c r="G730" s="297"/>
      <c r="H730" s="280"/>
      <c r="I730" s="281" t="s">
        <v>124</v>
      </c>
      <c r="J730" s="551" t="s">
        <v>166</v>
      </c>
      <c r="K730" s="552"/>
      <c r="L730" s="552"/>
      <c r="M730" s="553"/>
      <c r="N730" s="281" t="s">
        <v>124</v>
      </c>
      <c r="O730" s="551" t="s">
        <v>559</v>
      </c>
      <c r="P730" s="552"/>
      <c r="Q730" s="552"/>
      <c r="R730" s="552"/>
      <c r="S730" s="553"/>
      <c r="T730" s="281" t="s">
        <v>124</v>
      </c>
      <c r="U730" s="299" t="s">
        <v>122</v>
      </c>
      <c r="V730" s="299"/>
      <c r="W730" s="299"/>
      <c r="X730" s="552"/>
      <c r="Y730" s="552"/>
      <c r="Z730" s="552"/>
      <c r="AA730" s="552"/>
      <c r="AB730" s="552"/>
      <c r="AC730" s="299" t="s">
        <v>28</v>
      </c>
      <c r="AD730" s="282"/>
      <c r="AE730" s="33"/>
      <c r="AF730" s="174" t="str">
        <f>_xlfn.IFS(COUNTIF($AE$8:AE730,AE730)&lt;&gt;0,COUNTIF($AE$8:AE730,AE730),COUNTIF($AE$8:AE730,AE730)=0,"")</f>
        <v/>
      </c>
      <c r="AG730" s="98" t="str">
        <f t="shared" si="24"/>
        <v/>
      </c>
      <c r="AK730" s="3"/>
      <c r="AL730" s="363"/>
      <c r="AM730" s="364"/>
      <c r="AN730" s="364"/>
      <c r="AO730" s="364"/>
      <c r="AP730" s="364"/>
      <c r="AQ730" s="365"/>
      <c r="AR730" s="34"/>
    </row>
    <row r="731" spans="1:44" ht="27" customHeight="1" thickBot="1" x14ac:dyDescent="0.7">
      <c r="A731" s="8" t="str">
        <f t="shared" si="25"/>
        <v/>
      </c>
      <c r="B731" s="30"/>
      <c r="E731" s="31"/>
      <c r="G731" s="297"/>
      <c r="H731" s="509"/>
      <c r="I731" s="510"/>
      <c r="J731" s="510"/>
      <c r="K731" s="510"/>
      <c r="L731" s="510"/>
      <c r="M731" s="510"/>
      <c r="N731" s="510"/>
      <c r="O731" s="510"/>
      <c r="P731" s="510"/>
      <c r="Q731" s="510"/>
      <c r="R731" s="510"/>
      <c r="S731" s="510"/>
      <c r="T731" s="510"/>
      <c r="U731" s="760" t="s">
        <v>123</v>
      </c>
      <c r="V731" s="760"/>
      <c r="W731" s="760"/>
      <c r="X731" s="760"/>
      <c r="Y731" s="760"/>
      <c r="Z731" s="760"/>
      <c r="AA731" s="760"/>
      <c r="AB731" s="760"/>
      <c r="AC731" s="760"/>
      <c r="AD731" s="283"/>
      <c r="AE731" s="33"/>
      <c r="AF731" s="174" t="str">
        <f>_xlfn.IFS(COUNTIF($AE$8:AE731,AE731)&lt;&gt;0,COUNTIF($AE$8:AE731,AE731),COUNTIF($AE$8:AE731,AE731)=0,"")</f>
        <v/>
      </c>
      <c r="AG731" s="98" t="str">
        <f t="shared" si="24"/>
        <v/>
      </c>
      <c r="AK731" s="3"/>
      <c r="AL731" s="363"/>
      <c r="AM731" s="364"/>
      <c r="AN731" s="364"/>
      <c r="AO731" s="364"/>
      <c r="AP731" s="364"/>
      <c r="AQ731" s="365"/>
      <c r="AR731" s="34"/>
    </row>
    <row r="732" spans="1:44" ht="27" customHeight="1" thickBot="1" x14ac:dyDescent="0.7">
      <c r="A732" s="8" t="str">
        <f t="shared" si="25"/>
        <v/>
      </c>
      <c r="B732" s="30"/>
      <c r="E732" s="31"/>
      <c r="G732" s="297"/>
      <c r="H732" s="539" t="s">
        <v>353</v>
      </c>
      <c r="I732" s="540"/>
      <c r="J732" s="540"/>
      <c r="K732" s="540"/>
      <c r="L732" s="540"/>
      <c r="M732" s="540"/>
      <c r="N732" s="540"/>
      <c r="O732" s="540"/>
      <c r="P732" s="540"/>
      <c r="Q732" s="540"/>
      <c r="R732" s="540"/>
      <c r="S732" s="540"/>
      <c r="T732" s="540"/>
      <c r="U732" s="541"/>
      <c r="V732" s="542"/>
      <c r="W732" s="543"/>
      <c r="X732" s="543"/>
      <c r="Y732" s="543"/>
      <c r="Z732" s="543"/>
      <c r="AA732" s="543"/>
      <c r="AB732" s="543"/>
      <c r="AC732" s="543"/>
      <c r="AD732" s="544"/>
      <c r="AE732" s="33"/>
      <c r="AF732" s="174" t="str">
        <f>_xlfn.IFS(COUNTIF($AE$8:AE732,AE732)&lt;&gt;0,COUNTIF($AE$8:AE732,AE732),COUNTIF($AE$8:AE732,AE732)=0,"")</f>
        <v/>
      </c>
      <c r="AG732" s="98" t="str">
        <f t="shared" si="24"/>
        <v/>
      </c>
      <c r="AK732" s="3"/>
      <c r="AL732" s="363"/>
      <c r="AM732" s="364"/>
      <c r="AN732" s="364"/>
      <c r="AO732" s="364"/>
      <c r="AP732" s="364"/>
      <c r="AQ732" s="365"/>
      <c r="AR732" s="34"/>
    </row>
    <row r="733" spans="1:44" ht="27" customHeight="1" thickBot="1" x14ac:dyDescent="0.7">
      <c r="A733" s="8" t="str">
        <f t="shared" si="25"/>
        <v/>
      </c>
      <c r="B733" s="30"/>
      <c r="E733" s="31"/>
      <c r="F733" s="32"/>
      <c r="G733" s="297"/>
      <c r="H733" s="761" t="s">
        <v>167</v>
      </c>
      <c r="I733" s="546"/>
      <c r="J733" s="546"/>
      <c r="K733" s="546"/>
      <c r="L733" s="546"/>
      <c r="M733" s="546"/>
      <c r="N733" s="546"/>
      <c r="O733" s="546"/>
      <c r="P733" s="546"/>
      <c r="Q733" s="546"/>
      <c r="R733" s="546"/>
      <c r="S733" s="546"/>
      <c r="T733" s="546"/>
      <c r="U733" s="762"/>
      <c r="V733" s="284"/>
      <c r="W733" s="763" t="s">
        <v>124</v>
      </c>
      <c r="X733" s="763"/>
      <c r="Y733" s="763"/>
      <c r="Z733" s="763"/>
      <c r="AA733" s="688" t="s">
        <v>116</v>
      </c>
      <c r="AB733" s="688"/>
      <c r="AC733" s="688"/>
      <c r="AD733" s="690"/>
      <c r="AE733" s="33"/>
      <c r="AF733" s="174" t="str">
        <f>_xlfn.IFS(COUNTIF($AE$8:AE733,AE733)&lt;&gt;0,COUNTIF($AE$8:AE733,AE733),COUNTIF($AE$8:AE733,AE733)=0,"")</f>
        <v/>
      </c>
      <c r="AG733" s="98" t="str">
        <f t="shared" si="24"/>
        <v/>
      </c>
      <c r="AK733" s="3"/>
      <c r="AL733" s="363"/>
      <c r="AM733" s="364"/>
      <c r="AN733" s="364"/>
      <c r="AO733" s="364"/>
      <c r="AP733" s="364"/>
      <c r="AQ733" s="365"/>
      <c r="AR733" s="34"/>
    </row>
    <row r="734" spans="1:44" ht="27" customHeight="1" thickBot="1" x14ac:dyDescent="0.7">
      <c r="A734" s="8" t="str">
        <f t="shared" si="25"/>
        <v/>
      </c>
      <c r="B734" s="30"/>
      <c r="E734" s="31"/>
      <c r="F734" s="32"/>
      <c r="AE734" s="33"/>
      <c r="AF734" s="174" t="str">
        <f>_xlfn.IFS(COUNTIF($AE$8:AE734,AE734)&lt;&gt;0,COUNTIF($AE$8:AE734,AE734),COUNTIF($AE$8:AE734,AE734)=0,"")</f>
        <v/>
      </c>
      <c r="AG734" s="98" t="str">
        <f t="shared" si="24"/>
        <v/>
      </c>
      <c r="AK734" s="3"/>
      <c r="AL734" s="363"/>
      <c r="AM734" s="364"/>
      <c r="AN734" s="364"/>
      <c r="AO734" s="364"/>
      <c r="AP734" s="364"/>
      <c r="AQ734" s="365"/>
      <c r="AR734" s="34"/>
    </row>
    <row r="735" spans="1:44" ht="27" customHeight="1" x14ac:dyDescent="0.65">
      <c r="A735" s="8" t="str">
        <f t="shared" si="25"/>
        <v/>
      </c>
      <c r="B735" s="30"/>
      <c r="E735" s="31"/>
      <c r="F735" s="32"/>
      <c r="H735" s="506" t="s">
        <v>209</v>
      </c>
      <c r="I735" s="507"/>
      <c r="J735" s="507"/>
      <c r="K735" s="507"/>
      <c r="L735" s="507"/>
      <c r="M735" s="507"/>
      <c r="N735" s="507"/>
      <c r="O735" s="507"/>
      <c r="P735" s="507"/>
      <c r="Q735" s="507"/>
      <c r="R735" s="507"/>
      <c r="S735" s="507"/>
      <c r="T735" s="507"/>
      <c r="U735" s="507"/>
      <c r="V735" s="507"/>
      <c r="W735" s="507"/>
      <c r="X735" s="507"/>
      <c r="Y735" s="507"/>
      <c r="Z735" s="507"/>
      <c r="AA735" s="507"/>
      <c r="AB735" s="507"/>
      <c r="AC735" s="507"/>
      <c r="AD735" s="508"/>
      <c r="AE735" s="33"/>
      <c r="AF735" s="174" t="str">
        <f>_xlfn.IFS(COUNTIF($AE$8:AE735,AE735)&lt;&gt;0,COUNTIF($AE$8:AE735,AE735),COUNTIF($AE$8:AE735,AE735)=0,"")</f>
        <v/>
      </c>
      <c r="AG735" s="98" t="str">
        <f t="shared" si="24"/>
        <v/>
      </c>
      <c r="AK735" s="3"/>
      <c r="AL735" s="363"/>
      <c r="AM735" s="364"/>
      <c r="AN735" s="364"/>
      <c r="AO735" s="364"/>
      <c r="AP735" s="364"/>
      <c r="AQ735" s="365"/>
      <c r="AR735" s="34"/>
    </row>
    <row r="736" spans="1:44" ht="27" customHeight="1" x14ac:dyDescent="0.65">
      <c r="A736" s="8" t="str">
        <f t="shared" si="25"/>
        <v/>
      </c>
      <c r="B736" s="30"/>
      <c r="E736" s="31"/>
      <c r="F736" s="32"/>
      <c r="H736" s="32" t="s">
        <v>210</v>
      </c>
      <c r="I736" s="575" t="s">
        <v>217</v>
      </c>
      <c r="J736" s="575"/>
      <c r="K736" s="575"/>
      <c r="L736" s="575"/>
      <c r="M736" s="575"/>
      <c r="N736" s="575"/>
      <c r="O736" s="575"/>
      <c r="P736" s="575"/>
      <c r="Q736" s="575"/>
      <c r="R736" s="575"/>
      <c r="S736" s="575"/>
      <c r="T736" s="575"/>
      <c r="U736" s="575"/>
      <c r="V736" s="575"/>
      <c r="W736" s="575"/>
      <c r="X736" s="575"/>
      <c r="Y736" s="575"/>
      <c r="Z736" s="575"/>
      <c r="AA736" s="575"/>
      <c r="AB736" s="575"/>
      <c r="AC736" s="575"/>
      <c r="AD736" s="585"/>
      <c r="AE736" s="33"/>
      <c r="AF736" s="174" t="str">
        <f>_xlfn.IFS(COUNTIF($AE$8:AE736,AE736)&lt;&gt;0,COUNTIF($AE$8:AE736,AE736),COUNTIF($AE$8:AE736,AE736)=0,"")</f>
        <v/>
      </c>
      <c r="AG736" s="98" t="str">
        <f t="shared" si="24"/>
        <v/>
      </c>
      <c r="AK736" s="3"/>
      <c r="AL736" s="363"/>
      <c r="AM736" s="364"/>
      <c r="AN736" s="364"/>
      <c r="AO736" s="364"/>
      <c r="AP736" s="364"/>
      <c r="AQ736" s="365"/>
      <c r="AR736" s="34"/>
    </row>
    <row r="737" spans="1:44" ht="27" customHeight="1" x14ac:dyDescent="0.65">
      <c r="A737" s="8" t="str">
        <f t="shared" si="25"/>
        <v/>
      </c>
      <c r="B737" s="30"/>
      <c r="E737" s="31"/>
      <c r="F737" s="32"/>
      <c r="H737" s="32" t="s">
        <v>211</v>
      </c>
      <c r="I737" s="575" t="s">
        <v>218</v>
      </c>
      <c r="J737" s="575"/>
      <c r="K737" s="575"/>
      <c r="L737" s="575"/>
      <c r="M737" s="575"/>
      <c r="N737" s="575"/>
      <c r="O737" s="575"/>
      <c r="P737" s="575"/>
      <c r="Q737" s="575"/>
      <c r="R737" s="575"/>
      <c r="S737" s="575"/>
      <c r="T737" s="575"/>
      <c r="U737" s="575"/>
      <c r="V737" s="575"/>
      <c r="W737" s="575"/>
      <c r="X737" s="575"/>
      <c r="Y737" s="575"/>
      <c r="Z737" s="575"/>
      <c r="AA737" s="575"/>
      <c r="AB737" s="575"/>
      <c r="AC737" s="575"/>
      <c r="AD737" s="585"/>
      <c r="AE737" s="33"/>
      <c r="AF737" s="174" t="str">
        <f>_xlfn.IFS(COUNTIF($AE$8:AE737,AE737)&lt;&gt;0,COUNTIF($AE$8:AE737,AE737),COUNTIF($AE$8:AE737,AE737)=0,"")</f>
        <v/>
      </c>
      <c r="AG737" s="98" t="str">
        <f t="shared" si="24"/>
        <v/>
      </c>
      <c r="AK737" s="3"/>
      <c r="AL737" s="363"/>
      <c r="AM737" s="364"/>
      <c r="AN737" s="364"/>
      <c r="AO737" s="364"/>
      <c r="AP737" s="364"/>
      <c r="AQ737" s="365"/>
      <c r="AR737" s="34"/>
    </row>
    <row r="738" spans="1:44" ht="27" customHeight="1" x14ac:dyDescent="0.65">
      <c r="A738" s="8" t="str">
        <f t="shared" si="25"/>
        <v/>
      </c>
      <c r="B738" s="30"/>
      <c r="E738" s="31"/>
      <c r="F738" s="32"/>
      <c r="H738" s="32" t="s">
        <v>212</v>
      </c>
      <c r="I738" s="575" t="s">
        <v>219</v>
      </c>
      <c r="J738" s="575"/>
      <c r="K738" s="575"/>
      <c r="L738" s="575"/>
      <c r="M738" s="575"/>
      <c r="N738" s="575"/>
      <c r="O738" s="575"/>
      <c r="P738" s="575"/>
      <c r="Q738" s="575"/>
      <c r="R738" s="575"/>
      <c r="S738" s="575"/>
      <c r="T738" s="575"/>
      <c r="U738" s="575"/>
      <c r="V738" s="575"/>
      <c r="W738" s="575"/>
      <c r="X738" s="575"/>
      <c r="Y738" s="575"/>
      <c r="Z738" s="575"/>
      <c r="AA738" s="575"/>
      <c r="AB738" s="575"/>
      <c r="AC738" s="575"/>
      <c r="AD738" s="585"/>
      <c r="AE738" s="33"/>
      <c r="AF738" s="174" t="str">
        <f>_xlfn.IFS(COUNTIF($AE$8:AE738,AE738)&lt;&gt;0,COUNTIF($AE$8:AE738,AE738),COUNTIF($AE$8:AE738,AE738)=0,"")</f>
        <v/>
      </c>
      <c r="AG738" s="98" t="str">
        <f t="shared" si="24"/>
        <v/>
      </c>
      <c r="AK738" s="3"/>
      <c r="AL738" s="363"/>
      <c r="AM738" s="364"/>
      <c r="AN738" s="364"/>
      <c r="AO738" s="364"/>
      <c r="AP738" s="364"/>
      <c r="AQ738" s="365"/>
      <c r="AR738" s="34"/>
    </row>
    <row r="739" spans="1:44" ht="27" customHeight="1" x14ac:dyDescent="0.65">
      <c r="A739" s="8" t="str">
        <f t="shared" si="25"/>
        <v/>
      </c>
      <c r="B739" s="30"/>
      <c r="E739" s="31"/>
      <c r="F739" s="32"/>
      <c r="H739" s="32" t="s">
        <v>213</v>
      </c>
      <c r="I739" s="575" t="s">
        <v>220</v>
      </c>
      <c r="J739" s="575"/>
      <c r="K739" s="575"/>
      <c r="L739" s="575"/>
      <c r="M739" s="575"/>
      <c r="N739" s="575"/>
      <c r="O739" s="575"/>
      <c r="P739" s="575"/>
      <c r="Q739" s="575"/>
      <c r="R739" s="575"/>
      <c r="S739" s="575"/>
      <c r="T739" s="575"/>
      <c r="U739" s="575"/>
      <c r="V739" s="575"/>
      <c r="W739" s="575"/>
      <c r="X739" s="575"/>
      <c r="Y739" s="575"/>
      <c r="Z739" s="575"/>
      <c r="AA739" s="575"/>
      <c r="AB739" s="575"/>
      <c r="AC739" s="575"/>
      <c r="AD739" s="585"/>
      <c r="AE739" s="33"/>
      <c r="AF739" s="174" t="str">
        <f>_xlfn.IFS(COUNTIF($AE$8:AE739,AE739)&lt;&gt;0,COUNTIF($AE$8:AE739,AE739),COUNTIF($AE$8:AE739,AE739)=0,"")</f>
        <v/>
      </c>
      <c r="AG739" s="98" t="str">
        <f t="shared" si="24"/>
        <v/>
      </c>
      <c r="AK739" s="3"/>
      <c r="AL739" s="363"/>
      <c r="AM739" s="364"/>
      <c r="AN739" s="364"/>
      <c r="AO739" s="364"/>
      <c r="AP739" s="364"/>
      <c r="AQ739" s="365"/>
      <c r="AR739" s="34"/>
    </row>
    <row r="740" spans="1:44" ht="27" customHeight="1" x14ac:dyDescent="0.65">
      <c r="A740" s="8" t="str">
        <f t="shared" si="25"/>
        <v/>
      </c>
      <c r="B740" s="30"/>
      <c r="E740" s="31"/>
      <c r="F740" s="32"/>
      <c r="H740" s="32" t="s">
        <v>214</v>
      </c>
      <c r="I740" s="511" t="s">
        <v>221</v>
      </c>
      <c r="J740" s="511"/>
      <c r="K740" s="511"/>
      <c r="L740" s="511"/>
      <c r="M740" s="511"/>
      <c r="N740" s="511"/>
      <c r="O740" s="511"/>
      <c r="P740" s="511"/>
      <c r="Q740" s="511"/>
      <c r="R740" s="511"/>
      <c r="S740" s="511"/>
      <c r="T740" s="511"/>
      <c r="U740" s="511"/>
      <c r="V740" s="511"/>
      <c r="W740" s="511"/>
      <c r="X740" s="511"/>
      <c r="Y740" s="511"/>
      <c r="Z740" s="511"/>
      <c r="AA740" s="511"/>
      <c r="AB740" s="511"/>
      <c r="AC740" s="511"/>
      <c r="AD740" s="536"/>
      <c r="AE740" s="33"/>
      <c r="AF740" s="174" t="str">
        <f>_xlfn.IFS(COUNTIF($AE$8:AE740,AE740)&lt;&gt;0,COUNTIF($AE$8:AE740,AE740),COUNTIF($AE$8:AE740,AE740)=0,"")</f>
        <v/>
      </c>
      <c r="AG740" s="98" t="str">
        <f t="shared" si="24"/>
        <v/>
      </c>
      <c r="AK740" s="3"/>
      <c r="AL740" s="363"/>
      <c r="AM740" s="364"/>
      <c r="AN740" s="364"/>
      <c r="AO740" s="364"/>
      <c r="AP740" s="364"/>
      <c r="AQ740" s="365"/>
      <c r="AR740" s="34"/>
    </row>
    <row r="741" spans="1:44" ht="27" customHeight="1" x14ac:dyDescent="0.65">
      <c r="A741" s="8" t="str">
        <f t="shared" si="25"/>
        <v/>
      </c>
      <c r="B741" s="30"/>
      <c r="E741" s="31"/>
      <c r="F741" s="32"/>
      <c r="H741" s="32"/>
      <c r="I741" s="511"/>
      <c r="J741" s="511"/>
      <c r="K741" s="511"/>
      <c r="L741" s="511"/>
      <c r="M741" s="511"/>
      <c r="N741" s="511"/>
      <c r="O741" s="511"/>
      <c r="P741" s="511"/>
      <c r="Q741" s="511"/>
      <c r="R741" s="511"/>
      <c r="S741" s="511"/>
      <c r="T741" s="511"/>
      <c r="U741" s="511"/>
      <c r="V741" s="511"/>
      <c r="W741" s="511"/>
      <c r="X741" s="511"/>
      <c r="Y741" s="511"/>
      <c r="Z741" s="511"/>
      <c r="AA741" s="511"/>
      <c r="AB741" s="511"/>
      <c r="AC741" s="511"/>
      <c r="AD741" s="536"/>
      <c r="AE741" s="33"/>
      <c r="AF741" s="174" t="str">
        <f>_xlfn.IFS(COUNTIF($AE$8:AE741,AE741)&lt;&gt;0,COUNTIF($AE$8:AE741,AE741),COUNTIF($AE$8:AE741,AE741)=0,"")</f>
        <v/>
      </c>
      <c r="AG741" s="98" t="str">
        <f t="shared" si="24"/>
        <v/>
      </c>
      <c r="AK741" s="3"/>
      <c r="AL741" s="363"/>
      <c r="AM741" s="364"/>
      <c r="AN741" s="364"/>
      <c r="AO741" s="364"/>
      <c r="AP741" s="364"/>
      <c r="AQ741" s="365"/>
      <c r="AR741" s="34"/>
    </row>
    <row r="742" spans="1:44" ht="27" customHeight="1" x14ac:dyDescent="0.65">
      <c r="A742" s="8" t="str">
        <f t="shared" si="25"/>
        <v/>
      </c>
      <c r="B742" s="30"/>
      <c r="E742" s="31"/>
      <c r="F742" s="32"/>
      <c r="H742" s="32" t="s">
        <v>215</v>
      </c>
      <c r="I742" s="511" t="s">
        <v>222</v>
      </c>
      <c r="J742" s="511"/>
      <c r="K742" s="511"/>
      <c r="L742" s="511"/>
      <c r="M742" s="511"/>
      <c r="N742" s="511"/>
      <c r="O742" s="511"/>
      <c r="P742" s="511"/>
      <c r="Q742" s="511"/>
      <c r="R742" s="511"/>
      <c r="S742" s="511"/>
      <c r="T742" s="511"/>
      <c r="U742" s="511"/>
      <c r="V742" s="511"/>
      <c r="W742" s="511"/>
      <c r="X742" s="511"/>
      <c r="Y742" s="511"/>
      <c r="Z742" s="511"/>
      <c r="AA742" s="511"/>
      <c r="AB742" s="511"/>
      <c r="AC742" s="511"/>
      <c r="AD742" s="536"/>
      <c r="AE742" s="33"/>
      <c r="AF742" s="174" t="str">
        <f>_xlfn.IFS(COUNTIF($AE$8:AE742,AE742)&lt;&gt;0,COUNTIF($AE$8:AE742,AE742),COUNTIF($AE$8:AE742,AE742)=0,"")</f>
        <v/>
      </c>
      <c r="AG742" s="98" t="str">
        <f t="shared" si="24"/>
        <v/>
      </c>
      <c r="AK742" s="3"/>
      <c r="AL742" s="363"/>
      <c r="AM742" s="364"/>
      <c r="AN742" s="364"/>
      <c r="AO742" s="364"/>
      <c r="AP742" s="364"/>
      <c r="AQ742" s="365"/>
      <c r="AR742" s="34"/>
    </row>
    <row r="743" spans="1:44" ht="27" customHeight="1" x14ac:dyDescent="0.65">
      <c r="A743" s="8" t="str">
        <f t="shared" si="25"/>
        <v/>
      </c>
      <c r="B743" s="30"/>
      <c r="E743" s="31"/>
      <c r="F743" s="32"/>
      <c r="H743" s="32"/>
      <c r="I743" s="511"/>
      <c r="J743" s="511"/>
      <c r="K743" s="511"/>
      <c r="L743" s="511"/>
      <c r="M743" s="511"/>
      <c r="N743" s="511"/>
      <c r="O743" s="511"/>
      <c r="P743" s="511"/>
      <c r="Q743" s="511"/>
      <c r="R743" s="511"/>
      <c r="S743" s="511"/>
      <c r="T743" s="511"/>
      <c r="U743" s="511"/>
      <c r="V743" s="511"/>
      <c r="W743" s="511"/>
      <c r="X743" s="511"/>
      <c r="Y743" s="511"/>
      <c r="Z743" s="511"/>
      <c r="AA743" s="511"/>
      <c r="AB743" s="511"/>
      <c r="AC743" s="511"/>
      <c r="AD743" s="536"/>
      <c r="AE743" s="33"/>
      <c r="AF743" s="174" t="str">
        <f>_xlfn.IFS(COUNTIF($AE$8:AE743,AE743)&lt;&gt;0,COUNTIF($AE$8:AE743,AE743),COUNTIF($AE$8:AE743,AE743)=0,"")</f>
        <v/>
      </c>
      <c r="AG743" s="98" t="str">
        <f t="shared" si="24"/>
        <v/>
      </c>
      <c r="AK743" s="3"/>
      <c r="AL743" s="363"/>
      <c r="AM743" s="364"/>
      <c r="AN743" s="364"/>
      <c r="AO743" s="364"/>
      <c r="AP743" s="364"/>
      <c r="AQ743" s="365"/>
      <c r="AR743" s="34"/>
    </row>
    <row r="744" spans="1:44" ht="27" customHeight="1" thickBot="1" x14ac:dyDescent="0.7">
      <c r="A744" s="8" t="str">
        <f t="shared" si="25"/>
        <v/>
      </c>
      <c r="B744" s="30"/>
      <c r="E744" s="31"/>
      <c r="F744" s="32"/>
      <c r="H744" s="42" t="s">
        <v>216</v>
      </c>
      <c r="I744" s="586" t="s">
        <v>223</v>
      </c>
      <c r="J744" s="586"/>
      <c r="K744" s="586"/>
      <c r="L744" s="586"/>
      <c r="M744" s="586"/>
      <c r="N744" s="586"/>
      <c r="O744" s="586"/>
      <c r="P744" s="586"/>
      <c r="Q744" s="586"/>
      <c r="R744" s="586"/>
      <c r="S744" s="586"/>
      <c r="T744" s="586"/>
      <c r="U744" s="586"/>
      <c r="V744" s="586"/>
      <c r="W744" s="586"/>
      <c r="X744" s="586"/>
      <c r="Y744" s="586"/>
      <c r="Z744" s="586"/>
      <c r="AA744" s="586"/>
      <c r="AB744" s="586"/>
      <c r="AC744" s="586"/>
      <c r="AD744" s="587"/>
      <c r="AE744" s="33"/>
      <c r="AF744" s="174" t="str">
        <f>_xlfn.IFS(COUNTIF($AE$8:AE744,AE744)&lt;&gt;0,COUNTIF($AE$8:AE744,AE744),COUNTIF($AE$8:AE744,AE744)=0,"")</f>
        <v/>
      </c>
      <c r="AG744" s="98" t="str">
        <f t="shared" si="24"/>
        <v/>
      </c>
      <c r="AK744" s="3"/>
      <c r="AL744" s="363"/>
      <c r="AM744" s="364"/>
      <c r="AN744" s="364"/>
      <c r="AO744" s="364"/>
      <c r="AP744" s="364"/>
      <c r="AQ744" s="365"/>
      <c r="AR744" s="34"/>
    </row>
    <row r="745" spans="1:44" ht="27" customHeight="1" x14ac:dyDescent="0.65">
      <c r="A745" s="8" t="str">
        <f t="shared" si="25"/>
        <v/>
      </c>
      <c r="B745" s="30"/>
      <c r="E745" s="31"/>
      <c r="F745" s="32"/>
      <c r="AE745" s="33"/>
      <c r="AF745" s="174" t="str">
        <f>_xlfn.IFS(COUNTIF($AE$8:AE745,AE745)&lt;&gt;0,COUNTIF($AE$8:AE745,AE745),COUNTIF($AE$8:AE745,AE745)=0,"")</f>
        <v/>
      </c>
      <c r="AG745" s="98" t="str">
        <f t="shared" si="24"/>
        <v/>
      </c>
      <c r="AK745" s="3"/>
      <c r="AL745" s="363"/>
      <c r="AM745" s="364"/>
      <c r="AN745" s="364"/>
      <c r="AO745" s="364"/>
      <c r="AP745" s="364"/>
      <c r="AQ745" s="365"/>
      <c r="AR745" s="34"/>
    </row>
    <row r="746" spans="1:44" ht="27" customHeight="1" x14ac:dyDescent="0.65">
      <c r="A746" s="8">
        <f t="shared" si="25"/>
        <v>111</v>
      </c>
      <c r="B746" s="30"/>
      <c r="E746" s="31"/>
      <c r="F746" s="32"/>
      <c r="G746" s="8" t="s">
        <v>224</v>
      </c>
      <c r="H746" s="575" t="s">
        <v>226</v>
      </c>
      <c r="I746" s="575"/>
      <c r="J746" s="575"/>
      <c r="K746" s="575"/>
      <c r="L746" s="575"/>
      <c r="M746" s="575"/>
      <c r="N746" s="575"/>
      <c r="O746" s="575"/>
      <c r="P746" s="575"/>
      <c r="Q746" s="575"/>
      <c r="R746" s="575"/>
      <c r="S746" s="575"/>
      <c r="T746" s="575"/>
      <c r="U746" s="575"/>
      <c r="V746" s="575"/>
      <c r="W746" s="575"/>
      <c r="X746" s="575"/>
      <c r="Y746" s="575"/>
      <c r="Z746" s="575"/>
      <c r="AA746" s="575"/>
      <c r="AB746" s="575"/>
      <c r="AC746" s="575"/>
      <c r="AD746" s="575"/>
      <c r="AE746" s="171" t="s">
        <v>838</v>
      </c>
      <c r="AF746" s="174">
        <f>_xlfn.IFS(COUNTIF($AE$8:AE746,AE746)&lt;&gt;0,COUNTIF($AE$8:AE746,AE746),COUNTIF($AE$8:AE746,AE746)=0,"")</f>
        <v>111</v>
      </c>
      <c r="AG746" s="98">
        <f t="shared" si="24"/>
        <v>111</v>
      </c>
      <c r="AH746" s="554" t="s">
        <v>50</v>
      </c>
      <c r="AI746" s="555"/>
      <c r="AJ746" s="556"/>
      <c r="AK746" s="3"/>
      <c r="AL746" s="614" t="s">
        <v>1137</v>
      </c>
      <c r="AM746" s="656"/>
      <c r="AN746" s="656"/>
      <c r="AO746" s="656"/>
      <c r="AP746" s="656"/>
      <c r="AQ746" s="734"/>
      <c r="AR746" s="742" t="e">
        <f>VLOOKUP(AH746,$CD$7:$CE$9,2,FALSE)</f>
        <v>#N/A</v>
      </c>
    </row>
    <row r="747" spans="1:44" ht="27" customHeight="1" x14ac:dyDescent="0.65">
      <c r="B747" s="30"/>
      <c r="E747" s="31"/>
      <c r="F747" s="32"/>
      <c r="H747" s="184"/>
      <c r="I747" s="184"/>
      <c r="J747" s="184"/>
      <c r="K747" s="184"/>
      <c r="L747" s="184"/>
      <c r="M747" s="184"/>
      <c r="N747" s="184"/>
      <c r="O747" s="184"/>
      <c r="P747" s="184"/>
      <c r="Q747" s="184"/>
      <c r="R747" s="184"/>
      <c r="S747" s="184"/>
      <c r="T747" s="184"/>
      <c r="U747" s="184"/>
      <c r="V747" s="184"/>
      <c r="W747" s="184"/>
      <c r="X747" s="184"/>
      <c r="Y747" s="184"/>
      <c r="Z747" s="184"/>
      <c r="AA747" s="184"/>
      <c r="AB747" s="184"/>
      <c r="AC747" s="184"/>
      <c r="AD747" s="184"/>
      <c r="AE747" s="171"/>
      <c r="AF747" s="174"/>
      <c r="AH747" s="121"/>
      <c r="AI747" s="121"/>
      <c r="AJ747" s="121"/>
      <c r="AK747" s="3"/>
      <c r="AL747" s="366"/>
      <c r="AM747" s="443"/>
      <c r="AN747" s="443"/>
      <c r="AO747" s="443"/>
      <c r="AP747" s="443"/>
      <c r="AQ747" s="444"/>
      <c r="AR747" s="742"/>
    </row>
    <row r="748" spans="1:44" ht="27" customHeight="1" x14ac:dyDescent="0.65">
      <c r="A748" s="8" t="str">
        <f t="shared" si="25"/>
        <v/>
      </c>
      <c r="B748" s="30"/>
      <c r="E748" s="31"/>
      <c r="F748" s="32"/>
      <c r="AE748" s="33"/>
      <c r="AF748" s="174" t="str">
        <f>_xlfn.IFS(COUNTIF($AE$8:AE748,AE748)&lt;&gt;0,COUNTIF($AE$8:AE748,AE748),COUNTIF($AE$8:AE748,AE748)=0,"")</f>
        <v/>
      </c>
      <c r="AG748" s="98" t="str">
        <f t="shared" si="24"/>
        <v/>
      </c>
      <c r="AK748" s="3"/>
      <c r="AL748" s="445"/>
      <c r="AM748" s="443"/>
      <c r="AN748" s="443"/>
      <c r="AO748" s="443"/>
      <c r="AP748" s="443"/>
      <c r="AQ748" s="444"/>
      <c r="AR748" s="742"/>
    </row>
    <row r="749" spans="1:44" ht="27" customHeight="1" x14ac:dyDescent="0.65">
      <c r="A749" s="8">
        <f t="shared" si="25"/>
        <v>112</v>
      </c>
      <c r="B749" s="30"/>
      <c r="E749" s="31"/>
      <c r="F749" s="32"/>
      <c r="G749" s="8" t="s">
        <v>225</v>
      </c>
      <c r="H749" s="575" t="s">
        <v>227</v>
      </c>
      <c r="I749" s="575"/>
      <c r="J749" s="575"/>
      <c r="K749" s="575"/>
      <c r="L749" s="575"/>
      <c r="M749" s="575"/>
      <c r="N749" s="575"/>
      <c r="O749" s="575"/>
      <c r="P749" s="575"/>
      <c r="Q749" s="575"/>
      <c r="R749" s="575"/>
      <c r="S749" s="575"/>
      <c r="T749" s="575"/>
      <c r="U749" s="575"/>
      <c r="V749" s="575"/>
      <c r="W749" s="575"/>
      <c r="X749" s="575"/>
      <c r="Y749" s="575"/>
      <c r="Z749" s="575"/>
      <c r="AA749" s="575"/>
      <c r="AB749" s="575"/>
      <c r="AC749" s="575"/>
      <c r="AD749" s="575"/>
      <c r="AE749" s="171" t="s">
        <v>838</v>
      </c>
      <c r="AF749" s="174">
        <f>_xlfn.IFS(COUNTIF($AE$8:AE749,AE749)&lt;&gt;0,COUNTIF($AE$8:AE749,AE749),COUNTIF($AE$8:AE749,AE749)=0,"")</f>
        <v>112</v>
      </c>
      <c r="AG749" s="98">
        <f t="shared" si="24"/>
        <v>112</v>
      </c>
      <c r="AH749" s="554" t="s">
        <v>50</v>
      </c>
      <c r="AI749" s="555"/>
      <c r="AJ749" s="556"/>
      <c r="AK749" s="3"/>
      <c r="AL749" s="614" t="s">
        <v>1168</v>
      </c>
      <c r="AM749" s="656"/>
      <c r="AN749" s="656"/>
      <c r="AO749" s="656"/>
      <c r="AP749" s="656"/>
      <c r="AQ749" s="734"/>
      <c r="AR749" s="70" t="e">
        <f>VLOOKUP(AH749,$CD$7:$CE$9,2,FALSE)</f>
        <v>#N/A</v>
      </c>
    </row>
    <row r="750" spans="1:44" ht="27" customHeight="1" x14ac:dyDescent="0.65">
      <c r="A750" s="8" t="str">
        <f t="shared" si="25"/>
        <v/>
      </c>
      <c r="B750" s="30"/>
      <c r="E750" s="31"/>
      <c r="F750" s="32"/>
      <c r="AE750" s="33"/>
      <c r="AF750" s="174" t="str">
        <f>_xlfn.IFS(COUNTIF($AE$8:AE750,AE750)&lt;&gt;0,COUNTIF($AE$8:AE750,AE750),COUNTIF($AE$8:AE750,AE750)=0,"")</f>
        <v/>
      </c>
      <c r="AG750" s="98" t="str">
        <f t="shared" si="24"/>
        <v/>
      </c>
      <c r="AK750" s="3"/>
      <c r="AL750" s="445"/>
      <c r="AM750" s="443"/>
      <c r="AN750" s="443"/>
      <c r="AO750" s="443"/>
      <c r="AP750" s="443"/>
      <c r="AQ750" s="444"/>
      <c r="AR750" s="34"/>
    </row>
    <row r="751" spans="1:44" ht="27" customHeight="1" x14ac:dyDescent="0.65">
      <c r="A751" s="8" t="str">
        <f t="shared" si="25"/>
        <v/>
      </c>
      <c r="B751" s="30"/>
      <c r="E751" s="31"/>
      <c r="F751" s="32"/>
      <c r="H751" s="575" t="s">
        <v>228</v>
      </c>
      <c r="I751" s="575"/>
      <c r="J751" s="575"/>
      <c r="K751" s="575"/>
      <c r="L751" s="575"/>
      <c r="M751" s="575"/>
      <c r="N751" s="575"/>
      <c r="O751" s="575"/>
      <c r="P751" s="575"/>
      <c r="Q751" s="575"/>
      <c r="R751" s="575"/>
      <c r="S751" s="575"/>
      <c r="T751" s="575"/>
      <c r="U751" s="575"/>
      <c r="V751" s="575"/>
      <c r="W751" s="575"/>
      <c r="X751" s="9"/>
      <c r="Y751" s="9"/>
      <c r="Z751" s="9"/>
      <c r="AA751" s="9"/>
      <c r="AB751" s="563" t="s">
        <v>917</v>
      </c>
      <c r="AC751" s="563"/>
      <c r="AD751" s="563"/>
      <c r="AE751" s="33"/>
      <c r="AF751" s="174" t="str">
        <f>_xlfn.IFS(COUNTIF($AE$8:AE751,AE751)&lt;&gt;0,COUNTIF($AE$8:AE751,AE751),COUNTIF($AE$8:AE751,AE751)=0,"")</f>
        <v/>
      </c>
      <c r="AG751" s="98" t="str">
        <f t="shared" si="24"/>
        <v/>
      </c>
      <c r="AK751" s="3"/>
      <c r="AL751" s="363"/>
      <c r="AM751" s="364"/>
      <c r="AN751" s="364"/>
      <c r="AO751" s="364"/>
      <c r="AP751" s="364"/>
      <c r="AQ751" s="365"/>
      <c r="AR751" s="34"/>
    </row>
    <row r="752" spans="1:44" ht="27" customHeight="1" x14ac:dyDescent="0.65">
      <c r="A752" s="8" t="str">
        <f t="shared" si="25"/>
        <v/>
      </c>
      <c r="B752" s="30"/>
      <c r="E752" s="31"/>
      <c r="F752" s="32"/>
      <c r="H752" s="8" t="s">
        <v>210</v>
      </c>
      <c r="I752" s="575" t="s">
        <v>231</v>
      </c>
      <c r="J752" s="575"/>
      <c r="K752" s="575"/>
      <c r="L752" s="575"/>
      <c r="M752" s="575"/>
      <c r="N752" s="575"/>
      <c r="O752" s="575"/>
      <c r="P752" s="575"/>
      <c r="Q752" s="575"/>
      <c r="R752" s="575"/>
      <c r="S752" s="575"/>
      <c r="T752" s="575"/>
      <c r="U752" s="575"/>
      <c r="V752" s="575"/>
      <c r="W752" s="575"/>
      <c r="X752" s="9"/>
      <c r="Y752" s="9"/>
      <c r="Z752" s="9"/>
      <c r="AA752" s="9"/>
      <c r="AB752" s="564" t="s">
        <v>124</v>
      </c>
      <c r="AC752" s="564"/>
      <c r="AD752" s="564"/>
      <c r="AE752" s="33"/>
      <c r="AF752" s="174" t="str">
        <f>_xlfn.IFS(COUNTIF($AE$8:AE752,AE752)&lt;&gt;0,COUNTIF($AE$8:AE752,AE752),COUNTIF($AE$8:AE752,AE752)=0,"")</f>
        <v/>
      </c>
      <c r="AG752" s="98" t="str">
        <f t="shared" si="24"/>
        <v/>
      </c>
      <c r="AK752" s="3"/>
      <c r="AL752" s="363"/>
      <c r="AM752" s="364"/>
      <c r="AN752" s="364"/>
      <c r="AO752" s="364"/>
      <c r="AP752" s="364"/>
      <c r="AQ752" s="365"/>
      <c r="AR752" s="34"/>
    </row>
    <row r="753" spans="1:44" ht="27" customHeight="1" x14ac:dyDescent="0.65">
      <c r="A753" s="8" t="str">
        <f t="shared" si="25"/>
        <v/>
      </c>
      <c r="B753" s="30"/>
      <c r="E753" s="31"/>
      <c r="F753" s="32"/>
      <c r="H753" s="8" t="s">
        <v>211</v>
      </c>
      <c r="I753" s="575" t="s">
        <v>232</v>
      </c>
      <c r="J753" s="575"/>
      <c r="K753" s="575"/>
      <c r="L753" s="575"/>
      <c r="M753" s="575"/>
      <c r="N753" s="575"/>
      <c r="O753" s="575"/>
      <c r="P753" s="575"/>
      <c r="Q753" s="575"/>
      <c r="R753" s="575"/>
      <c r="S753" s="575"/>
      <c r="T753" s="575"/>
      <c r="U753" s="575"/>
      <c r="V753" s="575"/>
      <c r="W753" s="575"/>
      <c r="X753" s="9"/>
      <c r="Y753" s="9"/>
      <c r="Z753" s="9"/>
      <c r="AA753" s="9"/>
      <c r="AB753" s="564" t="s">
        <v>124</v>
      </c>
      <c r="AC753" s="564"/>
      <c r="AD753" s="564"/>
      <c r="AE753" s="33"/>
      <c r="AF753" s="174" t="str">
        <f>_xlfn.IFS(COUNTIF($AE$8:AE753,AE753)&lt;&gt;0,COUNTIF($AE$8:AE753,AE753),COUNTIF($AE$8:AE753,AE753)=0,"")</f>
        <v/>
      </c>
      <c r="AG753" s="98" t="str">
        <f t="shared" si="24"/>
        <v/>
      </c>
      <c r="AK753" s="3"/>
      <c r="AL753" s="363"/>
      <c r="AM753" s="364"/>
      <c r="AN753" s="364"/>
      <c r="AO753" s="364"/>
      <c r="AP753" s="364"/>
      <c r="AQ753" s="365"/>
      <c r="AR753" s="34"/>
    </row>
    <row r="754" spans="1:44" ht="27" customHeight="1" x14ac:dyDescent="0.65">
      <c r="A754" s="8" t="str">
        <f t="shared" si="25"/>
        <v/>
      </c>
      <c r="B754" s="30"/>
      <c r="E754" s="31"/>
      <c r="F754" s="32"/>
      <c r="H754" s="8" t="s">
        <v>212</v>
      </c>
      <c r="I754" s="575" t="s">
        <v>233</v>
      </c>
      <c r="J754" s="575"/>
      <c r="K754" s="575"/>
      <c r="L754" s="575"/>
      <c r="M754" s="575"/>
      <c r="N754" s="575"/>
      <c r="O754" s="575"/>
      <c r="P754" s="575"/>
      <c r="Q754" s="575"/>
      <c r="R754" s="575"/>
      <c r="S754" s="575"/>
      <c r="T754" s="575"/>
      <c r="U754" s="575"/>
      <c r="V754" s="575"/>
      <c r="W754" s="575"/>
      <c r="X754" s="9"/>
      <c r="Y754" s="9"/>
      <c r="Z754" s="9"/>
      <c r="AA754" s="9"/>
      <c r="AB754" s="564" t="s">
        <v>124</v>
      </c>
      <c r="AC754" s="564"/>
      <c r="AD754" s="564"/>
      <c r="AE754" s="33"/>
      <c r="AF754" s="174" t="str">
        <f>_xlfn.IFS(COUNTIF($AE$8:AE754,AE754)&lt;&gt;0,COUNTIF($AE$8:AE754,AE754),COUNTIF($AE$8:AE754,AE754)=0,"")</f>
        <v/>
      </c>
      <c r="AG754" s="98" t="str">
        <f t="shared" si="24"/>
        <v/>
      </c>
      <c r="AK754" s="3"/>
      <c r="AL754" s="363"/>
      <c r="AM754" s="364"/>
      <c r="AN754" s="364"/>
      <c r="AO754" s="364"/>
      <c r="AP754" s="364"/>
      <c r="AQ754" s="365"/>
      <c r="AR754" s="34"/>
    </row>
    <row r="755" spans="1:44" ht="27" customHeight="1" x14ac:dyDescent="0.65">
      <c r="A755" s="8" t="str">
        <f t="shared" si="25"/>
        <v/>
      </c>
      <c r="B755" s="30"/>
      <c r="E755" s="31"/>
      <c r="F755" s="32"/>
      <c r="H755" s="8" t="s">
        <v>213</v>
      </c>
      <c r="I755" s="575" t="s">
        <v>234</v>
      </c>
      <c r="J755" s="575"/>
      <c r="K755" s="575"/>
      <c r="L755" s="575"/>
      <c r="M755" s="575"/>
      <c r="N755" s="575"/>
      <c r="O755" s="575"/>
      <c r="P755" s="575"/>
      <c r="Q755" s="575"/>
      <c r="R755" s="575"/>
      <c r="S755" s="575"/>
      <c r="T755" s="575"/>
      <c r="U755" s="575"/>
      <c r="V755" s="575"/>
      <c r="W755" s="575"/>
      <c r="X755" s="9"/>
      <c r="Y755" s="9"/>
      <c r="Z755" s="9"/>
      <c r="AA755" s="9"/>
      <c r="AB755" s="564" t="s">
        <v>124</v>
      </c>
      <c r="AC755" s="564"/>
      <c r="AD755" s="564"/>
      <c r="AE755" s="33"/>
      <c r="AF755" s="174" t="str">
        <f>_xlfn.IFS(COUNTIF($AE$8:AE755,AE755)&lt;&gt;0,COUNTIF($AE$8:AE755,AE755),COUNTIF($AE$8:AE755,AE755)=0,"")</f>
        <v/>
      </c>
      <c r="AG755" s="98" t="str">
        <f t="shared" si="24"/>
        <v/>
      </c>
      <c r="AK755" s="3"/>
      <c r="AL755" s="363"/>
      <c r="AM755" s="364"/>
      <c r="AN755" s="364"/>
      <c r="AO755" s="364"/>
      <c r="AP755" s="364"/>
      <c r="AQ755" s="365"/>
      <c r="AR755" s="34"/>
    </row>
    <row r="756" spans="1:44" ht="27" customHeight="1" x14ac:dyDescent="0.65">
      <c r="A756" s="8" t="str">
        <f t="shared" si="25"/>
        <v/>
      </c>
      <c r="B756" s="30"/>
      <c r="E756" s="31"/>
      <c r="F756" s="32"/>
      <c r="H756" s="8" t="s">
        <v>214</v>
      </c>
      <c r="I756" s="575" t="s">
        <v>235</v>
      </c>
      <c r="J756" s="575"/>
      <c r="K756" s="575"/>
      <c r="L756" s="575"/>
      <c r="M756" s="575"/>
      <c r="N756" s="575"/>
      <c r="O756" s="575"/>
      <c r="P756" s="575"/>
      <c r="Q756" s="575"/>
      <c r="R756" s="575"/>
      <c r="S756" s="575"/>
      <c r="T756" s="575"/>
      <c r="U756" s="575"/>
      <c r="V756" s="575"/>
      <c r="W756" s="575"/>
      <c r="X756" s="9"/>
      <c r="Y756" s="9"/>
      <c r="Z756" s="9"/>
      <c r="AA756" s="9"/>
      <c r="AB756" s="564" t="s">
        <v>124</v>
      </c>
      <c r="AC756" s="564"/>
      <c r="AD756" s="564"/>
      <c r="AE756" s="33"/>
      <c r="AF756" s="174" t="str">
        <f>_xlfn.IFS(COUNTIF($AE$8:AE756,AE756)&lt;&gt;0,COUNTIF($AE$8:AE756,AE756),COUNTIF($AE$8:AE756,AE756)=0,"")</f>
        <v/>
      </c>
      <c r="AG756" s="98" t="str">
        <f t="shared" si="24"/>
        <v/>
      </c>
      <c r="AK756" s="3"/>
      <c r="AL756" s="363"/>
      <c r="AM756" s="364"/>
      <c r="AN756" s="364"/>
      <c r="AO756" s="364"/>
      <c r="AP756" s="364"/>
      <c r="AQ756" s="365"/>
      <c r="AR756" s="34"/>
    </row>
    <row r="757" spans="1:44" ht="27" customHeight="1" x14ac:dyDescent="0.65">
      <c r="A757" s="8" t="str">
        <f t="shared" si="25"/>
        <v/>
      </c>
      <c r="B757" s="30"/>
      <c r="E757" s="31"/>
      <c r="F757" s="32"/>
      <c r="H757" s="8" t="s">
        <v>215</v>
      </c>
      <c r="I757" s="575" t="s">
        <v>236</v>
      </c>
      <c r="J757" s="575"/>
      <c r="K757" s="575"/>
      <c r="L757" s="575"/>
      <c r="M757" s="575"/>
      <c r="N757" s="575"/>
      <c r="O757" s="575"/>
      <c r="P757" s="575"/>
      <c r="Q757" s="575"/>
      <c r="R757" s="575"/>
      <c r="S757" s="575"/>
      <c r="T757" s="575"/>
      <c r="U757" s="575"/>
      <c r="V757" s="575"/>
      <c r="W757" s="575"/>
      <c r="X757" s="9"/>
      <c r="Y757" s="9"/>
      <c r="Z757" s="9"/>
      <c r="AA757" s="9"/>
      <c r="AB757" s="564" t="s">
        <v>124</v>
      </c>
      <c r="AC757" s="564"/>
      <c r="AD757" s="564"/>
      <c r="AE757" s="33"/>
      <c r="AF757" s="174" t="str">
        <f>_xlfn.IFS(COUNTIF($AE$8:AE757,AE757)&lt;&gt;0,COUNTIF($AE$8:AE757,AE757),COUNTIF($AE$8:AE757,AE757)=0,"")</f>
        <v/>
      </c>
      <c r="AG757" s="98" t="str">
        <f t="shared" si="24"/>
        <v/>
      </c>
      <c r="AK757" s="3"/>
      <c r="AL757" s="363"/>
      <c r="AM757" s="364"/>
      <c r="AN757" s="364"/>
      <c r="AO757" s="364"/>
      <c r="AP757" s="364"/>
      <c r="AQ757" s="365"/>
      <c r="AR757" s="34"/>
    </row>
    <row r="758" spans="1:44" ht="27" customHeight="1" x14ac:dyDescent="0.65">
      <c r="A758" s="8" t="str">
        <f t="shared" si="25"/>
        <v/>
      </c>
      <c r="B758" s="30"/>
      <c r="E758" s="31"/>
      <c r="F758" s="32"/>
      <c r="H758" s="8" t="s">
        <v>216</v>
      </c>
      <c r="I758" s="575" t="s">
        <v>237</v>
      </c>
      <c r="J758" s="575"/>
      <c r="K758" s="575"/>
      <c r="L758" s="575"/>
      <c r="M758" s="575"/>
      <c r="N758" s="575"/>
      <c r="O758" s="575"/>
      <c r="P758" s="575"/>
      <c r="Q758" s="575"/>
      <c r="R758" s="575"/>
      <c r="S758" s="575"/>
      <c r="T758" s="575"/>
      <c r="U758" s="575"/>
      <c r="V758" s="575"/>
      <c r="W758" s="575"/>
      <c r="X758" s="9"/>
      <c r="Y758" s="9"/>
      <c r="Z758" s="9"/>
      <c r="AA758" s="9"/>
      <c r="AB758" s="564" t="s">
        <v>124</v>
      </c>
      <c r="AC758" s="564"/>
      <c r="AD758" s="564"/>
      <c r="AE758" s="33"/>
      <c r="AF758" s="174" t="str">
        <f>_xlfn.IFS(COUNTIF($AE$8:AE758,AE758)&lt;&gt;0,COUNTIF($AE$8:AE758,AE758),COUNTIF($AE$8:AE758,AE758)=0,"")</f>
        <v/>
      </c>
      <c r="AG758" s="98" t="str">
        <f t="shared" si="24"/>
        <v/>
      </c>
      <c r="AK758" s="3"/>
      <c r="AL758" s="363"/>
      <c r="AM758" s="364"/>
      <c r="AN758" s="364"/>
      <c r="AO758" s="364"/>
      <c r="AP758" s="364"/>
      <c r="AQ758" s="365"/>
      <c r="AR758" s="34"/>
    </row>
    <row r="759" spans="1:44" ht="27" customHeight="1" x14ac:dyDescent="0.65">
      <c r="A759" s="8" t="str">
        <f t="shared" si="25"/>
        <v/>
      </c>
      <c r="B759" s="30"/>
      <c r="E759" s="31"/>
      <c r="F759" s="32"/>
      <c r="H759" s="8" t="s">
        <v>229</v>
      </c>
      <c r="I759" s="575" t="s">
        <v>238</v>
      </c>
      <c r="J759" s="575"/>
      <c r="K759" s="575"/>
      <c r="L759" s="575"/>
      <c r="M759" s="575"/>
      <c r="N759" s="575"/>
      <c r="O759" s="575"/>
      <c r="P759" s="575"/>
      <c r="Q759" s="575"/>
      <c r="R759" s="575"/>
      <c r="S759" s="575"/>
      <c r="T759" s="575"/>
      <c r="U759" s="575"/>
      <c r="V759" s="575"/>
      <c r="W759" s="575"/>
      <c r="X759" s="9"/>
      <c r="Y759" s="9"/>
      <c r="Z759" s="9"/>
      <c r="AA759" s="9"/>
      <c r="AB759" s="564" t="s">
        <v>124</v>
      </c>
      <c r="AC759" s="564"/>
      <c r="AD759" s="564"/>
      <c r="AE759" s="33"/>
      <c r="AF759" s="174" t="str">
        <f>_xlfn.IFS(COUNTIF($AE$8:AE759,AE759)&lt;&gt;0,COUNTIF($AE$8:AE759,AE759),COUNTIF($AE$8:AE759,AE759)=0,"")</f>
        <v/>
      </c>
      <c r="AG759" s="98" t="str">
        <f t="shared" si="24"/>
        <v/>
      </c>
      <c r="AK759" s="3"/>
      <c r="AL759" s="363"/>
      <c r="AM759" s="364"/>
      <c r="AN759" s="364"/>
      <c r="AO759" s="364"/>
      <c r="AP759" s="364"/>
      <c r="AQ759" s="365"/>
      <c r="AR759" s="34"/>
    </row>
    <row r="760" spans="1:44" ht="27" customHeight="1" x14ac:dyDescent="0.65">
      <c r="A760" s="8" t="str">
        <f t="shared" si="25"/>
        <v/>
      </c>
      <c r="B760" s="30"/>
      <c r="E760" s="31"/>
      <c r="F760" s="32"/>
      <c r="H760" s="8" t="s">
        <v>230</v>
      </c>
      <c r="I760" s="575" t="s">
        <v>239</v>
      </c>
      <c r="J760" s="575"/>
      <c r="K760" s="575"/>
      <c r="L760" s="575"/>
      <c r="M760" s="575"/>
      <c r="N760" s="575"/>
      <c r="O760" s="575"/>
      <c r="P760" s="575"/>
      <c r="Q760" s="575"/>
      <c r="R760" s="575"/>
      <c r="S760" s="575"/>
      <c r="T760" s="575"/>
      <c r="U760" s="575"/>
      <c r="V760" s="575"/>
      <c r="W760" s="575"/>
      <c r="X760" s="9"/>
      <c r="Y760" s="9"/>
      <c r="Z760" s="9"/>
      <c r="AA760" s="9"/>
      <c r="AB760" s="564" t="s">
        <v>124</v>
      </c>
      <c r="AC760" s="564"/>
      <c r="AD760" s="564"/>
      <c r="AE760" s="33"/>
      <c r="AF760" s="174" t="str">
        <f>_xlfn.IFS(COUNTIF($AE$8:AE760,AE760)&lt;&gt;0,COUNTIF($AE$8:AE760,AE760),COUNTIF($AE$8:AE760,AE760)=0,"")</f>
        <v/>
      </c>
      <c r="AG760" s="98" t="str">
        <f t="shared" si="24"/>
        <v/>
      </c>
      <c r="AK760" s="3"/>
      <c r="AL760" s="363"/>
      <c r="AM760" s="364"/>
      <c r="AN760" s="364"/>
      <c r="AO760" s="364"/>
      <c r="AP760" s="364"/>
      <c r="AQ760" s="365"/>
      <c r="AR760" s="34"/>
    </row>
    <row r="761" spans="1:44" ht="27" customHeight="1" x14ac:dyDescent="0.65">
      <c r="A761" s="8" t="str">
        <f t="shared" si="25"/>
        <v/>
      </c>
      <c r="B761" s="30"/>
      <c r="E761" s="31"/>
      <c r="F761" s="32"/>
      <c r="AE761" s="33"/>
      <c r="AF761" s="174" t="str">
        <f>_xlfn.IFS(COUNTIF($AE$8:AE761,AE761)&lt;&gt;0,COUNTIF($AE$8:AE761,AE761),COUNTIF($AE$8:AE761,AE761)=0,"")</f>
        <v/>
      </c>
      <c r="AG761" s="98" t="str">
        <f t="shared" si="24"/>
        <v/>
      </c>
      <c r="AK761" s="3"/>
      <c r="AL761" s="363"/>
      <c r="AM761" s="364"/>
      <c r="AN761" s="364"/>
      <c r="AO761" s="364"/>
      <c r="AP761" s="364"/>
      <c r="AQ761" s="365"/>
      <c r="AR761" s="34"/>
    </row>
    <row r="762" spans="1:44" ht="27" customHeight="1" x14ac:dyDescent="0.65">
      <c r="A762" s="8">
        <v>113</v>
      </c>
      <c r="B762" s="30"/>
      <c r="E762" s="31"/>
      <c r="F762" s="32"/>
      <c r="G762" s="8" t="s">
        <v>240</v>
      </c>
      <c r="H762" s="703" t="s">
        <v>1173</v>
      </c>
      <c r="I762" s="703"/>
      <c r="J762" s="703"/>
      <c r="K762" s="703"/>
      <c r="L762" s="703"/>
      <c r="M762" s="703"/>
      <c r="N762" s="703"/>
      <c r="O762" s="703"/>
      <c r="P762" s="703"/>
      <c r="Q762" s="703"/>
      <c r="R762" s="703"/>
      <c r="S762" s="703"/>
      <c r="T762" s="703"/>
      <c r="U762" s="703"/>
      <c r="V762" s="703"/>
      <c r="W762" s="703"/>
      <c r="X762" s="703"/>
      <c r="Y762" s="703"/>
      <c r="Z762" s="703"/>
      <c r="AA762" s="703"/>
      <c r="AB762" s="703"/>
      <c r="AC762" s="703"/>
      <c r="AD762" s="703"/>
      <c r="AE762" s="171" t="s">
        <v>838</v>
      </c>
      <c r="AF762" s="174"/>
      <c r="AG762" s="98">
        <v>113</v>
      </c>
      <c r="AH762" s="554" t="s">
        <v>50</v>
      </c>
      <c r="AI762" s="555"/>
      <c r="AJ762" s="556"/>
      <c r="AK762" s="3"/>
      <c r="AL762" s="614" t="s">
        <v>1169</v>
      </c>
      <c r="AM762" s="656"/>
      <c r="AN762" s="656"/>
      <c r="AO762" s="656"/>
      <c r="AP762" s="656"/>
      <c r="AQ762" s="734"/>
      <c r="AR762" s="742" t="e">
        <f>VLOOKUP(AH762,$CD$7:$CE$9,2,FALSE)</f>
        <v>#N/A</v>
      </c>
    </row>
    <row r="763" spans="1:44" ht="27" customHeight="1" x14ac:dyDescent="0.65">
      <c r="B763" s="30"/>
      <c r="E763" s="31"/>
      <c r="F763" s="32"/>
      <c r="H763" s="703"/>
      <c r="I763" s="703"/>
      <c r="J763" s="703"/>
      <c r="K763" s="703"/>
      <c r="L763" s="703"/>
      <c r="M763" s="703"/>
      <c r="N763" s="703"/>
      <c r="O763" s="703"/>
      <c r="P763" s="703"/>
      <c r="Q763" s="703"/>
      <c r="R763" s="703"/>
      <c r="S763" s="703"/>
      <c r="T763" s="703"/>
      <c r="U763" s="703"/>
      <c r="V763" s="703"/>
      <c r="W763" s="703"/>
      <c r="X763" s="703"/>
      <c r="Y763" s="703"/>
      <c r="Z763" s="703"/>
      <c r="AA763" s="703"/>
      <c r="AB763" s="703"/>
      <c r="AC763" s="703"/>
      <c r="AD763" s="703"/>
      <c r="AE763" s="33"/>
      <c r="AF763" s="174"/>
      <c r="AK763" s="3"/>
      <c r="AL763" s="735"/>
      <c r="AM763" s="656"/>
      <c r="AN763" s="656"/>
      <c r="AO763" s="656"/>
      <c r="AP763" s="656"/>
      <c r="AQ763" s="734"/>
      <c r="AR763" s="742"/>
    </row>
    <row r="764" spans="1:44" ht="20.05" customHeight="1" thickBot="1" x14ac:dyDescent="0.7">
      <c r="B764" s="30"/>
      <c r="E764" s="31"/>
      <c r="F764" s="32"/>
      <c r="H764" s="450"/>
      <c r="I764" s="450"/>
      <c r="J764" s="450"/>
      <c r="K764" s="450"/>
      <c r="L764" s="450"/>
      <c r="M764" s="450"/>
      <c r="N764" s="450"/>
      <c r="O764" s="450"/>
      <c r="P764" s="450"/>
      <c r="Q764" s="450"/>
      <c r="R764" s="450"/>
      <c r="S764" s="450"/>
      <c r="T764" s="450"/>
      <c r="U764" s="450"/>
      <c r="V764" s="450"/>
      <c r="W764" s="450"/>
      <c r="X764" s="450"/>
      <c r="Y764" s="450"/>
      <c r="Z764" s="450"/>
      <c r="AA764" s="450"/>
      <c r="AB764" s="450"/>
      <c r="AC764" s="450"/>
      <c r="AD764" s="450"/>
      <c r="AE764" s="33"/>
      <c r="AF764" s="174"/>
      <c r="AK764" s="3"/>
      <c r="AL764" s="8"/>
      <c r="AM764" s="8"/>
      <c r="AN764" s="8"/>
      <c r="AO764" s="8"/>
      <c r="AP764" s="8"/>
      <c r="AQ764" s="8"/>
      <c r="AR764" s="70"/>
    </row>
    <row r="765" spans="1:44" ht="27" customHeight="1" x14ac:dyDescent="0.65">
      <c r="B765" s="30"/>
      <c r="E765" s="31"/>
      <c r="F765" s="32"/>
      <c r="H765" s="775" t="s">
        <v>1174</v>
      </c>
      <c r="I765" s="776"/>
      <c r="J765" s="776"/>
      <c r="K765" s="776"/>
      <c r="L765" s="776"/>
      <c r="M765" s="776"/>
      <c r="N765" s="776"/>
      <c r="O765" s="776"/>
      <c r="P765" s="776"/>
      <c r="Q765" s="776"/>
      <c r="R765" s="776"/>
      <c r="S765" s="776"/>
      <c r="T765" s="776"/>
      <c r="U765" s="776"/>
      <c r="V765" s="776"/>
      <c r="W765" s="776"/>
      <c r="X765" s="776"/>
      <c r="Y765" s="776"/>
      <c r="Z765" s="776"/>
      <c r="AA765" s="776"/>
      <c r="AB765" s="776"/>
      <c r="AC765" s="776"/>
      <c r="AD765" s="777"/>
      <c r="AE765" s="33"/>
      <c r="AF765" s="174"/>
      <c r="AK765" s="3"/>
      <c r="AL765" s="8"/>
      <c r="AM765" s="8"/>
      <c r="AN765" s="8"/>
      <c r="AO765" s="8"/>
      <c r="AP765" s="8"/>
      <c r="AQ765" s="8"/>
      <c r="AR765" s="70"/>
    </row>
    <row r="766" spans="1:44" ht="27" customHeight="1" x14ac:dyDescent="0.65">
      <c r="B766" s="30"/>
      <c r="E766" s="31"/>
      <c r="F766" s="32"/>
      <c r="H766" s="778"/>
      <c r="I766" s="779"/>
      <c r="J766" s="779"/>
      <c r="K766" s="779"/>
      <c r="L766" s="779"/>
      <c r="M766" s="779"/>
      <c r="N766" s="779"/>
      <c r="O766" s="779"/>
      <c r="P766" s="779"/>
      <c r="Q766" s="779"/>
      <c r="R766" s="779"/>
      <c r="S766" s="779"/>
      <c r="T766" s="779"/>
      <c r="U766" s="779"/>
      <c r="V766" s="779"/>
      <c r="W766" s="779"/>
      <c r="X766" s="779"/>
      <c r="Y766" s="779"/>
      <c r="Z766" s="779"/>
      <c r="AA766" s="779"/>
      <c r="AB766" s="779"/>
      <c r="AC766" s="779"/>
      <c r="AD766" s="780"/>
      <c r="AE766" s="33"/>
      <c r="AF766" s="174"/>
      <c r="AK766" s="3"/>
      <c r="AL766" s="8"/>
      <c r="AM766" s="8"/>
      <c r="AN766" s="8"/>
      <c r="AO766" s="8"/>
      <c r="AP766" s="8"/>
      <c r="AQ766" s="8"/>
      <c r="AR766" s="70"/>
    </row>
    <row r="767" spans="1:44" ht="27" customHeight="1" x14ac:dyDescent="0.65">
      <c r="B767" s="30"/>
      <c r="E767" s="31"/>
      <c r="F767" s="32"/>
      <c r="H767" s="778"/>
      <c r="I767" s="779"/>
      <c r="J767" s="779"/>
      <c r="K767" s="779"/>
      <c r="L767" s="779"/>
      <c r="M767" s="779"/>
      <c r="N767" s="779"/>
      <c r="O767" s="779"/>
      <c r="P767" s="779"/>
      <c r="Q767" s="779"/>
      <c r="R767" s="779"/>
      <c r="S767" s="779"/>
      <c r="T767" s="779"/>
      <c r="U767" s="779"/>
      <c r="V767" s="779"/>
      <c r="W767" s="779"/>
      <c r="X767" s="779"/>
      <c r="Y767" s="779"/>
      <c r="Z767" s="779"/>
      <c r="AA767" s="779"/>
      <c r="AB767" s="779"/>
      <c r="AC767" s="779"/>
      <c r="AD767" s="780"/>
      <c r="AE767" s="33"/>
      <c r="AF767" s="174"/>
      <c r="AK767" s="3"/>
      <c r="AL767" s="8"/>
      <c r="AM767" s="8"/>
      <c r="AN767" s="8"/>
      <c r="AO767" s="8"/>
      <c r="AP767" s="8"/>
      <c r="AQ767" s="8"/>
      <c r="AR767" s="70"/>
    </row>
    <row r="768" spans="1:44" ht="27" customHeight="1" x14ac:dyDescent="0.65">
      <c r="B768" s="30"/>
      <c r="E768" s="31"/>
      <c r="F768" s="32"/>
      <c r="H768" s="778"/>
      <c r="I768" s="779"/>
      <c r="J768" s="779"/>
      <c r="K768" s="779"/>
      <c r="L768" s="779"/>
      <c r="M768" s="779"/>
      <c r="N768" s="779"/>
      <c r="O768" s="779"/>
      <c r="P768" s="779"/>
      <c r="Q768" s="779"/>
      <c r="R768" s="779"/>
      <c r="S768" s="779"/>
      <c r="T768" s="779"/>
      <c r="U768" s="779"/>
      <c r="V768" s="779"/>
      <c r="W768" s="779"/>
      <c r="X768" s="779"/>
      <c r="Y768" s="779"/>
      <c r="Z768" s="779"/>
      <c r="AA768" s="779"/>
      <c r="AB768" s="779"/>
      <c r="AC768" s="779"/>
      <c r="AD768" s="780"/>
      <c r="AE768" s="33"/>
      <c r="AF768" s="174"/>
      <c r="AK768" s="3"/>
      <c r="AL768" s="8"/>
      <c r="AM768" s="8"/>
      <c r="AN768" s="8"/>
      <c r="AO768" s="8"/>
      <c r="AP768" s="8"/>
      <c r="AQ768" s="8"/>
      <c r="AR768" s="70"/>
    </row>
    <row r="769" spans="1:44" ht="27" customHeight="1" thickBot="1" x14ac:dyDescent="0.7">
      <c r="B769" s="30"/>
      <c r="E769" s="31"/>
      <c r="F769" s="32"/>
      <c r="H769" s="781"/>
      <c r="I769" s="782"/>
      <c r="J769" s="782"/>
      <c r="K769" s="782"/>
      <c r="L769" s="782"/>
      <c r="M769" s="782"/>
      <c r="N769" s="782"/>
      <c r="O769" s="782"/>
      <c r="P769" s="782"/>
      <c r="Q769" s="782"/>
      <c r="R769" s="782"/>
      <c r="S769" s="782"/>
      <c r="T769" s="782"/>
      <c r="U769" s="782"/>
      <c r="V769" s="782"/>
      <c r="W769" s="782"/>
      <c r="X769" s="782"/>
      <c r="Y769" s="782"/>
      <c r="Z769" s="782"/>
      <c r="AA769" s="782"/>
      <c r="AB769" s="782"/>
      <c r="AC769" s="782"/>
      <c r="AD769" s="783"/>
      <c r="AE769" s="33"/>
      <c r="AF769" s="174"/>
      <c r="AK769" s="3"/>
      <c r="AL769" s="8"/>
      <c r="AM769" s="8"/>
      <c r="AN769" s="8"/>
      <c r="AO769" s="8"/>
      <c r="AP769" s="8"/>
      <c r="AQ769" s="8"/>
      <c r="AR769" s="70"/>
    </row>
    <row r="770" spans="1:44" ht="27" customHeight="1" x14ac:dyDescent="0.65">
      <c r="A770" s="8" t="str">
        <f t="shared" si="25"/>
        <v/>
      </c>
      <c r="B770" s="30"/>
      <c r="E770" s="31"/>
      <c r="F770" s="32"/>
      <c r="AE770" s="33"/>
      <c r="AF770" s="174" t="str">
        <f>_xlfn.IFS(COUNTIF($AE$8:AE770,AE770)&lt;&gt;0,COUNTIF($AE$8:AE770,AE770),COUNTIF($AE$8:AE770,AE770)=0,"")</f>
        <v/>
      </c>
      <c r="AG770" s="98" t="str">
        <f t="shared" ref="AG770:AG840" si="26">+AF770</f>
        <v/>
      </c>
      <c r="AK770" s="3"/>
      <c r="AL770" s="366"/>
      <c r="AM770" s="367"/>
      <c r="AN770" s="367"/>
      <c r="AO770" s="367"/>
      <c r="AP770" s="367"/>
      <c r="AQ770" s="368"/>
      <c r="AR770" s="70"/>
    </row>
    <row r="771" spans="1:44" ht="27" customHeight="1" x14ac:dyDescent="0.65">
      <c r="B771" s="30"/>
      <c r="E771" s="31"/>
      <c r="F771" s="32"/>
      <c r="AE771" s="33"/>
      <c r="AF771" s="174"/>
      <c r="AK771" s="3"/>
      <c r="AL771" s="366"/>
      <c r="AM771" s="367"/>
      <c r="AN771" s="367"/>
      <c r="AO771" s="367"/>
      <c r="AP771" s="367"/>
      <c r="AQ771" s="368"/>
      <c r="AR771" s="70"/>
    </row>
    <row r="772" spans="1:44" ht="27" customHeight="1" x14ac:dyDescent="0.65">
      <c r="A772" s="8">
        <f t="shared" si="25"/>
        <v>114</v>
      </c>
      <c r="B772" s="30"/>
      <c r="E772" s="31"/>
      <c r="F772" s="32"/>
      <c r="G772" s="8" t="s">
        <v>241</v>
      </c>
      <c r="H772" s="545" t="s">
        <v>242</v>
      </c>
      <c r="I772" s="545"/>
      <c r="J772" s="545"/>
      <c r="K772" s="545"/>
      <c r="L772" s="545"/>
      <c r="M772" s="545"/>
      <c r="N772" s="545"/>
      <c r="O772" s="545"/>
      <c r="P772" s="545"/>
      <c r="Q772" s="545"/>
      <c r="R772" s="545"/>
      <c r="S772" s="545"/>
      <c r="T772" s="545"/>
      <c r="U772" s="545"/>
      <c r="V772" s="545"/>
      <c r="W772" s="545"/>
      <c r="X772" s="545"/>
      <c r="Y772" s="545"/>
      <c r="Z772" s="545"/>
      <c r="AA772" s="545"/>
      <c r="AB772" s="545"/>
      <c r="AC772" s="545"/>
      <c r="AD772" s="545"/>
      <c r="AE772" s="171" t="s">
        <v>838</v>
      </c>
      <c r="AF772" s="174">
        <f>_xlfn.IFS(COUNTIF($AE$8:AE772,AE772)&lt;&gt;0,COUNTIF($AE$8:AE772,AE772),COUNTIF($AE$8:AE772,AE772)=0,"")</f>
        <v>114</v>
      </c>
      <c r="AG772" s="98">
        <f t="shared" si="26"/>
        <v>114</v>
      </c>
      <c r="AH772" s="554" t="s">
        <v>50</v>
      </c>
      <c r="AI772" s="555"/>
      <c r="AJ772" s="556"/>
      <c r="AK772" s="3"/>
      <c r="AL772" s="614" t="s">
        <v>1170</v>
      </c>
      <c r="AM772" s="656"/>
      <c r="AN772" s="656"/>
      <c r="AO772" s="656"/>
      <c r="AP772" s="656"/>
      <c r="AQ772" s="734"/>
      <c r="AR772" s="742" t="e">
        <f>VLOOKUP(AH772,$CD$7:$CE$9,2,FALSE)</f>
        <v>#N/A</v>
      </c>
    </row>
    <row r="773" spans="1:44" ht="27" customHeight="1" x14ac:dyDescent="0.65">
      <c r="A773" s="8" t="str">
        <f t="shared" ref="A773:A844" si="27">+AG773</f>
        <v/>
      </c>
      <c r="B773" s="30"/>
      <c r="E773" s="31"/>
      <c r="F773" s="32"/>
      <c r="H773" s="545"/>
      <c r="I773" s="545"/>
      <c r="J773" s="545"/>
      <c r="K773" s="545"/>
      <c r="L773" s="545"/>
      <c r="M773" s="545"/>
      <c r="N773" s="545"/>
      <c r="O773" s="545"/>
      <c r="P773" s="545"/>
      <c r="Q773" s="545"/>
      <c r="R773" s="545"/>
      <c r="S773" s="545"/>
      <c r="T773" s="545"/>
      <c r="U773" s="545"/>
      <c r="V773" s="545"/>
      <c r="W773" s="545"/>
      <c r="X773" s="545"/>
      <c r="Y773" s="545"/>
      <c r="Z773" s="545"/>
      <c r="AA773" s="545"/>
      <c r="AB773" s="545"/>
      <c r="AC773" s="545"/>
      <c r="AD773" s="545"/>
      <c r="AE773" s="33"/>
      <c r="AF773" s="174" t="str">
        <f>_xlfn.IFS(COUNTIF($AE$8:AE773,AE773)&lt;&gt;0,COUNTIF($AE$8:AE773,AE773),COUNTIF($AE$8:AE773,AE773)=0,"")</f>
        <v/>
      </c>
      <c r="AG773" s="98" t="str">
        <f t="shared" si="26"/>
        <v/>
      </c>
      <c r="AK773" s="3"/>
      <c r="AL773" s="735"/>
      <c r="AM773" s="656"/>
      <c r="AN773" s="656"/>
      <c r="AO773" s="656"/>
      <c r="AP773" s="656"/>
      <c r="AQ773" s="734"/>
      <c r="AR773" s="742"/>
    </row>
    <row r="774" spans="1:44" ht="27" customHeight="1" x14ac:dyDescent="0.65">
      <c r="A774" s="8" t="str">
        <f t="shared" si="27"/>
        <v/>
      </c>
      <c r="B774" s="30"/>
      <c r="E774" s="31"/>
      <c r="F774" s="32"/>
      <c r="H774" s="545"/>
      <c r="I774" s="545"/>
      <c r="J774" s="545"/>
      <c r="K774" s="545"/>
      <c r="L774" s="545"/>
      <c r="M774" s="545"/>
      <c r="N774" s="545"/>
      <c r="O774" s="545"/>
      <c r="P774" s="545"/>
      <c r="Q774" s="545"/>
      <c r="R774" s="545"/>
      <c r="S774" s="545"/>
      <c r="T774" s="545"/>
      <c r="U774" s="545"/>
      <c r="V774" s="545"/>
      <c r="W774" s="545"/>
      <c r="X774" s="545"/>
      <c r="Y774" s="545"/>
      <c r="Z774" s="545"/>
      <c r="AA774" s="545"/>
      <c r="AB774" s="545"/>
      <c r="AC774" s="545"/>
      <c r="AD774" s="545"/>
      <c r="AE774" s="33"/>
      <c r="AF774" s="174" t="str">
        <f>_xlfn.IFS(COUNTIF($AE$8:AE774,AE774)&lt;&gt;0,COUNTIF($AE$8:AE774,AE774),COUNTIF($AE$8:AE774,AE774)=0,"")</f>
        <v/>
      </c>
      <c r="AG774" s="98" t="str">
        <f t="shared" si="26"/>
        <v/>
      </c>
      <c r="AK774" s="3"/>
      <c r="AL774" s="366"/>
      <c r="AM774" s="367"/>
      <c r="AN774" s="367"/>
      <c r="AO774" s="367"/>
      <c r="AP774" s="367"/>
      <c r="AQ774" s="368"/>
      <c r="AR774" s="70"/>
    </row>
    <row r="775" spans="1:44" ht="27" customHeight="1" x14ac:dyDescent="0.65">
      <c r="B775" s="30"/>
      <c r="E775" s="31"/>
      <c r="F775" s="32"/>
      <c r="H775" s="269"/>
      <c r="I775" s="269"/>
      <c r="J775" s="269"/>
      <c r="K775" s="269"/>
      <c r="L775" s="269"/>
      <c r="M775" s="269"/>
      <c r="N775" s="269"/>
      <c r="O775" s="269"/>
      <c r="P775" s="269"/>
      <c r="Q775" s="269"/>
      <c r="R775" s="269"/>
      <c r="S775" s="269"/>
      <c r="T775" s="269"/>
      <c r="U775" s="269"/>
      <c r="V775" s="269"/>
      <c r="W775" s="269"/>
      <c r="X775" s="269"/>
      <c r="Y775" s="269"/>
      <c r="Z775" s="269"/>
      <c r="AA775" s="269"/>
      <c r="AB775" s="269"/>
      <c r="AC775" s="269"/>
      <c r="AD775" s="269"/>
      <c r="AE775" s="33"/>
      <c r="AF775" s="174"/>
      <c r="AK775" s="3"/>
      <c r="AL775" s="366"/>
      <c r="AM775" s="367"/>
      <c r="AN775" s="367"/>
      <c r="AO775" s="367"/>
      <c r="AP775" s="367"/>
      <c r="AQ775" s="368"/>
      <c r="AR775" s="70"/>
    </row>
    <row r="776" spans="1:44" ht="27" customHeight="1" x14ac:dyDescent="0.65">
      <c r="B776" s="30"/>
      <c r="E776" s="31"/>
      <c r="F776" s="32"/>
      <c r="H776" s="269"/>
      <c r="I776" s="738" t="s">
        <v>1004</v>
      </c>
      <c r="J776" s="738"/>
      <c r="K776" s="738"/>
      <c r="L776" s="738"/>
      <c r="M776" s="738"/>
      <c r="N776" s="738"/>
      <c r="O776" s="738"/>
      <c r="P776" s="738"/>
      <c r="Q776" s="738"/>
      <c r="R776" s="738"/>
      <c r="S776" s="738"/>
      <c r="T776" s="738"/>
      <c r="U776" s="738"/>
      <c r="V776" s="738"/>
      <c r="W776" s="738"/>
      <c r="X776" s="738"/>
      <c r="Y776" s="738"/>
      <c r="Z776" s="738"/>
      <c r="AA776" s="738"/>
      <c r="AB776" s="738"/>
      <c r="AC776" s="738"/>
      <c r="AD776" s="738"/>
      <c r="AE776" s="33"/>
      <c r="AF776" s="174"/>
      <c r="AK776" s="3"/>
      <c r="AL776" s="366"/>
      <c r="AM776" s="367"/>
      <c r="AN776" s="367"/>
      <c r="AO776" s="367"/>
      <c r="AP776" s="367"/>
      <c r="AQ776" s="368"/>
      <c r="AR776" s="70"/>
    </row>
    <row r="777" spans="1:44" ht="27" customHeight="1" x14ac:dyDescent="0.65">
      <c r="B777" s="30"/>
      <c r="E777" s="31"/>
      <c r="F777" s="32"/>
      <c r="H777" s="269"/>
      <c r="I777" s="738"/>
      <c r="J777" s="738"/>
      <c r="K777" s="738"/>
      <c r="L777" s="738"/>
      <c r="M777" s="738"/>
      <c r="N777" s="738"/>
      <c r="O777" s="738"/>
      <c r="P777" s="738"/>
      <c r="Q777" s="738"/>
      <c r="R777" s="738"/>
      <c r="S777" s="738"/>
      <c r="T777" s="738"/>
      <c r="U777" s="738"/>
      <c r="V777" s="738"/>
      <c r="W777" s="738"/>
      <c r="X777" s="738"/>
      <c r="Y777" s="738"/>
      <c r="Z777" s="738"/>
      <c r="AA777" s="738"/>
      <c r="AB777" s="738"/>
      <c r="AC777" s="738"/>
      <c r="AD777" s="738"/>
      <c r="AE777" s="33"/>
      <c r="AF777" s="174"/>
      <c r="AK777" s="3"/>
      <c r="AL777" s="366"/>
      <c r="AM777" s="367"/>
      <c r="AN777" s="367"/>
      <c r="AO777" s="367"/>
      <c r="AP777" s="367"/>
      <c r="AQ777" s="368"/>
      <c r="AR777" s="70"/>
    </row>
    <row r="778" spans="1:44" ht="27" customHeight="1" x14ac:dyDescent="0.65">
      <c r="B778" s="30"/>
      <c r="E778" s="31"/>
      <c r="F778" s="32"/>
      <c r="H778" s="269"/>
      <c r="I778" s="738"/>
      <c r="J778" s="738"/>
      <c r="K778" s="738"/>
      <c r="L778" s="738"/>
      <c r="M778" s="738"/>
      <c r="N778" s="738"/>
      <c r="O778" s="738"/>
      <c r="P778" s="738"/>
      <c r="Q778" s="738"/>
      <c r="R778" s="738"/>
      <c r="S778" s="738"/>
      <c r="T778" s="738"/>
      <c r="U778" s="738"/>
      <c r="V778" s="738"/>
      <c r="W778" s="738"/>
      <c r="X778" s="738"/>
      <c r="Y778" s="738"/>
      <c r="Z778" s="738"/>
      <c r="AA778" s="738"/>
      <c r="AB778" s="738"/>
      <c r="AC778" s="738"/>
      <c r="AD778" s="738"/>
      <c r="AE778" s="33"/>
      <c r="AF778" s="174"/>
      <c r="AK778" s="3"/>
      <c r="AL778" s="366"/>
      <c r="AM778" s="367"/>
      <c r="AN778" s="367"/>
      <c r="AO778" s="367"/>
      <c r="AP778" s="367"/>
      <c r="AQ778" s="368"/>
      <c r="AR778" s="70"/>
    </row>
    <row r="779" spans="1:44" ht="27" customHeight="1" x14ac:dyDescent="0.65">
      <c r="B779" s="30"/>
      <c r="E779" s="31"/>
      <c r="F779" s="32"/>
      <c r="H779" s="269"/>
      <c r="I779" s="738"/>
      <c r="J779" s="738"/>
      <c r="K779" s="738"/>
      <c r="L779" s="738"/>
      <c r="M779" s="738"/>
      <c r="N779" s="738"/>
      <c r="O779" s="738"/>
      <c r="P779" s="738"/>
      <c r="Q779" s="738"/>
      <c r="R779" s="738"/>
      <c r="S779" s="738"/>
      <c r="T779" s="738"/>
      <c r="U779" s="738"/>
      <c r="V779" s="738"/>
      <c r="W779" s="738"/>
      <c r="X779" s="738"/>
      <c r="Y779" s="738"/>
      <c r="Z779" s="738"/>
      <c r="AA779" s="738"/>
      <c r="AB779" s="738"/>
      <c r="AC779" s="738"/>
      <c r="AD779" s="738"/>
      <c r="AE779" s="33"/>
      <c r="AF779" s="174"/>
      <c r="AK779" s="3"/>
      <c r="AL779" s="366"/>
      <c r="AM779" s="367"/>
      <c r="AN779" s="367"/>
      <c r="AO779" s="367"/>
      <c r="AP779" s="367"/>
      <c r="AQ779" s="368"/>
      <c r="AR779" s="70"/>
    </row>
    <row r="780" spans="1:44" ht="27" customHeight="1" x14ac:dyDescent="0.65">
      <c r="B780" s="30"/>
      <c r="E780" s="31"/>
      <c r="F780" s="32"/>
      <c r="H780" s="269"/>
      <c r="I780" s="738"/>
      <c r="J780" s="738"/>
      <c r="K780" s="738"/>
      <c r="L780" s="738"/>
      <c r="M780" s="738"/>
      <c r="N780" s="738"/>
      <c r="O780" s="738"/>
      <c r="P780" s="738"/>
      <c r="Q780" s="738"/>
      <c r="R780" s="738"/>
      <c r="S780" s="738"/>
      <c r="T780" s="738"/>
      <c r="U780" s="738"/>
      <c r="V780" s="738"/>
      <c r="W780" s="738"/>
      <c r="X780" s="738"/>
      <c r="Y780" s="738"/>
      <c r="Z780" s="738"/>
      <c r="AA780" s="738"/>
      <c r="AB780" s="738"/>
      <c r="AC780" s="738"/>
      <c r="AD780" s="738"/>
      <c r="AE780" s="33"/>
      <c r="AF780" s="174"/>
      <c r="AK780" s="3"/>
      <c r="AL780" s="366"/>
      <c r="AM780" s="367"/>
      <c r="AN780" s="367"/>
      <c r="AO780" s="367"/>
      <c r="AP780" s="367"/>
      <c r="AQ780" s="368"/>
      <c r="AR780" s="70"/>
    </row>
    <row r="781" spans="1:44" ht="27" customHeight="1" x14ac:dyDescent="0.65">
      <c r="B781" s="30"/>
      <c r="E781" s="31"/>
      <c r="F781" s="32"/>
      <c r="H781" s="269"/>
      <c r="I781" s="738"/>
      <c r="J781" s="738"/>
      <c r="K781" s="738"/>
      <c r="L781" s="738"/>
      <c r="M781" s="738"/>
      <c r="N781" s="738"/>
      <c r="O781" s="738"/>
      <c r="P781" s="738"/>
      <c r="Q781" s="738"/>
      <c r="R781" s="738"/>
      <c r="S781" s="738"/>
      <c r="T781" s="738"/>
      <c r="U781" s="738"/>
      <c r="V781" s="738"/>
      <c r="W781" s="738"/>
      <c r="X781" s="738"/>
      <c r="Y781" s="738"/>
      <c r="Z781" s="738"/>
      <c r="AA781" s="738"/>
      <c r="AB781" s="738"/>
      <c r="AC781" s="738"/>
      <c r="AD781" s="738"/>
      <c r="AE781" s="33"/>
      <c r="AF781" s="174"/>
      <c r="AK781" s="3"/>
      <c r="AL781" s="366"/>
      <c r="AM781" s="367"/>
      <c r="AN781" s="367"/>
      <c r="AO781" s="367"/>
      <c r="AP781" s="367"/>
      <c r="AQ781" s="368"/>
      <c r="AR781" s="70"/>
    </row>
    <row r="782" spans="1:44" ht="27" customHeight="1" x14ac:dyDescent="0.65">
      <c r="B782" s="30"/>
      <c r="E782" s="31"/>
      <c r="F782" s="32"/>
      <c r="H782" s="269"/>
      <c r="I782" s="738"/>
      <c r="J782" s="738"/>
      <c r="K782" s="738"/>
      <c r="L782" s="738"/>
      <c r="M782" s="738"/>
      <c r="N782" s="738"/>
      <c r="O782" s="738"/>
      <c r="P782" s="738"/>
      <c r="Q782" s="738"/>
      <c r="R782" s="738"/>
      <c r="S782" s="738"/>
      <c r="T782" s="738"/>
      <c r="U782" s="738"/>
      <c r="V782" s="738"/>
      <c r="W782" s="738"/>
      <c r="X782" s="738"/>
      <c r="Y782" s="738"/>
      <c r="Z782" s="738"/>
      <c r="AA782" s="738"/>
      <c r="AB782" s="738"/>
      <c r="AC782" s="738"/>
      <c r="AD782" s="738"/>
      <c r="AE782" s="33"/>
      <c r="AF782" s="174"/>
      <c r="AK782" s="3"/>
      <c r="AL782" s="366"/>
      <c r="AM782" s="367"/>
      <c r="AN782" s="367"/>
      <c r="AO782" s="367"/>
      <c r="AP782" s="367"/>
      <c r="AQ782" s="368"/>
      <c r="AR782" s="70"/>
    </row>
    <row r="783" spans="1:44" ht="27" customHeight="1" x14ac:dyDescent="0.65">
      <c r="B783" s="30"/>
      <c r="E783" s="31"/>
      <c r="F783" s="32"/>
      <c r="H783" s="269"/>
      <c r="I783" s="738"/>
      <c r="J783" s="738"/>
      <c r="K783" s="738"/>
      <c r="L783" s="738"/>
      <c r="M783" s="738"/>
      <c r="N783" s="738"/>
      <c r="O783" s="738"/>
      <c r="P783" s="738"/>
      <c r="Q783" s="738"/>
      <c r="R783" s="738"/>
      <c r="S783" s="738"/>
      <c r="T783" s="738"/>
      <c r="U783" s="738"/>
      <c r="V783" s="738"/>
      <c r="W783" s="738"/>
      <c r="X783" s="738"/>
      <c r="Y783" s="738"/>
      <c r="Z783" s="738"/>
      <c r="AA783" s="738"/>
      <c r="AB783" s="738"/>
      <c r="AC783" s="738"/>
      <c r="AD783" s="738"/>
      <c r="AE783" s="33"/>
      <c r="AF783" s="174"/>
      <c r="AK783" s="3"/>
      <c r="AL783" s="366"/>
      <c r="AM783" s="367"/>
      <c r="AN783" s="367"/>
      <c r="AO783" s="367"/>
      <c r="AP783" s="367"/>
      <c r="AQ783" s="368"/>
      <c r="AR783" s="70"/>
    </row>
    <row r="784" spans="1:44" ht="42.55" customHeight="1" x14ac:dyDescent="0.65">
      <c r="B784" s="30"/>
      <c r="E784" s="31"/>
      <c r="F784" s="32"/>
      <c r="H784" s="269"/>
      <c r="I784" s="738"/>
      <c r="J784" s="738"/>
      <c r="K784" s="738"/>
      <c r="L784" s="738"/>
      <c r="M784" s="738"/>
      <c r="N784" s="738"/>
      <c r="O784" s="738"/>
      <c r="P784" s="738"/>
      <c r="Q784" s="738"/>
      <c r="R784" s="738"/>
      <c r="S784" s="738"/>
      <c r="T784" s="738"/>
      <c r="U784" s="738"/>
      <c r="V784" s="738"/>
      <c r="W784" s="738"/>
      <c r="X784" s="738"/>
      <c r="Y784" s="738"/>
      <c r="Z784" s="738"/>
      <c r="AA784" s="738"/>
      <c r="AB784" s="738"/>
      <c r="AC784" s="738"/>
      <c r="AD784" s="738"/>
      <c r="AE784" s="33"/>
      <c r="AF784" s="174"/>
      <c r="AK784" s="3"/>
      <c r="AL784" s="366"/>
      <c r="AM784" s="367"/>
      <c r="AN784" s="367"/>
      <c r="AO784" s="367"/>
      <c r="AP784" s="367"/>
      <c r="AQ784" s="368"/>
      <c r="AR784" s="70"/>
    </row>
    <row r="785" spans="1:44" ht="27" customHeight="1" thickBot="1" x14ac:dyDescent="0.7">
      <c r="A785" s="8" t="str">
        <f t="shared" si="27"/>
        <v/>
      </c>
      <c r="B785" s="24"/>
      <c r="C785" s="1"/>
      <c r="D785" s="1"/>
      <c r="E785" s="25"/>
      <c r="F785" s="42"/>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33"/>
      <c r="AF785" s="174" t="str">
        <f>_xlfn.IFS(COUNTIF($AE$8:AE785,AE785)&lt;&gt;0,COUNTIF($AE$8:AE785,AE785),COUNTIF($AE$8:AE785,AE785)=0,"")</f>
        <v/>
      </c>
      <c r="AG785" s="98" t="str">
        <f t="shared" si="26"/>
        <v/>
      </c>
      <c r="AI785" s="27"/>
      <c r="AJ785" s="27"/>
      <c r="AK785" s="6"/>
      <c r="AL785" s="446"/>
      <c r="AM785" s="447"/>
      <c r="AN785" s="447"/>
      <c r="AO785" s="447"/>
      <c r="AP785" s="447"/>
      <c r="AQ785" s="448"/>
      <c r="AR785" s="34"/>
    </row>
    <row r="786" spans="1:44" ht="27" customHeight="1" x14ac:dyDescent="0.65">
      <c r="A786" s="8" t="str">
        <f t="shared" si="27"/>
        <v/>
      </c>
      <c r="B786" s="30"/>
      <c r="E786" s="31"/>
      <c r="F786" s="32"/>
      <c r="AE786" s="47"/>
      <c r="AF786" s="175" t="str">
        <f>_xlfn.IFS(COUNTIF($AE$8:AE786,AE786)&lt;&gt;0,COUNTIF($AE$8:AE786,AE786),COUNTIF($AE$8:AE786,AE786)=0,"")</f>
        <v/>
      </c>
      <c r="AG786" s="102" t="str">
        <f t="shared" si="26"/>
        <v/>
      </c>
      <c r="AH786" s="48"/>
      <c r="AK786" s="3"/>
      <c r="AL786" s="372"/>
      <c r="AQ786" s="374"/>
      <c r="AR786" s="34"/>
    </row>
    <row r="787" spans="1:44" ht="27" customHeight="1" x14ac:dyDescent="0.65">
      <c r="A787" s="8">
        <f t="shared" si="27"/>
        <v>115</v>
      </c>
      <c r="B787" s="848" t="s">
        <v>753</v>
      </c>
      <c r="C787" s="573"/>
      <c r="D787" s="573"/>
      <c r="E787" s="812"/>
      <c r="F787" s="629" t="s">
        <v>74</v>
      </c>
      <c r="G787" s="630"/>
      <c r="H787" s="511" t="s">
        <v>260</v>
      </c>
      <c r="I787" s="511"/>
      <c r="J787" s="511"/>
      <c r="K787" s="511"/>
      <c r="L787" s="511"/>
      <c r="M787" s="511"/>
      <c r="N787" s="511"/>
      <c r="O787" s="511"/>
      <c r="P787" s="511"/>
      <c r="Q787" s="511"/>
      <c r="R787" s="511"/>
      <c r="S787" s="511"/>
      <c r="T787" s="511"/>
      <c r="U787" s="511"/>
      <c r="V787" s="511"/>
      <c r="W787" s="511"/>
      <c r="X787" s="511"/>
      <c r="Y787" s="511"/>
      <c r="Z787" s="511"/>
      <c r="AA787" s="511"/>
      <c r="AB787" s="511"/>
      <c r="AC787" s="511"/>
      <c r="AD787" s="511"/>
      <c r="AE787" s="171" t="s">
        <v>838</v>
      </c>
      <c r="AF787" s="174">
        <f>_xlfn.IFS(COUNTIF($AE$8:AE787,AE787)&lt;&gt;0,COUNTIF($AE$8:AE787,AE787),COUNTIF($AE$8:AE787,AE787)=0,"")</f>
        <v>115</v>
      </c>
      <c r="AG787" s="98">
        <f t="shared" si="26"/>
        <v>115</v>
      </c>
      <c r="AH787" s="554" t="s">
        <v>50</v>
      </c>
      <c r="AI787" s="555"/>
      <c r="AJ787" s="556"/>
      <c r="AK787" s="3"/>
      <c r="AL787" s="614" t="s">
        <v>754</v>
      </c>
      <c r="AM787" s="615"/>
      <c r="AN787" s="615"/>
      <c r="AO787" s="615"/>
      <c r="AP787" s="615"/>
      <c r="AQ787" s="616"/>
      <c r="AR787" s="742" t="e">
        <f>VLOOKUP(AH787,$CD$7:$CE$9,2,FALSE)</f>
        <v>#N/A</v>
      </c>
    </row>
    <row r="788" spans="1:44" ht="27" customHeight="1" x14ac:dyDescent="0.65">
      <c r="A788" s="8" t="str">
        <f t="shared" si="27"/>
        <v/>
      </c>
      <c r="B788" s="848"/>
      <c r="C788" s="573"/>
      <c r="D788" s="573"/>
      <c r="E788" s="812"/>
      <c r="F788" s="32"/>
      <c r="H788" s="511"/>
      <c r="I788" s="511"/>
      <c r="J788" s="511"/>
      <c r="K788" s="511"/>
      <c r="L788" s="511"/>
      <c r="M788" s="511"/>
      <c r="N788" s="511"/>
      <c r="O788" s="511"/>
      <c r="P788" s="511"/>
      <c r="Q788" s="511"/>
      <c r="R788" s="511"/>
      <c r="S788" s="511"/>
      <c r="T788" s="511"/>
      <c r="U788" s="511"/>
      <c r="V788" s="511"/>
      <c r="W788" s="511"/>
      <c r="X788" s="511"/>
      <c r="Y788" s="511"/>
      <c r="Z788" s="511"/>
      <c r="AA788" s="511"/>
      <c r="AB788" s="511"/>
      <c r="AC788" s="511"/>
      <c r="AD788" s="511"/>
      <c r="AE788" s="33"/>
      <c r="AF788" s="174" t="str">
        <f>_xlfn.IFS(COUNTIF($AE$8:AE788,AE788)&lt;&gt;0,COUNTIF($AE$8:AE788,AE788),COUNTIF($AE$8:AE788,AE788)=0,"")</f>
        <v/>
      </c>
      <c r="AG788" s="98" t="str">
        <f t="shared" si="26"/>
        <v/>
      </c>
      <c r="AK788" s="3"/>
      <c r="AL788" s="614"/>
      <c r="AM788" s="615"/>
      <c r="AN788" s="615"/>
      <c r="AO788" s="615"/>
      <c r="AP788" s="615"/>
      <c r="AQ788" s="616"/>
      <c r="AR788" s="742"/>
    </row>
    <row r="789" spans="1:44" ht="27" customHeight="1" x14ac:dyDescent="0.65">
      <c r="A789" s="8" t="str">
        <f t="shared" si="27"/>
        <v/>
      </c>
      <c r="B789" s="30"/>
      <c r="E789" s="31"/>
      <c r="F789" s="32"/>
      <c r="AE789" s="33"/>
      <c r="AF789" s="174" t="str">
        <f>_xlfn.IFS(COUNTIF($AE$8:AE789,AE789)&lt;&gt;0,COUNTIF($AE$8:AE789,AE789),COUNTIF($AE$8:AE789,AE789)=0,"")</f>
        <v/>
      </c>
      <c r="AG789" s="98" t="str">
        <f t="shared" si="26"/>
        <v/>
      </c>
      <c r="AK789" s="3"/>
      <c r="AL789" s="614"/>
      <c r="AM789" s="615"/>
      <c r="AN789" s="615"/>
      <c r="AO789" s="615"/>
      <c r="AP789" s="615"/>
      <c r="AQ789" s="616"/>
      <c r="AR789" s="34"/>
    </row>
    <row r="790" spans="1:44" ht="27" customHeight="1" x14ac:dyDescent="0.65">
      <c r="A790" s="8">
        <f t="shared" si="27"/>
        <v>116</v>
      </c>
      <c r="B790" s="30"/>
      <c r="E790" s="31"/>
      <c r="F790" s="629"/>
      <c r="G790" s="630"/>
      <c r="H790" s="545" t="s">
        <v>756</v>
      </c>
      <c r="I790" s="545"/>
      <c r="J790" s="545"/>
      <c r="K790" s="545"/>
      <c r="L790" s="545"/>
      <c r="M790" s="545"/>
      <c r="N790" s="545"/>
      <c r="O790" s="545"/>
      <c r="P790" s="545"/>
      <c r="Q790" s="545"/>
      <c r="R790" s="545"/>
      <c r="S790" s="545"/>
      <c r="T790" s="545"/>
      <c r="U790" s="545"/>
      <c r="V790" s="545"/>
      <c r="W790" s="545"/>
      <c r="X790" s="545"/>
      <c r="Y790" s="545"/>
      <c r="Z790" s="545"/>
      <c r="AA790" s="545"/>
      <c r="AB790" s="545"/>
      <c r="AC790" s="545"/>
      <c r="AD790" s="545"/>
      <c r="AE790" s="171" t="s">
        <v>838</v>
      </c>
      <c r="AF790" s="174">
        <f>_xlfn.IFS(COUNTIF($AE$8:AE790,AE790)&lt;&gt;0,COUNTIF($AE$8:AE790,AE790),COUNTIF($AE$8:AE790,AE790)=0,"")</f>
        <v>116</v>
      </c>
      <c r="AG790" s="98">
        <f t="shared" si="26"/>
        <v>116</v>
      </c>
      <c r="AH790" s="554" t="s">
        <v>50</v>
      </c>
      <c r="AI790" s="555"/>
      <c r="AJ790" s="556"/>
      <c r="AK790" s="3"/>
      <c r="AL790" s="614" t="s">
        <v>755</v>
      </c>
      <c r="AM790" s="615"/>
      <c r="AN790" s="615"/>
      <c r="AO790" s="615"/>
      <c r="AP790" s="615"/>
      <c r="AQ790" s="616"/>
      <c r="AR790" s="742" t="e">
        <f>VLOOKUP(AH790,$CD$7:$CE$9,2,FALSE)</f>
        <v>#N/A</v>
      </c>
    </row>
    <row r="791" spans="1:44" ht="27" customHeight="1" x14ac:dyDescent="0.65">
      <c r="A791" s="8" t="str">
        <f t="shared" si="27"/>
        <v/>
      </c>
      <c r="B791" s="30"/>
      <c r="E791" s="31"/>
      <c r="F791" s="32"/>
      <c r="H791" s="545"/>
      <c r="I791" s="545"/>
      <c r="J791" s="545"/>
      <c r="K791" s="545"/>
      <c r="L791" s="545"/>
      <c r="M791" s="545"/>
      <c r="N791" s="545"/>
      <c r="O791" s="545"/>
      <c r="P791" s="545"/>
      <c r="Q791" s="545"/>
      <c r="R791" s="545"/>
      <c r="S791" s="545"/>
      <c r="T791" s="545"/>
      <c r="U791" s="545"/>
      <c r="V791" s="545"/>
      <c r="W791" s="545"/>
      <c r="X791" s="545"/>
      <c r="Y791" s="545"/>
      <c r="Z791" s="545"/>
      <c r="AA791" s="545"/>
      <c r="AB791" s="545"/>
      <c r="AC791" s="545"/>
      <c r="AD791" s="545"/>
      <c r="AE791" s="33"/>
      <c r="AF791" s="174" t="str">
        <f>_xlfn.IFS(COUNTIF($AE$8:AE791,AE791)&lt;&gt;0,COUNTIF($AE$8:AE791,AE791),COUNTIF($AE$8:AE791,AE791)=0,"")</f>
        <v/>
      </c>
      <c r="AG791" s="98" t="str">
        <f t="shared" si="26"/>
        <v/>
      </c>
      <c r="AK791" s="3"/>
      <c r="AL791" s="614"/>
      <c r="AM791" s="615"/>
      <c r="AN791" s="615"/>
      <c r="AO791" s="615"/>
      <c r="AP791" s="615"/>
      <c r="AQ791" s="616"/>
      <c r="AR791" s="742"/>
    </row>
    <row r="792" spans="1:44" ht="27" customHeight="1" x14ac:dyDescent="0.65">
      <c r="A792" s="8" t="str">
        <f t="shared" si="27"/>
        <v/>
      </c>
      <c r="B792" s="30"/>
      <c r="E792" s="31"/>
      <c r="F792" s="32"/>
      <c r="AE792" s="33"/>
      <c r="AF792" s="174" t="str">
        <f>_xlfn.IFS(COUNTIF($AE$8:AE792,AE792)&lt;&gt;0,COUNTIF($AE$8:AE792,AE792),COUNTIF($AE$8:AE792,AE792)=0,"")</f>
        <v/>
      </c>
      <c r="AG792" s="98" t="str">
        <f t="shared" si="26"/>
        <v/>
      </c>
      <c r="AK792" s="3"/>
      <c r="AL792" s="614"/>
      <c r="AM792" s="615"/>
      <c r="AN792" s="615"/>
      <c r="AO792" s="615"/>
      <c r="AP792" s="615"/>
      <c r="AQ792" s="616"/>
      <c r="AR792" s="34"/>
    </row>
    <row r="793" spans="1:44" ht="27" customHeight="1" x14ac:dyDescent="0.65">
      <c r="A793" s="8">
        <f t="shared" si="27"/>
        <v>117</v>
      </c>
      <c r="B793" s="848"/>
      <c r="C793" s="573"/>
      <c r="D793" s="573"/>
      <c r="E793" s="812"/>
      <c r="F793" s="629" t="s">
        <v>112</v>
      </c>
      <c r="G793" s="630"/>
      <c r="H793" s="511" t="s">
        <v>757</v>
      </c>
      <c r="I793" s="511"/>
      <c r="J793" s="511"/>
      <c r="K793" s="511"/>
      <c r="L793" s="511"/>
      <c r="M793" s="511"/>
      <c r="N793" s="511"/>
      <c r="O793" s="511"/>
      <c r="P793" s="511"/>
      <c r="Q793" s="511"/>
      <c r="R793" s="511"/>
      <c r="S793" s="511"/>
      <c r="T793" s="511"/>
      <c r="U793" s="511"/>
      <c r="V793" s="511"/>
      <c r="W793" s="511"/>
      <c r="X793" s="511"/>
      <c r="Y793" s="511"/>
      <c r="Z793" s="511"/>
      <c r="AA793" s="511"/>
      <c r="AB793" s="511"/>
      <c r="AC793" s="511"/>
      <c r="AD793" s="511"/>
      <c r="AE793" s="171" t="s">
        <v>838</v>
      </c>
      <c r="AF793" s="174">
        <f>_xlfn.IFS(COUNTIF($AE$8:AE793,AE793)&lt;&gt;0,COUNTIF($AE$8:AE793,AE793),COUNTIF($AE$8:AE793,AE793)=0,"")</f>
        <v>117</v>
      </c>
      <c r="AG793" s="98">
        <f t="shared" si="26"/>
        <v>117</v>
      </c>
      <c r="AH793" s="554" t="s">
        <v>50</v>
      </c>
      <c r="AI793" s="555"/>
      <c r="AJ793" s="556"/>
      <c r="AK793" s="3"/>
      <c r="AL793" s="614" t="s">
        <v>758</v>
      </c>
      <c r="AM793" s="615"/>
      <c r="AN793" s="615"/>
      <c r="AO793" s="615"/>
      <c r="AP793" s="615"/>
      <c r="AQ793" s="616"/>
      <c r="AR793" s="742" t="e">
        <f>VLOOKUP(AH793,$CD$7:$CE$9,2,FALSE)</f>
        <v>#N/A</v>
      </c>
    </row>
    <row r="794" spans="1:44" ht="27" customHeight="1" x14ac:dyDescent="0.65">
      <c r="A794" s="8" t="str">
        <f t="shared" si="27"/>
        <v/>
      </c>
      <c r="B794" s="30"/>
      <c r="E794" s="31"/>
      <c r="F794" s="32"/>
      <c r="H794" s="511"/>
      <c r="I794" s="511"/>
      <c r="J794" s="511"/>
      <c r="K794" s="511"/>
      <c r="L794" s="511"/>
      <c r="M794" s="511"/>
      <c r="N794" s="511"/>
      <c r="O794" s="511"/>
      <c r="P794" s="511"/>
      <c r="Q794" s="511"/>
      <c r="R794" s="511"/>
      <c r="S794" s="511"/>
      <c r="T794" s="511"/>
      <c r="U794" s="511"/>
      <c r="V794" s="511"/>
      <c r="W794" s="511"/>
      <c r="X794" s="511"/>
      <c r="Y794" s="511"/>
      <c r="Z794" s="511"/>
      <c r="AA794" s="511"/>
      <c r="AB794" s="511"/>
      <c r="AC794" s="511"/>
      <c r="AD794" s="511"/>
      <c r="AE794" s="33"/>
      <c r="AF794" s="174" t="str">
        <f>_xlfn.IFS(COUNTIF($AE$8:AE794,AE794)&lt;&gt;0,COUNTIF($AE$8:AE794,AE794),COUNTIF($AE$8:AE794,AE794)=0,"")</f>
        <v/>
      </c>
      <c r="AG794" s="98" t="str">
        <f t="shared" si="26"/>
        <v/>
      </c>
      <c r="AK794" s="3"/>
      <c r="AL794" s="614"/>
      <c r="AM794" s="615"/>
      <c r="AN794" s="615"/>
      <c r="AO794" s="615"/>
      <c r="AP794" s="615"/>
      <c r="AQ794" s="616"/>
      <c r="AR794" s="742"/>
    </row>
    <row r="795" spans="1:44" ht="27" customHeight="1" x14ac:dyDescent="0.65">
      <c r="A795" s="8" t="str">
        <f t="shared" si="27"/>
        <v/>
      </c>
      <c r="B795" s="30"/>
      <c r="E795" s="31"/>
      <c r="F795" s="32"/>
      <c r="AE795" s="33"/>
      <c r="AF795" s="174" t="str">
        <f>_xlfn.IFS(COUNTIF($AE$8:AE795,AE795)&lt;&gt;0,COUNTIF($AE$8:AE795,AE795),COUNTIF($AE$8:AE795,AE795)=0,"")</f>
        <v/>
      </c>
      <c r="AG795" s="98" t="str">
        <f t="shared" si="26"/>
        <v/>
      </c>
      <c r="AK795" s="3"/>
      <c r="AL795" s="372"/>
      <c r="AQ795" s="374"/>
      <c r="AR795" s="34"/>
    </row>
    <row r="796" spans="1:44" ht="27" customHeight="1" x14ac:dyDescent="0.65">
      <c r="A796" s="8">
        <f t="shared" si="27"/>
        <v>118</v>
      </c>
      <c r="B796" s="30"/>
      <c r="E796" s="31"/>
      <c r="F796" s="629"/>
      <c r="G796" s="630"/>
      <c r="H796" s="575" t="s">
        <v>510</v>
      </c>
      <c r="I796" s="575"/>
      <c r="J796" s="575"/>
      <c r="K796" s="575"/>
      <c r="L796" s="575"/>
      <c r="M796" s="575"/>
      <c r="N796" s="575"/>
      <c r="O796" s="575"/>
      <c r="P796" s="575"/>
      <c r="Q796" s="575"/>
      <c r="R796" s="575"/>
      <c r="S796" s="575"/>
      <c r="T796" s="575"/>
      <c r="U796" s="575"/>
      <c r="V796" s="575"/>
      <c r="W796" s="575"/>
      <c r="X796" s="575"/>
      <c r="Y796" s="575"/>
      <c r="Z796" s="575"/>
      <c r="AA796" s="575"/>
      <c r="AB796" s="575"/>
      <c r="AC796" s="575"/>
      <c r="AD796" s="575"/>
      <c r="AE796" s="171" t="s">
        <v>838</v>
      </c>
      <c r="AF796" s="174">
        <f>_xlfn.IFS(COUNTIF($AE$8:AE796,AE796)&lt;&gt;0,COUNTIF($AE$8:AE796,AE796),COUNTIF($AE$8:AE796,AE796)=0,"")</f>
        <v>118</v>
      </c>
      <c r="AG796" s="98">
        <f t="shared" si="26"/>
        <v>118</v>
      </c>
      <c r="AH796" s="554" t="s">
        <v>50</v>
      </c>
      <c r="AI796" s="555"/>
      <c r="AJ796" s="556"/>
      <c r="AK796" s="3"/>
      <c r="AL796" s="338"/>
      <c r="AM796" s="339"/>
      <c r="AN796" s="339"/>
      <c r="AO796" s="339"/>
      <c r="AP796" s="339"/>
      <c r="AQ796" s="340"/>
      <c r="AR796" s="742" t="e">
        <f>VLOOKUP(AH796,$CD$7:$CE$9,2,FALSE)</f>
        <v>#N/A</v>
      </c>
    </row>
    <row r="797" spans="1:44" ht="27" customHeight="1" x14ac:dyDescent="0.65">
      <c r="A797" s="8" t="str">
        <f t="shared" si="27"/>
        <v/>
      </c>
      <c r="B797" s="30"/>
      <c r="E797" s="31"/>
      <c r="F797" s="32"/>
      <c r="AE797" s="33"/>
      <c r="AF797" s="174" t="str">
        <f>_xlfn.IFS(COUNTIF($AE$8:AE797,AE797)&lt;&gt;0,COUNTIF($AE$8:AE797,AE797),COUNTIF($AE$8:AE797,AE797)=0,"")</f>
        <v/>
      </c>
      <c r="AG797" s="98" t="str">
        <f t="shared" si="26"/>
        <v/>
      </c>
      <c r="AK797" s="3"/>
      <c r="AL797" s="338"/>
      <c r="AM797" s="339"/>
      <c r="AN797" s="339"/>
      <c r="AO797" s="339"/>
      <c r="AP797" s="339"/>
      <c r="AQ797" s="340"/>
      <c r="AR797" s="742"/>
    </row>
    <row r="798" spans="1:44" ht="27" customHeight="1" x14ac:dyDescent="0.65">
      <c r="A798" s="8">
        <f t="shared" si="27"/>
        <v>119</v>
      </c>
      <c r="B798" s="268"/>
      <c r="C798" s="150"/>
      <c r="D798" s="150"/>
      <c r="E798" s="267"/>
      <c r="F798" s="629" t="s">
        <v>249</v>
      </c>
      <c r="G798" s="630"/>
      <c r="H798" s="545" t="s">
        <v>261</v>
      </c>
      <c r="I798" s="545"/>
      <c r="J798" s="545"/>
      <c r="K798" s="545"/>
      <c r="L798" s="545"/>
      <c r="M798" s="545"/>
      <c r="N798" s="545"/>
      <c r="O798" s="545"/>
      <c r="P798" s="545"/>
      <c r="Q798" s="545"/>
      <c r="R798" s="545"/>
      <c r="S798" s="545"/>
      <c r="T798" s="545"/>
      <c r="U798" s="545"/>
      <c r="V798" s="545"/>
      <c r="W798" s="545"/>
      <c r="X798" s="545"/>
      <c r="Y798" s="545"/>
      <c r="Z798" s="545"/>
      <c r="AA798" s="545"/>
      <c r="AB798" s="545"/>
      <c r="AC798" s="545"/>
      <c r="AD798" s="545"/>
      <c r="AE798" s="171" t="s">
        <v>838</v>
      </c>
      <c r="AF798" s="174">
        <f>_xlfn.IFS(COUNTIF($AE$8:AE798,AE798)&lt;&gt;0,COUNTIF($AE$8:AE798,AE798),COUNTIF($AE$8:AE798,AE798)=0,"")</f>
        <v>119</v>
      </c>
      <c r="AG798" s="98">
        <f t="shared" si="26"/>
        <v>119</v>
      </c>
      <c r="AH798" s="554" t="s">
        <v>50</v>
      </c>
      <c r="AI798" s="555"/>
      <c r="AJ798" s="556"/>
      <c r="AK798" s="3"/>
      <c r="AL798" s="614" t="s">
        <v>759</v>
      </c>
      <c r="AM798" s="615"/>
      <c r="AN798" s="615"/>
      <c r="AO798" s="615"/>
      <c r="AP798" s="615"/>
      <c r="AQ798" s="616"/>
      <c r="AR798" s="742" t="e">
        <f>VLOOKUP(AH798,$CD$7:$CE$9,2,FALSE)</f>
        <v>#N/A</v>
      </c>
    </row>
    <row r="799" spans="1:44" ht="27" customHeight="1" x14ac:dyDescent="0.65">
      <c r="A799" s="8" t="str">
        <f t="shared" si="27"/>
        <v/>
      </c>
      <c r="B799" s="268"/>
      <c r="C799" s="150"/>
      <c r="D799" s="150"/>
      <c r="E799" s="267"/>
      <c r="F799" s="32"/>
      <c r="H799" s="545"/>
      <c r="I799" s="545"/>
      <c r="J799" s="545"/>
      <c r="K799" s="545"/>
      <c r="L799" s="545"/>
      <c r="M799" s="545"/>
      <c r="N799" s="545"/>
      <c r="O799" s="545"/>
      <c r="P799" s="545"/>
      <c r="Q799" s="545"/>
      <c r="R799" s="545"/>
      <c r="S799" s="545"/>
      <c r="T799" s="545"/>
      <c r="U799" s="545"/>
      <c r="V799" s="545"/>
      <c r="W799" s="545"/>
      <c r="X799" s="545"/>
      <c r="Y799" s="545"/>
      <c r="Z799" s="545"/>
      <c r="AA799" s="545"/>
      <c r="AB799" s="545"/>
      <c r="AC799" s="545"/>
      <c r="AD799" s="545"/>
      <c r="AE799" s="33"/>
      <c r="AF799" s="174" t="str">
        <f>_xlfn.IFS(COUNTIF($AE$8:AE799,AE799)&lt;&gt;0,COUNTIF($AE$8:AE799,AE799),COUNTIF($AE$8:AE799,AE799)=0,"")</f>
        <v/>
      </c>
      <c r="AG799" s="98" t="str">
        <f t="shared" si="26"/>
        <v/>
      </c>
      <c r="AK799" s="3"/>
      <c r="AL799" s="614"/>
      <c r="AM799" s="615"/>
      <c r="AN799" s="615"/>
      <c r="AO799" s="615"/>
      <c r="AP799" s="615"/>
      <c r="AQ799" s="616"/>
      <c r="AR799" s="742"/>
    </row>
    <row r="800" spans="1:44" ht="27" customHeight="1" thickBot="1" x14ac:dyDescent="0.7">
      <c r="A800" s="8" t="str">
        <f t="shared" si="27"/>
        <v/>
      </c>
      <c r="B800" s="30"/>
      <c r="E800" s="31"/>
      <c r="F800" s="32"/>
      <c r="H800" s="925" t="s">
        <v>268</v>
      </c>
      <c r="I800" s="925"/>
      <c r="J800" s="925"/>
      <c r="K800" s="925"/>
      <c r="L800" s="925"/>
      <c r="M800" s="925"/>
      <c r="N800" s="925"/>
      <c r="O800" s="925"/>
      <c r="P800" s="925"/>
      <c r="Q800" s="925"/>
      <c r="R800" s="925"/>
      <c r="S800" s="925"/>
      <c r="T800" s="925"/>
      <c r="U800" s="925"/>
      <c r="V800" s="925"/>
      <c r="W800" s="925"/>
      <c r="X800" s="925"/>
      <c r="Y800" s="925"/>
      <c r="Z800" s="925"/>
      <c r="AA800" s="925"/>
      <c r="AB800" s="925"/>
      <c r="AC800" s="925"/>
      <c r="AD800" s="925"/>
      <c r="AE800" s="33"/>
      <c r="AF800" s="174" t="str">
        <f>_xlfn.IFS(COUNTIF($AE$8:AE800,AE800)&lt;&gt;0,COUNTIF($AE$8:AE800,AE800),COUNTIF($AE$8:AE800,AE800)=0,"")</f>
        <v/>
      </c>
      <c r="AG800" s="98" t="str">
        <f t="shared" si="26"/>
        <v/>
      </c>
      <c r="AK800" s="3"/>
      <c r="AL800" s="372"/>
      <c r="AQ800" s="374"/>
      <c r="AR800" s="34"/>
    </row>
    <row r="801" spans="1:44" ht="27" customHeight="1" x14ac:dyDescent="0.65">
      <c r="A801" s="8" t="str">
        <f t="shared" si="27"/>
        <v/>
      </c>
      <c r="B801" s="30"/>
      <c r="E801" s="31"/>
      <c r="F801" s="32"/>
      <c r="H801" s="926" t="s">
        <v>262</v>
      </c>
      <c r="I801" s="927"/>
      <c r="J801" s="926"/>
      <c r="K801" s="771"/>
      <c r="L801" s="771"/>
      <c r="M801" s="83" t="s">
        <v>265</v>
      </c>
      <c r="N801" s="771"/>
      <c r="O801" s="771"/>
      <c r="P801" s="771"/>
      <c r="Q801" s="773" t="s">
        <v>266</v>
      </c>
      <c r="R801" s="773"/>
      <c r="S801" s="83" t="s">
        <v>267</v>
      </c>
      <c r="T801" s="771"/>
      <c r="U801" s="771"/>
      <c r="V801" s="771"/>
      <c r="W801" s="83" t="s">
        <v>265</v>
      </c>
      <c r="X801" s="771"/>
      <c r="Y801" s="771"/>
      <c r="Z801" s="771"/>
      <c r="AA801" s="773" t="s">
        <v>266</v>
      </c>
      <c r="AB801" s="774"/>
      <c r="AE801" s="33"/>
      <c r="AF801" s="174" t="str">
        <f>_xlfn.IFS(COUNTIF($AE$8:AE801,AE801)&lt;&gt;0,COUNTIF($AE$8:AE801,AE801),COUNTIF($AE$8:AE801,AE801)=0,"")</f>
        <v/>
      </c>
      <c r="AG801" s="98" t="str">
        <f t="shared" si="26"/>
        <v/>
      </c>
      <c r="AK801" s="3"/>
      <c r="AL801" s="372"/>
      <c r="AQ801" s="374"/>
      <c r="AR801" s="34"/>
    </row>
    <row r="802" spans="1:44" ht="27" customHeight="1" x14ac:dyDescent="0.65">
      <c r="A802" s="8" t="str">
        <f t="shared" si="27"/>
        <v/>
      </c>
      <c r="B802" s="30"/>
      <c r="E802" s="31"/>
      <c r="F802" s="32"/>
      <c r="H802" s="766" t="s">
        <v>263</v>
      </c>
      <c r="I802" s="767"/>
      <c r="J802" s="766"/>
      <c r="K802" s="764"/>
      <c r="L802" s="764"/>
      <c r="M802" s="84" t="s">
        <v>265</v>
      </c>
      <c r="N802" s="764"/>
      <c r="O802" s="764"/>
      <c r="P802" s="764"/>
      <c r="Q802" s="770" t="s">
        <v>266</v>
      </c>
      <c r="R802" s="770"/>
      <c r="S802" s="84" t="s">
        <v>267</v>
      </c>
      <c r="T802" s="764"/>
      <c r="U802" s="764"/>
      <c r="V802" s="764"/>
      <c r="W802" s="84" t="s">
        <v>265</v>
      </c>
      <c r="X802" s="764"/>
      <c r="Y802" s="764"/>
      <c r="Z802" s="764"/>
      <c r="AA802" s="770" t="s">
        <v>266</v>
      </c>
      <c r="AB802" s="920"/>
      <c r="AE802" s="33"/>
      <c r="AF802" s="174" t="str">
        <f>_xlfn.IFS(COUNTIF($AE$8:AE802,AE802)&lt;&gt;0,COUNTIF($AE$8:AE802,AE802),COUNTIF($AE$8:AE802,AE802)=0,"")</f>
        <v/>
      </c>
      <c r="AG802" s="98" t="str">
        <f t="shared" si="26"/>
        <v/>
      </c>
      <c r="AK802" s="3"/>
      <c r="AL802" s="372"/>
      <c r="AQ802" s="374"/>
      <c r="AR802" s="34"/>
    </row>
    <row r="803" spans="1:44" ht="27" customHeight="1" thickBot="1" x14ac:dyDescent="0.7">
      <c r="A803" s="8" t="str">
        <f t="shared" si="27"/>
        <v/>
      </c>
      <c r="B803" s="30"/>
      <c r="E803" s="31"/>
      <c r="F803" s="32"/>
      <c r="H803" s="768" t="s">
        <v>264</v>
      </c>
      <c r="I803" s="769"/>
      <c r="J803" s="768"/>
      <c r="K803" s="765"/>
      <c r="L803" s="765"/>
      <c r="M803" s="85" t="s">
        <v>265</v>
      </c>
      <c r="N803" s="765"/>
      <c r="O803" s="765"/>
      <c r="P803" s="765"/>
      <c r="Q803" s="772" t="s">
        <v>266</v>
      </c>
      <c r="R803" s="772"/>
      <c r="S803" s="85" t="s">
        <v>267</v>
      </c>
      <c r="T803" s="765"/>
      <c r="U803" s="765"/>
      <c r="V803" s="765"/>
      <c r="W803" s="85" t="s">
        <v>265</v>
      </c>
      <c r="X803" s="765"/>
      <c r="Y803" s="765"/>
      <c r="Z803" s="765"/>
      <c r="AA803" s="772" t="s">
        <v>266</v>
      </c>
      <c r="AB803" s="921"/>
      <c r="AE803" s="33"/>
      <c r="AF803" s="174" t="str">
        <f>_xlfn.IFS(COUNTIF($AE$8:AE803,AE803)&lt;&gt;0,COUNTIF($AE$8:AE803,AE803),COUNTIF($AE$8:AE803,AE803)=0,"")</f>
        <v/>
      </c>
      <c r="AG803" s="98" t="str">
        <f t="shared" si="26"/>
        <v/>
      </c>
      <c r="AK803" s="3"/>
      <c r="AL803" s="372"/>
      <c r="AQ803" s="374"/>
      <c r="AR803" s="34"/>
    </row>
    <row r="804" spans="1:44" ht="27" customHeight="1" x14ac:dyDescent="0.65">
      <c r="A804" s="8" t="str">
        <f t="shared" si="27"/>
        <v/>
      </c>
      <c r="B804" s="30"/>
      <c r="E804" s="31"/>
      <c r="F804" s="32"/>
      <c r="AE804" s="33"/>
      <c r="AF804" s="174" t="str">
        <f>_xlfn.IFS(COUNTIF($AE$8:AE804,AE804)&lt;&gt;0,COUNTIF($AE$8:AE804,AE804),COUNTIF($AE$8:AE804,AE804)=0,"")</f>
        <v/>
      </c>
      <c r="AG804" s="98" t="str">
        <f t="shared" si="26"/>
        <v/>
      </c>
      <c r="AK804" s="3"/>
      <c r="AL804" s="372"/>
      <c r="AQ804" s="374"/>
      <c r="AR804" s="34"/>
    </row>
    <row r="805" spans="1:44" ht="27" customHeight="1" x14ac:dyDescent="0.65">
      <c r="A805" s="8">
        <f t="shared" si="27"/>
        <v>120</v>
      </c>
      <c r="B805" s="30"/>
      <c r="E805" s="31"/>
      <c r="F805" s="629" t="s">
        <v>513</v>
      </c>
      <c r="G805" s="630"/>
      <c r="H805" s="545" t="s">
        <v>511</v>
      </c>
      <c r="I805" s="575"/>
      <c r="J805" s="575"/>
      <c r="K805" s="575"/>
      <c r="L805" s="575"/>
      <c r="M805" s="575"/>
      <c r="N805" s="575"/>
      <c r="O805" s="575"/>
      <c r="P805" s="575"/>
      <c r="Q805" s="575"/>
      <c r="R805" s="575"/>
      <c r="S805" s="575"/>
      <c r="T805" s="575"/>
      <c r="U805" s="575"/>
      <c r="V805" s="575"/>
      <c r="W805" s="575"/>
      <c r="X805" s="575"/>
      <c r="Y805" s="575"/>
      <c r="Z805" s="575"/>
      <c r="AA805" s="575"/>
      <c r="AB805" s="575"/>
      <c r="AC805" s="575"/>
      <c r="AD805" s="575"/>
      <c r="AE805" s="171" t="s">
        <v>838</v>
      </c>
      <c r="AF805" s="174">
        <f>_xlfn.IFS(COUNTIF($AE$8:AE805,AE805)&lt;&gt;0,COUNTIF($AE$8:AE805,AE805),COUNTIF($AE$8:AE805,AE805)=0,"")</f>
        <v>120</v>
      </c>
      <c r="AG805" s="98">
        <f t="shared" si="26"/>
        <v>120</v>
      </c>
      <c r="AH805" s="922" t="s">
        <v>269</v>
      </c>
      <c r="AI805" s="923"/>
      <c r="AJ805" s="924"/>
      <c r="AK805" s="3"/>
      <c r="AL805" s="614" t="s">
        <v>760</v>
      </c>
      <c r="AM805" s="615"/>
      <c r="AN805" s="615"/>
      <c r="AO805" s="615"/>
      <c r="AP805" s="615"/>
      <c r="AQ805" s="616"/>
      <c r="AR805" s="742" t="e">
        <f>VLOOKUP(AH805,$CD$7:$CE$9,2,FALSE)</f>
        <v>#N/A</v>
      </c>
    </row>
    <row r="806" spans="1:44" ht="27" customHeight="1" x14ac:dyDescent="0.65">
      <c r="A806" s="8" t="str">
        <f t="shared" si="27"/>
        <v/>
      </c>
      <c r="B806" s="30"/>
      <c r="E806" s="31"/>
      <c r="F806" s="32"/>
      <c r="AE806" s="33"/>
      <c r="AF806" s="174" t="str">
        <f>_xlfn.IFS(COUNTIF($AE$8:AE806,AE806)&lt;&gt;0,COUNTIF($AE$8:AE806,AE806),COUNTIF($AE$8:AE806,AE806)=0,"")</f>
        <v/>
      </c>
      <c r="AG806" s="98" t="str">
        <f t="shared" si="26"/>
        <v/>
      </c>
      <c r="AK806" s="3"/>
      <c r="AL806" s="614"/>
      <c r="AM806" s="615"/>
      <c r="AN806" s="615"/>
      <c r="AO806" s="615"/>
      <c r="AP806" s="615"/>
      <c r="AQ806" s="616"/>
      <c r="AR806" s="742"/>
    </row>
    <row r="807" spans="1:44" ht="27" customHeight="1" x14ac:dyDescent="0.65">
      <c r="A807" s="8">
        <f t="shared" si="27"/>
        <v>121</v>
      </c>
      <c r="B807" s="30"/>
      <c r="E807" s="31"/>
      <c r="F807" s="629"/>
      <c r="G807" s="630"/>
      <c r="H807" s="545" t="s">
        <v>512</v>
      </c>
      <c r="I807" s="545"/>
      <c r="J807" s="545"/>
      <c r="K807" s="545"/>
      <c r="L807" s="545"/>
      <c r="M807" s="545"/>
      <c r="N807" s="545"/>
      <c r="O807" s="545"/>
      <c r="P807" s="545"/>
      <c r="Q807" s="545"/>
      <c r="R807" s="545"/>
      <c r="S807" s="545"/>
      <c r="T807" s="545"/>
      <c r="U807" s="545"/>
      <c r="V807" s="545"/>
      <c r="W807" s="545"/>
      <c r="X807" s="545"/>
      <c r="Y807" s="545"/>
      <c r="Z807" s="545"/>
      <c r="AA807" s="545"/>
      <c r="AB807" s="545"/>
      <c r="AC807" s="545"/>
      <c r="AD807" s="545"/>
      <c r="AE807" s="171" t="s">
        <v>838</v>
      </c>
      <c r="AF807" s="174">
        <f>_xlfn.IFS(COUNTIF($AE$8:AE807,AE807)&lt;&gt;0,COUNTIF($AE$8:AE807,AE807),COUNTIF($AE$8:AE807,AE807)=0,"")</f>
        <v>121</v>
      </c>
      <c r="AG807" s="98">
        <f t="shared" si="26"/>
        <v>121</v>
      </c>
      <c r="AH807" s="554" t="s">
        <v>50</v>
      </c>
      <c r="AI807" s="555"/>
      <c r="AJ807" s="556"/>
      <c r="AK807" s="3"/>
      <c r="AL807" s="614" t="s">
        <v>760</v>
      </c>
      <c r="AM807" s="615"/>
      <c r="AN807" s="615"/>
      <c r="AO807" s="615"/>
      <c r="AP807" s="615"/>
      <c r="AQ807" s="616"/>
      <c r="AR807" s="742" t="e">
        <f>VLOOKUP(AH807,$CD$7:$CE$9,2,FALSE)</f>
        <v>#N/A</v>
      </c>
    </row>
    <row r="808" spans="1:44" ht="27" customHeight="1" x14ac:dyDescent="0.65">
      <c r="A808" s="8" t="str">
        <f t="shared" si="27"/>
        <v/>
      </c>
      <c r="B808" s="30"/>
      <c r="E808" s="31"/>
      <c r="F808" s="32"/>
      <c r="H808" s="545"/>
      <c r="I808" s="545"/>
      <c r="J808" s="545"/>
      <c r="K808" s="545"/>
      <c r="L808" s="545"/>
      <c r="M808" s="545"/>
      <c r="N808" s="545"/>
      <c r="O808" s="545"/>
      <c r="P808" s="545"/>
      <c r="Q808" s="545"/>
      <c r="R808" s="545"/>
      <c r="S808" s="545"/>
      <c r="T808" s="545"/>
      <c r="U808" s="545"/>
      <c r="V808" s="545"/>
      <c r="W808" s="545"/>
      <c r="X808" s="545"/>
      <c r="Y808" s="545"/>
      <c r="Z808" s="545"/>
      <c r="AA808" s="545"/>
      <c r="AB808" s="545"/>
      <c r="AC808" s="545"/>
      <c r="AD808" s="545"/>
      <c r="AE808" s="33"/>
      <c r="AF808" s="174" t="str">
        <f>_xlfn.IFS(COUNTIF($AE$8:AE808,AE808)&lt;&gt;0,COUNTIF($AE$8:AE808,AE808),COUNTIF($AE$8:AE808,AE808)=0,"")</f>
        <v/>
      </c>
      <c r="AG808" s="98" t="str">
        <f t="shared" si="26"/>
        <v/>
      </c>
      <c r="AK808" s="3"/>
      <c r="AL808" s="614"/>
      <c r="AM808" s="615"/>
      <c r="AN808" s="615"/>
      <c r="AO808" s="615"/>
      <c r="AP808" s="615"/>
      <c r="AQ808" s="616"/>
      <c r="AR808" s="742"/>
    </row>
    <row r="809" spans="1:44" ht="27" customHeight="1" x14ac:dyDescent="0.65">
      <c r="A809" s="8" t="str">
        <f t="shared" si="27"/>
        <v/>
      </c>
      <c r="B809" s="30"/>
      <c r="E809" s="31"/>
      <c r="F809" s="32"/>
      <c r="H809" s="545"/>
      <c r="I809" s="545"/>
      <c r="J809" s="545"/>
      <c r="K809" s="545"/>
      <c r="L809" s="545"/>
      <c r="M809" s="545"/>
      <c r="N809" s="545"/>
      <c r="O809" s="545"/>
      <c r="P809" s="545"/>
      <c r="Q809" s="545"/>
      <c r="R809" s="545"/>
      <c r="S809" s="545"/>
      <c r="T809" s="545"/>
      <c r="U809" s="545"/>
      <c r="V809" s="545"/>
      <c r="W809" s="545"/>
      <c r="X809" s="545"/>
      <c r="Y809" s="545"/>
      <c r="Z809" s="545"/>
      <c r="AA809" s="545"/>
      <c r="AB809" s="545"/>
      <c r="AC809" s="545"/>
      <c r="AD809" s="545"/>
      <c r="AE809" s="33"/>
      <c r="AF809" s="174" t="str">
        <f>_xlfn.IFS(COUNTIF($AE$8:AE809,AE809)&lt;&gt;0,COUNTIF($AE$8:AE809,AE809),COUNTIF($AE$8:AE809,AE809)=0,"")</f>
        <v/>
      </c>
      <c r="AG809" s="98" t="str">
        <f t="shared" si="26"/>
        <v/>
      </c>
      <c r="AK809" s="3"/>
      <c r="AL809" s="372"/>
      <c r="AQ809" s="374"/>
      <c r="AR809" s="34"/>
    </row>
    <row r="810" spans="1:44" ht="27" customHeight="1" x14ac:dyDescent="0.65">
      <c r="A810" s="8" t="str">
        <f t="shared" si="27"/>
        <v/>
      </c>
      <c r="B810" s="30"/>
      <c r="E810" s="31"/>
      <c r="F810" s="32"/>
      <c r="H810" s="545"/>
      <c r="I810" s="545"/>
      <c r="J810" s="545"/>
      <c r="K810" s="545"/>
      <c r="L810" s="545"/>
      <c r="M810" s="545"/>
      <c r="N810" s="545"/>
      <c r="O810" s="545"/>
      <c r="P810" s="545"/>
      <c r="Q810" s="545"/>
      <c r="R810" s="545"/>
      <c r="S810" s="545"/>
      <c r="T810" s="545"/>
      <c r="U810" s="545"/>
      <c r="V810" s="545"/>
      <c r="W810" s="545"/>
      <c r="X810" s="545"/>
      <c r="Y810" s="545"/>
      <c r="Z810" s="545"/>
      <c r="AA810" s="545"/>
      <c r="AB810" s="545"/>
      <c r="AC810" s="545"/>
      <c r="AD810" s="545"/>
      <c r="AE810" s="33"/>
      <c r="AF810" s="174" t="str">
        <f>_xlfn.IFS(COUNTIF($AE$8:AE810,AE810)&lt;&gt;0,COUNTIF($AE$8:AE810,AE810),COUNTIF($AE$8:AE810,AE810)=0,"")</f>
        <v/>
      </c>
      <c r="AG810" s="98" t="str">
        <f t="shared" si="26"/>
        <v/>
      </c>
      <c r="AK810" s="3"/>
      <c r="AL810" s="372"/>
      <c r="AQ810" s="374"/>
      <c r="AR810" s="34"/>
    </row>
    <row r="811" spans="1:44" ht="27" customHeight="1" x14ac:dyDescent="0.65">
      <c r="A811" s="8" t="str">
        <f t="shared" si="27"/>
        <v/>
      </c>
      <c r="B811" s="30"/>
      <c r="E811" s="31"/>
      <c r="F811" s="32"/>
      <c r="AE811" s="33"/>
      <c r="AF811" s="174" t="str">
        <f>_xlfn.IFS(COUNTIF($AE$8:AE811,AE811)&lt;&gt;0,COUNTIF($AE$8:AE811,AE811),COUNTIF($AE$8:AE811,AE811)=0,"")</f>
        <v/>
      </c>
      <c r="AG811" s="98" t="str">
        <f t="shared" si="26"/>
        <v/>
      </c>
      <c r="AK811" s="3"/>
      <c r="AL811" s="372"/>
      <c r="AQ811" s="374"/>
      <c r="AR811" s="34"/>
    </row>
    <row r="812" spans="1:44" ht="27" customHeight="1" x14ac:dyDescent="0.65">
      <c r="A812" s="8">
        <f t="shared" si="27"/>
        <v>122</v>
      </c>
      <c r="B812" s="268"/>
      <c r="C812" s="150"/>
      <c r="D812" s="150"/>
      <c r="E812" s="267"/>
      <c r="F812" s="629" t="s">
        <v>244</v>
      </c>
      <c r="G812" s="630"/>
      <c r="H812" s="545" t="s">
        <v>762</v>
      </c>
      <c r="I812" s="545"/>
      <c r="J812" s="545"/>
      <c r="K812" s="545"/>
      <c r="L812" s="545"/>
      <c r="M812" s="545"/>
      <c r="N812" s="545"/>
      <c r="O812" s="545"/>
      <c r="P812" s="545"/>
      <c r="Q812" s="545"/>
      <c r="R812" s="545"/>
      <c r="S812" s="545"/>
      <c r="T812" s="545"/>
      <c r="U812" s="545"/>
      <c r="V812" s="545"/>
      <c r="W812" s="545"/>
      <c r="X812" s="545"/>
      <c r="Y812" s="545"/>
      <c r="Z812" s="545"/>
      <c r="AA812" s="545"/>
      <c r="AB812" s="545"/>
      <c r="AC812" s="545"/>
      <c r="AD812" s="545"/>
      <c r="AE812" s="171" t="s">
        <v>838</v>
      </c>
      <c r="AF812" s="174">
        <f>_xlfn.IFS(COUNTIF($AE$8:AE812,AE812)&lt;&gt;0,COUNTIF($AE$8:AE812,AE812),COUNTIF($AE$8:AE812,AE812)=0,"")</f>
        <v>122</v>
      </c>
      <c r="AG812" s="98">
        <f t="shared" si="26"/>
        <v>122</v>
      </c>
      <c r="AH812" s="554" t="s">
        <v>50</v>
      </c>
      <c r="AI812" s="555"/>
      <c r="AJ812" s="556"/>
      <c r="AK812" s="3"/>
      <c r="AL812" s="614" t="s">
        <v>761</v>
      </c>
      <c r="AM812" s="615"/>
      <c r="AN812" s="615"/>
      <c r="AO812" s="615"/>
      <c r="AP812" s="615"/>
      <c r="AQ812" s="616"/>
      <c r="AR812" s="742" t="e">
        <f>VLOOKUP(AH812,$CD$7:$CE$9,2,FALSE)</f>
        <v>#N/A</v>
      </c>
    </row>
    <row r="813" spans="1:44" ht="27" customHeight="1" x14ac:dyDescent="0.65">
      <c r="A813" s="8" t="str">
        <f t="shared" si="27"/>
        <v/>
      </c>
      <c r="B813" s="268"/>
      <c r="C813" s="150"/>
      <c r="D813" s="150"/>
      <c r="E813" s="267"/>
      <c r="F813" s="32"/>
      <c r="H813" s="545"/>
      <c r="I813" s="545"/>
      <c r="J813" s="545"/>
      <c r="K813" s="545"/>
      <c r="L813" s="545"/>
      <c r="M813" s="545"/>
      <c r="N813" s="545"/>
      <c r="O813" s="545"/>
      <c r="P813" s="545"/>
      <c r="Q813" s="545"/>
      <c r="R813" s="545"/>
      <c r="S813" s="545"/>
      <c r="T813" s="545"/>
      <c r="U813" s="545"/>
      <c r="V813" s="545"/>
      <c r="W813" s="545"/>
      <c r="X813" s="545"/>
      <c r="Y813" s="545"/>
      <c r="Z813" s="545"/>
      <c r="AA813" s="545"/>
      <c r="AB813" s="545"/>
      <c r="AC813" s="545"/>
      <c r="AD813" s="545"/>
      <c r="AE813" s="33"/>
      <c r="AF813" s="174" t="str">
        <f>_xlfn.IFS(COUNTIF($AE$8:AE813,AE813)&lt;&gt;0,COUNTIF($AE$8:AE813,AE813),COUNTIF($AE$8:AE813,AE813)=0,"")</f>
        <v/>
      </c>
      <c r="AG813" s="98" t="str">
        <f t="shared" si="26"/>
        <v/>
      </c>
      <c r="AK813" s="3"/>
      <c r="AL813" s="614"/>
      <c r="AM813" s="615"/>
      <c r="AN813" s="615"/>
      <c r="AO813" s="615"/>
      <c r="AP813" s="615"/>
      <c r="AQ813" s="616"/>
      <c r="AR813" s="742"/>
    </row>
    <row r="814" spans="1:44" ht="27" customHeight="1" x14ac:dyDescent="0.65">
      <c r="A814" s="8" t="str">
        <f t="shared" si="27"/>
        <v/>
      </c>
      <c r="B814" s="268"/>
      <c r="C814" s="150"/>
      <c r="D814" s="150"/>
      <c r="E814" s="267"/>
      <c r="F814" s="32"/>
      <c r="H814" s="545"/>
      <c r="I814" s="545"/>
      <c r="J814" s="545"/>
      <c r="K814" s="545"/>
      <c r="L814" s="545"/>
      <c r="M814" s="545"/>
      <c r="N814" s="545"/>
      <c r="O814" s="545"/>
      <c r="P814" s="545"/>
      <c r="Q814" s="545"/>
      <c r="R814" s="545"/>
      <c r="S814" s="545"/>
      <c r="T814" s="545"/>
      <c r="U814" s="545"/>
      <c r="V814" s="545"/>
      <c r="W814" s="545"/>
      <c r="X814" s="545"/>
      <c r="Y814" s="545"/>
      <c r="Z814" s="545"/>
      <c r="AA814" s="545"/>
      <c r="AB814" s="545"/>
      <c r="AC814" s="545"/>
      <c r="AD814" s="545"/>
      <c r="AE814" s="33"/>
      <c r="AF814" s="174" t="str">
        <f>_xlfn.IFS(COUNTIF($AE$8:AE814,AE814)&lt;&gt;0,COUNTIF($AE$8:AE814,AE814),COUNTIF($AE$8:AE814,AE814)=0,"")</f>
        <v/>
      </c>
      <c r="AG814" s="98" t="str">
        <f t="shared" si="26"/>
        <v/>
      </c>
      <c r="AK814" s="3"/>
      <c r="AL814" s="372"/>
      <c r="AQ814" s="374"/>
      <c r="AR814" s="34"/>
    </row>
    <row r="815" spans="1:44" ht="27" customHeight="1" x14ac:dyDescent="0.65">
      <c r="A815" s="8" t="str">
        <f t="shared" si="27"/>
        <v/>
      </c>
      <c r="B815" s="30"/>
      <c r="E815" s="31"/>
      <c r="F815" s="32"/>
      <c r="AE815" s="33"/>
      <c r="AF815" s="174" t="str">
        <f>_xlfn.IFS(COUNTIF($AE$8:AE815,AE815)&lt;&gt;0,COUNTIF($AE$8:AE815,AE815),COUNTIF($AE$8:AE815,AE815)=0,"")</f>
        <v/>
      </c>
      <c r="AG815" s="98" t="str">
        <f t="shared" si="26"/>
        <v/>
      </c>
      <c r="AK815" s="3"/>
      <c r="AL815" s="372"/>
      <c r="AQ815" s="374"/>
      <c r="AR815" s="34"/>
    </row>
    <row r="816" spans="1:44" ht="27" customHeight="1" x14ac:dyDescent="0.65">
      <c r="A816" s="8">
        <f t="shared" si="27"/>
        <v>123</v>
      </c>
      <c r="B816" s="30"/>
      <c r="E816" s="31"/>
      <c r="F816" s="629" t="s">
        <v>514</v>
      </c>
      <c r="G816" s="630"/>
      <c r="H816" s="575" t="s">
        <v>764</v>
      </c>
      <c r="I816" s="575"/>
      <c r="J816" s="575"/>
      <c r="K816" s="575"/>
      <c r="L816" s="575"/>
      <c r="M816" s="575"/>
      <c r="N816" s="575"/>
      <c r="O816" s="575"/>
      <c r="P816" s="575"/>
      <c r="Q816" s="575"/>
      <c r="R816" s="575"/>
      <c r="S816" s="575"/>
      <c r="T816" s="575"/>
      <c r="U816" s="575"/>
      <c r="V816" s="575"/>
      <c r="W816" s="575"/>
      <c r="X816" s="575"/>
      <c r="Y816" s="575"/>
      <c r="Z816" s="575"/>
      <c r="AA816" s="575"/>
      <c r="AB816" s="575"/>
      <c r="AC816" s="575"/>
      <c r="AD816" s="575"/>
      <c r="AE816" s="171" t="s">
        <v>838</v>
      </c>
      <c r="AF816" s="174">
        <f>_xlfn.IFS(COUNTIF($AE$8:AE816,AE816)&lt;&gt;0,COUNTIF($AE$8:AE816,AE816),COUNTIF($AE$8:AE816,AE816)=0,"")</f>
        <v>123</v>
      </c>
      <c r="AG816" s="98">
        <f t="shared" si="26"/>
        <v>123</v>
      </c>
      <c r="AH816" s="554" t="s">
        <v>50</v>
      </c>
      <c r="AI816" s="555"/>
      <c r="AJ816" s="556"/>
      <c r="AK816" s="3"/>
      <c r="AL816" s="614" t="s">
        <v>763</v>
      </c>
      <c r="AM816" s="656"/>
      <c r="AN816" s="656"/>
      <c r="AO816" s="656"/>
      <c r="AP816" s="656"/>
      <c r="AQ816" s="734"/>
      <c r="AR816" s="742" t="e">
        <f>VLOOKUP(AH816,$CD$7:$CE$9,2,FALSE)</f>
        <v>#N/A</v>
      </c>
    </row>
    <row r="817" spans="1:44" ht="27" customHeight="1" x14ac:dyDescent="0.65">
      <c r="B817" s="30"/>
      <c r="E817" s="31"/>
      <c r="F817" s="256"/>
      <c r="G817" s="195"/>
      <c r="H817" s="184"/>
      <c r="I817" s="184"/>
      <c r="J817" s="184"/>
      <c r="K817" s="184"/>
      <c r="L817" s="184"/>
      <c r="M817" s="184"/>
      <c r="N817" s="184"/>
      <c r="O817" s="184"/>
      <c r="P817" s="184"/>
      <c r="Q817" s="184"/>
      <c r="R817" s="184"/>
      <c r="S817" s="184"/>
      <c r="T817" s="184"/>
      <c r="U817" s="184"/>
      <c r="V817" s="184"/>
      <c r="W817" s="184"/>
      <c r="X817" s="184"/>
      <c r="Y817" s="184"/>
      <c r="Z817" s="184"/>
      <c r="AA817" s="184"/>
      <c r="AB817" s="184"/>
      <c r="AC817" s="184"/>
      <c r="AD817" s="184"/>
      <c r="AE817" s="171"/>
      <c r="AF817" s="174"/>
      <c r="AH817" s="121"/>
      <c r="AI817" s="121"/>
      <c r="AJ817" s="121"/>
      <c r="AK817" s="3"/>
      <c r="AL817" s="735"/>
      <c r="AM817" s="656"/>
      <c r="AN817" s="656"/>
      <c r="AO817" s="656"/>
      <c r="AP817" s="656"/>
      <c r="AQ817" s="734"/>
      <c r="AR817" s="742"/>
    </row>
    <row r="818" spans="1:44" ht="27" customHeight="1" x14ac:dyDescent="0.65">
      <c r="A818" s="8" t="str">
        <f t="shared" si="27"/>
        <v/>
      </c>
      <c r="B818" s="30"/>
      <c r="E818" s="31"/>
      <c r="F818" s="32"/>
      <c r="AE818" s="33"/>
      <c r="AF818" s="174" t="str">
        <f>_xlfn.IFS(COUNTIF($AE$8:AE818,AE818)&lt;&gt;0,COUNTIF($AE$8:AE818,AE818),COUNTIF($AE$8:AE818,AE818)=0,"")</f>
        <v/>
      </c>
      <c r="AG818" s="98" t="str">
        <f t="shared" si="26"/>
        <v/>
      </c>
      <c r="AK818" s="3"/>
      <c r="AL818" s="366"/>
      <c r="AM818" s="367"/>
      <c r="AN818" s="367"/>
      <c r="AO818" s="367"/>
      <c r="AP818" s="367"/>
      <c r="AQ818" s="368"/>
      <c r="AR818" s="742"/>
    </row>
    <row r="819" spans="1:44" ht="27" customHeight="1" x14ac:dyDescent="0.65">
      <c r="A819" s="8">
        <f t="shared" si="27"/>
        <v>124</v>
      </c>
      <c r="B819" s="30"/>
      <c r="E819" s="31"/>
      <c r="F819" s="629" t="s">
        <v>766</v>
      </c>
      <c r="G819" s="630"/>
      <c r="H819" s="511" t="s">
        <v>767</v>
      </c>
      <c r="I819" s="511"/>
      <c r="J819" s="511"/>
      <c r="K819" s="511"/>
      <c r="L819" s="511"/>
      <c r="M819" s="511"/>
      <c r="N819" s="511"/>
      <c r="O819" s="511"/>
      <c r="P819" s="511"/>
      <c r="Q819" s="511"/>
      <c r="R819" s="511"/>
      <c r="S819" s="511"/>
      <c r="T819" s="511"/>
      <c r="U819" s="511"/>
      <c r="V819" s="511"/>
      <c r="W819" s="511"/>
      <c r="X819" s="511"/>
      <c r="Y819" s="511"/>
      <c r="Z819" s="511"/>
      <c r="AA819" s="511"/>
      <c r="AB819" s="511"/>
      <c r="AC819" s="511"/>
      <c r="AD819" s="511"/>
      <c r="AE819" s="171" t="s">
        <v>838</v>
      </c>
      <c r="AF819" s="174">
        <f>_xlfn.IFS(COUNTIF($AE$8:AE819,AE819)&lt;&gt;0,COUNTIF($AE$8:AE819,AE819),COUNTIF($AE$8:AE819,AE819)=0,"")</f>
        <v>124</v>
      </c>
      <c r="AG819" s="98">
        <f t="shared" si="26"/>
        <v>124</v>
      </c>
      <c r="AH819" s="554" t="s">
        <v>50</v>
      </c>
      <c r="AI819" s="555"/>
      <c r="AJ819" s="556"/>
      <c r="AK819" s="3"/>
      <c r="AL819" s="614" t="s">
        <v>765</v>
      </c>
      <c r="AM819" s="615"/>
      <c r="AN819" s="615"/>
      <c r="AO819" s="615"/>
      <c r="AP819" s="615"/>
      <c r="AQ819" s="616"/>
      <c r="AR819" s="742" t="e">
        <f>VLOOKUP(AH819,$CD$7:$CE$9,2,FALSE)</f>
        <v>#N/A</v>
      </c>
    </row>
    <row r="820" spans="1:44" ht="27" customHeight="1" x14ac:dyDescent="0.65">
      <c r="A820" s="8" t="str">
        <f t="shared" si="27"/>
        <v/>
      </c>
      <c r="B820" s="30"/>
      <c r="E820" s="31"/>
      <c r="F820" s="32"/>
      <c r="H820" s="511"/>
      <c r="I820" s="511"/>
      <c r="J820" s="511"/>
      <c r="K820" s="511"/>
      <c r="L820" s="511"/>
      <c r="M820" s="511"/>
      <c r="N820" s="511"/>
      <c r="O820" s="511"/>
      <c r="P820" s="511"/>
      <c r="Q820" s="511"/>
      <c r="R820" s="511"/>
      <c r="S820" s="511"/>
      <c r="T820" s="511"/>
      <c r="U820" s="511"/>
      <c r="V820" s="511"/>
      <c r="W820" s="511"/>
      <c r="X820" s="511"/>
      <c r="Y820" s="511"/>
      <c r="Z820" s="511"/>
      <c r="AA820" s="511"/>
      <c r="AB820" s="511"/>
      <c r="AC820" s="511"/>
      <c r="AD820" s="511"/>
      <c r="AE820" s="33"/>
      <c r="AF820" s="174" t="str">
        <f>_xlfn.IFS(COUNTIF($AE$8:AE820,AE820)&lt;&gt;0,COUNTIF($AE$8:AE820,AE820),COUNTIF($AE$8:AE820,AE820)=0,"")</f>
        <v/>
      </c>
      <c r="AG820" s="98" t="str">
        <f t="shared" si="26"/>
        <v/>
      </c>
      <c r="AK820" s="3"/>
      <c r="AL820" s="614"/>
      <c r="AM820" s="615"/>
      <c r="AN820" s="615"/>
      <c r="AO820" s="615"/>
      <c r="AP820" s="615"/>
      <c r="AQ820" s="616"/>
      <c r="AR820" s="742"/>
    </row>
    <row r="821" spans="1:44" ht="27" customHeight="1" x14ac:dyDescent="0.65">
      <c r="A821" s="8" t="str">
        <f t="shared" si="27"/>
        <v/>
      </c>
      <c r="B821" s="30"/>
      <c r="E821" s="31"/>
      <c r="F821" s="32"/>
      <c r="H821" s="511"/>
      <c r="I821" s="511"/>
      <c r="J821" s="511"/>
      <c r="K821" s="511"/>
      <c r="L821" s="511"/>
      <c r="M821" s="511"/>
      <c r="N821" s="511"/>
      <c r="O821" s="511"/>
      <c r="P821" s="511"/>
      <c r="Q821" s="511"/>
      <c r="R821" s="511"/>
      <c r="S821" s="511"/>
      <c r="T821" s="511"/>
      <c r="U821" s="511"/>
      <c r="V821" s="511"/>
      <c r="W821" s="511"/>
      <c r="X821" s="511"/>
      <c r="Y821" s="511"/>
      <c r="Z821" s="511"/>
      <c r="AA821" s="511"/>
      <c r="AB821" s="511"/>
      <c r="AC821" s="511"/>
      <c r="AD821" s="511"/>
      <c r="AE821" s="33"/>
      <c r="AF821" s="174" t="str">
        <f>_xlfn.IFS(COUNTIF($AE$8:AE821,AE821)&lt;&gt;0,COUNTIF($AE$8:AE821,AE821),COUNTIF($AE$8:AE821,AE821)=0,"")</f>
        <v/>
      </c>
      <c r="AG821" s="98" t="str">
        <f t="shared" si="26"/>
        <v/>
      </c>
      <c r="AK821" s="3"/>
      <c r="AL821" s="372"/>
      <c r="AQ821" s="374"/>
      <c r="AR821" s="34"/>
    </row>
    <row r="822" spans="1:44" ht="27" customHeight="1" thickBot="1" x14ac:dyDescent="0.7">
      <c r="A822" s="8" t="str">
        <f t="shared" si="27"/>
        <v/>
      </c>
      <c r="B822" s="30"/>
      <c r="E822" s="31"/>
      <c r="F822" s="32"/>
      <c r="AE822" s="33"/>
      <c r="AF822" s="174" t="str">
        <f>_xlfn.IFS(COUNTIF($AE$8:AE822,AE822)&lt;&gt;0,COUNTIF($AE$8:AE822,AE822),COUNTIF($AE$8:AE822,AE822)=0,"")</f>
        <v/>
      </c>
      <c r="AG822" s="98" t="str">
        <f t="shared" si="26"/>
        <v/>
      </c>
      <c r="AK822" s="3"/>
      <c r="AL822" s="372"/>
      <c r="AQ822" s="374"/>
      <c r="AR822" s="34"/>
    </row>
    <row r="823" spans="1:44" ht="27" customHeight="1" x14ac:dyDescent="0.65">
      <c r="A823" s="8" t="str">
        <f t="shared" si="27"/>
        <v/>
      </c>
      <c r="B823" s="17"/>
      <c r="C823" s="4"/>
      <c r="D823" s="4"/>
      <c r="E823" s="18"/>
      <c r="F823" s="36"/>
      <c r="G823" s="5"/>
      <c r="H823" s="5"/>
      <c r="I823" s="5"/>
      <c r="J823" s="5"/>
      <c r="K823" s="5"/>
      <c r="L823" s="5"/>
      <c r="M823" s="5"/>
      <c r="N823" s="5"/>
      <c r="O823" s="5"/>
      <c r="P823" s="5"/>
      <c r="Q823" s="5"/>
      <c r="R823" s="5"/>
      <c r="S823" s="5"/>
      <c r="T823" s="5"/>
      <c r="U823" s="5"/>
      <c r="V823" s="5"/>
      <c r="W823" s="5"/>
      <c r="X823" s="5"/>
      <c r="Y823" s="5"/>
      <c r="Z823" s="5"/>
      <c r="AA823" s="5"/>
      <c r="AB823" s="5"/>
      <c r="AC823" s="5"/>
      <c r="AD823" s="5"/>
      <c r="AE823" s="47"/>
      <c r="AF823" s="175" t="str">
        <f>_xlfn.IFS(COUNTIF($AE$8:AE823,AE823)&lt;&gt;0,COUNTIF($AE$8:AE823,AE823),COUNTIF($AE$8:AE823,AE823)=0,"")</f>
        <v/>
      </c>
      <c r="AG823" s="102" t="str">
        <f t="shared" si="26"/>
        <v/>
      </c>
      <c r="AH823" s="48"/>
      <c r="AI823" s="48"/>
      <c r="AJ823" s="48"/>
      <c r="AK823" s="13"/>
      <c r="AL823" s="369"/>
      <c r="AM823" s="370"/>
      <c r="AN823" s="370"/>
      <c r="AO823" s="370"/>
      <c r="AP823" s="370"/>
      <c r="AQ823" s="371"/>
      <c r="AR823" s="34"/>
    </row>
    <row r="824" spans="1:44" ht="27" customHeight="1" x14ac:dyDescent="0.65">
      <c r="A824" s="8">
        <f t="shared" si="27"/>
        <v>125</v>
      </c>
      <c r="B824" s="661" t="s">
        <v>515</v>
      </c>
      <c r="C824" s="662"/>
      <c r="D824" s="662"/>
      <c r="E824" s="663"/>
      <c r="F824" s="629" t="s">
        <v>74</v>
      </c>
      <c r="G824" s="630"/>
      <c r="H824" s="545" t="s">
        <v>769</v>
      </c>
      <c r="I824" s="545"/>
      <c r="J824" s="545"/>
      <c r="K824" s="545"/>
      <c r="L824" s="545"/>
      <c r="M824" s="545"/>
      <c r="N824" s="545"/>
      <c r="O824" s="545"/>
      <c r="P824" s="545"/>
      <c r="Q824" s="545"/>
      <c r="R824" s="545"/>
      <c r="S824" s="545"/>
      <c r="T824" s="545"/>
      <c r="U824" s="545"/>
      <c r="V824" s="545"/>
      <c r="W824" s="545"/>
      <c r="X824" s="545"/>
      <c r="Y824" s="545"/>
      <c r="Z824" s="545"/>
      <c r="AA824" s="545"/>
      <c r="AB824" s="545"/>
      <c r="AC824" s="545"/>
      <c r="AD824" s="545"/>
      <c r="AE824" s="171" t="s">
        <v>838</v>
      </c>
      <c r="AF824" s="174">
        <f>_xlfn.IFS(COUNTIF($AE$8:AE824,AE824)&lt;&gt;0,COUNTIF($AE$8:AE824,AE824),COUNTIF($AE$8:AE824,AE824)=0,"")</f>
        <v>125</v>
      </c>
      <c r="AG824" s="98">
        <f t="shared" si="26"/>
        <v>125</v>
      </c>
      <c r="AH824" s="554" t="s">
        <v>50</v>
      </c>
      <c r="AI824" s="555"/>
      <c r="AJ824" s="556"/>
      <c r="AK824" s="3"/>
      <c r="AL824" s="614" t="s">
        <v>768</v>
      </c>
      <c r="AM824" s="615"/>
      <c r="AN824" s="615"/>
      <c r="AO824" s="615"/>
      <c r="AP824" s="615"/>
      <c r="AQ824" s="616"/>
      <c r="AR824" s="742" t="e">
        <f>VLOOKUP(AH824,$CD$7:$CE$9,2,FALSE)</f>
        <v>#N/A</v>
      </c>
    </row>
    <row r="825" spans="1:44" ht="27" customHeight="1" x14ac:dyDescent="0.65">
      <c r="A825" s="8" t="str">
        <f t="shared" si="27"/>
        <v/>
      </c>
      <c r="B825" s="661"/>
      <c r="C825" s="662"/>
      <c r="D825" s="662"/>
      <c r="E825" s="663"/>
      <c r="F825" s="32"/>
      <c r="H825" s="545"/>
      <c r="I825" s="545"/>
      <c r="J825" s="545"/>
      <c r="K825" s="545"/>
      <c r="L825" s="545"/>
      <c r="M825" s="545"/>
      <c r="N825" s="545"/>
      <c r="O825" s="545"/>
      <c r="P825" s="545"/>
      <c r="Q825" s="545"/>
      <c r="R825" s="545"/>
      <c r="S825" s="545"/>
      <c r="T825" s="545"/>
      <c r="U825" s="545"/>
      <c r="V825" s="545"/>
      <c r="W825" s="545"/>
      <c r="X825" s="545"/>
      <c r="Y825" s="545"/>
      <c r="Z825" s="545"/>
      <c r="AA825" s="545"/>
      <c r="AB825" s="545"/>
      <c r="AC825" s="545"/>
      <c r="AD825" s="545"/>
      <c r="AE825" s="33"/>
      <c r="AF825" s="174" t="str">
        <f>_xlfn.IFS(COUNTIF($AE$8:AE825,AE825)&lt;&gt;0,COUNTIF($AE$8:AE825,AE825),COUNTIF($AE$8:AE825,AE825)=0,"")</f>
        <v/>
      </c>
      <c r="AG825" s="98" t="str">
        <f t="shared" si="26"/>
        <v/>
      </c>
      <c r="AK825" s="3"/>
      <c r="AL825" s="614"/>
      <c r="AM825" s="615"/>
      <c r="AN825" s="615"/>
      <c r="AO825" s="615"/>
      <c r="AP825" s="615"/>
      <c r="AQ825" s="616"/>
      <c r="AR825" s="742"/>
    </row>
    <row r="826" spans="1:44" ht="27" customHeight="1" x14ac:dyDescent="0.65">
      <c r="A826" s="8" t="str">
        <f t="shared" si="27"/>
        <v/>
      </c>
      <c r="B826" s="661"/>
      <c r="C826" s="662"/>
      <c r="D826" s="662"/>
      <c r="E826" s="663"/>
      <c r="F826" s="32"/>
      <c r="H826" s="545"/>
      <c r="I826" s="545"/>
      <c r="J826" s="545"/>
      <c r="K826" s="545"/>
      <c r="L826" s="545"/>
      <c r="M826" s="545"/>
      <c r="N826" s="545"/>
      <c r="O826" s="545"/>
      <c r="P826" s="545"/>
      <c r="Q826" s="545"/>
      <c r="R826" s="545"/>
      <c r="S826" s="545"/>
      <c r="T826" s="545"/>
      <c r="U826" s="545"/>
      <c r="V826" s="545"/>
      <c r="W826" s="545"/>
      <c r="X826" s="545"/>
      <c r="Y826" s="545"/>
      <c r="Z826" s="545"/>
      <c r="AA826" s="545"/>
      <c r="AB826" s="545"/>
      <c r="AC826" s="545"/>
      <c r="AD826" s="545"/>
      <c r="AE826" s="33"/>
      <c r="AF826" s="174" t="str">
        <f>_xlfn.IFS(COUNTIF($AE$8:AE826,AE826)&lt;&gt;0,COUNTIF($AE$8:AE826,AE826),COUNTIF($AE$8:AE826,AE826)=0,"")</f>
        <v/>
      </c>
      <c r="AG826" s="98" t="str">
        <f t="shared" si="26"/>
        <v/>
      </c>
      <c r="AK826" s="3"/>
      <c r="AL826" s="372"/>
      <c r="AQ826" s="374"/>
      <c r="AR826" s="34"/>
    </row>
    <row r="827" spans="1:44" ht="27" customHeight="1" x14ac:dyDescent="0.65">
      <c r="A827" s="8" t="str">
        <f t="shared" si="27"/>
        <v/>
      </c>
      <c r="B827" s="30"/>
      <c r="E827" s="31"/>
      <c r="F827" s="32"/>
      <c r="AE827" s="33"/>
      <c r="AF827" s="174" t="str">
        <f>_xlfn.IFS(COUNTIF($AE$8:AE827,AE827)&lt;&gt;0,COUNTIF($AE$8:AE827,AE827),COUNTIF($AE$8:AE827,AE827)=0,"")</f>
        <v/>
      </c>
      <c r="AG827" s="98" t="str">
        <f t="shared" si="26"/>
        <v/>
      </c>
      <c r="AK827" s="3"/>
      <c r="AL827" s="372"/>
      <c r="AQ827" s="374"/>
      <c r="AR827" s="34"/>
    </row>
    <row r="828" spans="1:44" ht="27" customHeight="1" x14ac:dyDescent="0.65">
      <c r="A828" s="8">
        <f t="shared" si="27"/>
        <v>126</v>
      </c>
      <c r="B828" s="30"/>
      <c r="E828" s="31"/>
      <c r="F828" s="629" t="s">
        <v>509</v>
      </c>
      <c r="G828" s="630"/>
      <c r="H828" s="545" t="s">
        <v>771</v>
      </c>
      <c r="I828" s="545"/>
      <c r="J828" s="545"/>
      <c r="K828" s="545"/>
      <c r="L828" s="545"/>
      <c r="M828" s="545"/>
      <c r="N828" s="545"/>
      <c r="O828" s="545"/>
      <c r="P828" s="545"/>
      <c r="Q828" s="545"/>
      <c r="R828" s="545"/>
      <c r="S828" s="545"/>
      <c r="T828" s="545"/>
      <c r="U828" s="545"/>
      <c r="V828" s="545"/>
      <c r="W828" s="545"/>
      <c r="X828" s="545"/>
      <c r="Y828" s="545"/>
      <c r="Z828" s="545"/>
      <c r="AA828" s="545"/>
      <c r="AB828" s="545"/>
      <c r="AC828" s="545"/>
      <c r="AD828" s="545"/>
      <c r="AE828" s="171" t="s">
        <v>838</v>
      </c>
      <c r="AF828" s="174">
        <f>_xlfn.IFS(COUNTIF($AE$8:AE828,AE828)&lt;&gt;0,COUNTIF($AE$8:AE828,AE828),COUNTIF($AE$8:AE828,AE828)=0,"")</f>
        <v>126</v>
      </c>
      <c r="AG828" s="98">
        <f t="shared" si="26"/>
        <v>126</v>
      </c>
      <c r="AH828" s="554" t="s">
        <v>50</v>
      </c>
      <c r="AI828" s="555"/>
      <c r="AJ828" s="556"/>
      <c r="AK828" s="3"/>
      <c r="AL828" s="614" t="s">
        <v>770</v>
      </c>
      <c r="AM828" s="615"/>
      <c r="AN828" s="615"/>
      <c r="AO828" s="615"/>
      <c r="AP828" s="615"/>
      <c r="AQ828" s="616"/>
      <c r="AR828" s="742" t="e">
        <f>VLOOKUP(AH828,$CD$7:$CE$9,2,FALSE)</f>
        <v>#N/A</v>
      </c>
    </row>
    <row r="829" spans="1:44" ht="27" customHeight="1" x14ac:dyDescent="0.65">
      <c r="A829" s="8" t="str">
        <f t="shared" si="27"/>
        <v/>
      </c>
      <c r="B829" s="30"/>
      <c r="E829" s="31"/>
      <c r="F829" s="32"/>
      <c r="H829" s="545"/>
      <c r="I829" s="545"/>
      <c r="J829" s="545"/>
      <c r="K829" s="545"/>
      <c r="L829" s="545"/>
      <c r="M829" s="545"/>
      <c r="N829" s="545"/>
      <c r="O829" s="545"/>
      <c r="P829" s="545"/>
      <c r="Q829" s="545"/>
      <c r="R829" s="545"/>
      <c r="S829" s="545"/>
      <c r="T829" s="545"/>
      <c r="U829" s="545"/>
      <c r="V829" s="545"/>
      <c r="W829" s="545"/>
      <c r="X829" s="545"/>
      <c r="Y829" s="545"/>
      <c r="Z829" s="545"/>
      <c r="AA829" s="545"/>
      <c r="AB829" s="545"/>
      <c r="AC829" s="545"/>
      <c r="AD829" s="545"/>
      <c r="AE829" s="33"/>
      <c r="AF829" s="174" t="str">
        <f>_xlfn.IFS(COUNTIF($AE$8:AE829,AE829)&lt;&gt;0,COUNTIF($AE$8:AE829,AE829),COUNTIF($AE$8:AE829,AE829)=0,"")</f>
        <v/>
      </c>
      <c r="AG829" s="98" t="str">
        <f t="shared" si="26"/>
        <v/>
      </c>
      <c r="AK829" s="3"/>
      <c r="AL829" s="614"/>
      <c r="AM829" s="615"/>
      <c r="AN829" s="615"/>
      <c r="AO829" s="615"/>
      <c r="AP829" s="615"/>
      <c r="AQ829" s="616"/>
      <c r="AR829" s="742"/>
    </row>
    <row r="830" spans="1:44" ht="27" customHeight="1" x14ac:dyDescent="0.65">
      <c r="A830" s="8" t="str">
        <f t="shared" si="27"/>
        <v/>
      </c>
      <c r="B830" s="30"/>
      <c r="E830" s="31"/>
      <c r="F830" s="32"/>
      <c r="AE830" s="33"/>
      <c r="AF830" s="174" t="str">
        <f>_xlfn.IFS(COUNTIF($AE$8:AE830,AE830)&lt;&gt;0,COUNTIF($AE$8:AE830,AE830),COUNTIF($AE$8:AE830,AE830)=0,"")</f>
        <v/>
      </c>
      <c r="AG830" s="98" t="str">
        <f t="shared" si="26"/>
        <v/>
      </c>
      <c r="AK830" s="3"/>
      <c r="AL830" s="372"/>
      <c r="AQ830" s="374"/>
      <c r="AR830" s="34"/>
    </row>
    <row r="831" spans="1:44" ht="27" customHeight="1" x14ac:dyDescent="0.65">
      <c r="A831" s="8">
        <f t="shared" si="27"/>
        <v>127</v>
      </c>
      <c r="B831" s="30"/>
      <c r="E831" s="31"/>
      <c r="F831" s="629" t="s">
        <v>516</v>
      </c>
      <c r="G831" s="630"/>
      <c r="H831" s="511" t="s">
        <v>772</v>
      </c>
      <c r="I831" s="511"/>
      <c r="J831" s="511"/>
      <c r="K831" s="511"/>
      <c r="L831" s="511"/>
      <c r="M831" s="511"/>
      <c r="N831" s="511"/>
      <c r="O831" s="511"/>
      <c r="P831" s="511"/>
      <c r="Q831" s="511"/>
      <c r="R831" s="511"/>
      <c r="S831" s="511"/>
      <c r="T831" s="511"/>
      <c r="U831" s="511"/>
      <c r="V831" s="511"/>
      <c r="W831" s="511"/>
      <c r="X831" s="511"/>
      <c r="Y831" s="511"/>
      <c r="Z831" s="511"/>
      <c r="AA831" s="511"/>
      <c r="AB831" s="511"/>
      <c r="AC831" s="511"/>
      <c r="AD831" s="511"/>
      <c r="AE831" s="171" t="s">
        <v>838</v>
      </c>
      <c r="AF831" s="174">
        <f>_xlfn.IFS(COUNTIF($AE$8:AE831,AE831)&lt;&gt;0,COUNTIF($AE$8:AE831,AE831),COUNTIF($AE$8:AE831,AE831)=0,"")</f>
        <v>127</v>
      </c>
      <c r="AG831" s="98">
        <f t="shared" si="26"/>
        <v>127</v>
      </c>
      <c r="AH831" s="554" t="s">
        <v>50</v>
      </c>
      <c r="AI831" s="555"/>
      <c r="AJ831" s="556"/>
      <c r="AK831" s="3"/>
      <c r="AL831" s="614" t="s">
        <v>773</v>
      </c>
      <c r="AM831" s="615"/>
      <c r="AN831" s="615"/>
      <c r="AO831" s="615"/>
      <c r="AP831" s="615"/>
      <c r="AQ831" s="616"/>
      <c r="AR831" s="742" t="e">
        <f>VLOOKUP(AH831,$CD$7:$CE$9,2,FALSE)</f>
        <v>#N/A</v>
      </c>
    </row>
    <row r="832" spans="1:44" ht="27" customHeight="1" x14ac:dyDescent="0.65">
      <c r="A832" s="8" t="str">
        <f t="shared" si="27"/>
        <v/>
      </c>
      <c r="B832" s="30"/>
      <c r="E832" s="31"/>
      <c r="F832" s="32"/>
      <c r="H832" s="511"/>
      <c r="I832" s="511"/>
      <c r="J832" s="511"/>
      <c r="K832" s="511"/>
      <c r="L832" s="511"/>
      <c r="M832" s="511"/>
      <c r="N832" s="511"/>
      <c r="O832" s="511"/>
      <c r="P832" s="511"/>
      <c r="Q832" s="511"/>
      <c r="R832" s="511"/>
      <c r="S832" s="511"/>
      <c r="T832" s="511"/>
      <c r="U832" s="511"/>
      <c r="V832" s="511"/>
      <c r="W832" s="511"/>
      <c r="X832" s="511"/>
      <c r="Y832" s="511"/>
      <c r="Z832" s="511"/>
      <c r="AA832" s="511"/>
      <c r="AB832" s="511"/>
      <c r="AC832" s="511"/>
      <c r="AD832" s="511"/>
      <c r="AE832" s="33"/>
      <c r="AF832" s="174" t="str">
        <f>_xlfn.IFS(COUNTIF($AE$8:AE832,AE832)&lt;&gt;0,COUNTIF($AE$8:AE832,AE832),COUNTIF($AE$8:AE832,AE832)=0,"")</f>
        <v/>
      </c>
      <c r="AG832" s="98" t="str">
        <f t="shared" si="26"/>
        <v/>
      </c>
      <c r="AK832" s="3"/>
      <c r="AL832" s="614"/>
      <c r="AM832" s="615"/>
      <c r="AN832" s="615"/>
      <c r="AO832" s="615"/>
      <c r="AP832" s="615"/>
      <c r="AQ832" s="616"/>
      <c r="AR832" s="742"/>
    </row>
    <row r="833" spans="1:44" ht="27" customHeight="1" x14ac:dyDescent="0.65">
      <c r="A833" s="8" t="str">
        <f t="shared" si="27"/>
        <v/>
      </c>
      <c r="B833" s="30"/>
      <c r="E833" s="31"/>
      <c r="F833" s="32"/>
      <c r="H833" s="511"/>
      <c r="I833" s="511"/>
      <c r="J833" s="511"/>
      <c r="K833" s="511"/>
      <c r="L833" s="511"/>
      <c r="M833" s="511"/>
      <c r="N833" s="511"/>
      <c r="O833" s="511"/>
      <c r="P833" s="511"/>
      <c r="Q833" s="511"/>
      <c r="R833" s="511"/>
      <c r="S833" s="511"/>
      <c r="T833" s="511"/>
      <c r="U833" s="511"/>
      <c r="V833" s="511"/>
      <c r="W833" s="511"/>
      <c r="X833" s="511"/>
      <c r="Y833" s="511"/>
      <c r="Z833" s="511"/>
      <c r="AA833" s="511"/>
      <c r="AB833" s="511"/>
      <c r="AC833" s="511"/>
      <c r="AD833" s="511"/>
      <c r="AE833" s="33"/>
      <c r="AF833" s="174" t="str">
        <f>_xlfn.IFS(COUNTIF($AE$8:AE833,AE833)&lt;&gt;0,COUNTIF($AE$8:AE833,AE833),COUNTIF($AE$8:AE833,AE833)=0,"")</f>
        <v/>
      </c>
      <c r="AG833" s="98" t="str">
        <f t="shared" si="26"/>
        <v/>
      </c>
      <c r="AK833" s="3"/>
      <c r="AL833" s="333"/>
      <c r="AM833" s="334"/>
      <c r="AN833" s="334"/>
      <c r="AO833" s="334"/>
      <c r="AP833" s="334"/>
      <c r="AQ833" s="335"/>
      <c r="AR833" s="70"/>
    </row>
    <row r="834" spans="1:44" ht="27" customHeight="1" x14ac:dyDescent="0.65">
      <c r="A834" s="8" t="str">
        <f t="shared" si="27"/>
        <v/>
      </c>
      <c r="B834" s="30"/>
      <c r="E834" s="31"/>
      <c r="F834" s="32"/>
      <c r="H834" s="118"/>
      <c r="I834" s="118"/>
      <c r="J834" s="118"/>
      <c r="K834" s="118"/>
      <c r="L834" s="118"/>
      <c r="M834" s="118"/>
      <c r="N834" s="118"/>
      <c r="O834" s="118"/>
      <c r="P834" s="118"/>
      <c r="Q834" s="118"/>
      <c r="R834" s="118"/>
      <c r="S834" s="118"/>
      <c r="T834" s="118"/>
      <c r="U834" s="118"/>
      <c r="V834" s="118"/>
      <c r="W834" s="118"/>
      <c r="X834" s="118"/>
      <c r="Y834" s="118"/>
      <c r="Z834" s="118"/>
      <c r="AA834" s="118"/>
      <c r="AB834" s="118"/>
      <c r="AC834" s="118"/>
      <c r="AD834" s="118"/>
      <c r="AE834" s="33"/>
      <c r="AF834" s="174" t="str">
        <f>_xlfn.IFS(COUNTIF($AE$8:AE834,AE834)&lt;&gt;0,COUNTIF($AE$8:AE834,AE834),COUNTIF($AE$8:AE834,AE834)=0,"")</f>
        <v/>
      </c>
      <c r="AG834" s="98" t="str">
        <f t="shared" si="26"/>
        <v/>
      </c>
      <c r="AK834" s="3"/>
      <c r="AL834" s="333"/>
      <c r="AM834" s="334"/>
      <c r="AN834" s="334"/>
      <c r="AO834" s="334"/>
      <c r="AP834" s="334"/>
      <c r="AQ834" s="335"/>
      <c r="AR834" s="70"/>
    </row>
    <row r="835" spans="1:44" ht="27" customHeight="1" x14ac:dyDescent="0.65">
      <c r="A835" s="8">
        <f t="shared" si="27"/>
        <v>128</v>
      </c>
      <c r="B835" s="30"/>
      <c r="E835" s="31"/>
      <c r="F835" s="629"/>
      <c r="G835" s="630"/>
      <c r="H835" s="511" t="s">
        <v>517</v>
      </c>
      <c r="I835" s="511"/>
      <c r="J835" s="511"/>
      <c r="K835" s="511"/>
      <c r="L835" s="511"/>
      <c r="M835" s="511"/>
      <c r="N835" s="511"/>
      <c r="O835" s="511"/>
      <c r="P835" s="511"/>
      <c r="Q835" s="511"/>
      <c r="R835" s="511"/>
      <c r="S835" s="511"/>
      <c r="T835" s="511"/>
      <c r="U835" s="511"/>
      <c r="V835" s="511"/>
      <c r="W835" s="511"/>
      <c r="X835" s="511"/>
      <c r="Y835" s="511"/>
      <c r="Z835" s="511"/>
      <c r="AA835" s="511"/>
      <c r="AB835" s="511"/>
      <c r="AC835" s="511"/>
      <c r="AD835" s="511"/>
      <c r="AE835" s="171" t="s">
        <v>838</v>
      </c>
      <c r="AF835" s="174">
        <f>_xlfn.IFS(COUNTIF($AE$8:AE835,AE835)&lt;&gt;0,COUNTIF($AE$8:AE835,AE835),COUNTIF($AE$8:AE835,AE835)=0,"")</f>
        <v>128</v>
      </c>
      <c r="AG835" s="98">
        <f t="shared" si="26"/>
        <v>128</v>
      </c>
      <c r="AH835" s="554" t="s">
        <v>50</v>
      </c>
      <c r="AI835" s="555"/>
      <c r="AJ835" s="556"/>
      <c r="AK835" s="3"/>
      <c r="AL835" s="614" t="s">
        <v>774</v>
      </c>
      <c r="AM835" s="615"/>
      <c r="AN835" s="615"/>
      <c r="AO835" s="615"/>
      <c r="AP835" s="615"/>
      <c r="AQ835" s="616"/>
      <c r="AR835" s="742" t="e">
        <f>VLOOKUP(AH835,$CD$7:$CE$9,2,FALSE)</f>
        <v>#N/A</v>
      </c>
    </row>
    <row r="836" spans="1:44" ht="27" customHeight="1" x14ac:dyDescent="0.65">
      <c r="A836" s="8" t="str">
        <f t="shared" si="27"/>
        <v/>
      </c>
      <c r="B836" s="30"/>
      <c r="E836" s="31"/>
      <c r="F836" s="32"/>
      <c r="H836" s="511"/>
      <c r="I836" s="511"/>
      <c r="J836" s="511"/>
      <c r="K836" s="511"/>
      <c r="L836" s="511"/>
      <c r="M836" s="511"/>
      <c r="N836" s="511"/>
      <c r="O836" s="511"/>
      <c r="P836" s="511"/>
      <c r="Q836" s="511"/>
      <c r="R836" s="511"/>
      <c r="S836" s="511"/>
      <c r="T836" s="511"/>
      <c r="U836" s="511"/>
      <c r="V836" s="511"/>
      <c r="W836" s="511"/>
      <c r="X836" s="511"/>
      <c r="Y836" s="511"/>
      <c r="Z836" s="511"/>
      <c r="AA836" s="511"/>
      <c r="AB836" s="511"/>
      <c r="AC836" s="511"/>
      <c r="AD836" s="511"/>
      <c r="AE836" s="33"/>
      <c r="AF836" s="174" t="str">
        <f>_xlfn.IFS(COUNTIF($AE$8:AE836,AE836)&lt;&gt;0,COUNTIF($AE$8:AE836,AE836),COUNTIF($AE$8:AE836,AE836)=0,"")</f>
        <v/>
      </c>
      <c r="AG836" s="98" t="str">
        <f t="shared" si="26"/>
        <v/>
      </c>
      <c r="AK836" s="3"/>
      <c r="AL836" s="614"/>
      <c r="AM836" s="615"/>
      <c r="AN836" s="615"/>
      <c r="AO836" s="615"/>
      <c r="AP836" s="615"/>
      <c r="AQ836" s="616"/>
      <c r="AR836" s="742"/>
    </row>
    <row r="837" spans="1:44" ht="27" customHeight="1" x14ac:dyDescent="0.65">
      <c r="A837" s="8" t="str">
        <f t="shared" si="27"/>
        <v/>
      </c>
      <c r="B837" s="30"/>
      <c r="E837" s="31"/>
      <c r="F837" s="32"/>
      <c r="H837" s="511"/>
      <c r="I837" s="511"/>
      <c r="J837" s="511"/>
      <c r="K837" s="511"/>
      <c r="L837" s="511"/>
      <c r="M837" s="511"/>
      <c r="N837" s="511"/>
      <c r="O837" s="511"/>
      <c r="P837" s="511"/>
      <c r="Q837" s="511"/>
      <c r="R837" s="511"/>
      <c r="S837" s="511"/>
      <c r="T837" s="511"/>
      <c r="U837" s="511"/>
      <c r="V837" s="511"/>
      <c r="W837" s="511"/>
      <c r="X837" s="511"/>
      <c r="Y837" s="511"/>
      <c r="Z837" s="511"/>
      <c r="AA837" s="511"/>
      <c r="AB837" s="511"/>
      <c r="AC837" s="511"/>
      <c r="AD837" s="511"/>
      <c r="AE837" s="33"/>
      <c r="AF837" s="174" t="str">
        <f>_xlfn.IFS(COUNTIF($AE$8:AE837,AE837)&lt;&gt;0,COUNTIF($AE$8:AE837,AE837),COUNTIF($AE$8:AE837,AE837)=0,"")</f>
        <v/>
      </c>
      <c r="AG837" s="98" t="str">
        <f t="shared" si="26"/>
        <v/>
      </c>
      <c r="AK837" s="3"/>
      <c r="AL837" s="372"/>
      <c r="AQ837" s="374"/>
      <c r="AR837" s="34"/>
    </row>
    <row r="838" spans="1:44" ht="27" customHeight="1" x14ac:dyDescent="0.65">
      <c r="A838" s="8" t="str">
        <f t="shared" si="27"/>
        <v/>
      </c>
      <c r="B838" s="30"/>
      <c r="E838" s="31"/>
      <c r="F838" s="32"/>
      <c r="H838" s="511"/>
      <c r="I838" s="511"/>
      <c r="J838" s="511"/>
      <c r="K838" s="511"/>
      <c r="L838" s="511"/>
      <c r="M838" s="511"/>
      <c r="N838" s="511"/>
      <c r="O838" s="511"/>
      <c r="P838" s="511"/>
      <c r="Q838" s="511"/>
      <c r="R838" s="511"/>
      <c r="S838" s="511"/>
      <c r="T838" s="511"/>
      <c r="U838" s="511"/>
      <c r="V838" s="511"/>
      <c r="W838" s="511"/>
      <c r="X838" s="511"/>
      <c r="Y838" s="511"/>
      <c r="Z838" s="511"/>
      <c r="AA838" s="511"/>
      <c r="AB838" s="511"/>
      <c r="AC838" s="511"/>
      <c r="AD838" s="511"/>
      <c r="AE838" s="33"/>
      <c r="AF838" s="174" t="str">
        <f>_xlfn.IFS(COUNTIF($AE$8:AE838,AE838)&lt;&gt;0,COUNTIF($AE$8:AE838,AE838),COUNTIF($AE$8:AE838,AE838)=0,"")</f>
        <v/>
      </c>
      <c r="AG838" s="98" t="str">
        <f t="shared" si="26"/>
        <v/>
      </c>
      <c r="AK838" s="3"/>
      <c r="AL838" s="372"/>
      <c r="AQ838" s="374"/>
      <c r="AR838" s="34"/>
    </row>
    <row r="839" spans="1:44" ht="27" customHeight="1" x14ac:dyDescent="0.65">
      <c r="A839" s="8">
        <f t="shared" si="27"/>
        <v>129</v>
      </c>
      <c r="B839" s="30"/>
      <c r="E839" s="31"/>
      <c r="F839" s="629" t="s">
        <v>513</v>
      </c>
      <c r="G839" s="630"/>
      <c r="H839" s="511" t="s">
        <v>776</v>
      </c>
      <c r="I839" s="511"/>
      <c r="J839" s="511"/>
      <c r="K839" s="511"/>
      <c r="L839" s="511"/>
      <c r="M839" s="511"/>
      <c r="N839" s="511"/>
      <c r="O839" s="511"/>
      <c r="P839" s="511"/>
      <c r="Q839" s="511"/>
      <c r="R839" s="511"/>
      <c r="S839" s="511"/>
      <c r="T839" s="511"/>
      <c r="U839" s="511"/>
      <c r="V839" s="511"/>
      <c r="W839" s="511"/>
      <c r="X839" s="511"/>
      <c r="Y839" s="511"/>
      <c r="Z839" s="511"/>
      <c r="AA839" s="511"/>
      <c r="AB839" s="511"/>
      <c r="AC839" s="511"/>
      <c r="AD839" s="511"/>
      <c r="AE839" s="171" t="s">
        <v>838</v>
      </c>
      <c r="AF839" s="174">
        <f>_xlfn.IFS(COUNTIF($AE$8:AE839,AE839)&lt;&gt;0,COUNTIF($AE$8:AE839,AE839),COUNTIF($AE$8:AE839,AE839)=0,"")</f>
        <v>129</v>
      </c>
      <c r="AG839" s="98">
        <f t="shared" si="26"/>
        <v>129</v>
      </c>
      <c r="AH839" s="554" t="s">
        <v>50</v>
      </c>
      <c r="AI839" s="555"/>
      <c r="AJ839" s="556"/>
      <c r="AK839" s="3"/>
      <c r="AL839" s="614" t="s">
        <v>775</v>
      </c>
      <c r="AM839" s="615"/>
      <c r="AN839" s="615"/>
      <c r="AO839" s="615"/>
      <c r="AP839" s="615"/>
      <c r="AQ839" s="616"/>
      <c r="AR839" s="742" t="e">
        <f>VLOOKUP(AH839,$CD$7:$CE$9,2,FALSE)</f>
        <v>#N/A</v>
      </c>
    </row>
    <row r="840" spans="1:44" ht="27" customHeight="1" x14ac:dyDescent="0.65">
      <c r="A840" s="8" t="str">
        <f t="shared" si="27"/>
        <v/>
      </c>
      <c r="B840" s="30"/>
      <c r="E840" s="31"/>
      <c r="F840" s="32"/>
      <c r="H840" s="511"/>
      <c r="I840" s="511"/>
      <c r="J840" s="511"/>
      <c r="K840" s="511"/>
      <c r="L840" s="511"/>
      <c r="M840" s="511"/>
      <c r="N840" s="511"/>
      <c r="O840" s="511"/>
      <c r="P840" s="511"/>
      <c r="Q840" s="511"/>
      <c r="R840" s="511"/>
      <c r="S840" s="511"/>
      <c r="T840" s="511"/>
      <c r="U840" s="511"/>
      <c r="V840" s="511"/>
      <c r="W840" s="511"/>
      <c r="X840" s="511"/>
      <c r="Y840" s="511"/>
      <c r="Z840" s="511"/>
      <c r="AA840" s="511"/>
      <c r="AB840" s="511"/>
      <c r="AC840" s="511"/>
      <c r="AD840" s="511"/>
      <c r="AE840" s="33"/>
      <c r="AF840" s="174" t="str">
        <f>_xlfn.IFS(COUNTIF($AE$8:AE840,AE840)&lt;&gt;0,COUNTIF($AE$8:AE840,AE840),COUNTIF($AE$8:AE840,AE840)=0,"")</f>
        <v/>
      </c>
      <c r="AG840" s="98" t="str">
        <f t="shared" si="26"/>
        <v/>
      </c>
      <c r="AK840" s="3"/>
      <c r="AL840" s="614"/>
      <c r="AM840" s="615"/>
      <c r="AN840" s="615"/>
      <c r="AO840" s="615"/>
      <c r="AP840" s="615"/>
      <c r="AQ840" s="616"/>
      <c r="AR840" s="742"/>
    </row>
    <row r="841" spans="1:44" ht="27" customHeight="1" x14ac:dyDescent="0.65">
      <c r="A841" s="8" t="str">
        <f t="shared" si="27"/>
        <v/>
      </c>
      <c r="B841" s="30"/>
      <c r="E841" s="31"/>
      <c r="F841" s="32"/>
      <c r="H841" s="511"/>
      <c r="I841" s="511"/>
      <c r="J841" s="511"/>
      <c r="K841" s="511"/>
      <c r="L841" s="511"/>
      <c r="M841" s="511"/>
      <c r="N841" s="511"/>
      <c r="O841" s="511"/>
      <c r="P841" s="511"/>
      <c r="Q841" s="511"/>
      <c r="R841" s="511"/>
      <c r="S841" s="511"/>
      <c r="T841" s="511"/>
      <c r="U841" s="511"/>
      <c r="V841" s="511"/>
      <c r="W841" s="511"/>
      <c r="X841" s="511"/>
      <c r="Y841" s="511"/>
      <c r="Z841" s="511"/>
      <c r="AA841" s="511"/>
      <c r="AB841" s="511"/>
      <c r="AC841" s="511"/>
      <c r="AD841" s="511"/>
      <c r="AE841" s="33"/>
      <c r="AF841" s="174" t="str">
        <f>_xlfn.IFS(COUNTIF($AE$8:AE841,AE841)&lt;&gt;0,COUNTIF($AE$8:AE841,AE841),COUNTIF($AE$8:AE841,AE841)=0,"")</f>
        <v/>
      </c>
      <c r="AG841" s="98" t="str">
        <f t="shared" ref="AG841:AG905" si="28">+AF841</f>
        <v/>
      </c>
      <c r="AK841" s="3"/>
      <c r="AL841" s="614"/>
      <c r="AM841" s="615"/>
      <c r="AN841" s="615"/>
      <c r="AO841" s="615"/>
      <c r="AP841" s="615"/>
      <c r="AQ841" s="616"/>
      <c r="AR841" s="70"/>
    </row>
    <row r="842" spans="1:44" ht="27" customHeight="1" x14ac:dyDescent="0.65">
      <c r="A842" s="8" t="str">
        <f t="shared" si="27"/>
        <v/>
      </c>
      <c r="B842" s="30"/>
      <c r="E842" s="31"/>
      <c r="F842" s="32"/>
      <c r="H842" s="118"/>
      <c r="I842" s="118"/>
      <c r="J842" s="118"/>
      <c r="K842" s="118"/>
      <c r="L842" s="118"/>
      <c r="M842" s="118"/>
      <c r="N842" s="118"/>
      <c r="O842" s="118"/>
      <c r="P842" s="118"/>
      <c r="Q842" s="118"/>
      <c r="R842" s="118"/>
      <c r="S842" s="118"/>
      <c r="T842" s="118"/>
      <c r="U842" s="118"/>
      <c r="V842" s="118"/>
      <c r="W842" s="118"/>
      <c r="X842" s="118"/>
      <c r="Y842" s="118"/>
      <c r="Z842" s="118"/>
      <c r="AA842" s="118"/>
      <c r="AB842" s="118"/>
      <c r="AC842" s="118"/>
      <c r="AD842" s="118"/>
      <c r="AE842" s="33"/>
      <c r="AF842" s="174" t="str">
        <f>_xlfn.IFS(COUNTIF($AE$8:AE842,AE842)&lt;&gt;0,COUNTIF($AE$8:AE842,AE842),COUNTIF($AE$8:AE842,AE842)=0,"")</f>
        <v/>
      </c>
      <c r="AG842" s="98" t="str">
        <f t="shared" si="28"/>
        <v/>
      </c>
      <c r="AK842" s="3"/>
      <c r="AL842" s="333"/>
      <c r="AM842" s="334"/>
      <c r="AN842" s="334"/>
      <c r="AO842" s="334"/>
      <c r="AP842" s="334"/>
      <c r="AQ842" s="335"/>
      <c r="AR842" s="70"/>
    </row>
    <row r="843" spans="1:44" ht="27" customHeight="1" x14ac:dyDescent="0.65">
      <c r="A843" s="8">
        <f t="shared" si="27"/>
        <v>130</v>
      </c>
      <c r="B843" s="30"/>
      <c r="E843" s="31"/>
      <c r="F843" s="629"/>
      <c r="G843" s="630"/>
      <c r="H843" s="511" t="s">
        <v>777</v>
      </c>
      <c r="I843" s="511"/>
      <c r="J843" s="511"/>
      <c r="K843" s="511"/>
      <c r="L843" s="511"/>
      <c r="M843" s="511"/>
      <c r="N843" s="511"/>
      <c r="O843" s="511"/>
      <c r="P843" s="511"/>
      <c r="Q843" s="511"/>
      <c r="R843" s="511"/>
      <c r="S843" s="511"/>
      <c r="T843" s="511"/>
      <c r="U843" s="511"/>
      <c r="V843" s="511"/>
      <c r="W843" s="511"/>
      <c r="X843" s="511"/>
      <c r="Y843" s="511"/>
      <c r="Z843" s="511"/>
      <c r="AA843" s="511"/>
      <c r="AB843" s="511"/>
      <c r="AC843" s="511"/>
      <c r="AD843" s="511"/>
      <c r="AE843" s="171" t="s">
        <v>838</v>
      </c>
      <c r="AF843" s="174">
        <f>_xlfn.IFS(COUNTIF($AE$8:AE843,AE843)&lt;&gt;0,COUNTIF($AE$8:AE843,AE843),COUNTIF($AE$8:AE843,AE843)=0,"")</f>
        <v>130</v>
      </c>
      <c r="AG843" s="98">
        <f t="shared" si="28"/>
        <v>130</v>
      </c>
      <c r="AH843" s="554" t="s">
        <v>50</v>
      </c>
      <c r="AI843" s="555"/>
      <c r="AJ843" s="556"/>
      <c r="AK843" s="3"/>
      <c r="AL843" s="614" t="s">
        <v>863</v>
      </c>
      <c r="AM843" s="615"/>
      <c r="AN843" s="615"/>
      <c r="AO843" s="615"/>
      <c r="AP843" s="615"/>
      <c r="AQ843" s="616"/>
      <c r="AR843" s="742" t="e">
        <f>VLOOKUP(AH843,$CD$7:$CE$9,2,FALSE)</f>
        <v>#N/A</v>
      </c>
    </row>
    <row r="844" spans="1:44" ht="27" customHeight="1" x14ac:dyDescent="0.65">
      <c r="A844" s="8" t="str">
        <f t="shared" si="27"/>
        <v/>
      </c>
      <c r="B844" s="30"/>
      <c r="E844" s="31"/>
      <c r="F844" s="32"/>
      <c r="H844" s="511"/>
      <c r="I844" s="511"/>
      <c r="J844" s="511"/>
      <c r="K844" s="511"/>
      <c r="L844" s="511"/>
      <c r="M844" s="511"/>
      <c r="N844" s="511"/>
      <c r="O844" s="511"/>
      <c r="P844" s="511"/>
      <c r="Q844" s="511"/>
      <c r="R844" s="511"/>
      <c r="S844" s="511"/>
      <c r="T844" s="511"/>
      <c r="U844" s="511"/>
      <c r="V844" s="511"/>
      <c r="W844" s="511"/>
      <c r="X844" s="511"/>
      <c r="Y844" s="511"/>
      <c r="Z844" s="511"/>
      <c r="AA844" s="511"/>
      <c r="AB844" s="511"/>
      <c r="AC844" s="511"/>
      <c r="AD844" s="511"/>
      <c r="AE844" s="33"/>
      <c r="AF844" s="174" t="str">
        <f>_xlfn.IFS(COUNTIF($AE$8:AE844,AE844)&lt;&gt;0,COUNTIF($AE$8:AE844,AE844),COUNTIF($AE$8:AE844,AE844)=0,"")</f>
        <v/>
      </c>
      <c r="AG844" s="98" t="str">
        <f t="shared" si="28"/>
        <v/>
      </c>
      <c r="AK844" s="3"/>
      <c r="AL844" s="614"/>
      <c r="AM844" s="615"/>
      <c r="AN844" s="615"/>
      <c r="AO844" s="615"/>
      <c r="AP844" s="615"/>
      <c r="AQ844" s="616"/>
      <c r="AR844" s="742"/>
    </row>
    <row r="845" spans="1:44" ht="27" customHeight="1" x14ac:dyDescent="0.65">
      <c r="A845" s="8" t="str">
        <f t="shared" ref="A845:A909" si="29">+AG845</f>
        <v/>
      </c>
      <c r="B845" s="30"/>
      <c r="E845" s="31"/>
      <c r="F845" s="32"/>
      <c r="H845" s="511"/>
      <c r="I845" s="511"/>
      <c r="J845" s="511"/>
      <c r="K845" s="511"/>
      <c r="L845" s="511"/>
      <c r="M845" s="511"/>
      <c r="N845" s="511"/>
      <c r="O845" s="511"/>
      <c r="P845" s="511"/>
      <c r="Q845" s="511"/>
      <c r="R845" s="511"/>
      <c r="S845" s="511"/>
      <c r="T845" s="511"/>
      <c r="U845" s="511"/>
      <c r="V845" s="511"/>
      <c r="W845" s="511"/>
      <c r="X845" s="511"/>
      <c r="Y845" s="511"/>
      <c r="Z845" s="511"/>
      <c r="AA845" s="511"/>
      <c r="AB845" s="511"/>
      <c r="AC845" s="511"/>
      <c r="AD845" s="511"/>
      <c r="AE845" s="33"/>
      <c r="AF845" s="174" t="str">
        <f>_xlfn.IFS(COUNTIF($AE$8:AE845,AE845)&lt;&gt;0,COUNTIF($AE$8:AE845,AE845),COUNTIF($AE$8:AE845,AE845)=0,"")</f>
        <v/>
      </c>
      <c r="AG845" s="98" t="str">
        <f t="shared" si="28"/>
        <v/>
      </c>
      <c r="AK845" s="3"/>
      <c r="AL845" s="372"/>
      <c r="AQ845" s="374"/>
      <c r="AR845" s="34"/>
    </row>
    <row r="846" spans="1:44" ht="27" customHeight="1" x14ac:dyDescent="0.65">
      <c r="A846" s="8" t="str">
        <f t="shared" si="29"/>
        <v/>
      </c>
      <c r="B846" s="30"/>
      <c r="E846" s="31"/>
      <c r="F846" s="32"/>
      <c r="AE846" s="33"/>
      <c r="AF846" s="174" t="str">
        <f>_xlfn.IFS(COUNTIF($AE$8:AE846,AE846)&lt;&gt;0,COUNTIF($AE$8:AE846,AE846),COUNTIF($AE$8:AE846,AE846)=0,"")</f>
        <v/>
      </c>
      <c r="AG846" s="98" t="str">
        <f t="shared" si="28"/>
        <v/>
      </c>
      <c r="AK846" s="3"/>
      <c r="AL846" s="372"/>
      <c r="AQ846" s="374"/>
      <c r="AR846" s="34"/>
    </row>
    <row r="847" spans="1:44" ht="27" customHeight="1" x14ac:dyDescent="0.65">
      <c r="A847" s="8">
        <f t="shared" si="29"/>
        <v>131</v>
      </c>
      <c r="B847" s="30"/>
      <c r="E847" s="31"/>
      <c r="F847" s="629" t="s">
        <v>518</v>
      </c>
      <c r="G847" s="630"/>
      <c r="H847" s="511" t="s">
        <v>778</v>
      </c>
      <c r="I847" s="511"/>
      <c r="J847" s="511"/>
      <c r="K847" s="511"/>
      <c r="L847" s="511"/>
      <c r="M847" s="511"/>
      <c r="N847" s="511"/>
      <c r="O847" s="511"/>
      <c r="P847" s="511"/>
      <c r="Q847" s="511"/>
      <c r="R847" s="511"/>
      <c r="S847" s="511"/>
      <c r="T847" s="511"/>
      <c r="U847" s="511"/>
      <c r="V847" s="511"/>
      <c r="W847" s="511"/>
      <c r="X847" s="511"/>
      <c r="Y847" s="511"/>
      <c r="Z847" s="511"/>
      <c r="AA847" s="511"/>
      <c r="AB847" s="511"/>
      <c r="AC847" s="511"/>
      <c r="AD847" s="511"/>
      <c r="AE847" s="171" t="s">
        <v>838</v>
      </c>
      <c r="AF847" s="174">
        <f>_xlfn.IFS(COUNTIF($AE$8:AE847,AE847)&lt;&gt;0,COUNTIF($AE$8:AE847,AE847),COUNTIF($AE$8:AE847,AE847)=0,"")</f>
        <v>131</v>
      </c>
      <c r="AG847" s="98">
        <f t="shared" si="28"/>
        <v>131</v>
      </c>
      <c r="AH847" s="554" t="s">
        <v>50</v>
      </c>
      <c r="AI847" s="555"/>
      <c r="AJ847" s="556"/>
      <c r="AK847" s="3"/>
      <c r="AL847" s="614" t="s">
        <v>780</v>
      </c>
      <c r="AM847" s="615"/>
      <c r="AN847" s="615"/>
      <c r="AO847" s="615"/>
      <c r="AP847" s="615"/>
      <c r="AQ847" s="616"/>
      <c r="AR847" s="742" t="e">
        <f>VLOOKUP(AH847,$CD$7:$CE$9,2,FALSE)</f>
        <v>#N/A</v>
      </c>
    </row>
    <row r="848" spans="1:44" ht="27" customHeight="1" x14ac:dyDescent="0.65">
      <c r="A848" s="8" t="str">
        <f t="shared" si="29"/>
        <v/>
      </c>
      <c r="B848" s="30"/>
      <c r="E848" s="31"/>
      <c r="F848" s="256"/>
      <c r="G848" s="195"/>
      <c r="H848" s="511"/>
      <c r="I848" s="511"/>
      <c r="J848" s="511"/>
      <c r="K848" s="511"/>
      <c r="L848" s="511"/>
      <c r="M848" s="511"/>
      <c r="N848" s="511"/>
      <c r="O848" s="511"/>
      <c r="P848" s="511"/>
      <c r="Q848" s="511"/>
      <c r="R848" s="511"/>
      <c r="S848" s="511"/>
      <c r="T848" s="511"/>
      <c r="U848" s="511"/>
      <c r="V848" s="511"/>
      <c r="W848" s="511"/>
      <c r="X848" s="511"/>
      <c r="Y848" s="511"/>
      <c r="Z848" s="511"/>
      <c r="AA848" s="511"/>
      <c r="AB848" s="511"/>
      <c r="AC848" s="511"/>
      <c r="AD848" s="511"/>
      <c r="AE848" s="33"/>
      <c r="AF848" s="174" t="str">
        <f>_xlfn.IFS(COUNTIF($AE$8:AE848,AE848)&lt;&gt;0,COUNTIF($AE$8:AE848,AE848),COUNTIF($AE$8:AE848,AE848)=0,"")</f>
        <v/>
      </c>
      <c r="AG848" s="98" t="str">
        <f t="shared" si="28"/>
        <v/>
      </c>
      <c r="AH848" s="121"/>
      <c r="AI848" s="121"/>
      <c r="AJ848" s="121"/>
      <c r="AK848" s="3"/>
      <c r="AL848" s="614"/>
      <c r="AM848" s="615"/>
      <c r="AN848" s="615"/>
      <c r="AO848" s="615"/>
      <c r="AP848" s="615"/>
      <c r="AQ848" s="616"/>
      <c r="AR848" s="742"/>
    </row>
    <row r="849" spans="1:44" ht="27" customHeight="1" x14ac:dyDescent="0.65">
      <c r="A849" s="8" t="str">
        <f t="shared" si="29"/>
        <v/>
      </c>
      <c r="B849" s="30"/>
      <c r="E849" s="31"/>
      <c r="F849" s="32"/>
      <c r="H849" s="511"/>
      <c r="I849" s="511"/>
      <c r="J849" s="511"/>
      <c r="K849" s="511"/>
      <c r="L849" s="511"/>
      <c r="M849" s="511"/>
      <c r="N849" s="511"/>
      <c r="O849" s="511"/>
      <c r="P849" s="511"/>
      <c r="Q849" s="511"/>
      <c r="R849" s="511"/>
      <c r="S849" s="511"/>
      <c r="T849" s="511"/>
      <c r="U849" s="511"/>
      <c r="V849" s="511"/>
      <c r="W849" s="511"/>
      <c r="X849" s="511"/>
      <c r="Y849" s="511"/>
      <c r="Z849" s="511"/>
      <c r="AA849" s="511"/>
      <c r="AB849" s="511"/>
      <c r="AC849" s="511"/>
      <c r="AD849" s="511"/>
      <c r="AE849" s="33"/>
      <c r="AF849" s="174" t="str">
        <f>_xlfn.IFS(COUNTIF($AE$8:AE849,AE849)&lt;&gt;0,COUNTIF($AE$8:AE849,AE849),COUNTIF($AE$8:AE849,AE849)=0,"")</f>
        <v/>
      </c>
      <c r="AG849" s="98" t="str">
        <f t="shared" si="28"/>
        <v/>
      </c>
      <c r="AK849" s="3"/>
      <c r="AL849" s="614"/>
      <c r="AM849" s="615"/>
      <c r="AN849" s="615"/>
      <c r="AO849" s="615"/>
      <c r="AP849" s="615"/>
      <c r="AQ849" s="616"/>
      <c r="AR849" s="742"/>
    </row>
    <row r="850" spans="1:44" ht="27" customHeight="1" x14ac:dyDescent="0.65">
      <c r="A850" s="8" t="str">
        <f t="shared" si="29"/>
        <v/>
      </c>
      <c r="B850" s="30"/>
      <c r="E850" s="31"/>
      <c r="F850" s="32"/>
      <c r="H850" s="511"/>
      <c r="I850" s="511"/>
      <c r="J850" s="511"/>
      <c r="K850" s="511"/>
      <c r="L850" s="511"/>
      <c r="M850" s="511"/>
      <c r="N850" s="511"/>
      <c r="O850" s="511"/>
      <c r="P850" s="511"/>
      <c r="Q850" s="511"/>
      <c r="R850" s="511"/>
      <c r="S850" s="511"/>
      <c r="T850" s="511"/>
      <c r="U850" s="511"/>
      <c r="V850" s="511"/>
      <c r="W850" s="511"/>
      <c r="X850" s="511"/>
      <c r="Y850" s="511"/>
      <c r="Z850" s="511"/>
      <c r="AA850" s="511"/>
      <c r="AB850" s="511"/>
      <c r="AC850" s="511"/>
      <c r="AD850" s="511"/>
      <c r="AE850" s="33"/>
      <c r="AF850" s="174" t="str">
        <f>_xlfn.IFS(COUNTIF($AE$8:AE850,AE850)&lt;&gt;0,COUNTIF($AE$8:AE850,AE850),COUNTIF($AE$8:AE850,AE850)=0,"")</f>
        <v/>
      </c>
      <c r="AG850" s="98" t="str">
        <f t="shared" si="28"/>
        <v/>
      </c>
      <c r="AK850" s="3"/>
      <c r="AL850" s="333"/>
      <c r="AM850" s="334"/>
      <c r="AN850" s="334"/>
      <c r="AO850" s="334"/>
      <c r="AP850" s="334"/>
      <c r="AQ850" s="335"/>
      <c r="AR850" s="70"/>
    </row>
    <row r="851" spans="1:44" ht="27" customHeight="1" x14ac:dyDescent="0.65">
      <c r="A851" s="8" t="str">
        <f t="shared" si="29"/>
        <v/>
      </c>
      <c r="B851" s="30"/>
      <c r="E851" s="31"/>
      <c r="F851" s="32"/>
      <c r="H851" s="118"/>
      <c r="I851" s="118"/>
      <c r="J851" s="118"/>
      <c r="K851" s="118"/>
      <c r="L851" s="118"/>
      <c r="M851" s="118"/>
      <c r="N851" s="118"/>
      <c r="O851" s="118"/>
      <c r="P851" s="118"/>
      <c r="Q851" s="118"/>
      <c r="R851" s="118"/>
      <c r="S851" s="118"/>
      <c r="T851" s="118"/>
      <c r="U851" s="118"/>
      <c r="V851" s="118"/>
      <c r="W851" s="118"/>
      <c r="X851" s="118"/>
      <c r="Y851" s="118"/>
      <c r="Z851" s="118"/>
      <c r="AA851" s="118"/>
      <c r="AB851" s="118"/>
      <c r="AC851" s="118"/>
      <c r="AD851" s="118"/>
      <c r="AE851" s="33"/>
      <c r="AF851" s="174" t="str">
        <f>_xlfn.IFS(COUNTIF($AE$8:AE851,AE851)&lt;&gt;0,COUNTIF($AE$8:AE851,AE851),COUNTIF($AE$8:AE851,AE851)=0,"")</f>
        <v/>
      </c>
      <c r="AG851" s="98" t="str">
        <f t="shared" si="28"/>
        <v/>
      </c>
      <c r="AK851" s="3"/>
      <c r="AL851" s="333"/>
      <c r="AM851" s="334"/>
      <c r="AN851" s="334"/>
      <c r="AO851" s="334"/>
      <c r="AP851" s="334"/>
      <c r="AQ851" s="335"/>
      <c r="AR851" s="70"/>
    </row>
    <row r="852" spans="1:44" ht="27" customHeight="1" x14ac:dyDescent="0.65">
      <c r="A852" s="8">
        <f t="shared" si="29"/>
        <v>132</v>
      </c>
      <c r="B852" s="30"/>
      <c r="E852" s="31"/>
      <c r="F852" s="629" t="s">
        <v>514</v>
      </c>
      <c r="G852" s="630"/>
      <c r="H852" s="511" t="s">
        <v>779</v>
      </c>
      <c r="I852" s="511"/>
      <c r="J852" s="511"/>
      <c r="K852" s="511"/>
      <c r="L852" s="511"/>
      <c r="M852" s="511"/>
      <c r="N852" s="511"/>
      <c r="O852" s="511"/>
      <c r="P852" s="511"/>
      <c r="Q852" s="511"/>
      <c r="R852" s="511"/>
      <c r="S852" s="511"/>
      <c r="T852" s="511"/>
      <c r="U852" s="511"/>
      <c r="V852" s="511"/>
      <c r="W852" s="511"/>
      <c r="X852" s="511"/>
      <c r="Y852" s="511"/>
      <c r="Z852" s="511"/>
      <c r="AA852" s="511"/>
      <c r="AB852" s="511"/>
      <c r="AC852" s="511"/>
      <c r="AD852" s="511"/>
      <c r="AE852" s="171" t="s">
        <v>838</v>
      </c>
      <c r="AF852" s="174">
        <f>_xlfn.IFS(COUNTIF($AE$8:AE852,AE852)&lt;&gt;0,COUNTIF($AE$8:AE852,AE852),COUNTIF($AE$8:AE852,AE852)=0,"")</f>
        <v>132</v>
      </c>
      <c r="AG852" s="98">
        <f t="shared" si="28"/>
        <v>132</v>
      </c>
      <c r="AH852" s="554" t="s">
        <v>50</v>
      </c>
      <c r="AI852" s="555"/>
      <c r="AJ852" s="556"/>
      <c r="AK852" s="3"/>
      <c r="AL852" s="614" t="s">
        <v>781</v>
      </c>
      <c r="AM852" s="615"/>
      <c r="AN852" s="615"/>
      <c r="AO852" s="615"/>
      <c r="AP852" s="615"/>
      <c r="AQ852" s="616"/>
      <c r="AR852" s="742" t="e">
        <f>VLOOKUP(AH852,$CD$7:$CE$9,2,FALSE)</f>
        <v>#N/A</v>
      </c>
    </row>
    <row r="853" spans="1:44" ht="27" customHeight="1" x14ac:dyDescent="0.65">
      <c r="A853" s="8" t="str">
        <f t="shared" si="29"/>
        <v/>
      </c>
      <c r="B853" s="30"/>
      <c r="E853" s="31"/>
      <c r="F853" s="32"/>
      <c r="H853" s="511"/>
      <c r="I853" s="511"/>
      <c r="J853" s="511"/>
      <c r="K853" s="511"/>
      <c r="L853" s="511"/>
      <c r="M853" s="511"/>
      <c r="N853" s="511"/>
      <c r="O853" s="511"/>
      <c r="P853" s="511"/>
      <c r="Q853" s="511"/>
      <c r="R853" s="511"/>
      <c r="S853" s="511"/>
      <c r="T853" s="511"/>
      <c r="U853" s="511"/>
      <c r="V853" s="511"/>
      <c r="W853" s="511"/>
      <c r="X853" s="511"/>
      <c r="Y853" s="511"/>
      <c r="Z853" s="511"/>
      <c r="AA853" s="511"/>
      <c r="AB853" s="511"/>
      <c r="AC853" s="511"/>
      <c r="AD853" s="511"/>
      <c r="AE853" s="33"/>
      <c r="AF853" s="174" t="str">
        <f>_xlfn.IFS(COUNTIF($AE$8:AE853,AE853)&lt;&gt;0,COUNTIF($AE$8:AE853,AE853),COUNTIF($AE$8:AE853,AE853)=0,"")</f>
        <v/>
      </c>
      <c r="AG853" s="98" t="str">
        <f t="shared" si="28"/>
        <v/>
      </c>
      <c r="AK853" s="3"/>
      <c r="AL853" s="614"/>
      <c r="AM853" s="615"/>
      <c r="AN853" s="615"/>
      <c r="AO853" s="615"/>
      <c r="AP853" s="615"/>
      <c r="AQ853" s="616"/>
      <c r="AR853" s="742"/>
    </row>
    <row r="854" spans="1:44" ht="27" customHeight="1" x14ac:dyDescent="0.65">
      <c r="A854" s="8" t="str">
        <f t="shared" si="29"/>
        <v/>
      </c>
      <c r="B854" s="30"/>
      <c r="E854" s="31"/>
      <c r="F854" s="32"/>
      <c r="H854" s="511"/>
      <c r="I854" s="511"/>
      <c r="J854" s="511"/>
      <c r="K854" s="511"/>
      <c r="L854" s="511"/>
      <c r="M854" s="511"/>
      <c r="N854" s="511"/>
      <c r="O854" s="511"/>
      <c r="P854" s="511"/>
      <c r="Q854" s="511"/>
      <c r="R854" s="511"/>
      <c r="S854" s="511"/>
      <c r="T854" s="511"/>
      <c r="U854" s="511"/>
      <c r="V854" s="511"/>
      <c r="W854" s="511"/>
      <c r="X854" s="511"/>
      <c r="Y854" s="511"/>
      <c r="Z854" s="511"/>
      <c r="AA854" s="511"/>
      <c r="AB854" s="511"/>
      <c r="AC854" s="511"/>
      <c r="AD854" s="511"/>
      <c r="AE854" s="33"/>
      <c r="AF854" s="174" t="str">
        <f>_xlfn.IFS(COUNTIF($AE$8:AE854,AE854)&lt;&gt;0,COUNTIF($AE$8:AE854,AE854),COUNTIF($AE$8:AE854,AE854)=0,"")</f>
        <v/>
      </c>
      <c r="AG854" s="98" t="str">
        <f t="shared" si="28"/>
        <v/>
      </c>
      <c r="AK854" s="3"/>
      <c r="AL854" s="614"/>
      <c r="AM854" s="615"/>
      <c r="AN854" s="615"/>
      <c r="AO854" s="615"/>
      <c r="AP854" s="615"/>
      <c r="AQ854" s="616"/>
      <c r="AR854" s="34"/>
    </row>
    <row r="855" spans="1:44" ht="27" customHeight="1" x14ac:dyDescent="0.65">
      <c r="A855" s="8" t="str">
        <f t="shared" si="29"/>
        <v/>
      </c>
      <c r="B855" s="30"/>
      <c r="E855" s="31"/>
      <c r="F855" s="32"/>
      <c r="H855" s="118"/>
      <c r="I855" s="118"/>
      <c r="J855" s="118"/>
      <c r="K855" s="118"/>
      <c r="L855" s="118"/>
      <c r="M855" s="118"/>
      <c r="N855" s="118"/>
      <c r="O855" s="118"/>
      <c r="P855" s="118"/>
      <c r="Q855" s="118"/>
      <c r="R855" s="118"/>
      <c r="S855" s="118"/>
      <c r="T855" s="118"/>
      <c r="U855" s="118"/>
      <c r="V855" s="118"/>
      <c r="W855" s="118"/>
      <c r="X855" s="118"/>
      <c r="Y855" s="118"/>
      <c r="Z855" s="118"/>
      <c r="AA855" s="118"/>
      <c r="AB855" s="118"/>
      <c r="AC855" s="118"/>
      <c r="AD855" s="118"/>
      <c r="AE855" s="33"/>
      <c r="AF855" s="174" t="str">
        <f>_xlfn.IFS(COUNTIF($AE$8:AE855,AE855)&lt;&gt;0,COUNTIF($AE$8:AE855,AE855),COUNTIF($AE$8:AE855,AE855)=0,"")</f>
        <v/>
      </c>
      <c r="AG855" s="98" t="str">
        <f t="shared" si="28"/>
        <v/>
      </c>
      <c r="AK855" s="3"/>
      <c r="AL855" s="372"/>
      <c r="AQ855" s="374"/>
      <c r="AR855" s="34"/>
    </row>
    <row r="856" spans="1:44" ht="27" customHeight="1" x14ac:dyDescent="0.65">
      <c r="A856" s="8">
        <f t="shared" si="29"/>
        <v>133</v>
      </c>
      <c r="B856" s="30"/>
      <c r="E856" s="31"/>
      <c r="F856" s="629" t="s">
        <v>519</v>
      </c>
      <c r="G856" s="630"/>
      <c r="H856" s="511" t="s">
        <v>975</v>
      </c>
      <c r="I856" s="511"/>
      <c r="J856" s="511"/>
      <c r="K856" s="511"/>
      <c r="L856" s="511"/>
      <c r="M856" s="511"/>
      <c r="N856" s="511"/>
      <c r="O856" s="511"/>
      <c r="P856" s="511"/>
      <c r="Q856" s="511"/>
      <c r="R856" s="511"/>
      <c r="S856" s="511"/>
      <c r="T856" s="511"/>
      <c r="U856" s="511"/>
      <c r="V856" s="511"/>
      <c r="W856" s="511"/>
      <c r="X856" s="511"/>
      <c r="Y856" s="511"/>
      <c r="Z856" s="511"/>
      <c r="AA856" s="511"/>
      <c r="AB856" s="511"/>
      <c r="AC856" s="511"/>
      <c r="AD856" s="511"/>
      <c r="AE856" s="171" t="s">
        <v>838</v>
      </c>
      <c r="AF856" s="174">
        <f>_xlfn.IFS(COUNTIF($AE$8:AE856,AE856)&lt;&gt;0,COUNTIF($AE$8:AE856,AE856),COUNTIF($AE$8:AE856,AE856)=0,"")</f>
        <v>133</v>
      </c>
      <c r="AG856" s="98">
        <f t="shared" si="28"/>
        <v>133</v>
      </c>
      <c r="AH856" s="554" t="s">
        <v>50</v>
      </c>
      <c r="AI856" s="555"/>
      <c r="AJ856" s="556"/>
      <c r="AK856" s="3"/>
      <c r="AL856" s="614" t="s">
        <v>782</v>
      </c>
      <c r="AM856" s="615"/>
      <c r="AN856" s="615"/>
      <c r="AO856" s="615"/>
      <c r="AP856" s="615"/>
      <c r="AQ856" s="616"/>
      <c r="AR856" s="70" t="e">
        <f>VLOOKUP(AH856,$CD$7:$CE$9,2,FALSE)</f>
        <v>#N/A</v>
      </c>
    </row>
    <row r="857" spans="1:44" ht="27" customHeight="1" x14ac:dyDescent="0.65">
      <c r="A857" s="8" t="str">
        <f t="shared" si="29"/>
        <v/>
      </c>
      <c r="B857" s="30"/>
      <c r="E857" s="31"/>
      <c r="F857" s="32"/>
      <c r="H857" s="118"/>
      <c r="I857" s="118"/>
      <c r="J857" s="118"/>
      <c r="K857" s="118"/>
      <c r="L857" s="118"/>
      <c r="M857" s="118"/>
      <c r="N857" s="118"/>
      <c r="O857" s="118"/>
      <c r="P857" s="118"/>
      <c r="Q857" s="118"/>
      <c r="R857" s="118"/>
      <c r="S857" s="118"/>
      <c r="T857" s="118"/>
      <c r="U857" s="118"/>
      <c r="V857" s="118"/>
      <c r="W857" s="118"/>
      <c r="X857" s="118"/>
      <c r="Y857" s="118"/>
      <c r="Z857" s="118"/>
      <c r="AA857" s="118"/>
      <c r="AB857" s="118"/>
      <c r="AC857" s="118"/>
      <c r="AD857" s="118"/>
      <c r="AE857" s="33"/>
      <c r="AF857" s="174" t="str">
        <f>_xlfn.IFS(COUNTIF($AE$8:AE857,AE857)&lt;&gt;0,COUNTIF($AE$8:AE857,AE857),COUNTIF($AE$8:AE857,AE857)=0,"")</f>
        <v/>
      </c>
      <c r="AG857" s="98" t="str">
        <f t="shared" si="28"/>
        <v/>
      </c>
      <c r="AK857" s="3"/>
      <c r="AL857" s="614"/>
      <c r="AM857" s="615"/>
      <c r="AN857" s="615"/>
      <c r="AO857" s="615"/>
      <c r="AP857" s="615"/>
      <c r="AQ857" s="616"/>
      <c r="AR857" s="70"/>
    </row>
    <row r="858" spans="1:44" ht="27" customHeight="1" x14ac:dyDescent="0.65">
      <c r="A858" s="8">
        <f t="shared" si="29"/>
        <v>134</v>
      </c>
      <c r="B858" s="30"/>
      <c r="E858" s="31"/>
      <c r="F858" s="629"/>
      <c r="G858" s="630"/>
      <c r="H858" s="511" t="s">
        <v>520</v>
      </c>
      <c r="I858" s="511"/>
      <c r="J858" s="511"/>
      <c r="K858" s="511"/>
      <c r="L858" s="511"/>
      <c r="M858" s="511"/>
      <c r="N858" s="511"/>
      <c r="O858" s="511"/>
      <c r="P858" s="511"/>
      <c r="Q858" s="511"/>
      <c r="R858" s="511"/>
      <c r="S858" s="511"/>
      <c r="T858" s="511"/>
      <c r="U858" s="511"/>
      <c r="V858" s="511"/>
      <c r="W858" s="511"/>
      <c r="X858" s="511"/>
      <c r="Y858" s="511"/>
      <c r="Z858" s="511"/>
      <c r="AA858" s="511"/>
      <c r="AB858" s="511"/>
      <c r="AC858" s="511"/>
      <c r="AD858" s="511"/>
      <c r="AE858" s="171" t="s">
        <v>838</v>
      </c>
      <c r="AF858" s="174">
        <f>_xlfn.IFS(COUNTIF($AE$8:AE858,AE858)&lt;&gt;0,COUNTIF($AE$8:AE858,AE858),COUNTIF($AE$8:AE858,AE858)=0,"")</f>
        <v>134</v>
      </c>
      <c r="AG858" s="98">
        <f t="shared" si="28"/>
        <v>134</v>
      </c>
      <c r="AH858" s="554" t="s">
        <v>50</v>
      </c>
      <c r="AI858" s="555"/>
      <c r="AJ858" s="556"/>
      <c r="AK858" s="3"/>
      <c r="AL858" s="614"/>
      <c r="AM858" s="615"/>
      <c r="AN858" s="615"/>
      <c r="AO858" s="615"/>
      <c r="AP858" s="615"/>
      <c r="AQ858" s="616"/>
      <c r="AR858" s="70" t="e">
        <f>VLOOKUP(AH858,$CD$7:$CE$9,2,FALSE)</f>
        <v>#N/A</v>
      </c>
    </row>
    <row r="859" spans="1:44" ht="27" customHeight="1" x14ac:dyDescent="0.65">
      <c r="A859" s="8" t="str">
        <f t="shared" si="29"/>
        <v/>
      </c>
      <c r="B859" s="30"/>
      <c r="E859" s="31"/>
      <c r="F859" s="32"/>
      <c r="H859" s="511"/>
      <c r="I859" s="511"/>
      <c r="J859" s="511"/>
      <c r="K859" s="511"/>
      <c r="L859" s="511"/>
      <c r="M859" s="511"/>
      <c r="N859" s="511"/>
      <c r="O859" s="511"/>
      <c r="P859" s="511"/>
      <c r="Q859" s="511"/>
      <c r="R859" s="511"/>
      <c r="S859" s="511"/>
      <c r="T859" s="511"/>
      <c r="U859" s="511"/>
      <c r="V859" s="511"/>
      <c r="W859" s="511"/>
      <c r="X859" s="511"/>
      <c r="Y859" s="511"/>
      <c r="Z859" s="511"/>
      <c r="AA859" s="511"/>
      <c r="AB859" s="511"/>
      <c r="AC859" s="511"/>
      <c r="AD859" s="511"/>
      <c r="AE859" s="33"/>
      <c r="AF859" s="174" t="str">
        <f>_xlfn.IFS(COUNTIF($AE$8:AE859,AE859)&lt;&gt;0,COUNTIF($AE$8:AE859,AE859),COUNTIF($AE$8:AE859,AE859)=0,"")</f>
        <v/>
      </c>
      <c r="AG859" s="98" t="str">
        <f t="shared" si="28"/>
        <v/>
      </c>
      <c r="AK859" s="3"/>
      <c r="AL859" s="614"/>
      <c r="AM859" s="615"/>
      <c r="AN859" s="615"/>
      <c r="AO859" s="615"/>
      <c r="AP859" s="615"/>
      <c r="AQ859" s="616"/>
      <c r="AR859" s="34"/>
    </row>
    <row r="860" spans="1:44" ht="27" customHeight="1" x14ac:dyDescent="0.65">
      <c r="A860" s="8">
        <f t="shared" si="29"/>
        <v>135</v>
      </c>
      <c r="B860" s="30"/>
      <c r="E860" s="31"/>
      <c r="F860" s="629"/>
      <c r="G860" s="630"/>
      <c r="H860" s="511" t="s">
        <v>521</v>
      </c>
      <c r="I860" s="511"/>
      <c r="J860" s="511"/>
      <c r="K860" s="511"/>
      <c r="L860" s="511"/>
      <c r="M860" s="511"/>
      <c r="N860" s="511"/>
      <c r="O860" s="511"/>
      <c r="P860" s="511"/>
      <c r="Q860" s="511"/>
      <c r="R860" s="511"/>
      <c r="S860" s="511"/>
      <c r="T860" s="511"/>
      <c r="U860" s="511"/>
      <c r="V860" s="511"/>
      <c r="W860" s="511"/>
      <c r="X860" s="511"/>
      <c r="Y860" s="511"/>
      <c r="Z860" s="511"/>
      <c r="AA860" s="511"/>
      <c r="AB860" s="511"/>
      <c r="AC860" s="511"/>
      <c r="AD860" s="511"/>
      <c r="AE860" s="171" t="s">
        <v>838</v>
      </c>
      <c r="AF860" s="174">
        <f>_xlfn.IFS(COUNTIF($AE$8:AE860,AE860)&lt;&gt;0,COUNTIF($AE$8:AE860,AE860),COUNTIF($AE$8:AE860,AE860)=0,"")</f>
        <v>135</v>
      </c>
      <c r="AG860" s="98">
        <f t="shared" si="28"/>
        <v>135</v>
      </c>
      <c r="AH860" s="554" t="s">
        <v>50</v>
      </c>
      <c r="AI860" s="555"/>
      <c r="AJ860" s="556"/>
      <c r="AK860" s="3"/>
      <c r="AL860" s="614"/>
      <c r="AM860" s="615"/>
      <c r="AN860" s="615"/>
      <c r="AO860" s="615"/>
      <c r="AP860" s="615"/>
      <c r="AQ860" s="616"/>
      <c r="AR860" s="70" t="e">
        <f>VLOOKUP(AH860,$CD$7:$CE$9,2,FALSE)</f>
        <v>#N/A</v>
      </c>
    </row>
    <row r="861" spans="1:44" ht="27" customHeight="1" x14ac:dyDescent="0.65">
      <c r="A861" s="8" t="str">
        <f t="shared" si="29"/>
        <v/>
      </c>
      <c r="B861" s="30"/>
      <c r="E861" s="31"/>
      <c r="F861" s="256"/>
      <c r="G861" s="195"/>
      <c r="H861" s="511"/>
      <c r="I861" s="511"/>
      <c r="J861" s="511"/>
      <c r="K861" s="511"/>
      <c r="L861" s="511"/>
      <c r="M861" s="511"/>
      <c r="N861" s="511"/>
      <c r="O861" s="511"/>
      <c r="P861" s="511"/>
      <c r="Q861" s="511"/>
      <c r="R861" s="511"/>
      <c r="S861" s="511"/>
      <c r="T861" s="511"/>
      <c r="U861" s="511"/>
      <c r="V861" s="511"/>
      <c r="W861" s="511"/>
      <c r="X861" s="511"/>
      <c r="Y861" s="511"/>
      <c r="Z861" s="511"/>
      <c r="AA861" s="511"/>
      <c r="AB861" s="511"/>
      <c r="AC861" s="511"/>
      <c r="AD861" s="511"/>
      <c r="AE861" s="33"/>
      <c r="AF861" s="174" t="str">
        <f>_xlfn.IFS(COUNTIF($AE$8:AE861,AE861)&lt;&gt;0,COUNTIF($AE$8:AE861,AE861),COUNTIF($AE$8:AE861,AE861)=0,"")</f>
        <v/>
      </c>
      <c r="AG861" s="98" t="str">
        <f t="shared" si="28"/>
        <v/>
      </c>
      <c r="AH861" s="121"/>
      <c r="AI861" s="121"/>
      <c r="AJ861" s="121"/>
      <c r="AK861" s="3"/>
      <c r="AL861" s="614"/>
      <c r="AM861" s="615"/>
      <c r="AN861" s="615"/>
      <c r="AO861" s="615"/>
      <c r="AP861" s="615"/>
      <c r="AQ861" s="616"/>
      <c r="AR861" s="70"/>
    </row>
    <row r="862" spans="1:44" ht="27" customHeight="1" x14ac:dyDescent="0.65">
      <c r="A862" s="8" t="str">
        <f t="shared" si="29"/>
        <v/>
      </c>
      <c r="B862" s="30"/>
      <c r="E862" s="31"/>
      <c r="F862" s="32"/>
      <c r="H862" s="118"/>
      <c r="I862" s="118"/>
      <c r="J862" s="118"/>
      <c r="K862" s="118"/>
      <c r="L862" s="118"/>
      <c r="M862" s="118"/>
      <c r="N862" s="118"/>
      <c r="O862" s="118"/>
      <c r="P862" s="118"/>
      <c r="Q862" s="118"/>
      <c r="R862" s="118"/>
      <c r="S862" s="118"/>
      <c r="T862" s="118"/>
      <c r="U862" s="118"/>
      <c r="V862" s="118"/>
      <c r="W862" s="118"/>
      <c r="X862" s="118"/>
      <c r="Y862" s="118"/>
      <c r="Z862" s="118"/>
      <c r="AA862" s="118"/>
      <c r="AB862" s="118"/>
      <c r="AC862" s="118"/>
      <c r="AD862" s="118"/>
      <c r="AE862" s="33"/>
      <c r="AF862" s="174" t="str">
        <f>_xlfn.IFS(COUNTIF($AE$8:AE862,AE862)&lt;&gt;0,COUNTIF($AE$8:AE862,AE862),COUNTIF($AE$8:AE862,AE862)=0,"")</f>
        <v/>
      </c>
      <c r="AG862" s="98" t="str">
        <f t="shared" si="28"/>
        <v/>
      </c>
      <c r="AK862" s="3"/>
      <c r="AL862" s="333"/>
      <c r="AM862" s="334"/>
      <c r="AN862" s="334"/>
      <c r="AO862" s="334"/>
      <c r="AP862" s="334"/>
      <c r="AQ862" s="335"/>
      <c r="AR862" s="70"/>
    </row>
    <row r="863" spans="1:44" ht="27" customHeight="1" x14ac:dyDescent="0.65">
      <c r="A863" s="8">
        <f t="shared" si="29"/>
        <v>136</v>
      </c>
      <c r="B863" s="30"/>
      <c r="E863" s="31"/>
      <c r="F863" s="629" t="s">
        <v>522</v>
      </c>
      <c r="G863" s="630"/>
      <c r="H863" s="511" t="s">
        <v>523</v>
      </c>
      <c r="I863" s="511"/>
      <c r="J863" s="511"/>
      <c r="K863" s="511"/>
      <c r="L863" s="511"/>
      <c r="M863" s="511"/>
      <c r="N863" s="511"/>
      <c r="O863" s="511"/>
      <c r="P863" s="511"/>
      <c r="Q863" s="511"/>
      <c r="R863" s="511"/>
      <c r="S863" s="511"/>
      <c r="T863" s="511"/>
      <c r="U863" s="511"/>
      <c r="V863" s="511"/>
      <c r="W863" s="511"/>
      <c r="X863" s="511"/>
      <c r="Y863" s="511"/>
      <c r="Z863" s="511"/>
      <c r="AA863" s="511"/>
      <c r="AB863" s="511"/>
      <c r="AC863" s="511"/>
      <c r="AD863" s="511"/>
      <c r="AE863" s="171" t="s">
        <v>838</v>
      </c>
      <c r="AF863" s="174">
        <f>_xlfn.IFS(COUNTIF($AE$8:AE863,AE863)&lt;&gt;0,COUNTIF($AE$8:AE863,AE863),COUNTIF($AE$8:AE863,AE863)=0,"")</f>
        <v>136</v>
      </c>
      <c r="AG863" s="98">
        <f t="shared" si="28"/>
        <v>136</v>
      </c>
      <c r="AH863" s="554" t="s">
        <v>50</v>
      </c>
      <c r="AI863" s="555"/>
      <c r="AJ863" s="556"/>
      <c r="AK863" s="3"/>
      <c r="AL863" s="614" t="s">
        <v>783</v>
      </c>
      <c r="AM863" s="615"/>
      <c r="AN863" s="615"/>
      <c r="AO863" s="615"/>
      <c r="AP863" s="615"/>
      <c r="AQ863" s="616"/>
      <c r="AR863" s="70" t="e">
        <f>VLOOKUP(AH863,$CD$7:$CE$9,2,FALSE)</f>
        <v>#N/A</v>
      </c>
    </row>
    <row r="864" spans="1:44" ht="27" customHeight="1" x14ac:dyDescent="0.65">
      <c r="A864" s="8" t="str">
        <f t="shared" si="29"/>
        <v/>
      </c>
      <c r="B864" s="30"/>
      <c r="E864" s="31"/>
      <c r="F864" s="32"/>
      <c r="H864" s="511"/>
      <c r="I864" s="511"/>
      <c r="J864" s="511"/>
      <c r="K864" s="511"/>
      <c r="L864" s="511"/>
      <c r="M864" s="511"/>
      <c r="N864" s="511"/>
      <c r="O864" s="511"/>
      <c r="P864" s="511"/>
      <c r="Q864" s="511"/>
      <c r="R864" s="511"/>
      <c r="S864" s="511"/>
      <c r="T864" s="511"/>
      <c r="U864" s="511"/>
      <c r="V864" s="511"/>
      <c r="W864" s="511"/>
      <c r="X864" s="511"/>
      <c r="Y864" s="511"/>
      <c r="Z864" s="511"/>
      <c r="AA864" s="511"/>
      <c r="AB864" s="511"/>
      <c r="AC864" s="511"/>
      <c r="AD864" s="511"/>
      <c r="AE864" s="33"/>
      <c r="AF864" s="174" t="str">
        <f>_xlfn.IFS(COUNTIF($AE$8:AE864,AE864)&lt;&gt;0,COUNTIF($AE$8:AE864,AE864),COUNTIF($AE$8:AE864,AE864)=0,"")</f>
        <v/>
      </c>
      <c r="AG864" s="98" t="str">
        <f t="shared" si="28"/>
        <v/>
      </c>
      <c r="AK864" s="3"/>
      <c r="AL864" s="614"/>
      <c r="AM864" s="615"/>
      <c r="AN864" s="615"/>
      <c r="AO864" s="615"/>
      <c r="AP864" s="615"/>
      <c r="AQ864" s="616"/>
      <c r="AR864" s="34"/>
    </row>
    <row r="865" spans="1:44" ht="27" customHeight="1" thickBot="1" x14ac:dyDescent="0.7">
      <c r="A865" s="8" t="str">
        <f t="shared" si="29"/>
        <v/>
      </c>
      <c r="B865" s="30"/>
      <c r="E865" s="31"/>
      <c r="F865" s="32"/>
      <c r="H865" s="118"/>
      <c r="I865" s="118"/>
      <c r="J865" s="118"/>
      <c r="K865" s="118"/>
      <c r="L865" s="118"/>
      <c r="M865" s="118"/>
      <c r="N865" s="118"/>
      <c r="O865" s="118"/>
      <c r="P865" s="118"/>
      <c r="Q865" s="118"/>
      <c r="R865" s="118"/>
      <c r="S865" s="118"/>
      <c r="T865" s="118"/>
      <c r="U865" s="118"/>
      <c r="V865" s="118"/>
      <c r="W865" s="118"/>
      <c r="X865" s="118"/>
      <c r="Y865" s="118"/>
      <c r="Z865" s="118"/>
      <c r="AA865" s="118"/>
      <c r="AB865" s="118"/>
      <c r="AC865" s="118"/>
      <c r="AD865" s="118"/>
      <c r="AE865" s="33"/>
      <c r="AF865" s="174" t="str">
        <f>_xlfn.IFS(COUNTIF($AE$8:AE865,AE865)&lt;&gt;0,COUNTIF($AE$8:AE865,AE865),COUNTIF($AE$8:AE865,AE865)=0,"")</f>
        <v/>
      </c>
      <c r="AG865" s="98" t="str">
        <f t="shared" si="28"/>
        <v/>
      </c>
      <c r="AK865" s="3"/>
      <c r="AL865" s="333"/>
      <c r="AM865" s="334"/>
      <c r="AN865" s="334"/>
      <c r="AO865" s="334"/>
      <c r="AP865" s="334"/>
      <c r="AQ865" s="335"/>
      <c r="AR865" s="34"/>
    </row>
    <row r="866" spans="1:44" ht="27" customHeight="1" x14ac:dyDescent="0.65">
      <c r="A866" s="8" t="str">
        <f t="shared" si="29"/>
        <v/>
      </c>
      <c r="B866" s="17"/>
      <c r="C866" s="4"/>
      <c r="D866" s="4"/>
      <c r="E866" s="18"/>
      <c r="F866" s="36"/>
      <c r="G866" s="5"/>
      <c r="H866" s="255"/>
      <c r="I866" s="255"/>
      <c r="J866" s="255"/>
      <c r="K866" s="255"/>
      <c r="L866" s="255"/>
      <c r="M866" s="255"/>
      <c r="N866" s="255"/>
      <c r="O866" s="255"/>
      <c r="P866" s="255"/>
      <c r="Q866" s="255"/>
      <c r="R866" s="255"/>
      <c r="S866" s="255"/>
      <c r="T866" s="255"/>
      <c r="U866" s="255"/>
      <c r="V866" s="255"/>
      <c r="W866" s="255"/>
      <c r="X866" s="255"/>
      <c r="Y866" s="255"/>
      <c r="Z866" s="255"/>
      <c r="AA866" s="255"/>
      <c r="AB866" s="255"/>
      <c r="AC866" s="255"/>
      <c r="AD866" s="255"/>
      <c r="AE866" s="47"/>
      <c r="AF866" s="175" t="str">
        <f>_xlfn.IFS(COUNTIF($AE$8:AE866,AE866)&lt;&gt;0,COUNTIF($AE$8:AE866,AE866),COUNTIF($AE$8:AE866,AE866)=0,"")</f>
        <v/>
      </c>
      <c r="AG866" s="102" t="str">
        <f t="shared" si="28"/>
        <v/>
      </c>
      <c r="AH866" s="48"/>
      <c r="AI866" s="48"/>
      <c r="AJ866" s="48"/>
      <c r="AK866" s="13"/>
      <c r="AL866" s="369"/>
      <c r="AM866" s="370"/>
      <c r="AN866" s="370"/>
      <c r="AO866" s="370"/>
      <c r="AP866" s="370"/>
      <c r="AQ866" s="371"/>
      <c r="AR866" s="34"/>
    </row>
    <row r="867" spans="1:44" ht="27" customHeight="1" x14ac:dyDescent="0.65">
      <c r="A867" s="8">
        <f t="shared" si="29"/>
        <v>137</v>
      </c>
      <c r="B867" s="661" t="s">
        <v>524</v>
      </c>
      <c r="C867" s="662"/>
      <c r="D867" s="662"/>
      <c r="E867" s="663"/>
      <c r="F867" s="629" t="s">
        <v>74</v>
      </c>
      <c r="G867" s="630"/>
      <c r="H867" s="545" t="s">
        <v>786</v>
      </c>
      <c r="I867" s="545"/>
      <c r="J867" s="545"/>
      <c r="K867" s="545"/>
      <c r="L867" s="545"/>
      <c r="M867" s="545"/>
      <c r="N867" s="545"/>
      <c r="O867" s="545"/>
      <c r="P867" s="545"/>
      <c r="Q867" s="545"/>
      <c r="R867" s="545"/>
      <c r="S867" s="545"/>
      <c r="T867" s="545"/>
      <c r="U867" s="545"/>
      <c r="V867" s="545"/>
      <c r="W867" s="545"/>
      <c r="X867" s="545"/>
      <c r="Y867" s="545"/>
      <c r="Z867" s="545"/>
      <c r="AA867" s="545"/>
      <c r="AB867" s="545"/>
      <c r="AC867" s="545"/>
      <c r="AD867" s="545"/>
      <c r="AE867" s="171" t="s">
        <v>838</v>
      </c>
      <c r="AF867" s="174">
        <f>_xlfn.IFS(COUNTIF($AE$8:AE867,AE867)&lt;&gt;0,COUNTIF($AE$8:AE867,AE867),COUNTIF($AE$8:AE867,AE867)=0,"")</f>
        <v>137</v>
      </c>
      <c r="AG867" s="98">
        <f t="shared" si="28"/>
        <v>137</v>
      </c>
      <c r="AH867" s="554" t="s">
        <v>50</v>
      </c>
      <c r="AI867" s="555"/>
      <c r="AJ867" s="556"/>
      <c r="AK867" s="3"/>
      <c r="AL867" s="614" t="s">
        <v>784</v>
      </c>
      <c r="AM867" s="615"/>
      <c r="AN867" s="615"/>
      <c r="AO867" s="615"/>
      <c r="AP867" s="615"/>
      <c r="AQ867" s="616"/>
      <c r="AR867" s="742" t="e">
        <f>VLOOKUP(AH867,$CD$7:$CE$9,2,FALSE)</f>
        <v>#N/A</v>
      </c>
    </row>
    <row r="868" spans="1:44" ht="27" customHeight="1" x14ac:dyDescent="0.65">
      <c r="A868" s="8" t="str">
        <f t="shared" si="29"/>
        <v/>
      </c>
      <c r="B868" s="661"/>
      <c r="C868" s="662"/>
      <c r="D868" s="662"/>
      <c r="E868" s="663"/>
      <c r="F868" s="256"/>
      <c r="G868" s="195"/>
      <c r="H868" s="545"/>
      <c r="I868" s="545"/>
      <c r="J868" s="545"/>
      <c r="K868" s="545"/>
      <c r="L868" s="545"/>
      <c r="M868" s="545"/>
      <c r="N868" s="545"/>
      <c r="O868" s="545"/>
      <c r="P868" s="545"/>
      <c r="Q868" s="545"/>
      <c r="R868" s="545"/>
      <c r="S868" s="545"/>
      <c r="T868" s="545"/>
      <c r="U868" s="545"/>
      <c r="V868" s="545"/>
      <c r="W868" s="545"/>
      <c r="X868" s="545"/>
      <c r="Y868" s="545"/>
      <c r="Z868" s="545"/>
      <c r="AA868" s="545"/>
      <c r="AB868" s="545"/>
      <c r="AC868" s="545"/>
      <c r="AD868" s="545"/>
      <c r="AE868" s="33"/>
      <c r="AF868" s="174" t="str">
        <f>_xlfn.IFS(COUNTIF($AE$8:AE868,AE868)&lt;&gt;0,COUNTIF($AE$8:AE868,AE868),COUNTIF($AE$8:AE868,AE868)=0,"")</f>
        <v/>
      </c>
      <c r="AG868" s="98" t="str">
        <f t="shared" si="28"/>
        <v/>
      </c>
      <c r="AH868" s="121"/>
      <c r="AI868" s="121"/>
      <c r="AJ868" s="121"/>
      <c r="AK868" s="3"/>
      <c r="AL868" s="614"/>
      <c r="AM868" s="615"/>
      <c r="AN868" s="615"/>
      <c r="AO868" s="615"/>
      <c r="AP868" s="615"/>
      <c r="AQ868" s="616"/>
      <c r="AR868" s="742"/>
    </row>
    <row r="869" spans="1:44" ht="27" customHeight="1" x14ac:dyDescent="0.65">
      <c r="A869" s="8" t="str">
        <f t="shared" si="29"/>
        <v/>
      </c>
      <c r="B869" s="661"/>
      <c r="C869" s="662"/>
      <c r="D869" s="662"/>
      <c r="E869" s="663"/>
      <c r="F869" s="32"/>
      <c r="H869" s="545"/>
      <c r="I869" s="545"/>
      <c r="J869" s="545"/>
      <c r="K869" s="545"/>
      <c r="L869" s="545"/>
      <c r="M869" s="545"/>
      <c r="N869" s="545"/>
      <c r="O869" s="545"/>
      <c r="P869" s="545"/>
      <c r="Q869" s="545"/>
      <c r="R869" s="545"/>
      <c r="S869" s="545"/>
      <c r="T869" s="545"/>
      <c r="U869" s="545"/>
      <c r="V869" s="545"/>
      <c r="W869" s="545"/>
      <c r="X869" s="545"/>
      <c r="Y869" s="545"/>
      <c r="Z869" s="545"/>
      <c r="AA869" s="545"/>
      <c r="AB869" s="545"/>
      <c r="AC869" s="545"/>
      <c r="AD869" s="545"/>
      <c r="AE869" s="33"/>
      <c r="AF869" s="174" t="str">
        <f>_xlfn.IFS(COUNTIF($AE$8:AE869,AE869)&lt;&gt;0,COUNTIF($AE$8:AE869,AE869),COUNTIF($AE$8:AE869,AE869)=0,"")</f>
        <v/>
      </c>
      <c r="AG869" s="98" t="str">
        <f t="shared" si="28"/>
        <v/>
      </c>
      <c r="AK869" s="3"/>
      <c r="AL869" s="614"/>
      <c r="AM869" s="615"/>
      <c r="AN869" s="615"/>
      <c r="AO869" s="615"/>
      <c r="AP869" s="615"/>
      <c r="AQ869" s="616"/>
      <c r="AR869" s="742"/>
    </row>
    <row r="870" spans="1:44" ht="27" customHeight="1" x14ac:dyDescent="0.65">
      <c r="A870" s="8" t="str">
        <f t="shared" si="29"/>
        <v/>
      </c>
      <c r="B870" s="661"/>
      <c r="C870" s="662"/>
      <c r="D870" s="662"/>
      <c r="E870" s="663"/>
      <c r="F870" s="32"/>
      <c r="H870" s="545"/>
      <c r="I870" s="545"/>
      <c r="J870" s="545"/>
      <c r="K870" s="545"/>
      <c r="L870" s="545"/>
      <c r="M870" s="545"/>
      <c r="N870" s="545"/>
      <c r="O870" s="545"/>
      <c r="P870" s="545"/>
      <c r="Q870" s="545"/>
      <c r="R870" s="545"/>
      <c r="S870" s="545"/>
      <c r="T870" s="545"/>
      <c r="U870" s="545"/>
      <c r="V870" s="545"/>
      <c r="W870" s="545"/>
      <c r="X870" s="545"/>
      <c r="Y870" s="545"/>
      <c r="Z870" s="545"/>
      <c r="AA870" s="545"/>
      <c r="AB870" s="545"/>
      <c r="AC870" s="545"/>
      <c r="AD870" s="545"/>
      <c r="AE870" s="33"/>
      <c r="AF870" s="174" t="str">
        <f>_xlfn.IFS(COUNTIF($AE$8:AE870,AE870)&lt;&gt;0,COUNTIF($AE$8:AE870,AE870),COUNTIF($AE$8:AE870,AE870)=0,"")</f>
        <v/>
      </c>
      <c r="AG870" s="98" t="str">
        <f t="shared" si="28"/>
        <v/>
      </c>
      <c r="AK870" s="3"/>
      <c r="AL870" s="372"/>
      <c r="AQ870" s="374"/>
      <c r="AR870" s="34"/>
    </row>
    <row r="871" spans="1:44" ht="27" customHeight="1" thickBot="1" x14ac:dyDescent="0.7">
      <c r="A871" s="8" t="str">
        <f t="shared" si="29"/>
        <v/>
      </c>
      <c r="B871" s="30"/>
      <c r="E871" s="31"/>
      <c r="F871" s="32"/>
      <c r="AE871" s="33"/>
      <c r="AF871" s="174" t="str">
        <f>_xlfn.IFS(COUNTIF($AE$8:AE871,AE871)&lt;&gt;0,COUNTIF($AE$8:AE871,AE871),COUNTIF($AE$8:AE871,AE871)=0,"")</f>
        <v/>
      </c>
      <c r="AG871" s="98" t="str">
        <f t="shared" si="28"/>
        <v/>
      </c>
      <c r="AK871" s="3"/>
      <c r="AL871" s="372"/>
      <c r="AQ871" s="374"/>
      <c r="AR871" s="34"/>
    </row>
    <row r="872" spans="1:44" ht="27" customHeight="1" x14ac:dyDescent="0.65">
      <c r="A872" s="8" t="str">
        <f t="shared" si="29"/>
        <v/>
      </c>
      <c r="B872" s="17"/>
      <c r="C872" s="4"/>
      <c r="D872" s="4"/>
      <c r="E872" s="18"/>
      <c r="F872" s="36"/>
      <c r="G872" s="5"/>
      <c r="H872" s="255"/>
      <c r="I872" s="255"/>
      <c r="J872" s="255"/>
      <c r="K872" s="255"/>
      <c r="L872" s="255"/>
      <c r="M872" s="255"/>
      <c r="N872" s="255"/>
      <c r="O872" s="255"/>
      <c r="P872" s="255"/>
      <c r="Q872" s="255"/>
      <c r="R872" s="255"/>
      <c r="S872" s="255"/>
      <c r="T872" s="255"/>
      <c r="U872" s="255"/>
      <c r="V872" s="255"/>
      <c r="W872" s="255"/>
      <c r="X872" s="255"/>
      <c r="Y872" s="255"/>
      <c r="Z872" s="255"/>
      <c r="AA872" s="255"/>
      <c r="AB872" s="255"/>
      <c r="AC872" s="255"/>
      <c r="AD872" s="255"/>
      <c r="AE872" s="47"/>
      <c r="AF872" s="175" t="str">
        <f>_xlfn.IFS(COUNTIF($AE$8:AE872,AE872)&lt;&gt;0,COUNTIF($AE$8:AE872,AE872),COUNTIF($AE$8:AE872,AE872)=0,"")</f>
        <v/>
      </c>
      <c r="AG872" s="102" t="str">
        <f t="shared" si="28"/>
        <v/>
      </c>
      <c r="AH872" s="48"/>
      <c r="AI872" s="48"/>
      <c r="AJ872" s="48"/>
      <c r="AK872" s="13"/>
      <c r="AL872" s="369"/>
      <c r="AM872" s="370"/>
      <c r="AN872" s="370"/>
      <c r="AO872" s="370"/>
      <c r="AP872" s="370"/>
      <c r="AQ872" s="371"/>
      <c r="AR872" s="34"/>
    </row>
    <row r="873" spans="1:44" ht="27" customHeight="1" x14ac:dyDescent="0.65">
      <c r="A873" s="8">
        <f t="shared" si="29"/>
        <v>138</v>
      </c>
      <c r="B873" s="661" t="s">
        <v>525</v>
      </c>
      <c r="C873" s="662"/>
      <c r="D873" s="662"/>
      <c r="E873" s="663"/>
      <c r="F873" s="629" t="s">
        <v>74</v>
      </c>
      <c r="G873" s="630"/>
      <c r="H873" s="511" t="s">
        <v>787</v>
      </c>
      <c r="I873" s="511"/>
      <c r="J873" s="511"/>
      <c r="K873" s="511"/>
      <c r="L873" s="511"/>
      <c r="M873" s="511"/>
      <c r="N873" s="511"/>
      <c r="O873" s="511"/>
      <c r="P873" s="511"/>
      <c r="Q873" s="511"/>
      <c r="R873" s="511"/>
      <c r="S873" s="511"/>
      <c r="T873" s="511"/>
      <c r="U873" s="511"/>
      <c r="V873" s="511"/>
      <c r="W873" s="511"/>
      <c r="X873" s="511"/>
      <c r="Y873" s="511"/>
      <c r="Z873" s="511"/>
      <c r="AA873" s="511"/>
      <c r="AB873" s="511"/>
      <c r="AC873" s="511"/>
      <c r="AD873" s="511"/>
      <c r="AE873" s="171" t="s">
        <v>838</v>
      </c>
      <c r="AF873" s="174">
        <f>_xlfn.IFS(COUNTIF($AE$8:AE873,AE873)&lt;&gt;0,COUNTIF($AE$8:AE873,AE873),COUNTIF($AE$8:AE873,AE873)=0,"")</f>
        <v>138</v>
      </c>
      <c r="AG873" s="98">
        <f t="shared" si="28"/>
        <v>138</v>
      </c>
      <c r="AH873" s="554" t="s">
        <v>50</v>
      </c>
      <c r="AI873" s="555"/>
      <c r="AJ873" s="556"/>
      <c r="AK873" s="3"/>
      <c r="AL873" s="614" t="s">
        <v>785</v>
      </c>
      <c r="AM873" s="615"/>
      <c r="AN873" s="615"/>
      <c r="AO873" s="615"/>
      <c r="AP873" s="615"/>
      <c r="AQ873" s="616"/>
      <c r="AR873" s="70" t="e">
        <f>VLOOKUP(AH873,$CD$7:$CE$9,2,FALSE)</f>
        <v>#N/A</v>
      </c>
    </row>
    <row r="874" spans="1:44" ht="27" customHeight="1" x14ac:dyDescent="0.65">
      <c r="A874" s="8" t="str">
        <f t="shared" si="29"/>
        <v/>
      </c>
      <c r="B874" s="661"/>
      <c r="C874" s="662"/>
      <c r="D874" s="662"/>
      <c r="E874" s="663"/>
      <c r="F874" s="32"/>
      <c r="H874" s="511"/>
      <c r="I874" s="511"/>
      <c r="J874" s="511"/>
      <c r="K874" s="511"/>
      <c r="L874" s="511"/>
      <c r="M874" s="511"/>
      <c r="N874" s="511"/>
      <c r="O874" s="511"/>
      <c r="P874" s="511"/>
      <c r="Q874" s="511"/>
      <c r="R874" s="511"/>
      <c r="S874" s="511"/>
      <c r="T874" s="511"/>
      <c r="U874" s="511"/>
      <c r="V874" s="511"/>
      <c r="W874" s="511"/>
      <c r="X874" s="511"/>
      <c r="Y874" s="511"/>
      <c r="Z874" s="511"/>
      <c r="AA874" s="511"/>
      <c r="AB874" s="511"/>
      <c r="AC874" s="511"/>
      <c r="AD874" s="511"/>
      <c r="AE874" s="33"/>
      <c r="AF874" s="174" t="str">
        <f>_xlfn.IFS(COUNTIF($AE$8:AE874,AE874)&lt;&gt;0,COUNTIF($AE$8:AE874,AE874),COUNTIF($AE$8:AE874,AE874)=0,"")</f>
        <v/>
      </c>
      <c r="AG874" s="98" t="str">
        <f t="shared" si="28"/>
        <v/>
      </c>
      <c r="AK874" s="3"/>
      <c r="AL874" s="614"/>
      <c r="AM874" s="615"/>
      <c r="AN874" s="615"/>
      <c r="AO874" s="615"/>
      <c r="AP874" s="615"/>
      <c r="AQ874" s="616"/>
      <c r="AR874" s="34"/>
    </row>
    <row r="875" spans="1:44" ht="27" customHeight="1" x14ac:dyDescent="0.65">
      <c r="A875" s="8">
        <f t="shared" si="29"/>
        <v>139</v>
      </c>
      <c r="B875" s="30"/>
      <c r="E875" s="31"/>
      <c r="F875" s="629"/>
      <c r="G875" s="630"/>
      <c r="H875" s="545" t="s">
        <v>788</v>
      </c>
      <c r="I875" s="545"/>
      <c r="J875" s="545"/>
      <c r="K875" s="545"/>
      <c r="L875" s="545"/>
      <c r="M875" s="545"/>
      <c r="N875" s="545"/>
      <c r="O875" s="545"/>
      <c r="P875" s="545"/>
      <c r="Q875" s="545"/>
      <c r="R875" s="545"/>
      <c r="S875" s="545"/>
      <c r="T875" s="545"/>
      <c r="U875" s="545"/>
      <c r="V875" s="545"/>
      <c r="W875" s="545"/>
      <c r="X875" s="545"/>
      <c r="Y875" s="545"/>
      <c r="Z875" s="545"/>
      <c r="AA875" s="545"/>
      <c r="AB875" s="545"/>
      <c r="AC875" s="545"/>
      <c r="AD875" s="545"/>
      <c r="AE875" s="171" t="s">
        <v>838</v>
      </c>
      <c r="AF875" s="174">
        <f>_xlfn.IFS(COUNTIF($AE$8:AE875,AE875)&lt;&gt;0,COUNTIF($AE$8:AE875,AE875),COUNTIF($AE$8:AE875,AE875)=0,"")</f>
        <v>139</v>
      </c>
      <c r="AG875" s="98">
        <f t="shared" si="28"/>
        <v>139</v>
      </c>
      <c r="AH875" s="554" t="s">
        <v>50</v>
      </c>
      <c r="AI875" s="555"/>
      <c r="AJ875" s="556"/>
      <c r="AK875" s="3"/>
      <c r="AL875" s="614" t="s">
        <v>789</v>
      </c>
      <c r="AM875" s="615"/>
      <c r="AN875" s="615"/>
      <c r="AO875" s="615"/>
      <c r="AP875" s="615"/>
      <c r="AQ875" s="616"/>
      <c r="AR875" s="742" t="e">
        <f>VLOOKUP(AH875,$CD$7:$CE$9,2,FALSE)</f>
        <v>#N/A</v>
      </c>
    </row>
    <row r="876" spans="1:44" ht="27" customHeight="1" x14ac:dyDescent="0.65">
      <c r="A876" s="8" t="str">
        <f t="shared" si="29"/>
        <v/>
      </c>
      <c r="B876" s="30"/>
      <c r="E876" s="31"/>
      <c r="F876" s="32"/>
      <c r="H876" s="545"/>
      <c r="I876" s="545"/>
      <c r="J876" s="545"/>
      <c r="K876" s="545"/>
      <c r="L876" s="545"/>
      <c r="M876" s="545"/>
      <c r="N876" s="545"/>
      <c r="O876" s="545"/>
      <c r="P876" s="545"/>
      <c r="Q876" s="545"/>
      <c r="R876" s="545"/>
      <c r="S876" s="545"/>
      <c r="T876" s="545"/>
      <c r="U876" s="545"/>
      <c r="V876" s="545"/>
      <c r="W876" s="545"/>
      <c r="X876" s="545"/>
      <c r="Y876" s="545"/>
      <c r="Z876" s="545"/>
      <c r="AA876" s="545"/>
      <c r="AB876" s="545"/>
      <c r="AC876" s="545"/>
      <c r="AD876" s="545"/>
      <c r="AE876" s="33"/>
      <c r="AF876" s="174" t="str">
        <f>_xlfn.IFS(COUNTIF($AE$8:AE876,AE876)&lt;&gt;0,COUNTIF($AE$8:AE876,AE876),COUNTIF($AE$8:AE876,AE876)=0,"")</f>
        <v/>
      </c>
      <c r="AG876" s="98" t="str">
        <f t="shared" si="28"/>
        <v/>
      </c>
      <c r="AK876" s="3"/>
      <c r="AL876" s="614"/>
      <c r="AM876" s="615"/>
      <c r="AN876" s="615"/>
      <c r="AO876" s="615"/>
      <c r="AP876" s="615"/>
      <c r="AQ876" s="616"/>
      <c r="AR876" s="742"/>
    </row>
    <row r="877" spans="1:44" ht="27" customHeight="1" thickBot="1" x14ac:dyDescent="0.7">
      <c r="A877" s="8" t="str">
        <f t="shared" si="29"/>
        <v/>
      </c>
      <c r="B877" s="30"/>
      <c r="E877" s="31"/>
      <c r="F877" s="32"/>
      <c r="H877" s="269"/>
      <c r="I877" s="269"/>
      <c r="J877" s="269"/>
      <c r="K877" s="269"/>
      <c r="L877" s="269"/>
      <c r="M877" s="269"/>
      <c r="N877" s="269"/>
      <c r="O877" s="269"/>
      <c r="P877" s="269"/>
      <c r="Q877" s="269"/>
      <c r="R877" s="269"/>
      <c r="S877" s="269"/>
      <c r="T877" s="269"/>
      <c r="U877" s="269"/>
      <c r="V877" s="269"/>
      <c r="W877" s="269"/>
      <c r="X877" s="269"/>
      <c r="Y877" s="269"/>
      <c r="Z877" s="269"/>
      <c r="AA877" s="269"/>
      <c r="AB877" s="269"/>
      <c r="AC877" s="269"/>
      <c r="AD877" s="269"/>
      <c r="AE877" s="33"/>
      <c r="AF877" s="176" t="str">
        <f>_xlfn.IFS(COUNTIF($AE$8:AE877,AE877)&lt;&gt;0,COUNTIF($AE$8:AE877,AE877),COUNTIF($AE$8:AE877,AE877)=0,"")</f>
        <v/>
      </c>
      <c r="AG877" s="101" t="str">
        <f t="shared" si="28"/>
        <v/>
      </c>
      <c r="AK877" s="3"/>
      <c r="AL877" s="333"/>
      <c r="AM877" s="334"/>
      <c r="AN877" s="334"/>
      <c r="AO877" s="334"/>
      <c r="AP877" s="334"/>
      <c r="AQ877" s="335"/>
      <c r="AR877" s="70"/>
    </row>
    <row r="878" spans="1:44" ht="22.5" customHeight="1" x14ac:dyDescent="0.65">
      <c r="A878" s="8" t="str">
        <f t="shared" si="29"/>
        <v/>
      </c>
      <c r="B878" s="17"/>
      <c r="C878" s="4"/>
      <c r="D878" s="4"/>
      <c r="E878" s="18"/>
      <c r="F878" s="5"/>
      <c r="G878" s="5"/>
      <c r="H878" s="273"/>
      <c r="I878" s="273"/>
      <c r="J878" s="273"/>
      <c r="K878" s="273"/>
      <c r="L878" s="273"/>
      <c r="M878" s="273"/>
      <c r="N878" s="273"/>
      <c r="O878" s="273"/>
      <c r="P878" s="273"/>
      <c r="Q878" s="273"/>
      <c r="R878" s="273"/>
      <c r="S878" s="273"/>
      <c r="T878" s="273"/>
      <c r="U878" s="273"/>
      <c r="V878" s="273"/>
      <c r="W878" s="273"/>
      <c r="X878" s="273"/>
      <c r="Y878" s="273"/>
      <c r="Z878" s="273"/>
      <c r="AA878" s="273"/>
      <c r="AB878" s="273"/>
      <c r="AC878" s="273"/>
      <c r="AD878" s="273"/>
      <c r="AE878" s="47"/>
      <c r="AF878" s="174" t="str">
        <f>_xlfn.IFS(COUNTIF($AE$8:AE878,AE878)&lt;&gt;0,COUNTIF($AE$8:AE878,AE878),COUNTIF($AE$8:AE878,AE878)=0,"")</f>
        <v/>
      </c>
      <c r="AG878" s="98" t="str">
        <f t="shared" si="28"/>
        <v/>
      </c>
      <c r="AH878" s="48"/>
      <c r="AI878" s="48"/>
      <c r="AJ878" s="48"/>
      <c r="AK878" s="13"/>
      <c r="AL878" s="435"/>
      <c r="AM878" s="436"/>
      <c r="AN878" s="436"/>
      <c r="AO878" s="436"/>
      <c r="AP878" s="436"/>
      <c r="AQ878" s="449"/>
      <c r="AR878" s="70"/>
    </row>
    <row r="879" spans="1:44" ht="27" customHeight="1" x14ac:dyDescent="0.65">
      <c r="A879" s="8" t="str">
        <f t="shared" si="29"/>
        <v/>
      </c>
      <c r="B879" s="268"/>
      <c r="C879" s="150"/>
      <c r="D879" s="150"/>
      <c r="E879" s="267"/>
      <c r="F879" s="630" t="s">
        <v>74</v>
      </c>
      <c r="G879" s="630"/>
      <c r="H879" s="545" t="s">
        <v>791</v>
      </c>
      <c r="I879" s="545"/>
      <c r="J879" s="545"/>
      <c r="K879" s="545"/>
      <c r="L879" s="545"/>
      <c r="M879" s="545"/>
      <c r="N879" s="545"/>
      <c r="O879" s="545"/>
      <c r="P879" s="545"/>
      <c r="Q879" s="545"/>
      <c r="R879" s="545"/>
      <c r="S879" s="545"/>
      <c r="T879" s="545"/>
      <c r="U879" s="545"/>
      <c r="V879" s="545"/>
      <c r="W879" s="545"/>
      <c r="X879" s="545"/>
      <c r="Y879" s="545"/>
      <c r="Z879" s="545"/>
      <c r="AA879" s="545"/>
      <c r="AB879" s="545"/>
      <c r="AC879" s="545"/>
      <c r="AD879" s="545"/>
      <c r="AE879" s="33"/>
      <c r="AF879" s="174" t="str">
        <f>_xlfn.IFS(COUNTIF($AE$8:AE879,AE879)&lt;&gt;0,COUNTIF($AE$8:AE879,AE879),COUNTIF($AE$8:AE879,AE879)=0,"")</f>
        <v/>
      </c>
      <c r="AG879" s="98" t="str">
        <f t="shared" si="28"/>
        <v/>
      </c>
      <c r="AK879" s="3"/>
      <c r="AL879" s="333"/>
      <c r="AM879" s="334"/>
      <c r="AN879" s="334"/>
      <c r="AO879" s="334"/>
      <c r="AP879" s="334"/>
      <c r="AQ879" s="335"/>
      <c r="AR879" s="70"/>
    </row>
    <row r="880" spans="1:44" ht="22.5" customHeight="1" x14ac:dyDescent="0.65">
      <c r="A880" s="8" t="str">
        <f t="shared" si="29"/>
        <v/>
      </c>
      <c r="B880" s="268"/>
      <c r="C880" s="150"/>
      <c r="D880" s="150"/>
      <c r="E880" s="267"/>
      <c r="H880" s="269"/>
      <c r="I880" s="269"/>
      <c r="J880" s="269"/>
      <c r="K880" s="269"/>
      <c r="L880" s="269"/>
      <c r="M880" s="269"/>
      <c r="N880" s="269"/>
      <c r="O880" s="269"/>
      <c r="P880" s="269"/>
      <c r="Q880" s="269"/>
      <c r="R880" s="269"/>
      <c r="S880" s="269"/>
      <c r="T880" s="269"/>
      <c r="U880" s="269"/>
      <c r="V880" s="269"/>
      <c r="W880" s="269"/>
      <c r="X880" s="269"/>
      <c r="Y880" s="269"/>
      <c r="Z880" s="269"/>
      <c r="AA880" s="269"/>
      <c r="AB880" s="269"/>
      <c r="AC880" s="269"/>
      <c r="AD880" s="269"/>
      <c r="AE880" s="33"/>
      <c r="AF880" s="174" t="str">
        <f>_xlfn.IFS(COUNTIF($AE$8:AE880,AE880)&lt;&gt;0,COUNTIF($AE$8:AE880,AE880),COUNTIF($AE$8:AE880,AE880)=0,"")</f>
        <v/>
      </c>
      <c r="AG880" s="98" t="str">
        <f t="shared" si="28"/>
        <v/>
      </c>
      <c r="AK880" s="3"/>
      <c r="AL880" s="333"/>
      <c r="AM880" s="334"/>
      <c r="AN880" s="334"/>
      <c r="AO880" s="334"/>
      <c r="AP880" s="334"/>
      <c r="AQ880" s="335"/>
      <c r="AR880" s="70"/>
    </row>
    <row r="881" spans="1:44" ht="27" customHeight="1" x14ac:dyDescent="0.65">
      <c r="A881" s="8">
        <f t="shared" si="29"/>
        <v>140</v>
      </c>
      <c r="B881" s="661" t="s">
        <v>792</v>
      </c>
      <c r="C881" s="662"/>
      <c r="D881" s="662"/>
      <c r="E881" s="663"/>
      <c r="H881" s="545" t="s">
        <v>526</v>
      </c>
      <c r="I881" s="545"/>
      <c r="J881" s="545"/>
      <c r="K881" s="545"/>
      <c r="L881" s="545"/>
      <c r="M881" s="545"/>
      <c r="N881" s="545"/>
      <c r="O881" s="545"/>
      <c r="P881" s="545"/>
      <c r="Q881" s="545"/>
      <c r="R881" s="545"/>
      <c r="S881" s="545"/>
      <c r="T881" s="545"/>
      <c r="U881" s="545"/>
      <c r="V881" s="545"/>
      <c r="W881" s="545"/>
      <c r="X881" s="545"/>
      <c r="Y881" s="545"/>
      <c r="Z881" s="545"/>
      <c r="AA881" s="545"/>
      <c r="AB881" s="545"/>
      <c r="AC881" s="545"/>
      <c r="AD881" s="545"/>
      <c r="AE881" s="171" t="s">
        <v>838</v>
      </c>
      <c r="AF881" s="174">
        <f>_xlfn.IFS(COUNTIF($AE$8:AE881,AE881)&lt;&gt;0,COUNTIF($AE$8:AE881,AE881),COUNTIF($AE$8:AE881,AE881)=0,"")</f>
        <v>140</v>
      </c>
      <c r="AG881" s="98">
        <f t="shared" si="28"/>
        <v>140</v>
      </c>
      <c r="AH881" s="554" t="s">
        <v>50</v>
      </c>
      <c r="AI881" s="555"/>
      <c r="AJ881" s="556"/>
      <c r="AK881" s="3"/>
      <c r="AL881" s="503" t="s">
        <v>790</v>
      </c>
      <c r="AM881" s="504"/>
      <c r="AN881" s="504"/>
      <c r="AO881" s="504"/>
      <c r="AP881" s="504"/>
      <c r="AQ881" s="505"/>
      <c r="AR881" s="742" t="e">
        <f>VLOOKUP(AH881,$CD$7:$CE$9,2,FALSE)</f>
        <v>#N/A</v>
      </c>
    </row>
    <row r="882" spans="1:44" ht="27" customHeight="1" x14ac:dyDescent="0.65">
      <c r="A882" s="8" t="str">
        <f t="shared" si="29"/>
        <v/>
      </c>
      <c r="B882" s="661"/>
      <c r="C882" s="662"/>
      <c r="D882" s="662"/>
      <c r="E882" s="663"/>
      <c r="F882" s="32"/>
      <c r="H882" s="545"/>
      <c r="I882" s="545"/>
      <c r="J882" s="545"/>
      <c r="K882" s="545"/>
      <c r="L882" s="545"/>
      <c r="M882" s="545"/>
      <c r="N882" s="545"/>
      <c r="O882" s="545"/>
      <c r="P882" s="545"/>
      <c r="Q882" s="545"/>
      <c r="R882" s="545"/>
      <c r="S882" s="545"/>
      <c r="T882" s="545"/>
      <c r="U882" s="545"/>
      <c r="V882" s="545"/>
      <c r="W882" s="545"/>
      <c r="X882" s="545"/>
      <c r="Y882" s="545"/>
      <c r="Z882" s="545"/>
      <c r="AA882" s="545"/>
      <c r="AB882" s="545"/>
      <c r="AC882" s="545"/>
      <c r="AD882" s="545"/>
      <c r="AE882" s="33"/>
      <c r="AF882" s="174" t="str">
        <f>_xlfn.IFS(COUNTIF($AE$8:AE882,AE882)&lt;&gt;0,COUNTIF($AE$8:AE882,AE882),COUNTIF($AE$8:AE882,AE882)=0,"")</f>
        <v/>
      </c>
      <c r="AG882" s="98" t="str">
        <f t="shared" si="28"/>
        <v/>
      </c>
      <c r="AK882" s="3"/>
      <c r="AL882" s="503"/>
      <c r="AM882" s="504"/>
      <c r="AN882" s="504"/>
      <c r="AO882" s="504"/>
      <c r="AP882" s="504"/>
      <c r="AQ882" s="505"/>
      <c r="AR882" s="742"/>
    </row>
    <row r="883" spans="1:44" ht="27" customHeight="1" x14ac:dyDescent="0.65">
      <c r="A883" s="8" t="str">
        <f t="shared" si="29"/>
        <v/>
      </c>
      <c r="B883" s="661"/>
      <c r="C883" s="662"/>
      <c r="D883" s="662"/>
      <c r="E883" s="663"/>
      <c r="F883" s="32"/>
      <c r="H883" s="269"/>
      <c r="I883" s="269"/>
      <c r="J883" s="269"/>
      <c r="K883" s="269"/>
      <c r="L883" s="269"/>
      <c r="M883" s="269"/>
      <c r="N883" s="269"/>
      <c r="O883" s="269"/>
      <c r="P883" s="269"/>
      <c r="Q883" s="269"/>
      <c r="R883" s="269"/>
      <c r="S883" s="269"/>
      <c r="T883" s="269"/>
      <c r="U883" s="269"/>
      <c r="V883" s="269"/>
      <c r="W883" s="269"/>
      <c r="X883" s="269"/>
      <c r="Y883" s="269"/>
      <c r="Z883" s="269"/>
      <c r="AA883" s="269"/>
      <c r="AB883" s="269"/>
      <c r="AC883" s="269"/>
      <c r="AD883" s="269"/>
      <c r="AE883" s="33"/>
      <c r="AF883" s="174" t="str">
        <f>_xlfn.IFS(COUNTIF($AE$8:AE883,AE883)&lt;&gt;0,COUNTIF($AE$8:AE883,AE883),COUNTIF($AE$8:AE883,AE883)=0,"")</f>
        <v/>
      </c>
      <c r="AG883" s="98" t="str">
        <f t="shared" si="28"/>
        <v/>
      </c>
      <c r="AK883" s="3"/>
      <c r="AL883" s="503"/>
      <c r="AM883" s="504"/>
      <c r="AN883" s="504"/>
      <c r="AO883" s="504"/>
      <c r="AP883" s="504"/>
      <c r="AQ883" s="505"/>
      <c r="AR883" s="34"/>
    </row>
    <row r="884" spans="1:44" ht="22.5" customHeight="1" x14ac:dyDescent="0.65">
      <c r="B884" s="268"/>
      <c r="C884" s="150"/>
      <c r="D884" s="150"/>
      <c r="E884" s="267"/>
      <c r="F884" s="32"/>
      <c r="H884" s="269"/>
      <c r="I884" s="269"/>
      <c r="J884" s="269"/>
      <c r="K884" s="269"/>
      <c r="L884" s="269"/>
      <c r="M884" s="269"/>
      <c r="N884" s="269"/>
      <c r="O884" s="269"/>
      <c r="P884" s="269"/>
      <c r="Q884" s="269"/>
      <c r="R884" s="269"/>
      <c r="S884" s="269"/>
      <c r="T884" s="269"/>
      <c r="U884" s="269"/>
      <c r="V884" s="269"/>
      <c r="W884" s="269"/>
      <c r="X884" s="269"/>
      <c r="Y884" s="269"/>
      <c r="Z884" s="269"/>
      <c r="AA884" s="269"/>
      <c r="AB884" s="269"/>
      <c r="AC884" s="269"/>
      <c r="AD884" s="269"/>
      <c r="AE884" s="33"/>
      <c r="AF884" s="174"/>
      <c r="AK884" s="3"/>
      <c r="AL884" s="503"/>
      <c r="AM884" s="504"/>
      <c r="AN884" s="504"/>
      <c r="AO884" s="504"/>
      <c r="AP884" s="504"/>
      <c r="AQ884" s="505"/>
      <c r="AR884" s="34"/>
    </row>
    <row r="885" spans="1:44" ht="27" customHeight="1" x14ac:dyDescent="0.65">
      <c r="A885" s="8">
        <f t="shared" si="29"/>
        <v>141</v>
      </c>
      <c r="B885" s="268"/>
      <c r="C885" s="150"/>
      <c r="D885" s="150"/>
      <c r="E885" s="267"/>
      <c r="F885" s="629"/>
      <c r="G885" s="630"/>
      <c r="H885" s="545" t="s">
        <v>270</v>
      </c>
      <c r="I885" s="545"/>
      <c r="J885" s="545"/>
      <c r="K885" s="545"/>
      <c r="L885" s="545"/>
      <c r="M885" s="545"/>
      <c r="N885" s="545"/>
      <c r="O885" s="545"/>
      <c r="P885" s="545"/>
      <c r="Q885" s="545"/>
      <c r="R885" s="545"/>
      <c r="S885" s="545"/>
      <c r="T885" s="545"/>
      <c r="U885" s="545"/>
      <c r="V885" s="545"/>
      <c r="W885" s="545"/>
      <c r="X885" s="545"/>
      <c r="Y885" s="545"/>
      <c r="Z885" s="545"/>
      <c r="AA885" s="545"/>
      <c r="AB885" s="545"/>
      <c r="AC885" s="545"/>
      <c r="AD885" s="545"/>
      <c r="AE885" s="171" t="s">
        <v>838</v>
      </c>
      <c r="AF885" s="174">
        <f>_xlfn.IFS(COUNTIF($AE$8:AE885,AE885)&lt;&gt;0,COUNTIF($AE$8:AE885,AE885),COUNTIF($AE$8:AE885,AE885)=0,"")</f>
        <v>141</v>
      </c>
      <c r="AG885" s="98">
        <f t="shared" si="28"/>
        <v>141</v>
      </c>
      <c r="AH885" s="752" t="s">
        <v>89</v>
      </c>
      <c r="AI885" s="753"/>
      <c r="AJ885" s="754"/>
      <c r="AK885" s="3"/>
      <c r="AL885" s="426"/>
      <c r="AM885" s="427"/>
      <c r="AN885" s="427"/>
      <c r="AO885" s="427"/>
      <c r="AP885" s="427"/>
      <c r="AQ885" s="428"/>
      <c r="AR885" s="742">
        <f>VLOOKUP(AH885,$CD$10:$CE$13,2,FALSE)</f>
        <v>0</v>
      </c>
    </row>
    <row r="886" spans="1:44" ht="27" customHeight="1" x14ac:dyDescent="0.65">
      <c r="A886" s="8" t="str">
        <f t="shared" si="29"/>
        <v/>
      </c>
      <c r="B886" s="268"/>
      <c r="C886" s="150"/>
      <c r="D886" s="150"/>
      <c r="E886" s="267"/>
      <c r="F886" s="32"/>
      <c r="H886" s="545"/>
      <c r="I886" s="545"/>
      <c r="J886" s="545"/>
      <c r="K886" s="545"/>
      <c r="L886" s="545"/>
      <c r="M886" s="545"/>
      <c r="N886" s="545"/>
      <c r="O886" s="545"/>
      <c r="P886" s="545"/>
      <c r="Q886" s="545"/>
      <c r="R886" s="545"/>
      <c r="S886" s="545"/>
      <c r="T886" s="545"/>
      <c r="U886" s="545"/>
      <c r="V886" s="545"/>
      <c r="W886" s="545"/>
      <c r="X886" s="545"/>
      <c r="Y886" s="545"/>
      <c r="Z886" s="545"/>
      <c r="AA886" s="545"/>
      <c r="AB886" s="545"/>
      <c r="AC886" s="545"/>
      <c r="AD886" s="545"/>
      <c r="AE886" s="33"/>
      <c r="AF886" s="174" t="str">
        <f>_xlfn.IFS(COUNTIF($AE$8:AE886,AE886)&lt;&gt;0,COUNTIF($AE$8:AE886,AE886),COUNTIF($AE$8:AE886,AE886)=0,"")</f>
        <v/>
      </c>
      <c r="AG886" s="98" t="str">
        <f t="shared" si="28"/>
        <v/>
      </c>
      <c r="AK886" s="3"/>
      <c r="AL886" s="426"/>
      <c r="AM886" s="427"/>
      <c r="AN886" s="427"/>
      <c r="AO886" s="427"/>
      <c r="AP886" s="427"/>
      <c r="AQ886" s="428"/>
      <c r="AR886" s="742"/>
    </row>
    <row r="887" spans="1:44" ht="22.5" customHeight="1" x14ac:dyDescent="0.65">
      <c r="A887" s="8" t="str">
        <f t="shared" si="29"/>
        <v/>
      </c>
      <c r="B887" s="268"/>
      <c r="C887" s="150"/>
      <c r="D887" s="150"/>
      <c r="E887" s="267"/>
      <c r="F887" s="32"/>
      <c r="AE887" s="33"/>
      <c r="AF887" s="174" t="str">
        <f>_xlfn.IFS(COUNTIF($AE$8:AE887,AE887)&lt;&gt;0,COUNTIF($AE$8:AE887,AE887),COUNTIF($AE$8:AE887,AE887)=0,"")</f>
        <v/>
      </c>
      <c r="AG887" s="98" t="str">
        <f t="shared" si="28"/>
        <v/>
      </c>
      <c r="AK887" s="3"/>
      <c r="AL887" s="426"/>
      <c r="AM887" s="427"/>
      <c r="AN887" s="427"/>
      <c r="AO887" s="427"/>
      <c r="AP887" s="427"/>
      <c r="AQ887" s="428"/>
      <c r="AR887" s="34"/>
    </row>
    <row r="888" spans="1:44" ht="27" customHeight="1" thickBot="1" x14ac:dyDescent="0.7">
      <c r="A888" s="8" t="str">
        <f t="shared" si="29"/>
        <v/>
      </c>
      <c r="B888" s="30"/>
      <c r="E888" s="31"/>
      <c r="F888" s="32"/>
      <c r="H888" s="575" t="s">
        <v>271</v>
      </c>
      <c r="I888" s="575"/>
      <c r="J888" s="575"/>
      <c r="K888" s="575"/>
      <c r="L888" s="575"/>
      <c r="M888" s="575"/>
      <c r="N888" s="575"/>
      <c r="O888" s="575"/>
      <c r="P888" s="575"/>
      <c r="Q888" s="575"/>
      <c r="R888" s="575"/>
      <c r="S888" s="575"/>
      <c r="T888" s="575"/>
      <c r="U888" s="575"/>
      <c r="V888" s="28"/>
      <c r="W888" s="784"/>
      <c r="X888" s="785"/>
      <c r="Y888" s="786" t="s">
        <v>272</v>
      </c>
      <c r="Z888" s="787"/>
      <c r="AA888" s="784"/>
      <c r="AB888" s="785"/>
      <c r="AC888" s="786" t="s">
        <v>33</v>
      </c>
      <c r="AD888" s="645"/>
      <c r="AE888" s="33"/>
      <c r="AF888" s="174" t="str">
        <f>_xlfn.IFS(COUNTIF($AE$8:AE888,AE888)&lt;&gt;0,COUNTIF($AE$8:AE888,AE888),COUNTIF($AE$8:AE888,AE888)=0,"")</f>
        <v/>
      </c>
      <c r="AG888" s="98" t="str">
        <f t="shared" si="28"/>
        <v/>
      </c>
      <c r="AK888" s="3"/>
      <c r="AL888" s="372"/>
      <c r="AQ888" s="374"/>
      <c r="AR888" s="34"/>
    </row>
    <row r="889" spans="1:44" ht="27" customHeight="1" x14ac:dyDescent="0.65">
      <c r="A889" s="8" t="str">
        <f t="shared" si="29"/>
        <v/>
      </c>
      <c r="B889" s="30"/>
      <c r="E889" s="31"/>
      <c r="F889" s="32"/>
      <c r="V889" s="788" t="s">
        <v>273</v>
      </c>
      <c r="W889" s="788"/>
      <c r="X889" s="788"/>
      <c r="Y889" s="788"/>
      <c r="Z889" s="788"/>
      <c r="AA889" s="788"/>
      <c r="AB889" s="788"/>
      <c r="AC889" s="788"/>
      <c r="AD889" s="788"/>
      <c r="AE889" s="33"/>
      <c r="AF889" s="174" t="str">
        <f>_xlfn.IFS(COUNTIF($AE$8:AE889,AE889)&lt;&gt;0,COUNTIF($AE$8:AE889,AE889),COUNTIF($AE$8:AE889,AE889)=0,"")</f>
        <v/>
      </c>
      <c r="AG889" s="98" t="str">
        <f t="shared" si="28"/>
        <v/>
      </c>
      <c r="AK889" s="3"/>
      <c r="AL889" s="372"/>
      <c r="AQ889" s="374"/>
      <c r="AR889" s="34"/>
    </row>
    <row r="890" spans="1:44" ht="22.5" customHeight="1" x14ac:dyDescent="0.65">
      <c r="A890" s="8" t="str">
        <f t="shared" si="29"/>
        <v/>
      </c>
      <c r="B890" s="30"/>
      <c r="E890" s="31"/>
      <c r="F890" s="32"/>
      <c r="V890" s="300"/>
      <c r="W890" s="300"/>
      <c r="X890" s="300"/>
      <c r="Y890" s="300"/>
      <c r="Z890" s="300"/>
      <c r="AA890" s="300"/>
      <c r="AB890" s="300"/>
      <c r="AC890" s="300"/>
      <c r="AD890" s="300"/>
      <c r="AE890" s="33"/>
      <c r="AF890" s="174" t="str">
        <f>_xlfn.IFS(COUNTIF($AE$8:AE890,AE890)&lt;&gt;0,COUNTIF($AE$8:AE890,AE890),COUNTIF($AE$8:AE890,AE890)=0,"")</f>
        <v/>
      </c>
      <c r="AG890" s="98" t="str">
        <f t="shared" si="28"/>
        <v/>
      </c>
      <c r="AK890" s="3"/>
      <c r="AL890" s="372"/>
      <c r="AQ890" s="374"/>
      <c r="AR890" s="34"/>
    </row>
    <row r="891" spans="1:44" ht="27" customHeight="1" x14ac:dyDescent="0.65">
      <c r="A891" s="8">
        <f t="shared" si="29"/>
        <v>142</v>
      </c>
      <c r="B891" s="30"/>
      <c r="E891" s="31"/>
      <c r="F891" s="629"/>
      <c r="G891" s="630"/>
      <c r="H891" s="511" t="s">
        <v>528</v>
      </c>
      <c r="I891" s="511"/>
      <c r="J891" s="511"/>
      <c r="K891" s="511"/>
      <c r="L891" s="511"/>
      <c r="M891" s="511"/>
      <c r="N891" s="511"/>
      <c r="O891" s="511"/>
      <c r="P891" s="511"/>
      <c r="Q891" s="511"/>
      <c r="R891" s="511"/>
      <c r="S891" s="511"/>
      <c r="T891" s="511"/>
      <c r="U891" s="511"/>
      <c r="V891" s="511"/>
      <c r="W891" s="511"/>
      <c r="X891" s="511"/>
      <c r="Y891" s="511"/>
      <c r="Z891" s="511"/>
      <c r="AA891" s="511"/>
      <c r="AB891" s="511"/>
      <c r="AC891" s="511"/>
      <c r="AD891" s="511"/>
      <c r="AE891" s="171" t="s">
        <v>838</v>
      </c>
      <c r="AF891" s="174">
        <f>_xlfn.IFS(COUNTIF($AE$8:AE891,AE891)&lt;&gt;0,COUNTIF($AE$8:AE891,AE891),COUNTIF($AE$8:AE891,AE891)=0,"")</f>
        <v>142</v>
      </c>
      <c r="AG891" s="98">
        <f t="shared" si="28"/>
        <v>142</v>
      </c>
      <c r="AH891" s="554" t="s">
        <v>50</v>
      </c>
      <c r="AI891" s="555"/>
      <c r="AJ891" s="556"/>
      <c r="AK891" s="3"/>
      <c r="AL891" s="338"/>
      <c r="AM891" s="339"/>
      <c r="AN891" s="339"/>
      <c r="AO891" s="339"/>
      <c r="AP891" s="339"/>
      <c r="AQ891" s="340"/>
      <c r="AR891" s="70" t="e">
        <f>VLOOKUP(AH891,$CD$7:$CE$9,2,FALSE)</f>
        <v>#N/A</v>
      </c>
    </row>
    <row r="892" spans="1:44" ht="27" customHeight="1" x14ac:dyDescent="0.65">
      <c r="A892" s="8" t="str">
        <f t="shared" si="29"/>
        <v/>
      </c>
      <c r="B892" s="30"/>
      <c r="E892" s="31"/>
      <c r="F892" s="32"/>
      <c r="H892" s="511"/>
      <c r="I892" s="511"/>
      <c r="J892" s="511"/>
      <c r="K892" s="511"/>
      <c r="L892" s="511"/>
      <c r="M892" s="511"/>
      <c r="N892" s="511"/>
      <c r="O892" s="511"/>
      <c r="P892" s="511"/>
      <c r="Q892" s="511"/>
      <c r="R892" s="511"/>
      <c r="S892" s="511"/>
      <c r="T892" s="511"/>
      <c r="U892" s="511"/>
      <c r="V892" s="511"/>
      <c r="W892" s="511"/>
      <c r="X892" s="511"/>
      <c r="Y892" s="511"/>
      <c r="Z892" s="511"/>
      <c r="AA892" s="511"/>
      <c r="AB892" s="511"/>
      <c r="AC892" s="511"/>
      <c r="AD892" s="511"/>
      <c r="AE892" s="33"/>
      <c r="AF892" s="174" t="str">
        <f>_xlfn.IFS(COUNTIF($AE$8:AE892,AE892)&lt;&gt;0,COUNTIF($AE$8:AE892,AE892),COUNTIF($AE$8:AE892,AE892)=0,"")</f>
        <v/>
      </c>
      <c r="AG892" s="98" t="str">
        <f t="shared" si="28"/>
        <v/>
      </c>
      <c r="AK892" s="3"/>
      <c r="AL892" s="372"/>
      <c r="AQ892" s="374"/>
      <c r="AR892" s="34"/>
    </row>
    <row r="893" spans="1:44" ht="27" customHeight="1" x14ac:dyDescent="0.65">
      <c r="A893" s="8" t="str">
        <f t="shared" si="29"/>
        <v/>
      </c>
      <c r="B893" s="30"/>
      <c r="E893" s="31"/>
      <c r="F893" s="32"/>
      <c r="H893" s="575" t="s">
        <v>527</v>
      </c>
      <c r="I893" s="575"/>
      <c r="J893" s="575"/>
      <c r="K893" s="575"/>
      <c r="L893" s="575"/>
      <c r="M893" s="575"/>
      <c r="N893" s="575"/>
      <c r="O893" s="87" t="s">
        <v>275</v>
      </c>
      <c r="P893" s="87"/>
      <c r="Q893" s="744"/>
      <c r="R893" s="744"/>
      <c r="S893" s="744"/>
      <c r="T893" s="744"/>
      <c r="U893" s="744"/>
      <c r="V893" s="744"/>
      <c r="AE893" s="33"/>
      <c r="AF893" s="174" t="str">
        <f>_xlfn.IFS(COUNTIF($AE$8:AE893,AE893)&lt;&gt;0,COUNTIF($AE$8:AE893,AE893),COUNTIF($AE$8:AE893,AE893)=0,"")</f>
        <v/>
      </c>
      <c r="AG893" s="98" t="str">
        <f t="shared" si="28"/>
        <v/>
      </c>
      <c r="AK893" s="3"/>
      <c r="AL893" s="372"/>
      <c r="AQ893" s="374"/>
      <c r="AR893" s="34"/>
    </row>
    <row r="894" spans="1:44" ht="27" customHeight="1" x14ac:dyDescent="0.65">
      <c r="A894" s="8" t="str">
        <f t="shared" si="29"/>
        <v/>
      </c>
      <c r="B894" s="30"/>
      <c r="E894" s="31"/>
      <c r="F894" s="32"/>
      <c r="O894" s="88" t="s">
        <v>274</v>
      </c>
      <c r="P894" s="88"/>
      <c r="Q894" s="745"/>
      <c r="R894" s="745"/>
      <c r="S894" s="745"/>
      <c r="T894" s="745"/>
      <c r="U894" s="745"/>
      <c r="V894" s="745"/>
      <c r="AE894" s="33"/>
      <c r="AF894" s="174" t="str">
        <f>_xlfn.IFS(COUNTIF($AE$8:AE894,AE894)&lt;&gt;0,COUNTIF($AE$8:AE894,AE894),COUNTIF($AE$8:AE894,AE894)=0,"")</f>
        <v/>
      </c>
      <c r="AG894" s="98" t="str">
        <f t="shared" si="28"/>
        <v/>
      </c>
      <c r="AK894" s="3"/>
      <c r="AL894" s="372"/>
      <c r="AQ894" s="374"/>
      <c r="AR894" s="34"/>
    </row>
    <row r="895" spans="1:44" ht="27" customHeight="1" x14ac:dyDescent="0.65">
      <c r="A895" s="8" t="str">
        <f t="shared" si="29"/>
        <v/>
      </c>
      <c r="B895" s="30"/>
      <c r="E895" s="31"/>
      <c r="F895" s="32"/>
      <c r="O895" s="746" t="s">
        <v>276</v>
      </c>
      <c r="P895" s="746"/>
      <c r="Q895" s="746"/>
      <c r="R895" s="746"/>
      <c r="S895" s="746"/>
      <c r="T895" s="746"/>
      <c r="U895" s="746"/>
      <c r="V895" s="746"/>
      <c r="AE895" s="33"/>
      <c r="AF895" s="174" t="str">
        <f>_xlfn.IFS(COUNTIF($AE$8:AE895,AE895)&lt;&gt;0,COUNTIF($AE$8:AE895,AE895),COUNTIF($AE$8:AE895,AE895)=0,"")</f>
        <v/>
      </c>
      <c r="AG895" s="98" t="str">
        <f t="shared" si="28"/>
        <v/>
      </c>
      <c r="AK895" s="3"/>
      <c r="AL895" s="372"/>
      <c r="AQ895" s="374"/>
      <c r="AR895" s="34"/>
    </row>
    <row r="896" spans="1:44" ht="22.5" customHeight="1" x14ac:dyDescent="0.65">
      <c r="A896" s="8" t="str">
        <f t="shared" si="29"/>
        <v/>
      </c>
      <c r="B896" s="30"/>
      <c r="E896" s="31"/>
      <c r="F896" s="32"/>
      <c r="AE896" s="33"/>
      <c r="AF896" s="174" t="str">
        <f>_xlfn.IFS(COUNTIF($AE$8:AE896,AE896)&lt;&gt;0,COUNTIF($AE$8:AE896,AE896),COUNTIF($AE$8:AE896,AE896)=0,"")</f>
        <v/>
      </c>
      <c r="AG896" s="98" t="str">
        <f t="shared" si="28"/>
        <v/>
      </c>
      <c r="AK896" s="3"/>
      <c r="AL896" s="372"/>
      <c r="AQ896" s="374"/>
      <c r="AR896" s="34"/>
    </row>
    <row r="897" spans="1:44" ht="27" customHeight="1" x14ac:dyDescent="0.65">
      <c r="A897" s="8">
        <f t="shared" si="29"/>
        <v>143</v>
      </c>
      <c r="B897" s="30"/>
      <c r="E897" s="31"/>
      <c r="F897" s="629"/>
      <c r="G897" s="630"/>
      <c r="H897" s="511" t="s">
        <v>529</v>
      </c>
      <c r="I897" s="511"/>
      <c r="J897" s="511"/>
      <c r="K897" s="511"/>
      <c r="L897" s="511"/>
      <c r="M897" s="511"/>
      <c r="N897" s="511"/>
      <c r="O897" s="511"/>
      <c r="P897" s="511"/>
      <c r="Q897" s="511"/>
      <c r="R897" s="511"/>
      <c r="S897" s="511"/>
      <c r="T897" s="511"/>
      <c r="U897" s="511"/>
      <c r="V897" s="511"/>
      <c r="W897" s="511"/>
      <c r="X897" s="511"/>
      <c r="Y897" s="511"/>
      <c r="Z897" s="511"/>
      <c r="AA897" s="511"/>
      <c r="AB897" s="511"/>
      <c r="AC897" s="511"/>
      <c r="AD897" s="511"/>
      <c r="AE897" s="171" t="s">
        <v>838</v>
      </c>
      <c r="AF897" s="174">
        <f>_xlfn.IFS(COUNTIF($AE$8:AE897,AE897)&lt;&gt;0,COUNTIF($AE$8:AE897,AE897),COUNTIF($AE$8:AE897,AE897)=0,"")</f>
        <v>143</v>
      </c>
      <c r="AG897" s="98">
        <f t="shared" si="28"/>
        <v>143</v>
      </c>
      <c r="AH897" s="554" t="s">
        <v>50</v>
      </c>
      <c r="AI897" s="555"/>
      <c r="AJ897" s="556"/>
      <c r="AK897" s="3"/>
      <c r="AL897" s="338"/>
      <c r="AM897" s="339"/>
      <c r="AN897" s="339"/>
      <c r="AO897" s="339"/>
      <c r="AP897" s="339"/>
      <c r="AQ897" s="340"/>
      <c r="AR897" s="742" t="e">
        <f>VLOOKUP(AH897,$CD$7:$CE$9,2,FALSE)</f>
        <v>#N/A</v>
      </c>
    </row>
    <row r="898" spans="1:44" ht="27" customHeight="1" x14ac:dyDescent="0.65">
      <c r="A898" s="8" t="str">
        <f t="shared" si="29"/>
        <v/>
      </c>
      <c r="B898" s="30"/>
      <c r="E898" s="31"/>
      <c r="F898" s="256"/>
      <c r="G898" s="195"/>
      <c r="H898" s="511"/>
      <c r="I898" s="511"/>
      <c r="J898" s="511"/>
      <c r="K898" s="511"/>
      <c r="L898" s="511"/>
      <c r="M898" s="511"/>
      <c r="N898" s="511"/>
      <c r="O898" s="511"/>
      <c r="P898" s="511"/>
      <c r="Q898" s="511"/>
      <c r="R898" s="511"/>
      <c r="S898" s="511"/>
      <c r="T898" s="511"/>
      <c r="U898" s="511"/>
      <c r="V898" s="511"/>
      <c r="W898" s="511"/>
      <c r="X898" s="511"/>
      <c r="Y898" s="511"/>
      <c r="Z898" s="511"/>
      <c r="AA898" s="511"/>
      <c r="AB898" s="511"/>
      <c r="AC898" s="511"/>
      <c r="AD898" s="511"/>
      <c r="AE898" s="33"/>
      <c r="AF898" s="174" t="str">
        <f>_xlfn.IFS(COUNTIF($AE$8:AE898,AE898)&lt;&gt;0,COUNTIF($AE$8:AE898,AE898),COUNTIF($AE$8:AE898,AE898)=0,"")</f>
        <v/>
      </c>
      <c r="AG898" s="98" t="str">
        <f t="shared" si="28"/>
        <v/>
      </c>
      <c r="AH898" s="121"/>
      <c r="AI898" s="121"/>
      <c r="AJ898" s="121"/>
      <c r="AK898" s="3"/>
      <c r="AL898" s="338"/>
      <c r="AM898" s="339"/>
      <c r="AN898" s="339"/>
      <c r="AO898" s="339"/>
      <c r="AP898" s="339"/>
      <c r="AQ898" s="340"/>
      <c r="AR898" s="742"/>
    </row>
    <row r="899" spans="1:44" ht="22.5" customHeight="1" x14ac:dyDescent="0.65">
      <c r="A899" s="8" t="str">
        <f t="shared" si="29"/>
        <v/>
      </c>
      <c r="B899" s="30"/>
      <c r="E899" s="31"/>
      <c r="F899" s="32"/>
      <c r="AE899" s="33"/>
      <c r="AF899" s="174" t="str">
        <f>_xlfn.IFS(COUNTIF($AE$8:AE899,AE899)&lt;&gt;0,COUNTIF($AE$8:AE899,AE899),COUNTIF($AE$8:AE899,AE899)=0,"")</f>
        <v/>
      </c>
      <c r="AG899" s="98" t="str">
        <f t="shared" si="28"/>
        <v/>
      </c>
      <c r="AK899" s="3"/>
      <c r="AL899" s="338"/>
      <c r="AM899" s="339"/>
      <c r="AN899" s="339"/>
      <c r="AO899" s="339"/>
      <c r="AP899" s="339"/>
      <c r="AQ899" s="340"/>
      <c r="AR899" s="742"/>
    </row>
    <row r="900" spans="1:44" ht="27" customHeight="1" x14ac:dyDescent="0.65">
      <c r="A900" s="8">
        <f t="shared" si="29"/>
        <v>144</v>
      </c>
      <c r="B900" s="30"/>
      <c r="E900" s="31"/>
      <c r="F900" s="629"/>
      <c r="G900" s="630"/>
      <c r="H900" s="575" t="s">
        <v>530</v>
      </c>
      <c r="I900" s="575"/>
      <c r="J900" s="575"/>
      <c r="K900" s="575"/>
      <c r="L900" s="575"/>
      <c r="M900" s="575"/>
      <c r="N900" s="575"/>
      <c r="O900" s="575"/>
      <c r="P900" s="575"/>
      <c r="Q900" s="575"/>
      <c r="R900" s="575"/>
      <c r="S900" s="575"/>
      <c r="T900" s="575"/>
      <c r="U900" s="575"/>
      <c r="V900" s="575"/>
      <c r="W900" s="575"/>
      <c r="X900" s="575"/>
      <c r="Y900" s="575"/>
      <c r="Z900" s="575"/>
      <c r="AA900" s="575"/>
      <c r="AB900" s="575"/>
      <c r="AC900" s="575"/>
      <c r="AD900" s="575"/>
      <c r="AE900" s="171" t="s">
        <v>838</v>
      </c>
      <c r="AF900" s="174">
        <f>_xlfn.IFS(COUNTIF($AE$8:AE900,AE900)&lt;&gt;0,COUNTIF($AE$8:AE900,AE900),COUNTIF($AE$8:AE900,AE900)=0,"")</f>
        <v>144</v>
      </c>
      <c r="AG900" s="98">
        <f t="shared" si="28"/>
        <v>144</v>
      </c>
      <c r="AH900" s="554" t="s">
        <v>50</v>
      </c>
      <c r="AI900" s="555"/>
      <c r="AJ900" s="556"/>
      <c r="AK900" s="3"/>
      <c r="AL900" s="338"/>
      <c r="AM900" s="339"/>
      <c r="AN900" s="339"/>
      <c r="AO900" s="339"/>
      <c r="AP900" s="339"/>
      <c r="AQ900" s="340"/>
      <c r="AR900" s="742" t="e">
        <f>VLOOKUP(AH900,$CD$7:$CE$9,2,FALSE)</f>
        <v>#N/A</v>
      </c>
    </row>
    <row r="901" spans="1:44" ht="27" customHeight="1" x14ac:dyDescent="0.65">
      <c r="A901" s="8" t="str">
        <f t="shared" si="29"/>
        <v/>
      </c>
      <c r="B901" s="30"/>
      <c r="E901" s="31"/>
      <c r="F901" s="32"/>
      <c r="H901" s="575" t="s">
        <v>277</v>
      </c>
      <c r="I901" s="575"/>
      <c r="J901" s="575"/>
      <c r="K901" s="575"/>
      <c r="L901" s="575"/>
      <c r="M901" s="575"/>
      <c r="O901" s="87" t="s">
        <v>278</v>
      </c>
      <c r="P901" s="87"/>
      <c r="Q901" s="87"/>
      <c r="R901" s="751"/>
      <c r="S901" s="751"/>
      <c r="T901" s="751"/>
      <c r="U901" s="87" t="s">
        <v>116</v>
      </c>
      <c r="AE901" s="33"/>
      <c r="AF901" s="174" t="str">
        <f>_xlfn.IFS(COUNTIF($AE$8:AE901,AE901)&lt;&gt;0,COUNTIF($AE$8:AE901,AE901),COUNTIF($AE$8:AE901,AE901)=0,"")</f>
        <v/>
      </c>
      <c r="AG901" s="98" t="str">
        <f t="shared" si="28"/>
        <v/>
      </c>
      <c r="AK901" s="3"/>
      <c r="AL901" s="338"/>
      <c r="AM901" s="339"/>
      <c r="AN901" s="339"/>
      <c r="AO901" s="339"/>
      <c r="AP901" s="339"/>
      <c r="AQ901" s="340"/>
      <c r="AR901" s="742"/>
    </row>
    <row r="902" spans="1:44" ht="27" customHeight="1" x14ac:dyDescent="0.65">
      <c r="A902" s="8" t="str">
        <f t="shared" si="29"/>
        <v/>
      </c>
      <c r="B902" s="30"/>
      <c r="E902" s="31"/>
      <c r="F902" s="32"/>
      <c r="O902" s="88" t="s">
        <v>279</v>
      </c>
      <c r="P902" s="88"/>
      <c r="Q902" s="88"/>
      <c r="R902" s="750"/>
      <c r="S902" s="750"/>
      <c r="T902" s="750"/>
      <c r="U902" s="88" t="s">
        <v>116</v>
      </c>
      <c r="AE902" s="33"/>
      <c r="AF902" s="174" t="str">
        <f>_xlfn.IFS(COUNTIF($AE$8:AE902,AE902)&lt;&gt;0,COUNTIF($AE$8:AE902,AE902),COUNTIF($AE$8:AE902,AE902)=0,"")</f>
        <v/>
      </c>
      <c r="AG902" s="98" t="str">
        <f t="shared" si="28"/>
        <v/>
      </c>
      <c r="AK902" s="3"/>
      <c r="AL902" s="372"/>
      <c r="AQ902" s="374"/>
      <c r="AR902" s="34"/>
    </row>
    <row r="903" spans="1:44" ht="27" customHeight="1" x14ac:dyDescent="0.65">
      <c r="A903" s="8" t="str">
        <f t="shared" si="29"/>
        <v/>
      </c>
      <c r="B903" s="30"/>
      <c r="E903" s="31"/>
      <c r="F903" s="32"/>
      <c r="O903" s="301" t="s">
        <v>280</v>
      </c>
      <c r="AE903" s="33"/>
      <c r="AF903" s="174" t="str">
        <f>_xlfn.IFS(COUNTIF($AE$8:AE903,AE903)&lt;&gt;0,COUNTIF($AE$8:AE903,AE903),COUNTIF($AE$8:AE903,AE903)=0,"")</f>
        <v/>
      </c>
      <c r="AG903" s="98" t="str">
        <f t="shared" si="28"/>
        <v/>
      </c>
      <c r="AK903" s="3"/>
      <c r="AL903" s="372"/>
      <c r="AQ903" s="374"/>
      <c r="AR903" s="34"/>
    </row>
    <row r="904" spans="1:44" ht="22.5" customHeight="1" x14ac:dyDescent="0.65">
      <c r="A904" s="8" t="str">
        <f t="shared" si="29"/>
        <v/>
      </c>
      <c r="B904" s="30"/>
      <c r="E904" s="31"/>
      <c r="F904" s="32"/>
      <c r="AE904" s="33"/>
      <c r="AF904" s="174" t="str">
        <f>_xlfn.IFS(COUNTIF($AE$8:AE904,AE904)&lt;&gt;0,COUNTIF($AE$8:AE904,AE904),COUNTIF($AE$8:AE904,AE904)=0,"")</f>
        <v/>
      </c>
      <c r="AG904" s="98" t="str">
        <f t="shared" si="28"/>
        <v/>
      </c>
      <c r="AK904" s="3"/>
      <c r="AL904" s="372"/>
      <c r="AQ904" s="374"/>
      <c r="AR904" s="34"/>
    </row>
    <row r="905" spans="1:44" ht="27" customHeight="1" x14ac:dyDescent="0.65">
      <c r="A905" s="8">
        <f t="shared" si="29"/>
        <v>145</v>
      </c>
      <c r="B905" s="30"/>
      <c r="E905" s="31"/>
      <c r="F905" s="629"/>
      <c r="G905" s="630"/>
      <c r="H905" s="511" t="s">
        <v>531</v>
      </c>
      <c r="I905" s="511"/>
      <c r="J905" s="511"/>
      <c r="K905" s="511"/>
      <c r="L905" s="511"/>
      <c r="M905" s="511"/>
      <c r="N905" s="511"/>
      <c r="O905" s="511"/>
      <c r="P905" s="511"/>
      <c r="Q905" s="511"/>
      <c r="R905" s="511"/>
      <c r="S905" s="511"/>
      <c r="T905" s="511"/>
      <c r="U905" s="511"/>
      <c r="V905" s="511"/>
      <c r="W905" s="511"/>
      <c r="X905" s="511"/>
      <c r="Y905" s="511"/>
      <c r="Z905" s="511"/>
      <c r="AA905" s="511"/>
      <c r="AB905" s="511"/>
      <c r="AC905" s="511"/>
      <c r="AD905" s="511"/>
      <c r="AE905" s="171" t="s">
        <v>838</v>
      </c>
      <c r="AF905" s="174">
        <f>_xlfn.IFS(COUNTIF($AE$8:AE905,AE905)&lt;&gt;0,COUNTIF($AE$8:AE905,AE905),COUNTIF($AE$8:AE905,AE905)=0,"")</f>
        <v>145</v>
      </c>
      <c r="AG905" s="98">
        <f t="shared" si="28"/>
        <v>145</v>
      </c>
      <c r="AH905" s="554" t="s">
        <v>50</v>
      </c>
      <c r="AI905" s="555"/>
      <c r="AJ905" s="556"/>
      <c r="AK905" s="3"/>
      <c r="AL905" s="338"/>
      <c r="AM905" s="339"/>
      <c r="AN905" s="339"/>
      <c r="AO905" s="339"/>
      <c r="AP905" s="339"/>
      <c r="AQ905" s="340"/>
      <c r="AR905" s="742" t="e">
        <f>VLOOKUP(AH905,$CD$7:$CE$9,2,FALSE)</f>
        <v>#N/A</v>
      </c>
    </row>
    <row r="906" spans="1:44" ht="27" customHeight="1" x14ac:dyDescent="0.65">
      <c r="A906" s="8" t="str">
        <f t="shared" si="29"/>
        <v/>
      </c>
      <c r="B906" s="30"/>
      <c r="E906" s="31"/>
      <c r="F906" s="32"/>
      <c r="H906" s="511"/>
      <c r="I906" s="511"/>
      <c r="J906" s="511"/>
      <c r="K906" s="511"/>
      <c r="L906" s="511"/>
      <c r="M906" s="511"/>
      <c r="N906" s="511"/>
      <c r="O906" s="511"/>
      <c r="P906" s="511"/>
      <c r="Q906" s="511"/>
      <c r="R906" s="511"/>
      <c r="S906" s="511"/>
      <c r="T906" s="511"/>
      <c r="U906" s="511"/>
      <c r="V906" s="511"/>
      <c r="W906" s="511"/>
      <c r="X906" s="511"/>
      <c r="Y906" s="511"/>
      <c r="Z906" s="511"/>
      <c r="AA906" s="511"/>
      <c r="AB906" s="511"/>
      <c r="AC906" s="511"/>
      <c r="AD906" s="511"/>
      <c r="AE906" s="33"/>
      <c r="AF906" s="174" t="str">
        <f>_xlfn.IFS(COUNTIF($AE$8:AE906,AE906)&lt;&gt;0,COUNTIF($AE$8:AE906,AE906),COUNTIF($AE$8:AE906,AE906)=0,"")</f>
        <v/>
      </c>
      <c r="AG906" s="98" t="str">
        <f t="shared" ref="AG906:AG974" si="30">+AF906</f>
        <v/>
      </c>
      <c r="AK906" s="3"/>
      <c r="AL906" s="338"/>
      <c r="AM906" s="339"/>
      <c r="AN906" s="339"/>
      <c r="AO906" s="339"/>
      <c r="AP906" s="339"/>
      <c r="AQ906" s="340"/>
      <c r="AR906" s="742"/>
    </row>
    <row r="907" spans="1:44" ht="27" customHeight="1" x14ac:dyDescent="0.65">
      <c r="A907" s="8" t="str">
        <f t="shared" si="29"/>
        <v/>
      </c>
      <c r="B907" s="30"/>
      <c r="E907" s="31"/>
      <c r="F907" s="32"/>
      <c r="H907" s="575" t="s">
        <v>281</v>
      </c>
      <c r="I907" s="575"/>
      <c r="J907" s="575"/>
      <c r="K907" s="575"/>
      <c r="L907" s="575"/>
      <c r="M907" s="575"/>
      <c r="O907" s="757"/>
      <c r="P907" s="757"/>
      <c r="Q907" s="757"/>
      <c r="R907" s="757"/>
      <c r="S907" s="757"/>
      <c r="T907" s="757"/>
      <c r="U907" s="757"/>
      <c r="V907" s="757"/>
      <c r="W907" s="757"/>
      <c r="X907" s="757"/>
      <c r="Y907" s="757"/>
      <c r="Z907" s="757"/>
      <c r="AA907" s="757"/>
      <c r="AB907" s="757"/>
      <c r="AC907" s="757"/>
      <c r="AD907" s="757"/>
      <c r="AE907" s="33"/>
      <c r="AF907" s="174" t="str">
        <f>_xlfn.IFS(COUNTIF($AE$8:AE907,AE907)&lt;&gt;0,COUNTIF($AE$8:AE907,AE907),COUNTIF($AE$8:AE907,AE907)=0,"")</f>
        <v/>
      </c>
      <c r="AG907" s="98" t="str">
        <f t="shared" si="30"/>
        <v/>
      </c>
      <c r="AK907" s="3"/>
      <c r="AL907" s="372"/>
      <c r="AQ907" s="374"/>
      <c r="AR907" s="34"/>
    </row>
    <row r="908" spans="1:44" ht="27" customHeight="1" x14ac:dyDescent="0.65">
      <c r="A908" s="8" t="str">
        <f t="shared" si="29"/>
        <v/>
      </c>
      <c r="B908" s="30"/>
      <c r="E908" s="31"/>
      <c r="H908" s="575" t="s">
        <v>282</v>
      </c>
      <c r="I908" s="575"/>
      <c r="J908" s="575"/>
      <c r="K908" s="575"/>
      <c r="L908" s="575"/>
      <c r="M908" s="575"/>
      <c r="O908" s="87" t="s">
        <v>278</v>
      </c>
      <c r="P908" s="87"/>
      <c r="Q908" s="87"/>
      <c r="R908" s="751"/>
      <c r="S908" s="751"/>
      <c r="T908" s="751"/>
      <c r="U908" s="87" t="s">
        <v>116</v>
      </c>
      <c r="AE908" s="33"/>
      <c r="AF908" s="174" t="str">
        <f>_xlfn.IFS(COUNTIF($AE$8:AE908,AE908)&lt;&gt;0,COUNTIF($AE$8:AE908,AE908),COUNTIF($AE$8:AE908,AE908)=0,"")</f>
        <v/>
      </c>
      <c r="AG908" s="98" t="str">
        <f t="shared" si="30"/>
        <v/>
      </c>
      <c r="AK908" s="3"/>
      <c r="AL908" s="372"/>
      <c r="AQ908" s="374"/>
      <c r="AR908" s="34"/>
    </row>
    <row r="909" spans="1:44" ht="27" customHeight="1" x14ac:dyDescent="0.65">
      <c r="A909" s="8" t="str">
        <f t="shared" si="29"/>
        <v/>
      </c>
      <c r="B909" s="30"/>
      <c r="E909" s="31"/>
      <c r="O909" s="88" t="s">
        <v>279</v>
      </c>
      <c r="P909" s="88"/>
      <c r="Q909" s="88"/>
      <c r="R909" s="750"/>
      <c r="S909" s="750"/>
      <c r="T909" s="750"/>
      <c r="U909" s="88" t="s">
        <v>116</v>
      </c>
      <c r="AE909" s="33"/>
      <c r="AF909" s="174" t="str">
        <f>_xlfn.IFS(COUNTIF($AE$8:AE909,AE909)&lt;&gt;0,COUNTIF($AE$8:AE909,AE909),COUNTIF($AE$8:AE909,AE909)=0,"")</f>
        <v/>
      </c>
      <c r="AG909" s="98" t="str">
        <f t="shared" si="30"/>
        <v/>
      </c>
      <c r="AK909" s="3"/>
      <c r="AL909" s="372"/>
      <c r="AQ909" s="374"/>
      <c r="AR909" s="34"/>
    </row>
    <row r="910" spans="1:44" ht="27" customHeight="1" x14ac:dyDescent="0.65">
      <c r="A910" s="8" t="str">
        <f t="shared" ref="A910:A978" si="31">+AG910</f>
        <v/>
      </c>
      <c r="B910" s="30"/>
      <c r="E910" s="31"/>
      <c r="O910" s="301" t="s">
        <v>280</v>
      </c>
      <c r="AE910" s="33"/>
      <c r="AF910" s="174" t="str">
        <f>_xlfn.IFS(COUNTIF($AE$8:AE910,AE910)&lt;&gt;0,COUNTIF($AE$8:AE910,AE910),COUNTIF($AE$8:AE910,AE910)=0,"")</f>
        <v/>
      </c>
      <c r="AG910" s="98" t="str">
        <f t="shared" si="30"/>
        <v/>
      </c>
      <c r="AK910" s="3"/>
      <c r="AL910" s="372"/>
      <c r="AQ910" s="374"/>
      <c r="AR910" s="34"/>
    </row>
    <row r="911" spans="1:44" ht="22.5" customHeight="1" x14ac:dyDescent="0.65">
      <c r="A911" s="8" t="str">
        <f t="shared" si="31"/>
        <v/>
      </c>
      <c r="B911" s="30"/>
      <c r="E911" s="31"/>
      <c r="O911" s="301"/>
      <c r="AE911" s="33"/>
      <c r="AF911" s="174" t="str">
        <f>_xlfn.IFS(COUNTIF($AE$8:AE911,AE911)&lt;&gt;0,COUNTIF($AE$8:AE911,AE911),COUNTIF($AE$8:AE911,AE911)=0,"")</f>
        <v/>
      </c>
      <c r="AG911" s="98" t="str">
        <f t="shared" si="30"/>
        <v/>
      </c>
      <c r="AK911" s="3"/>
      <c r="AL911" s="372"/>
      <c r="AQ911" s="374"/>
      <c r="AR911" s="34"/>
    </row>
    <row r="912" spans="1:44" ht="27" customHeight="1" x14ac:dyDescent="0.65">
      <c r="A912" s="8" t="str">
        <f t="shared" si="31"/>
        <v/>
      </c>
      <c r="B912" s="167"/>
      <c r="C912" s="116"/>
      <c r="D912" s="116"/>
      <c r="E912" s="168"/>
      <c r="F912" s="630" t="s">
        <v>112</v>
      </c>
      <c r="G912" s="630"/>
      <c r="H912" s="638" t="s">
        <v>793</v>
      </c>
      <c r="I912" s="638"/>
      <c r="J912" s="638"/>
      <c r="K912" s="638"/>
      <c r="L912" s="638"/>
      <c r="M912" s="638"/>
      <c r="N912" s="638"/>
      <c r="O912" s="638"/>
      <c r="P912" s="638"/>
      <c r="Q912" s="638"/>
      <c r="R912" s="638"/>
      <c r="S912" s="638"/>
      <c r="T912" s="638"/>
      <c r="U912" s="638"/>
      <c r="V912" s="638"/>
      <c r="W912" s="638"/>
      <c r="X912" s="638"/>
      <c r="Y912" s="638"/>
      <c r="Z912" s="638"/>
      <c r="AA912" s="638"/>
      <c r="AB912" s="638"/>
      <c r="AC912" s="638"/>
      <c r="AD912" s="638"/>
      <c r="AE912" s="33"/>
      <c r="AF912" s="174" t="str">
        <f>_xlfn.IFS(COUNTIF($AE$8:AE912,AE912)&lt;&gt;0,COUNTIF($AE$8:AE912,AE912),COUNTIF($AE$8:AE912,AE912)=0,"")</f>
        <v/>
      </c>
      <c r="AG912" s="98" t="str">
        <f t="shared" si="30"/>
        <v/>
      </c>
      <c r="AK912" s="3"/>
      <c r="AL912" s="372"/>
      <c r="AQ912" s="374"/>
      <c r="AR912" s="34"/>
    </row>
    <row r="913" spans="1:44" ht="27" customHeight="1" x14ac:dyDescent="0.65">
      <c r="A913" s="8">
        <f t="shared" si="31"/>
        <v>146</v>
      </c>
      <c r="B913" s="32"/>
      <c r="C913" s="8"/>
      <c r="D913" s="8"/>
      <c r="E913" s="3"/>
      <c r="H913" s="512" t="s">
        <v>532</v>
      </c>
      <c r="I913" s="1006"/>
      <c r="J913" s="1006"/>
      <c r="K913" s="1006"/>
      <c r="L913" s="1006"/>
      <c r="M913" s="1006"/>
      <c r="N913" s="1006"/>
      <c r="O913" s="1006"/>
      <c r="P913" s="1006"/>
      <c r="Q913" s="1006"/>
      <c r="R913" s="1006"/>
      <c r="S913" s="1006"/>
      <c r="T913" s="1006"/>
      <c r="U913" s="1006"/>
      <c r="V913" s="1006"/>
      <c r="W913" s="1006"/>
      <c r="X913" s="1006"/>
      <c r="Y913" s="1006"/>
      <c r="Z913" s="1006"/>
      <c r="AA913" s="1006"/>
      <c r="AB913" s="1006"/>
      <c r="AC913" s="1006"/>
      <c r="AD913" s="1006"/>
      <c r="AE913" s="171" t="s">
        <v>838</v>
      </c>
      <c r="AF913" s="174">
        <f>_xlfn.IFS(COUNTIF($AE$8:AE913,AE913)&lt;&gt;0,COUNTIF($AE$8:AE913,AE913),COUNTIF($AE$8:AE913,AE913)=0,"")</f>
        <v>146</v>
      </c>
      <c r="AG913" s="98">
        <f t="shared" si="30"/>
        <v>146</v>
      </c>
      <c r="AH913" s="554" t="s">
        <v>50</v>
      </c>
      <c r="AI913" s="555"/>
      <c r="AJ913" s="556"/>
      <c r="AK913" s="3"/>
      <c r="AL913" s="338"/>
      <c r="AM913" s="339"/>
      <c r="AN913" s="339"/>
      <c r="AO913" s="339"/>
      <c r="AP913" s="339"/>
      <c r="AQ913" s="340"/>
      <c r="AR913" s="34"/>
    </row>
    <row r="914" spans="1:44" ht="27" customHeight="1" x14ac:dyDescent="0.65">
      <c r="B914" s="32"/>
      <c r="C914" s="8"/>
      <c r="D914" s="8"/>
      <c r="E914" s="3"/>
      <c r="H914" s="262"/>
      <c r="I914" s="309"/>
      <c r="J914" s="309"/>
      <c r="K914" s="309"/>
      <c r="L914" s="309"/>
      <c r="M914" s="309"/>
      <c r="N914" s="309"/>
      <c r="O914" s="309"/>
      <c r="P914" s="309"/>
      <c r="Q914" s="309"/>
      <c r="R914" s="309"/>
      <c r="S914" s="309"/>
      <c r="T914" s="309"/>
      <c r="U914" s="309"/>
      <c r="V914" s="309"/>
      <c r="W914" s="309"/>
      <c r="X914" s="309"/>
      <c r="Y914" s="309"/>
      <c r="Z914" s="309"/>
      <c r="AA914" s="309"/>
      <c r="AB914" s="309"/>
      <c r="AC914" s="309"/>
      <c r="AD914" s="309"/>
      <c r="AE914" s="171"/>
      <c r="AF914" s="174"/>
      <c r="AH914" s="121"/>
      <c r="AI914" s="121"/>
      <c r="AJ914" s="121"/>
      <c r="AK914" s="3"/>
      <c r="AL914" s="338"/>
      <c r="AM914" s="339"/>
      <c r="AN914" s="339"/>
      <c r="AO914" s="339"/>
      <c r="AP914" s="339"/>
      <c r="AQ914" s="340"/>
      <c r="AR914" s="34"/>
    </row>
    <row r="915" spans="1:44" ht="22.5" customHeight="1" x14ac:dyDescent="0.65">
      <c r="A915" s="8" t="str">
        <f t="shared" si="31"/>
        <v/>
      </c>
      <c r="B915" s="32"/>
      <c r="C915" s="8"/>
      <c r="D915" s="8"/>
      <c r="E915" s="3"/>
      <c r="F915" s="195"/>
      <c r="G915" s="195"/>
      <c r="H915" s="310"/>
      <c r="I915" s="310"/>
      <c r="J915" s="310"/>
      <c r="K915" s="310"/>
      <c r="L915" s="310"/>
      <c r="M915" s="310"/>
      <c r="N915" s="310"/>
      <c r="O915" s="310"/>
      <c r="P915" s="310"/>
      <c r="Q915" s="310"/>
      <c r="R915" s="310"/>
      <c r="S915" s="310"/>
      <c r="T915" s="310"/>
      <c r="U915" s="310"/>
      <c r="V915" s="310"/>
      <c r="W915" s="310"/>
      <c r="X915" s="310"/>
      <c r="Y915" s="310"/>
      <c r="Z915" s="310"/>
      <c r="AA915" s="310"/>
      <c r="AB915" s="310"/>
      <c r="AC915" s="310"/>
      <c r="AD915" s="310"/>
      <c r="AE915" s="33"/>
      <c r="AF915" s="174" t="str">
        <f>_xlfn.IFS(COUNTIF($AE$8:AE915,AE915)&lt;&gt;0,COUNTIF($AE$8:AE915,AE915),COUNTIF($AE$8:AE915,AE915)=0,"")</f>
        <v/>
      </c>
      <c r="AG915" s="98" t="str">
        <f t="shared" si="30"/>
        <v/>
      </c>
      <c r="AH915" s="121"/>
      <c r="AI915" s="121"/>
      <c r="AJ915" s="121"/>
      <c r="AK915" s="3"/>
      <c r="AL915" s="338"/>
      <c r="AM915" s="339"/>
      <c r="AN915" s="339"/>
      <c r="AO915" s="339"/>
      <c r="AP915" s="339"/>
      <c r="AQ915" s="340"/>
      <c r="AR915" s="34"/>
    </row>
    <row r="916" spans="1:44" ht="27" customHeight="1" x14ac:dyDescent="0.65">
      <c r="A916" s="8" t="str">
        <f t="shared" si="31"/>
        <v/>
      </c>
      <c r="B916" s="30"/>
      <c r="E916" s="31"/>
      <c r="F916" s="630" t="s">
        <v>249</v>
      </c>
      <c r="G916" s="630"/>
      <c r="H916" s="638" t="s">
        <v>794</v>
      </c>
      <c r="I916" s="638"/>
      <c r="J916" s="638"/>
      <c r="K916" s="638"/>
      <c r="L916" s="638"/>
      <c r="M916" s="638"/>
      <c r="N916" s="638"/>
      <c r="O916" s="638"/>
      <c r="P916" s="638"/>
      <c r="Q916" s="638"/>
      <c r="R916" s="638"/>
      <c r="S916" s="638"/>
      <c r="T916" s="638"/>
      <c r="U916" s="638"/>
      <c r="V916" s="638"/>
      <c r="W916" s="638"/>
      <c r="X916" s="638"/>
      <c r="Y916" s="638"/>
      <c r="Z916" s="638"/>
      <c r="AA916" s="638"/>
      <c r="AB916" s="638"/>
      <c r="AC916" s="638"/>
      <c r="AD916" s="638"/>
      <c r="AE916" s="33"/>
      <c r="AF916" s="174" t="str">
        <f>_xlfn.IFS(COUNTIF($AE$8:AE916,AE916)&lt;&gt;0,COUNTIF($AE$8:AE916,AE916),COUNTIF($AE$8:AE916,AE916)=0,"")</f>
        <v/>
      </c>
      <c r="AG916" s="98" t="str">
        <f t="shared" si="30"/>
        <v/>
      </c>
      <c r="AK916" s="3"/>
      <c r="AL916" s="372"/>
      <c r="AQ916" s="374"/>
      <c r="AR916" s="34"/>
    </row>
    <row r="917" spans="1:44" ht="27" customHeight="1" x14ac:dyDescent="0.65">
      <c r="A917" s="8">
        <f t="shared" si="31"/>
        <v>147</v>
      </c>
      <c r="B917" s="167"/>
      <c r="C917" s="116"/>
      <c r="D917" s="116"/>
      <c r="E917" s="168"/>
      <c r="H917" s="511" t="s">
        <v>534</v>
      </c>
      <c r="I917" s="511"/>
      <c r="J917" s="511"/>
      <c r="K917" s="511"/>
      <c r="L917" s="511"/>
      <c r="M917" s="511"/>
      <c r="N917" s="511"/>
      <c r="O917" s="511"/>
      <c r="P917" s="511"/>
      <c r="Q917" s="511"/>
      <c r="R917" s="511"/>
      <c r="S917" s="511"/>
      <c r="T917" s="511"/>
      <c r="U917" s="511"/>
      <c r="V917" s="511"/>
      <c r="W917" s="511"/>
      <c r="X917" s="511"/>
      <c r="Y917" s="511"/>
      <c r="Z917" s="511"/>
      <c r="AA917" s="511"/>
      <c r="AB917" s="511"/>
      <c r="AC917" s="511"/>
      <c r="AD917" s="511"/>
      <c r="AE917" s="171" t="s">
        <v>838</v>
      </c>
      <c r="AF917" s="174">
        <f>_xlfn.IFS(COUNTIF($AE$8:AE917,AE917)&lt;&gt;0,COUNTIF($AE$8:AE917,AE917),COUNTIF($AE$8:AE917,AE917)=0,"")</f>
        <v>147</v>
      </c>
      <c r="AG917" s="98">
        <f t="shared" si="30"/>
        <v>147</v>
      </c>
      <c r="AH917" s="554" t="s">
        <v>50</v>
      </c>
      <c r="AI917" s="555"/>
      <c r="AJ917" s="556"/>
      <c r="AK917" s="3"/>
      <c r="AL917" s="338"/>
      <c r="AM917" s="339"/>
      <c r="AN917" s="339"/>
      <c r="AO917" s="339"/>
      <c r="AP917" s="339"/>
      <c r="AQ917" s="340"/>
      <c r="AR917" s="34"/>
    </row>
    <row r="918" spans="1:44" ht="27" customHeight="1" x14ac:dyDescent="0.65">
      <c r="A918" s="8" t="str">
        <f t="shared" si="31"/>
        <v/>
      </c>
      <c r="B918" s="167"/>
      <c r="C918" s="116"/>
      <c r="D918" s="116"/>
      <c r="E918" s="168"/>
      <c r="F918" s="195"/>
      <c r="G918" s="195"/>
      <c r="H918" s="511"/>
      <c r="I918" s="511"/>
      <c r="J918" s="511"/>
      <c r="K918" s="511"/>
      <c r="L918" s="511"/>
      <c r="M918" s="511"/>
      <c r="N918" s="511"/>
      <c r="O918" s="511"/>
      <c r="P918" s="511"/>
      <c r="Q918" s="511"/>
      <c r="R918" s="511"/>
      <c r="S918" s="511"/>
      <c r="T918" s="511"/>
      <c r="U918" s="511"/>
      <c r="V918" s="511"/>
      <c r="W918" s="511"/>
      <c r="X918" s="511"/>
      <c r="Y918" s="511"/>
      <c r="Z918" s="511"/>
      <c r="AA918" s="511"/>
      <c r="AB918" s="511"/>
      <c r="AC918" s="511"/>
      <c r="AD918" s="511"/>
      <c r="AE918" s="33"/>
      <c r="AF918" s="174" t="str">
        <f>_xlfn.IFS(COUNTIF($AE$8:AE918,AE918)&lt;&gt;0,COUNTIF($AE$8:AE918,AE918),COUNTIF($AE$8:AE918,AE918)=0,"")</f>
        <v/>
      </c>
      <c r="AG918" s="98" t="str">
        <f t="shared" si="30"/>
        <v/>
      </c>
      <c r="AH918" s="121"/>
      <c r="AI918" s="121"/>
      <c r="AJ918" s="121"/>
      <c r="AK918" s="3"/>
      <c r="AL918" s="338"/>
      <c r="AM918" s="339"/>
      <c r="AN918" s="339"/>
      <c r="AO918" s="339"/>
      <c r="AP918" s="339"/>
      <c r="AQ918" s="340"/>
      <c r="AR918" s="34"/>
    </row>
    <row r="919" spans="1:44" ht="18.75" customHeight="1" x14ac:dyDescent="0.65">
      <c r="A919" s="8" t="str">
        <f t="shared" si="31"/>
        <v/>
      </c>
      <c r="B919" s="30"/>
      <c r="E919" s="31"/>
      <c r="O919" s="301"/>
      <c r="AE919" s="33"/>
      <c r="AF919" s="174" t="str">
        <f>_xlfn.IFS(COUNTIF($AE$8:AE919,AE919)&lt;&gt;0,COUNTIF($AE$8:AE919,AE919),COUNTIF($AE$8:AE919,AE919)=0,"")</f>
        <v/>
      </c>
      <c r="AG919" s="98" t="str">
        <f t="shared" si="30"/>
        <v/>
      </c>
      <c r="AK919" s="3"/>
      <c r="AL919" s="372"/>
      <c r="AQ919" s="374"/>
      <c r="AR919" s="34"/>
    </row>
    <row r="920" spans="1:44" ht="27" customHeight="1" x14ac:dyDescent="0.65">
      <c r="A920" s="8">
        <f t="shared" si="31"/>
        <v>148</v>
      </c>
      <c r="B920" s="30"/>
      <c r="E920" s="31"/>
      <c r="F920" s="32"/>
      <c r="H920" s="512" t="s">
        <v>535</v>
      </c>
      <c r="I920" s="512"/>
      <c r="J920" s="512"/>
      <c r="K920" s="512"/>
      <c r="L920" s="512"/>
      <c r="M920" s="512"/>
      <c r="N920" s="512"/>
      <c r="O920" s="512"/>
      <c r="P920" s="512"/>
      <c r="Q920" s="512"/>
      <c r="R920" s="512"/>
      <c r="S920" s="512"/>
      <c r="T920" s="512"/>
      <c r="U920" s="512"/>
      <c r="V920" s="512"/>
      <c r="W920" s="512"/>
      <c r="X920" s="512"/>
      <c r="Y920" s="512"/>
      <c r="Z920" s="512"/>
      <c r="AA920" s="512"/>
      <c r="AB920" s="512"/>
      <c r="AC920" s="512"/>
      <c r="AD920" s="512"/>
      <c r="AE920" s="171" t="s">
        <v>838</v>
      </c>
      <c r="AF920" s="174">
        <f>_xlfn.IFS(COUNTIF($AE$8:AE920,AE920)&lt;&gt;0,COUNTIF($AE$8:AE920,AE920),COUNTIF($AE$8:AE920,AE920)=0,"")</f>
        <v>148</v>
      </c>
      <c r="AG920" s="98">
        <f t="shared" si="30"/>
        <v>148</v>
      </c>
      <c r="AH920" s="554" t="s">
        <v>50</v>
      </c>
      <c r="AI920" s="555"/>
      <c r="AJ920" s="556"/>
      <c r="AK920" s="3"/>
      <c r="AL920" s="372"/>
      <c r="AQ920" s="374"/>
      <c r="AR920" s="34"/>
    </row>
    <row r="921" spans="1:44" ht="27" customHeight="1" x14ac:dyDescent="0.65">
      <c r="A921" s="8" t="str">
        <f t="shared" si="31"/>
        <v/>
      </c>
      <c r="B921" s="30"/>
      <c r="E921" s="31"/>
      <c r="F921" s="32"/>
      <c r="H921" s="512"/>
      <c r="I921" s="512"/>
      <c r="J921" s="512"/>
      <c r="K921" s="512"/>
      <c r="L921" s="512"/>
      <c r="M921" s="512"/>
      <c r="N921" s="512"/>
      <c r="O921" s="512"/>
      <c r="P921" s="512"/>
      <c r="Q921" s="512"/>
      <c r="R921" s="512"/>
      <c r="S921" s="512"/>
      <c r="T921" s="512"/>
      <c r="U921" s="512"/>
      <c r="V921" s="512"/>
      <c r="W921" s="512"/>
      <c r="X921" s="512"/>
      <c r="Y921" s="512"/>
      <c r="Z921" s="512"/>
      <c r="AA921" s="512"/>
      <c r="AB921" s="512"/>
      <c r="AC921" s="512"/>
      <c r="AD921" s="512"/>
      <c r="AE921" s="33"/>
      <c r="AF921" s="174" t="str">
        <f>_xlfn.IFS(COUNTIF($AE$8:AE921,AE921)&lt;&gt;0,COUNTIF($AE$8:AE921,AE921),COUNTIF($AE$8:AE921,AE921)=0,"")</f>
        <v/>
      </c>
      <c r="AG921" s="98" t="str">
        <f t="shared" si="30"/>
        <v/>
      </c>
      <c r="AK921" s="3"/>
      <c r="AL921" s="372"/>
      <c r="AQ921" s="374"/>
      <c r="AR921" s="34"/>
    </row>
    <row r="922" spans="1:44" ht="27" customHeight="1" x14ac:dyDescent="0.65">
      <c r="A922" s="8" t="str">
        <f t="shared" si="31"/>
        <v/>
      </c>
      <c r="B922" s="30"/>
      <c r="E922" s="31"/>
      <c r="F922" s="32"/>
      <c r="H922" s="512"/>
      <c r="I922" s="512"/>
      <c r="J922" s="512"/>
      <c r="K922" s="512"/>
      <c r="L922" s="512"/>
      <c r="M922" s="512"/>
      <c r="N922" s="512"/>
      <c r="O922" s="512"/>
      <c r="P922" s="512"/>
      <c r="Q922" s="512"/>
      <c r="R922" s="512"/>
      <c r="S922" s="512"/>
      <c r="T922" s="512"/>
      <c r="U922" s="512"/>
      <c r="V922" s="512"/>
      <c r="W922" s="512"/>
      <c r="X922" s="512"/>
      <c r="Y922" s="512"/>
      <c r="Z922" s="512"/>
      <c r="AA922" s="512"/>
      <c r="AB922" s="512"/>
      <c r="AC922" s="512"/>
      <c r="AD922" s="512"/>
      <c r="AE922" s="33"/>
      <c r="AF922" s="174" t="str">
        <f>_xlfn.IFS(COUNTIF($AE$8:AE922,AE922)&lt;&gt;0,COUNTIF($AE$8:AE922,AE922),COUNTIF($AE$8:AE922,AE922)=0,"")</f>
        <v/>
      </c>
      <c r="AG922" s="98" t="str">
        <f t="shared" si="30"/>
        <v/>
      </c>
      <c r="AK922" s="3"/>
      <c r="AL922" s="372"/>
      <c r="AQ922" s="374"/>
      <c r="AR922" s="34"/>
    </row>
    <row r="923" spans="1:44" ht="20.25" customHeight="1" thickBot="1" x14ac:dyDescent="0.7">
      <c r="A923" s="8" t="str">
        <f t="shared" si="31"/>
        <v/>
      </c>
      <c r="B923" s="30"/>
      <c r="E923" s="31"/>
      <c r="F923" s="32"/>
      <c r="H923" s="262"/>
      <c r="I923" s="262"/>
      <c r="J923" s="262"/>
      <c r="K923" s="262"/>
      <c r="L923" s="262"/>
      <c r="M923" s="262"/>
      <c r="N923" s="262"/>
      <c r="O923" s="262"/>
      <c r="P923" s="262"/>
      <c r="Q923" s="262"/>
      <c r="R923" s="262"/>
      <c r="S923" s="262"/>
      <c r="T923" s="262"/>
      <c r="U923" s="262"/>
      <c r="V923" s="262"/>
      <c r="W923" s="262"/>
      <c r="X923" s="262"/>
      <c r="Y923" s="262"/>
      <c r="Z923" s="262"/>
      <c r="AA923" s="262"/>
      <c r="AB923" s="262"/>
      <c r="AC923" s="262"/>
      <c r="AD923" s="262"/>
      <c r="AE923" s="33"/>
      <c r="AF923" s="174" t="str">
        <f>_xlfn.IFS(COUNTIF($AE$8:AE923,AE923)&lt;&gt;0,COUNTIF($AE$8:AE923,AE923),COUNTIF($AE$8:AE923,AE923)=0,"")</f>
        <v/>
      </c>
      <c r="AG923" s="98" t="str">
        <f t="shared" si="30"/>
        <v/>
      </c>
      <c r="AK923" s="3"/>
      <c r="AL923" s="372"/>
      <c r="AQ923" s="374"/>
      <c r="AR923" s="34"/>
    </row>
    <row r="924" spans="1:44" ht="22.5" customHeight="1" x14ac:dyDescent="0.65">
      <c r="A924" s="8" t="str">
        <f t="shared" si="31"/>
        <v/>
      </c>
      <c r="B924" s="17"/>
      <c r="C924" s="4"/>
      <c r="D924" s="4"/>
      <c r="E924" s="18"/>
      <c r="F924" s="36"/>
      <c r="G924" s="5"/>
      <c r="H924" s="261"/>
      <c r="I924" s="261"/>
      <c r="J924" s="261"/>
      <c r="K924" s="261"/>
      <c r="L924" s="261"/>
      <c r="M924" s="261"/>
      <c r="N924" s="261"/>
      <c r="O924" s="261"/>
      <c r="P924" s="261"/>
      <c r="Q924" s="261"/>
      <c r="R924" s="261"/>
      <c r="S924" s="261"/>
      <c r="T924" s="261"/>
      <c r="U924" s="261"/>
      <c r="V924" s="261"/>
      <c r="W924" s="261"/>
      <c r="X924" s="261"/>
      <c r="Y924" s="261"/>
      <c r="Z924" s="261"/>
      <c r="AA924" s="261"/>
      <c r="AB924" s="261"/>
      <c r="AC924" s="261"/>
      <c r="AD924" s="261"/>
      <c r="AE924" s="47"/>
      <c r="AF924" s="175" t="str">
        <f>_xlfn.IFS(COUNTIF($AE$8:AE924,AE924)&lt;&gt;0,COUNTIF($AE$8:AE924,AE924),COUNTIF($AE$8:AE924,AE924)=0,"")</f>
        <v/>
      </c>
      <c r="AG924" s="102" t="str">
        <f t="shared" si="30"/>
        <v/>
      </c>
      <c r="AH924" s="48"/>
      <c r="AI924" s="48"/>
      <c r="AJ924" s="48"/>
      <c r="AK924" s="13"/>
      <c r="AL924" s="369"/>
      <c r="AM924" s="370"/>
      <c r="AN924" s="370"/>
      <c r="AO924" s="370"/>
      <c r="AP924" s="370"/>
      <c r="AQ924" s="371"/>
      <c r="AR924" s="34"/>
    </row>
    <row r="925" spans="1:44" ht="27" customHeight="1" x14ac:dyDescent="0.65">
      <c r="A925" s="8">
        <f t="shared" si="31"/>
        <v>149</v>
      </c>
      <c r="B925" s="747" t="s">
        <v>536</v>
      </c>
      <c r="C925" s="748"/>
      <c r="D925" s="748"/>
      <c r="E925" s="749"/>
      <c r="F925" s="629" t="s">
        <v>533</v>
      </c>
      <c r="G925" s="630"/>
      <c r="H925" s="511" t="s">
        <v>537</v>
      </c>
      <c r="I925" s="511"/>
      <c r="J925" s="511"/>
      <c r="K925" s="511"/>
      <c r="L925" s="511"/>
      <c r="M925" s="511"/>
      <c r="N925" s="511"/>
      <c r="O925" s="511"/>
      <c r="P925" s="511"/>
      <c r="Q925" s="511"/>
      <c r="R925" s="511"/>
      <c r="S925" s="511"/>
      <c r="T925" s="511"/>
      <c r="U925" s="511"/>
      <c r="V925" s="511"/>
      <c r="W925" s="511"/>
      <c r="X925" s="511"/>
      <c r="Y925" s="511"/>
      <c r="Z925" s="511"/>
      <c r="AA925" s="511"/>
      <c r="AB925" s="511"/>
      <c r="AC925" s="511"/>
      <c r="AD925" s="511"/>
      <c r="AE925" s="171" t="s">
        <v>838</v>
      </c>
      <c r="AF925" s="174">
        <f>_xlfn.IFS(COUNTIF($AE$8:AE925,AE925)&lt;&gt;0,COUNTIF($AE$8:AE925,AE925),COUNTIF($AE$8:AE925,AE925)=0,"")</f>
        <v>149</v>
      </c>
      <c r="AG925" s="98">
        <f t="shared" si="30"/>
        <v>149</v>
      </c>
      <c r="AH925" s="554" t="s">
        <v>50</v>
      </c>
      <c r="AI925" s="555"/>
      <c r="AJ925" s="556"/>
      <c r="AK925" s="3"/>
      <c r="AL925" s="614" t="s">
        <v>795</v>
      </c>
      <c r="AM925" s="615"/>
      <c r="AN925" s="615"/>
      <c r="AO925" s="615"/>
      <c r="AP925" s="615"/>
      <c r="AQ925" s="616"/>
      <c r="AR925" s="742" t="e">
        <f>VLOOKUP(AH925,$CD$7:$CE$9,2,FALSE)</f>
        <v>#N/A</v>
      </c>
    </row>
    <row r="926" spans="1:44" ht="27" customHeight="1" x14ac:dyDescent="0.65">
      <c r="A926" s="8" t="str">
        <f t="shared" si="31"/>
        <v/>
      </c>
      <c r="B926" s="747"/>
      <c r="C926" s="748"/>
      <c r="D926" s="748"/>
      <c r="E926" s="749"/>
      <c r="F926" s="256"/>
      <c r="G926" s="195"/>
      <c r="H926" s="511"/>
      <c r="I926" s="511"/>
      <c r="J926" s="511"/>
      <c r="K926" s="511"/>
      <c r="L926" s="511"/>
      <c r="M926" s="511"/>
      <c r="N926" s="511"/>
      <c r="O926" s="511"/>
      <c r="P926" s="511"/>
      <c r="Q926" s="511"/>
      <c r="R926" s="511"/>
      <c r="S926" s="511"/>
      <c r="T926" s="511"/>
      <c r="U926" s="511"/>
      <c r="V926" s="511"/>
      <c r="W926" s="511"/>
      <c r="X926" s="511"/>
      <c r="Y926" s="511"/>
      <c r="Z926" s="511"/>
      <c r="AA926" s="511"/>
      <c r="AB926" s="511"/>
      <c r="AC926" s="511"/>
      <c r="AD926" s="511"/>
      <c r="AE926" s="33"/>
      <c r="AF926" s="174" t="str">
        <f>_xlfn.IFS(COUNTIF($AE$8:AE926,AE926)&lt;&gt;0,COUNTIF($AE$8:AE926,AE926),COUNTIF($AE$8:AE926,AE926)=0,"")</f>
        <v/>
      </c>
      <c r="AG926" s="98" t="str">
        <f t="shared" si="30"/>
        <v/>
      </c>
      <c r="AH926" s="121"/>
      <c r="AI926" s="121"/>
      <c r="AJ926" s="121"/>
      <c r="AK926" s="3"/>
      <c r="AL926" s="614"/>
      <c r="AM926" s="615"/>
      <c r="AN926" s="615"/>
      <c r="AO926" s="615"/>
      <c r="AP926" s="615"/>
      <c r="AQ926" s="616"/>
      <c r="AR926" s="742"/>
    </row>
    <row r="927" spans="1:44" ht="20.25" customHeight="1" x14ac:dyDescent="0.65">
      <c r="A927" s="8" t="str">
        <f t="shared" si="31"/>
        <v/>
      </c>
      <c r="B927" s="30"/>
      <c r="E927" s="31"/>
      <c r="F927" s="32"/>
      <c r="O927" s="301"/>
      <c r="AE927" s="33"/>
      <c r="AF927" s="174" t="str">
        <f>_xlfn.IFS(COUNTIF($AE$8:AE927,AE927)&lt;&gt;0,COUNTIF($AE$8:AE927,AE927),COUNTIF($AE$8:AE927,AE927)=0,"")</f>
        <v/>
      </c>
      <c r="AG927" s="98" t="str">
        <f t="shared" si="30"/>
        <v/>
      </c>
      <c r="AK927" s="3"/>
      <c r="AL927" s="372"/>
      <c r="AQ927" s="374"/>
      <c r="AR927" s="34"/>
    </row>
    <row r="928" spans="1:44" ht="27" customHeight="1" x14ac:dyDescent="0.65">
      <c r="A928" s="8">
        <f t="shared" si="31"/>
        <v>150</v>
      </c>
      <c r="B928" s="30"/>
      <c r="E928" s="31"/>
      <c r="F928" s="629" t="s">
        <v>509</v>
      </c>
      <c r="G928" s="630"/>
      <c r="H928" s="512" t="s">
        <v>538</v>
      </c>
      <c r="I928" s="512"/>
      <c r="J928" s="512"/>
      <c r="K928" s="512"/>
      <c r="L928" s="512"/>
      <c r="M928" s="512"/>
      <c r="N928" s="512"/>
      <c r="O928" s="512"/>
      <c r="P928" s="512"/>
      <c r="Q928" s="512"/>
      <c r="R928" s="512"/>
      <c r="S928" s="512"/>
      <c r="T928" s="512"/>
      <c r="U928" s="512"/>
      <c r="V928" s="512"/>
      <c r="W928" s="512"/>
      <c r="X928" s="512"/>
      <c r="Y928" s="512"/>
      <c r="Z928" s="512"/>
      <c r="AA928" s="512"/>
      <c r="AB928" s="512"/>
      <c r="AC928" s="512"/>
      <c r="AD928" s="512"/>
      <c r="AE928" s="171" t="s">
        <v>838</v>
      </c>
      <c r="AF928" s="174">
        <f>_xlfn.IFS(COUNTIF($AE$8:AE928,AE928)&lt;&gt;0,COUNTIF($AE$8:AE928,AE928),COUNTIF($AE$8:AE928,AE928)=0,"")</f>
        <v>150</v>
      </c>
      <c r="AG928" s="98">
        <f t="shared" si="30"/>
        <v>150</v>
      </c>
      <c r="AH928" s="554" t="s">
        <v>50</v>
      </c>
      <c r="AI928" s="555"/>
      <c r="AJ928" s="556"/>
      <c r="AK928" s="3"/>
      <c r="AL928" s="614" t="s">
        <v>796</v>
      </c>
      <c r="AM928" s="615"/>
      <c r="AN928" s="615"/>
      <c r="AO928" s="615"/>
      <c r="AP928" s="615"/>
      <c r="AQ928" s="616"/>
      <c r="AR928" s="742" t="e">
        <f>VLOOKUP(AH928,$CD$7:$CE$9,2,FALSE)</f>
        <v>#N/A</v>
      </c>
    </row>
    <row r="929" spans="1:44" ht="27" customHeight="1" x14ac:dyDescent="0.65">
      <c r="A929" s="8" t="str">
        <f t="shared" si="31"/>
        <v/>
      </c>
      <c r="B929" s="30"/>
      <c r="E929" s="31"/>
      <c r="F929" s="32"/>
      <c r="H929" s="512"/>
      <c r="I929" s="512"/>
      <c r="J929" s="512"/>
      <c r="K929" s="512"/>
      <c r="L929" s="512"/>
      <c r="M929" s="512"/>
      <c r="N929" s="512"/>
      <c r="O929" s="512"/>
      <c r="P929" s="512"/>
      <c r="Q929" s="512"/>
      <c r="R929" s="512"/>
      <c r="S929" s="512"/>
      <c r="T929" s="512"/>
      <c r="U929" s="512"/>
      <c r="V929" s="512"/>
      <c r="W929" s="512"/>
      <c r="X929" s="512"/>
      <c r="Y929" s="512"/>
      <c r="Z929" s="512"/>
      <c r="AA929" s="512"/>
      <c r="AB929" s="512"/>
      <c r="AC929" s="512"/>
      <c r="AD929" s="512"/>
      <c r="AE929" s="33"/>
      <c r="AF929" s="174" t="str">
        <f>_xlfn.IFS(COUNTIF($AE$8:AE929,AE929)&lt;&gt;0,COUNTIF($AE$8:AE929,AE929),COUNTIF($AE$8:AE929,AE929)=0,"")</f>
        <v/>
      </c>
      <c r="AG929" s="98" t="str">
        <f t="shared" si="30"/>
        <v/>
      </c>
      <c r="AK929" s="3"/>
      <c r="AL929" s="614"/>
      <c r="AM929" s="615"/>
      <c r="AN929" s="615"/>
      <c r="AO929" s="615"/>
      <c r="AP929" s="615"/>
      <c r="AQ929" s="616"/>
      <c r="AR929" s="742"/>
    </row>
    <row r="930" spans="1:44" ht="27" customHeight="1" x14ac:dyDescent="0.65">
      <c r="B930" s="30"/>
      <c r="E930" s="31"/>
      <c r="F930" s="32"/>
      <c r="H930" s="262"/>
      <c r="I930" s="262"/>
      <c r="J930" s="262"/>
      <c r="K930" s="262"/>
      <c r="L930" s="262"/>
      <c r="M930" s="262"/>
      <c r="N930" s="262"/>
      <c r="O930" s="262"/>
      <c r="P930" s="262"/>
      <c r="Q930" s="262"/>
      <c r="R930" s="262"/>
      <c r="S930" s="262"/>
      <c r="T930" s="262"/>
      <c r="U930" s="262"/>
      <c r="V930" s="262"/>
      <c r="W930" s="262"/>
      <c r="X930" s="262"/>
      <c r="Y930" s="262"/>
      <c r="Z930" s="262"/>
      <c r="AA930" s="262"/>
      <c r="AB930" s="262"/>
      <c r="AC930" s="262"/>
      <c r="AD930" s="262"/>
      <c r="AE930" s="33"/>
      <c r="AF930" s="174"/>
      <c r="AK930" s="3"/>
      <c r="AL930" s="333"/>
      <c r="AM930" s="334"/>
      <c r="AN930" s="334"/>
      <c r="AO930" s="334"/>
      <c r="AP930" s="334"/>
      <c r="AQ930" s="335"/>
      <c r="AR930" s="70"/>
    </row>
    <row r="931" spans="1:44" ht="27" customHeight="1" x14ac:dyDescent="0.65">
      <c r="B931" s="30"/>
      <c r="E931" s="31"/>
      <c r="F931" s="32"/>
      <c r="G931" s="297" t="s">
        <v>999</v>
      </c>
      <c r="H931" s="738" t="s">
        <v>1000</v>
      </c>
      <c r="I931" s="738"/>
      <c r="J931" s="738"/>
      <c r="K931" s="738"/>
      <c r="L931" s="738"/>
      <c r="M931" s="738"/>
      <c r="N931" s="738"/>
      <c r="O931" s="738"/>
      <c r="P931" s="738"/>
      <c r="Q931" s="738"/>
      <c r="R931" s="738"/>
      <c r="S931" s="738"/>
      <c r="T931" s="738"/>
      <c r="U931" s="738"/>
      <c r="V931" s="738"/>
      <c r="W931" s="738"/>
      <c r="X931" s="738"/>
      <c r="Y931" s="738"/>
      <c r="Z931" s="738"/>
      <c r="AA931" s="738"/>
      <c r="AB931" s="738"/>
      <c r="AC931" s="738"/>
      <c r="AD931" s="738"/>
      <c r="AE931" s="33"/>
      <c r="AF931" s="174"/>
      <c r="AK931" s="3"/>
      <c r="AL931" s="333"/>
      <c r="AM931" s="334"/>
      <c r="AN931" s="334"/>
      <c r="AO931" s="334"/>
      <c r="AP931" s="334"/>
      <c r="AQ931" s="335"/>
      <c r="AR931" s="70"/>
    </row>
    <row r="932" spans="1:44" ht="27" customHeight="1" x14ac:dyDescent="0.65">
      <c r="B932" s="30"/>
      <c r="E932" s="31"/>
      <c r="F932" s="32"/>
      <c r="H932" s="738"/>
      <c r="I932" s="738"/>
      <c r="J932" s="738"/>
      <c r="K932" s="738"/>
      <c r="L932" s="738"/>
      <c r="M932" s="738"/>
      <c r="N932" s="738"/>
      <c r="O932" s="738"/>
      <c r="P932" s="738"/>
      <c r="Q932" s="738"/>
      <c r="R932" s="738"/>
      <c r="S932" s="738"/>
      <c r="T932" s="738"/>
      <c r="U932" s="738"/>
      <c r="V932" s="738"/>
      <c r="W932" s="738"/>
      <c r="X932" s="738"/>
      <c r="Y932" s="738"/>
      <c r="Z932" s="738"/>
      <c r="AA932" s="738"/>
      <c r="AB932" s="738"/>
      <c r="AC932" s="738"/>
      <c r="AD932" s="738"/>
      <c r="AE932" s="33"/>
      <c r="AF932" s="174"/>
      <c r="AK932" s="3"/>
      <c r="AL932" s="333"/>
      <c r="AM932" s="334"/>
      <c r="AN932" s="334"/>
      <c r="AO932" s="334"/>
      <c r="AP932" s="334"/>
      <c r="AQ932" s="335"/>
      <c r="AR932" s="70"/>
    </row>
    <row r="933" spans="1:44" ht="27" customHeight="1" x14ac:dyDescent="0.65">
      <c r="B933" s="30"/>
      <c r="E933" s="31"/>
      <c r="F933" s="32"/>
      <c r="H933" s="738"/>
      <c r="I933" s="738"/>
      <c r="J933" s="738"/>
      <c r="K933" s="738"/>
      <c r="L933" s="738"/>
      <c r="M933" s="738"/>
      <c r="N933" s="738"/>
      <c r="O933" s="738"/>
      <c r="P933" s="738"/>
      <c r="Q933" s="738"/>
      <c r="R933" s="738"/>
      <c r="S933" s="738"/>
      <c r="T933" s="738"/>
      <c r="U933" s="738"/>
      <c r="V933" s="738"/>
      <c r="W933" s="738"/>
      <c r="X933" s="738"/>
      <c r="Y933" s="738"/>
      <c r="Z933" s="738"/>
      <c r="AA933" s="738"/>
      <c r="AB933" s="738"/>
      <c r="AC933" s="738"/>
      <c r="AD933" s="738"/>
      <c r="AE933" s="33"/>
      <c r="AF933" s="174"/>
      <c r="AK933" s="3"/>
      <c r="AL933" s="333"/>
      <c r="AM933" s="334"/>
      <c r="AN933" s="334"/>
      <c r="AO933" s="334"/>
      <c r="AP933" s="334"/>
      <c r="AQ933" s="335"/>
      <c r="AR933" s="70"/>
    </row>
    <row r="934" spans="1:44" ht="27" customHeight="1" x14ac:dyDescent="0.65">
      <c r="B934" s="30"/>
      <c r="E934" s="31"/>
      <c r="F934" s="32"/>
      <c r="H934" s="738"/>
      <c r="I934" s="738"/>
      <c r="J934" s="738"/>
      <c r="K934" s="738"/>
      <c r="L934" s="738"/>
      <c r="M934" s="738"/>
      <c r="N934" s="738"/>
      <c r="O934" s="738"/>
      <c r="P934" s="738"/>
      <c r="Q934" s="738"/>
      <c r="R934" s="738"/>
      <c r="S934" s="738"/>
      <c r="T934" s="738"/>
      <c r="U934" s="738"/>
      <c r="V934" s="738"/>
      <c r="W934" s="738"/>
      <c r="X934" s="738"/>
      <c r="Y934" s="738"/>
      <c r="Z934" s="738"/>
      <c r="AA934" s="738"/>
      <c r="AB934" s="738"/>
      <c r="AC934" s="738"/>
      <c r="AD934" s="738"/>
      <c r="AE934" s="33"/>
      <c r="AF934" s="174"/>
      <c r="AK934" s="3"/>
      <c r="AL934" s="333"/>
      <c r="AM934" s="334"/>
      <c r="AN934" s="334"/>
      <c r="AO934" s="334"/>
      <c r="AP934" s="334"/>
      <c r="AQ934" s="335"/>
      <c r="AR934" s="70"/>
    </row>
    <row r="935" spans="1:44" ht="22.5" customHeight="1" thickBot="1" x14ac:dyDescent="0.7">
      <c r="A935" s="8" t="str">
        <f t="shared" si="31"/>
        <v/>
      </c>
      <c r="B935" s="30"/>
      <c r="E935" s="31"/>
      <c r="F935" s="32"/>
      <c r="H935" s="262"/>
      <c r="I935" s="262"/>
      <c r="J935" s="262"/>
      <c r="K935" s="262"/>
      <c r="L935" s="262"/>
      <c r="M935" s="262"/>
      <c r="N935" s="262"/>
      <c r="O935" s="262"/>
      <c r="P935" s="262"/>
      <c r="Q935" s="262"/>
      <c r="R935" s="262"/>
      <c r="S935" s="262"/>
      <c r="T935" s="262"/>
      <c r="U935" s="262"/>
      <c r="V935" s="262"/>
      <c r="W935" s="262"/>
      <c r="X935" s="262"/>
      <c r="Y935" s="262"/>
      <c r="Z935" s="262"/>
      <c r="AA935" s="262"/>
      <c r="AB935" s="262"/>
      <c r="AC935" s="262"/>
      <c r="AD935" s="262"/>
      <c r="AE935" s="33"/>
      <c r="AF935" s="174" t="str">
        <f>_xlfn.IFS(COUNTIF($AE$8:AE935,AE935)&lt;&gt;0,COUNTIF($AE$8:AE935,AE935),COUNTIF($AE$8:AE935,AE935)=0,"")</f>
        <v/>
      </c>
      <c r="AG935" s="98" t="str">
        <f t="shared" si="30"/>
        <v/>
      </c>
      <c r="AK935" s="3"/>
      <c r="AL935" s="372"/>
      <c r="AQ935" s="374"/>
      <c r="AR935" s="34"/>
    </row>
    <row r="936" spans="1:44" ht="27" customHeight="1" x14ac:dyDescent="0.65">
      <c r="A936" s="8" t="str">
        <f t="shared" si="31"/>
        <v/>
      </c>
      <c r="B936" s="17"/>
      <c r="C936" s="4"/>
      <c r="D936" s="4"/>
      <c r="E936" s="18"/>
      <c r="F936" s="36"/>
      <c r="G936" s="5"/>
      <c r="H936" s="261"/>
      <c r="I936" s="261"/>
      <c r="J936" s="261"/>
      <c r="K936" s="261"/>
      <c r="L936" s="261"/>
      <c r="M936" s="261"/>
      <c r="N936" s="261"/>
      <c r="O936" s="261"/>
      <c r="P936" s="261"/>
      <c r="Q936" s="261"/>
      <c r="R936" s="261"/>
      <c r="S936" s="261"/>
      <c r="T936" s="261"/>
      <c r="U936" s="261"/>
      <c r="V936" s="261"/>
      <c r="W936" s="261"/>
      <c r="X936" s="261"/>
      <c r="Y936" s="261"/>
      <c r="Z936" s="261"/>
      <c r="AA936" s="261"/>
      <c r="AB936" s="261"/>
      <c r="AC936" s="261"/>
      <c r="AD936" s="261"/>
      <c r="AE936" s="47"/>
      <c r="AF936" s="175" t="str">
        <f>_xlfn.IFS(COUNTIF($AE$8:AE936,AE936)&lt;&gt;0,COUNTIF($AE$8:AE936,AE936),COUNTIF($AE$8:AE936,AE936)=0,"")</f>
        <v/>
      </c>
      <c r="AG936" s="102" t="str">
        <f t="shared" si="30"/>
        <v/>
      </c>
      <c r="AH936" s="48"/>
      <c r="AI936" s="48"/>
      <c r="AJ936" s="48"/>
      <c r="AK936" s="13"/>
      <c r="AL936" s="369"/>
      <c r="AM936" s="370"/>
      <c r="AN936" s="370"/>
      <c r="AO936" s="370"/>
      <c r="AP936" s="370"/>
      <c r="AQ936" s="371"/>
      <c r="AR936" s="34"/>
    </row>
    <row r="937" spans="1:44" ht="27" customHeight="1" x14ac:dyDescent="0.65">
      <c r="A937" s="8">
        <f t="shared" si="31"/>
        <v>151</v>
      </c>
      <c r="B937" s="610" t="s">
        <v>539</v>
      </c>
      <c r="C937" s="755"/>
      <c r="D937" s="755"/>
      <c r="E937" s="756"/>
      <c r="F937" s="629" t="s">
        <v>533</v>
      </c>
      <c r="G937" s="630"/>
      <c r="H937" s="511" t="s">
        <v>540</v>
      </c>
      <c r="I937" s="511"/>
      <c r="J937" s="511"/>
      <c r="K937" s="511"/>
      <c r="L937" s="511"/>
      <c r="M937" s="511"/>
      <c r="N937" s="511"/>
      <c r="O937" s="511"/>
      <c r="P937" s="511"/>
      <c r="Q937" s="511"/>
      <c r="R937" s="511"/>
      <c r="S937" s="511"/>
      <c r="T937" s="511"/>
      <c r="U937" s="511"/>
      <c r="V937" s="511"/>
      <c r="W937" s="511"/>
      <c r="X937" s="511"/>
      <c r="Y937" s="511"/>
      <c r="Z937" s="511"/>
      <c r="AA937" s="511"/>
      <c r="AB937" s="511"/>
      <c r="AC937" s="511"/>
      <c r="AD937" s="511"/>
      <c r="AE937" s="171" t="s">
        <v>838</v>
      </c>
      <c r="AF937" s="174">
        <f>_xlfn.IFS(COUNTIF($AE$8:AE937,AE937)&lt;&gt;0,COUNTIF($AE$8:AE937,AE937),COUNTIF($AE$8:AE937,AE937)=0,"")</f>
        <v>151</v>
      </c>
      <c r="AG937" s="98">
        <f t="shared" si="30"/>
        <v>151</v>
      </c>
      <c r="AH937" s="554" t="s">
        <v>50</v>
      </c>
      <c r="AI937" s="555"/>
      <c r="AJ937" s="556"/>
      <c r="AK937" s="3"/>
      <c r="AL937" s="614" t="s">
        <v>797</v>
      </c>
      <c r="AM937" s="615"/>
      <c r="AN937" s="615"/>
      <c r="AO937" s="615"/>
      <c r="AP937" s="615"/>
      <c r="AQ937" s="616"/>
      <c r="AR937" s="742" t="e">
        <f>VLOOKUP(AH937,$CD$7:$CE$9,2,FALSE)</f>
        <v>#N/A</v>
      </c>
    </row>
    <row r="938" spans="1:44" ht="27" customHeight="1" x14ac:dyDescent="0.65">
      <c r="A938" s="8" t="str">
        <f t="shared" si="31"/>
        <v/>
      </c>
      <c r="B938" s="610"/>
      <c r="C938" s="755"/>
      <c r="D938" s="755"/>
      <c r="E938" s="756"/>
      <c r="F938" s="256"/>
      <c r="G938" s="195"/>
      <c r="H938" s="511"/>
      <c r="I938" s="511"/>
      <c r="J938" s="511"/>
      <c r="K938" s="511"/>
      <c r="L938" s="511"/>
      <c r="M938" s="511"/>
      <c r="N938" s="511"/>
      <c r="O938" s="511"/>
      <c r="P938" s="511"/>
      <c r="Q938" s="511"/>
      <c r="R938" s="511"/>
      <c r="S938" s="511"/>
      <c r="T938" s="511"/>
      <c r="U938" s="511"/>
      <c r="V938" s="511"/>
      <c r="W938" s="511"/>
      <c r="X938" s="511"/>
      <c r="Y938" s="511"/>
      <c r="Z938" s="511"/>
      <c r="AA938" s="511"/>
      <c r="AB938" s="511"/>
      <c r="AC938" s="511"/>
      <c r="AD938" s="511"/>
      <c r="AE938" s="33"/>
      <c r="AF938" s="174" t="str">
        <f>_xlfn.IFS(COUNTIF($AE$8:AE938,AE938)&lt;&gt;0,COUNTIF($AE$8:AE938,AE938),COUNTIF($AE$8:AE938,AE938)=0,"")</f>
        <v/>
      </c>
      <c r="AG938" s="98" t="str">
        <f t="shared" si="30"/>
        <v/>
      </c>
      <c r="AH938" s="121"/>
      <c r="AI938" s="121"/>
      <c r="AJ938" s="121"/>
      <c r="AK938" s="3"/>
      <c r="AL938" s="614"/>
      <c r="AM938" s="615"/>
      <c r="AN938" s="615"/>
      <c r="AO938" s="615"/>
      <c r="AP938" s="615"/>
      <c r="AQ938" s="616"/>
      <c r="AR938" s="742"/>
    </row>
    <row r="939" spans="1:44" ht="27" customHeight="1" x14ac:dyDescent="0.65">
      <c r="A939" s="8" t="str">
        <f t="shared" si="31"/>
        <v/>
      </c>
      <c r="B939" s="610"/>
      <c r="C939" s="755"/>
      <c r="D939" s="755"/>
      <c r="E939" s="756"/>
      <c r="F939" s="32"/>
      <c r="O939" s="301"/>
      <c r="AE939" s="33"/>
      <c r="AF939" s="174" t="str">
        <f>_xlfn.IFS(COUNTIF($AE$8:AE939,AE939)&lt;&gt;0,COUNTIF($AE$8:AE939,AE939),COUNTIF($AE$8:AE939,AE939)=0,"")</f>
        <v/>
      </c>
      <c r="AG939" s="98" t="str">
        <f t="shared" si="30"/>
        <v/>
      </c>
      <c r="AK939" s="3"/>
      <c r="AL939" s="372"/>
      <c r="AQ939" s="374"/>
      <c r="AR939" s="34"/>
    </row>
    <row r="940" spans="1:44" ht="27" customHeight="1" x14ac:dyDescent="0.65">
      <c r="A940" s="8">
        <f t="shared" si="31"/>
        <v>152</v>
      </c>
      <c r="B940" s="30"/>
      <c r="E940" s="31"/>
      <c r="F940" s="629" t="s">
        <v>509</v>
      </c>
      <c r="G940" s="630"/>
      <c r="H940" s="512" t="s">
        <v>541</v>
      </c>
      <c r="I940" s="512"/>
      <c r="J940" s="512"/>
      <c r="K940" s="512"/>
      <c r="L940" s="512"/>
      <c r="M940" s="512"/>
      <c r="N940" s="512"/>
      <c r="O940" s="512"/>
      <c r="P940" s="512"/>
      <c r="Q940" s="512"/>
      <c r="R940" s="512"/>
      <c r="S940" s="512"/>
      <c r="T940" s="512"/>
      <c r="U940" s="512"/>
      <c r="V940" s="512"/>
      <c r="W940" s="512"/>
      <c r="X940" s="512"/>
      <c r="Y940" s="512"/>
      <c r="Z940" s="512"/>
      <c r="AA940" s="512"/>
      <c r="AB940" s="512"/>
      <c r="AC940" s="512"/>
      <c r="AD940" s="512"/>
      <c r="AE940" s="171" t="s">
        <v>838</v>
      </c>
      <c r="AF940" s="174">
        <f>_xlfn.IFS(COUNTIF($AE$8:AE940,AE940)&lt;&gt;0,COUNTIF($AE$8:AE940,AE940),COUNTIF($AE$8:AE940,AE940)=0,"")</f>
        <v>152</v>
      </c>
      <c r="AG940" s="98">
        <f t="shared" si="30"/>
        <v>152</v>
      </c>
      <c r="AH940" s="554" t="s">
        <v>50</v>
      </c>
      <c r="AI940" s="555"/>
      <c r="AJ940" s="556"/>
      <c r="AK940" s="3"/>
      <c r="AL940" s="614" t="s">
        <v>798</v>
      </c>
      <c r="AM940" s="615"/>
      <c r="AN940" s="615"/>
      <c r="AO940" s="615"/>
      <c r="AP940" s="615"/>
      <c r="AQ940" s="616"/>
      <c r="AR940" s="742" t="e">
        <f>VLOOKUP(AH940,$CD$7:$CE$9,2,FALSE)</f>
        <v>#N/A</v>
      </c>
    </row>
    <row r="941" spans="1:44" ht="27" customHeight="1" x14ac:dyDescent="0.65">
      <c r="A941" s="8" t="str">
        <f t="shared" si="31"/>
        <v/>
      </c>
      <c r="B941" s="30"/>
      <c r="E941" s="31"/>
      <c r="F941" s="32"/>
      <c r="H941" s="512"/>
      <c r="I941" s="512"/>
      <c r="J941" s="512"/>
      <c r="K941" s="512"/>
      <c r="L941" s="512"/>
      <c r="M941" s="512"/>
      <c r="N941" s="512"/>
      <c r="O941" s="512"/>
      <c r="P941" s="512"/>
      <c r="Q941" s="512"/>
      <c r="R941" s="512"/>
      <c r="S941" s="512"/>
      <c r="T941" s="512"/>
      <c r="U941" s="512"/>
      <c r="V941" s="512"/>
      <c r="W941" s="512"/>
      <c r="X941" s="512"/>
      <c r="Y941" s="512"/>
      <c r="Z941" s="512"/>
      <c r="AA941" s="512"/>
      <c r="AB941" s="512"/>
      <c r="AC941" s="512"/>
      <c r="AD941" s="512"/>
      <c r="AE941" s="33"/>
      <c r="AF941" s="174" t="str">
        <f>_xlfn.IFS(COUNTIF($AE$8:AE941,AE941)&lt;&gt;0,COUNTIF($AE$8:AE941,AE941),COUNTIF($AE$8:AE941,AE941)=0,"")</f>
        <v/>
      </c>
      <c r="AG941" s="98" t="str">
        <f t="shared" si="30"/>
        <v/>
      </c>
      <c r="AK941" s="3"/>
      <c r="AL941" s="614"/>
      <c r="AM941" s="615"/>
      <c r="AN941" s="615"/>
      <c r="AO941" s="615"/>
      <c r="AP941" s="615"/>
      <c r="AQ941" s="616"/>
      <c r="AR941" s="742"/>
    </row>
    <row r="942" spans="1:44" ht="27" customHeight="1" x14ac:dyDescent="0.65">
      <c r="A942" s="8" t="str">
        <f t="shared" si="31"/>
        <v/>
      </c>
      <c r="B942" s="30"/>
      <c r="E942" s="31"/>
      <c r="F942" s="32"/>
      <c r="H942" s="512"/>
      <c r="I942" s="512"/>
      <c r="J942" s="512"/>
      <c r="K942" s="512"/>
      <c r="L942" s="512"/>
      <c r="M942" s="512"/>
      <c r="N942" s="512"/>
      <c r="O942" s="512"/>
      <c r="P942" s="512"/>
      <c r="Q942" s="512"/>
      <c r="R942" s="512"/>
      <c r="S942" s="512"/>
      <c r="T942" s="512"/>
      <c r="U942" s="512"/>
      <c r="V942" s="512"/>
      <c r="W942" s="512"/>
      <c r="X942" s="512"/>
      <c r="Y942" s="512"/>
      <c r="Z942" s="512"/>
      <c r="AA942" s="512"/>
      <c r="AB942" s="512"/>
      <c r="AC942" s="512"/>
      <c r="AD942" s="512"/>
      <c r="AE942" s="33"/>
      <c r="AF942" s="174" t="str">
        <f>_xlfn.IFS(COUNTIF($AE$8:AE942,AE942)&lt;&gt;0,COUNTIF($AE$8:AE942,AE942),COUNTIF($AE$8:AE942,AE942)=0,"")</f>
        <v/>
      </c>
      <c r="AG942" s="98" t="str">
        <f t="shared" si="30"/>
        <v/>
      </c>
      <c r="AK942" s="3"/>
      <c r="AL942" s="614"/>
      <c r="AM942" s="615"/>
      <c r="AN942" s="615"/>
      <c r="AO942" s="615"/>
      <c r="AP942" s="615"/>
      <c r="AQ942" s="616"/>
      <c r="AR942" s="34"/>
    </row>
    <row r="943" spans="1:44" ht="27" customHeight="1" x14ac:dyDescent="0.65">
      <c r="A943" s="8" t="str">
        <f t="shared" si="31"/>
        <v/>
      </c>
      <c r="B943" s="30"/>
      <c r="E943" s="31"/>
      <c r="F943" s="32"/>
      <c r="H943" s="262"/>
      <c r="I943" s="262"/>
      <c r="J943" s="262"/>
      <c r="K943" s="262"/>
      <c r="L943" s="262"/>
      <c r="M943" s="262"/>
      <c r="N943" s="262"/>
      <c r="O943" s="262"/>
      <c r="P943" s="262"/>
      <c r="Q943" s="262"/>
      <c r="R943" s="262"/>
      <c r="S943" s="262"/>
      <c r="T943" s="262"/>
      <c r="U943" s="262"/>
      <c r="V943" s="262"/>
      <c r="W943" s="262"/>
      <c r="X943" s="262"/>
      <c r="Y943" s="262"/>
      <c r="Z943" s="262"/>
      <c r="AA943" s="262"/>
      <c r="AB943" s="262"/>
      <c r="AC943" s="262"/>
      <c r="AD943" s="262"/>
      <c r="AE943" s="33"/>
      <c r="AF943" s="174" t="str">
        <f>_xlfn.IFS(COUNTIF($AE$8:AE943,AE943)&lt;&gt;0,COUNTIF($AE$8:AE943,AE943),COUNTIF($AE$8:AE943,AE943)=0,"")</f>
        <v/>
      </c>
      <c r="AG943" s="98" t="str">
        <f t="shared" si="30"/>
        <v/>
      </c>
      <c r="AK943" s="3"/>
      <c r="AL943" s="372"/>
      <c r="AQ943" s="374"/>
      <c r="AR943" s="34"/>
    </row>
    <row r="944" spans="1:44" ht="27" customHeight="1" x14ac:dyDescent="0.65">
      <c r="A944" s="8">
        <f t="shared" si="31"/>
        <v>153</v>
      </c>
      <c r="B944" s="30"/>
      <c r="E944" s="31"/>
      <c r="F944" s="32"/>
      <c r="H944" s="512" t="s">
        <v>542</v>
      </c>
      <c r="I944" s="512"/>
      <c r="J944" s="512"/>
      <c r="K944" s="512"/>
      <c r="L944" s="512"/>
      <c r="M944" s="512"/>
      <c r="N944" s="512"/>
      <c r="O944" s="512"/>
      <c r="P944" s="512"/>
      <c r="Q944" s="512"/>
      <c r="R944" s="512"/>
      <c r="S944" s="512"/>
      <c r="T944" s="512"/>
      <c r="U944" s="512"/>
      <c r="V944" s="512"/>
      <c r="W944" s="512"/>
      <c r="X944" s="512"/>
      <c r="Y944" s="512"/>
      <c r="Z944" s="512"/>
      <c r="AA944" s="512"/>
      <c r="AB944" s="512"/>
      <c r="AC944" s="512"/>
      <c r="AD944" s="512"/>
      <c r="AE944" s="171" t="s">
        <v>838</v>
      </c>
      <c r="AF944" s="174">
        <f>_xlfn.IFS(COUNTIF($AE$8:AE944,AE944)&lt;&gt;0,COUNTIF($AE$8:AE944,AE944),COUNTIF($AE$8:AE944,AE944)=0,"")</f>
        <v>153</v>
      </c>
      <c r="AG944" s="98">
        <f t="shared" si="30"/>
        <v>153</v>
      </c>
      <c r="AH944" s="554" t="s">
        <v>50</v>
      </c>
      <c r="AI944" s="555"/>
      <c r="AJ944" s="556"/>
      <c r="AK944" s="3"/>
      <c r="AL944" s="614" t="s">
        <v>798</v>
      </c>
      <c r="AM944" s="615"/>
      <c r="AN944" s="615"/>
      <c r="AO944" s="615"/>
      <c r="AP944" s="615"/>
      <c r="AQ944" s="616"/>
      <c r="AR944" s="742" t="e">
        <f>VLOOKUP(AH944,$CD$7:$CE$9,2,FALSE)</f>
        <v>#N/A</v>
      </c>
    </row>
    <row r="945" spans="1:44" ht="27" customHeight="1" x14ac:dyDescent="0.65">
      <c r="A945" s="8" t="str">
        <f t="shared" si="31"/>
        <v/>
      </c>
      <c r="B945" s="30"/>
      <c r="E945" s="31"/>
      <c r="F945" s="32"/>
      <c r="H945" s="512"/>
      <c r="I945" s="512"/>
      <c r="J945" s="512"/>
      <c r="K945" s="512"/>
      <c r="L945" s="512"/>
      <c r="M945" s="512"/>
      <c r="N945" s="512"/>
      <c r="O945" s="512"/>
      <c r="P945" s="512"/>
      <c r="Q945" s="512"/>
      <c r="R945" s="512"/>
      <c r="S945" s="512"/>
      <c r="T945" s="512"/>
      <c r="U945" s="512"/>
      <c r="V945" s="512"/>
      <c r="W945" s="512"/>
      <c r="X945" s="512"/>
      <c r="Y945" s="512"/>
      <c r="Z945" s="512"/>
      <c r="AA945" s="512"/>
      <c r="AB945" s="512"/>
      <c r="AC945" s="512"/>
      <c r="AD945" s="512"/>
      <c r="AE945" s="33"/>
      <c r="AF945" s="174" t="str">
        <f>_xlfn.IFS(COUNTIF($AE$8:AE945,AE945)&lt;&gt;0,COUNTIF($AE$8:AE945,AE945),COUNTIF($AE$8:AE945,AE945)=0,"")</f>
        <v/>
      </c>
      <c r="AG945" s="98" t="str">
        <f t="shared" si="30"/>
        <v/>
      </c>
      <c r="AK945" s="3"/>
      <c r="AL945" s="614"/>
      <c r="AM945" s="615"/>
      <c r="AN945" s="615"/>
      <c r="AO945" s="615"/>
      <c r="AP945" s="615"/>
      <c r="AQ945" s="616"/>
      <c r="AR945" s="742"/>
    </row>
    <row r="946" spans="1:44" ht="27" customHeight="1" x14ac:dyDescent="0.65">
      <c r="A946" s="8" t="str">
        <f t="shared" si="31"/>
        <v/>
      </c>
      <c r="B946" s="30"/>
      <c r="E946" s="31"/>
      <c r="F946" s="32"/>
      <c r="H946" s="262"/>
      <c r="I946" s="262"/>
      <c r="J946" s="262"/>
      <c r="K946" s="262"/>
      <c r="L946" s="262"/>
      <c r="M946" s="262"/>
      <c r="N946" s="262"/>
      <c r="O946" s="262"/>
      <c r="P946" s="262"/>
      <c r="Q946" s="262"/>
      <c r="R946" s="262"/>
      <c r="S946" s="262"/>
      <c r="T946" s="262"/>
      <c r="U946" s="262"/>
      <c r="V946" s="262"/>
      <c r="W946" s="262"/>
      <c r="X946" s="262"/>
      <c r="Y946" s="262"/>
      <c r="Z946" s="262"/>
      <c r="AA946" s="262"/>
      <c r="AB946" s="262"/>
      <c r="AC946" s="262"/>
      <c r="AD946" s="262"/>
      <c r="AE946" s="33"/>
      <c r="AF946" s="174" t="str">
        <f>_xlfn.IFS(COUNTIF($AE$8:AE946,AE946)&lt;&gt;0,COUNTIF($AE$8:AE946,AE946),COUNTIF($AE$8:AE946,AE946)=0,"")</f>
        <v/>
      </c>
      <c r="AG946" s="98" t="str">
        <f t="shared" si="30"/>
        <v/>
      </c>
      <c r="AK946" s="3"/>
      <c r="AL946" s="614"/>
      <c r="AM946" s="615"/>
      <c r="AN946" s="615"/>
      <c r="AO946" s="615"/>
      <c r="AP946" s="615"/>
      <c r="AQ946" s="616"/>
      <c r="AR946" s="34"/>
    </row>
    <row r="947" spans="1:44" ht="27" customHeight="1" x14ac:dyDescent="0.65">
      <c r="A947" s="8">
        <f t="shared" si="31"/>
        <v>154</v>
      </c>
      <c r="B947" s="30"/>
      <c r="E947" s="31"/>
      <c r="F947" s="629" t="s">
        <v>516</v>
      </c>
      <c r="G947" s="630"/>
      <c r="H947" s="512" t="s">
        <v>543</v>
      </c>
      <c r="I947" s="512"/>
      <c r="J947" s="512"/>
      <c r="K947" s="512"/>
      <c r="L947" s="512"/>
      <c r="M947" s="512"/>
      <c r="N947" s="512"/>
      <c r="O947" s="512"/>
      <c r="P947" s="512"/>
      <c r="Q947" s="512"/>
      <c r="R947" s="512"/>
      <c r="S947" s="512"/>
      <c r="T947" s="512"/>
      <c r="U947" s="512"/>
      <c r="V947" s="512"/>
      <c r="W947" s="512"/>
      <c r="X947" s="512"/>
      <c r="Y947" s="512"/>
      <c r="Z947" s="512"/>
      <c r="AA947" s="512"/>
      <c r="AB947" s="512"/>
      <c r="AC947" s="512"/>
      <c r="AD947" s="512"/>
      <c r="AE947" s="171" t="s">
        <v>838</v>
      </c>
      <c r="AF947" s="174">
        <f>_xlfn.IFS(COUNTIF($AE$8:AE947,AE947)&lt;&gt;0,COUNTIF($AE$8:AE947,AE947),COUNTIF($AE$8:AE947,AE947)=0,"")</f>
        <v>154</v>
      </c>
      <c r="AG947" s="98">
        <f t="shared" si="30"/>
        <v>154</v>
      </c>
      <c r="AH947" s="554" t="s">
        <v>50</v>
      </c>
      <c r="AI947" s="555"/>
      <c r="AJ947" s="556"/>
      <c r="AK947" s="3"/>
      <c r="AL947" s="614" t="s">
        <v>799</v>
      </c>
      <c r="AM947" s="615"/>
      <c r="AN947" s="615"/>
      <c r="AO947" s="615"/>
      <c r="AP947" s="615"/>
      <c r="AQ947" s="616"/>
      <c r="AR947" s="742" t="e">
        <f>VLOOKUP(AH947,$CD$7:$CE$9,2,FALSE)</f>
        <v>#N/A</v>
      </c>
    </row>
    <row r="948" spans="1:44" ht="27" customHeight="1" x14ac:dyDescent="0.65">
      <c r="A948" s="8" t="str">
        <f t="shared" si="31"/>
        <v/>
      </c>
      <c r="B948" s="30"/>
      <c r="E948" s="31"/>
      <c r="F948" s="32"/>
      <c r="H948" s="512"/>
      <c r="I948" s="512"/>
      <c r="J948" s="512"/>
      <c r="K948" s="512"/>
      <c r="L948" s="512"/>
      <c r="M948" s="512"/>
      <c r="N948" s="512"/>
      <c r="O948" s="512"/>
      <c r="P948" s="512"/>
      <c r="Q948" s="512"/>
      <c r="R948" s="512"/>
      <c r="S948" s="512"/>
      <c r="T948" s="512"/>
      <c r="U948" s="512"/>
      <c r="V948" s="512"/>
      <c r="W948" s="512"/>
      <c r="X948" s="512"/>
      <c r="Y948" s="512"/>
      <c r="Z948" s="512"/>
      <c r="AA948" s="512"/>
      <c r="AB948" s="512"/>
      <c r="AC948" s="512"/>
      <c r="AD948" s="512"/>
      <c r="AE948" s="33"/>
      <c r="AF948" s="174" t="str">
        <f>_xlfn.IFS(COUNTIF($AE$8:AE948,AE948)&lt;&gt;0,COUNTIF($AE$8:AE948,AE948),COUNTIF($AE$8:AE948,AE948)=0,"")</f>
        <v/>
      </c>
      <c r="AG948" s="98" t="str">
        <f t="shared" si="30"/>
        <v/>
      </c>
      <c r="AK948" s="3"/>
      <c r="AL948" s="614"/>
      <c r="AM948" s="615"/>
      <c r="AN948" s="615"/>
      <c r="AO948" s="615"/>
      <c r="AP948" s="615"/>
      <c r="AQ948" s="616"/>
      <c r="AR948" s="742"/>
    </row>
    <row r="949" spans="1:44" ht="27" customHeight="1" x14ac:dyDescent="0.65">
      <c r="A949" s="8" t="str">
        <f t="shared" si="31"/>
        <v/>
      </c>
      <c r="B949" s="30"/>
      <c r="E949" s="31"/>
      <c r="F949" s="32"/>
      <c r="H949" s="512"/>
      <c r="I949" s="512"/>
      <c r="J949" s="512"/>
      <c r="K949" s="512"/>
      <c r="L949" s="512"/>
      <c r="M949" s="512"/>
      <c r="N949" s="512"/>
      <c r="O949" s="512"/>
      <c r="P949" s="512"/>
      <c r="Q949" s="512"/>
      <c r="R949" s="512"/>
      <c r="S949" s="512"/>
      <c r="T949" s="512"/>
      <c r="U949" s="512"/>
      <c r="V949" s="512"/>
      <c r="W949" s="512"/>
      <c r="X949" s="512"/>
      <c r="Y949" s="512"/>
      <c r="Z949" s="512"/>
      <c r="AA949" s="512"/>
      <c r="AB949" s="512"/>
      <c r="AC949" s="512"/>
      <c r="AD949" s="512"/>
      <c r="AE949" s="33"/>
      <c r="AF949" s="174" t="str">
        <f>_xlfn.IFS(COUNTIF($AE$8:AE949,AE949)&lt;&gt;0,COUNTIF($AE$8:AE949,AE949),COUNTIF($AE$8:AE949,AE949)=0,"")</f>
        <v/>
      </c>
      <c r="AG949" s="98" t="str">
        <f t="shared" si="30"/>
        <v/>
      </c>
      <c r="AK949" s="3"/>
      <c r="AL949" s="614"/>
      <c r="AM949" s="615"/>
      <c r="AN949" s="615"/>
      <c r="AO949" s="615"/>
      <c r="AP949" s="615"/>
      <c r="AQ949" s="616"/>
      <c r="AR949" s="34"/>
    </row>
    <row r="950" spans="1:44" ht="27" customHeight="1" x14ac:dyDescent="0.65">
      <c r="A950" s="8" t="str">
        <f t="shared" si="31"/>
        <v/>
      </c>
      <c r="B950" s="30"/>
      <c r="E950" s="31"/>
      <c r="F950" s="32"/>
      <c r="H950" s="262"/>
      <c r="I950" s="262"/>
      <c r="J950" s="262"/>
      <c r="K950" s="262"/>
      <c r="L950" s="262"/>
      <c r="M950" s="262"/>
      <c r="N950" s="262"/>
      <c r="O950" s="262"/>
      <c r="P950" s="262"/>
      <c r="Q950" s="262"/>
      <c r="R950" s="262"/>
      <c r="S950" s="262"/>
      <c r="T950" s="262"/>
      <c r="U950" s="262"/>
      <c r="V950" s="262"/>
      <c r="W950" s="262"/>
      <c r="X950" s="262"/>
      <c r="Y950" s="262"/>
      <c r="Z950" s="262"/>
      <c r="AA950" s="262"/>
      <c r="AB950" s="262"/>
      <c r="AC950" s="262"/>
      <c r="AD950" s="262"/>
      <c r="AE950" s="33"/>
      <c r="AF950" s="174" t="str">
        <f>_xlfn.IFS(COUNTIF($AE$8:AE950,AE950)&lt;&gt;0,COUNTIF($AE$8:AE950,AE950),COUNTIF($AE$8:AE950,AE950)=0,"")</f>
        <v/>
      </c>
      <c r="AG950" s="98" t="str">
        <f t="shared" si="30"/>
        <v/>
      </c>
      <c r="AK950" s="3"/>
      <c r="AL950" s="372"/>
      <c r="AQ950" s="374"/>
      <c r="AR950" s="34"/>
    </row>
    <row r="951" spans="1:44" ht="27" customHeight="1" x14ac:dyDescent="0.65">
      <c r="A951" s="8">
        <f t="shared" si="31"/>
        <v>155</v>
      </c>
      <c r="B951" s="30"/>
      <c r="E951" s="31"/>
      <c r="F951" s="629" t="s">
        <v>513</v>
      </c>
      <c r="G951" s="630"/>
      <c r="H951" s="512" t="s">
        <v>544</v>
      </c>
      <c r="I951" s="512"/>
      <c r="J951" s="512"/>
      <c r="K951" s="512"/>
      <c r="L951" s="512"/>
      <c r="M951" s="512"/>
      <c r="N951" s="512"/>
      <c r="O951" s="512"/>
      <c r="P951" s="512"/>
      <c r="Q951" s="512"/>
      <c r="R951" s="512"/>
      <c r="S951" s="512"/>
      <c r="T951" s="512"/>
      <c r="U951" s="512"/>
      <c r="V951" s="512"/>
      <c r="W951" s="512"/>
      <c r="X951" s="512"/>
      <c r="Y951" s="512"/>
      <c r="Z951" s="512"/>
      <c r="AA951" s="512"/>
      <c r="AB951" s="512"/>
      <c r="AC951" s="512"/>
      <c r="AD951" s="512"/>
      <c r="AE951" s="171" t="s">
        <v>838</v>
      </c>
      <c r="AF951" s="174">
        <f>_xlfn.IFS(COUNTIF($AE$8:AE951,AE951)&lt;&gt;0,COUNTIF($AE$8:AE951,AE951),COUNTIF($AE$8:AE951,AE951)=0,"")</f>
        <v>155</v>
      </c>
      <c r="AG951" s="98">
        <f t="shared" si="30"/>
        <v>155</v>
      </c>
      <c r="AH951" s="554" t="s">
        <v>50</v>
      </c>
      <c r="AI951" s="555"/>
      <c r="AJ951" s="556"/>
      <c r="AK951" s="3"/>
      <c r="AL951" s="614" t="s">
        <v>800</v>
      </c>
      <c r="AM951" s="615"/>
      <c r="AN951" s="615"/>
      <c r="AO951" s="615"/>
      <c r="AP951" s="615"/>
      <c r="AQ951" s="616"/>
      <c r="AR951" s="742" t="e">
        <f>VLOOKUP(AH951,$CD$7:$CE$9,2,FALSE)</f>
        <v>#N/A</v>
      </c>
    </row>
    <row r="952" spans="1:44" ht="27" customHeight="1" x14ac:dyDescent="0.65">
      <c r="A952" s="8" t="str">
        <f t="shared" si="31"/>
        <v/>
      </c>
      <c r="B952" s="30"/>
      <c r="E952" s="31"/>
      <c r="F952" s="32"/>
      <c r="H952" s="512"/>
      <c r="I952" s="512"/>
      <c r="J952" s="512"/>
      <c r="K952" s="512"/>
      <c r="L952" s="512"/>
      <c r="M952" s="512"/>
      <c r="N952" s="512"/>
      <c r="O952" s="512"/>
      <c r="P952" s="512"/>
      <c r="Q952" s="512"/>
      <c r="R952" s="512"/>
      <c r="S952" s="512"/>
      <c r="T952" s="512"/>
      <c r="U952" s="512"/>
      <c r="V952" s="512"/>
      <c r="W952" s="512"/>
      <c r="X952" s="512"/>
      <c r="Y952" s="512"/>
      <c r="Z952" s="512"/>
      <c r="AA952" s="512"/>
      <c r="AB952" s="512"/>
      <c r="AC952" s="512"/>
      <c r="AD952" s="512"/>
      <c r="AE952" s="33"/>
      <c r="AF952" s="174" t="str">
        <f>_xlfn.IFS(COUNTIF($AE$8:AE952,AE952)&lt;&gt;0,COUNTIF($AE$8:AE952,AE952),COUNTIF($AE$8:AE952,AE952)=0,"")</f>
        <v/>
      </c>
      <c r="AG952" s="98" t="str">
        <f t="shared" si="30"/>
        <v/>
      </c>
      <c r="AK952" s="3"/>
      <c r="AL952" s="614"/>
      <c r="AM952" s="615"/>
      <c r="AN952" s="615"/>
      <c r="AO952" s="615"/>
      <c r="AP952" s="615"/>
      <c r="AQ952" s="616"/>
      <c r="AR952" s="742"/>
    </row>
    <row r="953" spans="1:44" ht="27" customHeight="1" x14ac:dyDescent="0.65">
      <c r="A953" s="8" t="str">
        <f t="shared" si="31"/>
        <v/>
      </c>
      <c r="B953" s="30"/>
      <c r="E953" s="31"/>
      <c r="F953" s="32"/>
      <c r="H953" s="512"/>
      <c r="I953" s="512"/>
      <c r="J953" s="512"/>
      <c r="K953" s="512"/>
      <c r="L953" s="512"/>
      <c r="M953" s="512"/>
      <c r="N953" s="512"/>
      <c r="O953" s="512"/>
      <c r="P953" s="512"/>
      <c r="Q953" s="512"/>
      <c r="R953" s="512"/>
      <c r="S953" s="512"/>
      <c r="T953" s="512"/>
      <c r="U953" s="512"/>
      <c r="V953" s="512"/>
      <c r="W953" s="512"/>
      <c r="X953" s="512"/>
      <c r="Y953" s="512"/>
      <c r="Z953" s="512"/>
      <c r="AA953" s="512"/>
      <c r="AB953" s="512"/>
      <c r="AC953" s="512"/>
      <c r="AD953" s="512"/>
      <c r="AE953" s="33"/>
      <c r="AF953" s="174" t="str">
        <f>_xlfn.IFS(COUNTIF($AE$8:AE953,AE953)&lt;&gt;0,COUNTIF($AE$8:AE953,AE953),COUNTIF($AE$8:AE953,AE953)=0,"")</f>
        <v/>
      </c>
      <c r="AG953" s="98" t="str">
        <f t="shared" si="30"/>
        <v/>
      </c>
      <c r="AK953" s="3"/>
      <c r="AL953" s="614"/>
      <c r="AM953" s="615"/>
      <c r="AN953" s="615"/>
      <c r="AO953" s="615"/>
      <c r="AP953" s="615"/>
      <c r="AQ953" s="616"/>
      <c r="AR953" s="34"/>
    </row>
    <row r="954" spans="1:44" ht="27" customHeight="1" x14ac:dyDescent="0.65">
      <c r="A954" s="8" t="str">
        <f t="shared" si="31"/>
        <v/>
      </c>
      <c r="B954" s="30"/>
      <c r="E954" s="31"/>
      <c r="F954" s="32"/>
      <c r="H954" s="262"/>
      <c r="I954" s="262"/>
      <c r="J954" s="262"/>
      <c r="K954" s="262"/>
      <c r="L954" s="262"/>
      <c r="M954" s="262"/>
      <c r="N954" s="262"/>
      <c r="O954" s="262"/>
      <c r="P954" s="262"/>
      <c r="Q954" s="262"/>
      <c r="R954" s="262"/>
      <c r="S954" s="262"/>
      <c r="T954" s="262"/>
      <c r="U954" s="262"/>
      <c r="V954" s="262"/>
      <c r="W954" s="262"/>
      <c r="X954" s="262"/>
      <c r="Y954" s="262"/>
      <c r="Z954" s="262"/>
      <c r="AA954" s="262"/>
      <c r="AB954" s="262"/>
      <c r="AC954" s="262"/>
      <c r="AD954" s="262"/>
      <c r="AE954" s="33"/>
      <c r="AF954" s="174" t="str">
        <f>_xlfn.IFS(COUNTIF($AE$8:AE954,AE954)&lt;&gt;0,COUNTIF($AE$8:AE954,AE954),COUNTIF($AE$8:AE954,AE954)=0,"")</f>
        <v/>
      </c>
      <c r="AG954" s="98" t="str">
        <f t="shared" si="30"/>
        <v/>
      </c>
      <c r="AK954" s="3"/>
      <c r="AL954" s="372"/>
      <c r="AQ954" s="374"/>
      <c r="AR954" s="34"/>
    </row>
    <row r="955" spans="1:44" ht="27" customHeight="1" x14ac:dyDescent="0.65">
      <c r="A955" s="8">
        <f t="shared" si="31"/>
        <v>156</v>
      </c>
      <c r="B955" s="30"/>
      <c r="E955" s="31"/>
      <c r="F955" s="629" t="s">
        <v>518</v>
      </c>
      <c r="G955" s="630"/>
      <c r="H955" s="512" t="s">
        <v>545</v>
      </c>
      <c r="I955" s="512"/>
      <c r="J955" s="512"/>
      <c r="K955" s="512"/>
      <c r="L955" s="512"/>
      <c r="M955" s="512"/>
      <c r="N955" s="512"/>
      <c r="O955" s="512"/>
      <c r="P955" s="512"/>
      <c r="Q955" s="512"/>
      <c r="R955" s="512"/>
      <c r="S955" s="512"/>
      <c r="T955" s="512"/>
      <c r="U955" s="512"/>
      <c r="V955" s="512"/>
      <c r="W955" s="512"/>
      <c r="X955" s="512"/>
      <c r="Y955" s="512"/>
      <c r="Z955" s="512"/>
      <c r="AA955" s="512"/>
      <c r="AB955" s="512"/>
      <c r="AC955" s="512"/>
      <c r="AD955" s="512"/>
      <c r="AE955" s="171" t="s">
        <v>838</v>
      </c>
      <c r="AF955" s="174">
        <f>_xlfn.IFS(COUNTIF($AE$8:AE955,AE955)&lt;&gt;0,COUNTIF($AE$8:AE955,AE955),COUNTIF($AE$8:AE955,AE955)=0,"")</f>
        <v>156</v>
      </c>
      <c r="AG955" s="98">
        <f t="shared" si="30"/>
        <v>156</v>
      </c>
      <c r="AH955" s="554" t="s">
        <v>50</v>
      </c>
      <c r="AI955" s="555"/>
      <c r="AJ955" s="556"/>
      <c r="AK955" s="3"/>
      <c r="AL955" s="614" t="s">
        <v>864</v>
      </c>
      <c r="AM955" s="615"/>
      <c r="AN955" s="615"/>
      <c r="AO955" s="615"/>
      <c r="AP955" s="615"/>
      <c r="AQ955" s="616"/>
      <c r="AR955" s="742" t="e">
        <f>VLOOKUP(AH955,$CD$7:$CE$9,2,FALSE)</f>
        <v>#N/A</v>
      </c>
    </row>
    <row r="956" spans="1:44" ht="27" customHeight="1" x14ac:dyDescent="0.65">
      <c r="A956" s="8" t="str">
        <f t="shared" si="31"/>
        <v/>
      </c>
      <c r="B956" s="30"/>
      <c r="E956" s="31"/>
      <c r="F956" s="32"/>
      <c r="H956" s="512"/>
      <c r="I956" s="512"/>
      <c r="J956" s="512"/>
      <c r="K956" s="512"/>
      <c r="L956" s="512"/>
      <c r="M956" s="512"/>
      <c r="N956" s="512"/>
      <c r="O956" s="512"/>
      <c r="P956" s="512"/>
      <c r="Q956" s="512"/>
      <c r="R956" s="512"/>
      <c r="S956" s="512"/>
      <c r="T956" s="512"/>
      <c r="U956" s="512"/>
      <c r="V956" s="512"/>
      <c r="W956" s="512"/>
      <c r="X956" s="512"/>
      <c r="Y956" s="512"/>
      <c r="Z956" s="512"/>
      <c r="AA956" s="512"/>
      <c r="AB956" s="512"/>
      <c r="AC956" s="512"/>
      <c r="AD956" s="512"/>
      <c r="AE956" s="33"/>
      <c r="AF956" s="174" t="str">
        <f>_xlfn.IFS(COUNTIF($AE$8:AE956,AE956)&lt;&gt;0,COUNTIF($AE$8:AE956,AE956),COUNTIF($AE$8:AE956,AE956)=0,"")</f>
        <v/>
      </c>
      <c r="AG956" s="98" t="str">
        <f t="shared" si="30"/>
        <v/>
      </c>
      <c r="AK956" s="3"/>
      <c r="AL956" s="614"/>
      <c r="AM956" s="615"/>
      <c r="AN956" s="615"/>
      <c r="AO956" s="615"/>
      <c r="AP956" s="615"/>
      <c r="AQ956" s="616"/>
      <c r="AR956" s="742"/>
    </row>
    <row r="957" spans="1:44" ht="27" customHeight="1" x14ac:dyDescent="0.65">
      <c r="A957" s="8" t="str">
        <f t="shared" si="31"/>
        <v/>
      </c>
      <c r="B957" s="30"/>
      <c r="E957" s="31"/>
      <c r="F957" s="32"/>
      <c r="H957" s="512"/>
      <c r="I957" s="512"/>
      <c r="J957" s="512"/>
      <c r="K957" s="512"/>
      <c r="L957" s="512"/>
      <c r="M957" s="512"/>
      <c r="N957" s="512"/>
      <c r="O957" s="512"/>
      <c r="P957" s="512"/>
      <c r="Q957" s="512"/>
      <c r="R957" s="512"/>
      <c r="S957" s="512"/>
      <c r="T957" s="512"/>
      <c r="U957" s="512"/>
      <c r="V957" s="512"/>
      <c r="W957" s="512"/>
      <c r="X957" s="512"/>
      <c r="Y957" s="512"/>
      <c r="Z957" s="512"/>
      <c r="AA957" s="512"/>
      <c r="AB957" s="512"/>
      <c r="AC957" s="512"/>
      <c r="AD957" s="512"/>
      <c r="AE957" s="33"/>
      <c r="AF957" s="174" t="str">
        <f>_xlfn.IFS(COUNTIF($AE$8:AE957,AE957)&lt;&gt;0,COUNTIF($AE$8:AE957,AE957),COUNTIF($AE$8:AE957,AE957)=0,"")</f>
        <v/>
      </c>
      <c r="AG957" s="98" t="str">
        <f t="shared" si="30"/>
        <v/>
      </c>
      <c r="AK957" s="3"/>
      <c r="AL957" s="614"/>
      <c r="AM957" s="615"/>
      <c r="AN957" s="615"/>
      <c r="AO957" s="615"/>
      <c r="AP957" s="615"/>
      <c r="AQ957" s="616"/>
      <c r="AR957" s="34"/>
    </row>
    <row r="958" spans="1:44" ht="27" customHeight="1" x14ac:dyDescent="0.65">
      <c r="A958" s="8" t="str">
        <f t="shared" si="31"/>
        <v/>
      </c>
      <c r="B958" s="30"/>
      <c r="E958" s="31"/>
      <c r="F958" s="32"/>
      <c r="H958" s="262"/>
      <c r="I958" s="262"/>
      <c r="J958" s="262"/>
      <c r="K958" s="262"/>
      <c r="L958" s="262"/>
      <c r="M958" s="262"/>
      <c r="N958" s="262"/>
      <c r="O958" s="262"/>
      <c r="P958" s="262"/>
      <c r="Q958" s="262"/>
      <c r="R958" s="262"/>
      <c r="S958" s="262"/>
      <c r="T958" s="262"/>
      <c r="U958" s="262"/>
      <c r="V958" s="262"/>
      <c r="W958" s="262"/>
      <c r="X958" s="262"/>
      <c r="Y958" s="262"/>
      <c r="Z958" s="262"/>
      <c r="AA958" s="262"/>
      <c r="AB958" s="262"/>
      <c r="AC958" s="262"/>
      <c r="AD958" s="262"/>
      <c r="AE958" s="33"/>
      <c r="AF958" s="174" t="str">
        <f>_xlfn.IFS(COUNTIF($AE$8:AE958,AE958)&lt;&gt;0,COUNTIF($AE$8:AE958,AE958),COUNTIF($AE$8:AE958,AE958)=0,"")</f>
        <v/>
      </c>
      <c r="AG958" s="98" t="str">
        <f t="shared" si="30"/>
        <v/>
      </c>
      <c r="AK958" s="3"/>
      <c r="AL958" s="372"/>
      <c r="AQ958" s="374"/>
      <c r="AR958" s="34"/>
    </row>
    <row r="959" spans="1:44" ht="27" customHeight="1" x14ac:dyDescent="0.65">
      <c r="A959" s="8">
        <f t="shared" si="31"/>
        <v>157</v>
      </c>
      <c r="B959" s="30"/>
      <c r="E959" s="31"/>
      <c r="F959" s="629" t="s">
        <v>514</v>
      </c>
      <c r="G959" s="630"/>
      <c r="H959" s="512" t="s">
        <v>546</v>
      </c>
      <c r="I959" s="512"/>
      <c r="J959" s="512"/>
      <c r="K959" s="512"/>
      <c r="L959" s="512"/>
      <c r="M959" s="512"/>
      <c r="N959" s="512"/>
      <c r="O959" s="512"/>
      <c r="P959" s="512"/>
      <c r="Q959" s="512"/>
      <c r="R959" s="512"/>
      <c r="S959" s="512"/>
      <c r="T959" s="512"/>
      <c r="U959" s="512"/>
      <c r="V959" s="512"/>
      <c r="W959" s="512"/>
      <c r="X959" s="512"/>
      <c r="Y959" s="512"/>
      <c r="Z959" s="512"/>
      <c r="AA959" s="512"/>
      <c r="AB959" s="512"/>
      <c r="AC959" s="512"/>
      <c r="AD959" s="512"/>
      <c r="AE959" s="171" t="s">
        <v>838</v>
      </c>
      <c r="AF959" s="174">
        <f>_xlfn.IFS(COUNTIF($AE$8:AE959,AE959)&lt;&gt;0,COUNTIF($AE$8:AE959,AE959),COUNTIF($AE$8:AE959,AE959)=0,"")</f>
        <v>157</v>
      </c>
      <c r="AG959" s="98">
        <f t="shared" si="30"/>
        <v>157</v>
      </c>
      <c r="AH959" s="554" t="s">
        <v>50</v>
      </c>
      <c r="AI959" s="555"/>
      <c r="AJ959" s="556"/>
      <c r="AK959" s="3"/>
      <c r="AL959" s="614" t="s">
        <v>1160</v>
      </c>
      <c r="AM959" s="615"/>
      <c r="AN959" s="615"/>
      <c r="AO959" s="615"/>
      <c r="AP959" s="615"/>
      <c r="AQ959" s="616"/>
      <c r="AR959" s="742" t="e">
        <f>VLOOKUP(AH959,$CD$7:$CE$9,2,FALSE)</f>
        <v>#N/A</v>
      </c>
    </row>
    <row r="960" spans="1:44" ht="27" customHeight="1" x14ac:dyDescent="0.65">
      <c r="A960" s="8" t="str">
        <f t="shared" si="31"/>
        <v/>
      </c>
      <c r="B960" s="30"/>
      <c r="E960" s="31"/>
      <c r="F960" s="32"/>
      <c r="H960" s="512"/>
      <c r="I960" s="512"/>
      <c r="J960" s="512"/>
      <c r="K960" s="512"/>
      <c r="L960" s="512"/>
      <c r="M960" s="512"/>
      <c r="N960" s="512"/>
      <c r="O960" s="512"/>
      <c r="P960" s="512"/>
      <c r="Q960" s="512"/>
      <c r="R960" s="512"/>
      <c r="S960" s="512"/>
      <c r="T960" s="512"/>
      <c r="U960" s="512"/>
      <c r="V960" s="512"/>
      <c r="W960" s="512"/>
      <c r="X960" s="512"/>
      <c r="Y960" s="512"/>
      <c r="Z960" s="512"/>
      <c r="AA960" s="512"/>
      <c r="AB960" s="512"/>
      <c r="AC960" s="512"/>
      <c r="AD960" s="512"/>
      <c r="AE960" s="33"/>
      <c r="AF960" s="174" t="str">
        <f>_xlfn.IFS(COUNTIF($AE$8:AE960,AE960)&lt;&gt;0,COUNTIF($AE$8:AE960,AE960),COUNTIF($AE$8:AE960,AE960)=0,"")</f>
        <v/>
      </c>
      <c r="AG960" s="98" t="str">
        <f t="shared" si="30"/>
        <v/>
      </c>
      <c r="AK960" s="3"/>
      <c r="AL960" s="614"/>
      <c r="AM960" s="615"/>
      <c r="AN960" s="615"/>
      <c r="AO960" s="615"/>
      <c r="AP960" s="615"/>
      <c r="AQ960" s="616"/>
      <c r="AR960" s="742"/>
    </row>
    <row r="961" spans="1:44" ht="27" customHeight="1" x14ac:dyDescent="0.65">
      <c r="A961" s="8" t="str">
        <f t="shared" si="31"/>
        <v/>
      </c>
      <c r="B961" s="30"/>
      <c r="E961" s="31"/>
      <c r="F961" s="32"/>
      <c r="H961" s="512"/>
      <c r="I961" s="512"/>
      <c r="J961" s="512"/>
      <c r="K961" s="512"/>
      <c r="L961" s="512"/>
      <c r="M961" s="512"/>
      <c r="N961" s="512"/>
      <c r="O961" s="512"/>
      <c r="P961" s="512"/>
      <c r="Q961" s="512"/>
      <c r="R961" s="512"/>
      <c r="S961" s="512"/>
      <c r="T961" s="512"/>
      <c r="U961" s="512"/>
      <c r="V961" s="512"/>
      <c r="W961" s="512"/>
      <c r="X961" s="512"/>
      <c r="Y961" s="512"/>
      <c r="Z961" s="512"/>
      <c r="AA961" s="512"/>
      <c r="AB961" s="512"/>
      <c r="AC961" s="512"/>
      <c r="AD961" s="512"/>
      <c r="AE961" s="33"/>
      <c r="AF961" s="174" t="str">
        <f>_xlfn.IFS(COUNTIF($AE$8:AE961,AE961)&lt;&gt;0,COUNTIF($AE$8:AE961,AE961),COUNTIF($AE$8:AE961,AE961)=0,"")</f>
        <v/>
      </c>
      <c r="AG961" s="98" t="str">
        <f t="shared" si="30"/>
        <v/>
      </c>
      <c r="AK961" s="3"/>
      <c r="AL961" s="614"/>
      <c r="AM961" s="615"/>
      <c r="AN961" s="615"/>
      <c r="AO961" s="615"/>
      <c r="AP961" s="615"/>
      <c r="AQ961" s="616"/>
      <c r="AR961" s="34"/>
    </row>
    <row r="962" spans="1:44" ht="22.5" customHeight="1" thickBot="1" x14ac:dyDescent="0.7">
      <c r="A962" s="8" t="str">
        <f t="shared" si="31"/>
        <v/>
      </c>
      <c r="B962" s="30"/>
      <c r="E962" s="31"/>
      <c r="F962" s="32"/>
      <c r="H962" s="262"/>
      <c r="I962" s="262"/>
      <c r="J962" s="262"/>
      <c r="K962" s="262"/>
      <c r="L962" s="262"/>
      <c r="M962" s="262"/>
      <c r="N962" s="262"/>
      <c r="O962" s="262"/>
      <c r="P962" s="262"/>
      <c r="Q962" s="262"/>
      <c r="R962" s="262"/>
      <c r="S962" s="262"/>
      <c r="T962" s="262"/>
      <c r="U962" s="262"/>
      <c r="V962" s="262"/>
      <c r="W962" s="262"/>
      <c r="X962" s="262"/>
      <c r="Y962" s="262"/>
      <c r="Z962" s="262"/>
      <c r="AA962" s="262"/>
      <c r="AB962" s="262"/>
      <c r="AC962" s="262"/>
      <c r="AD962" s="262"/>
      <c r="AE962" s="33"/>
      <c r="AF962" s="174" t="str">
        <f>_xlfn.IFS(COUNTIF($AE$8:AE962,AE962)&lt;&gt;0,COUNTIF($AE$8:AE962,AE962),COUNTIF($AE$8:AE962,AE962)=0,"")</f>
        <v/>
      </c>
      <c r="AG962" s="98" t="str">
        <f t="shared" si="30"/>
        <v/>
      </c>
      <c r="AK962" s="3"/>
      <c r="AL962" s="372"/>
      <c r="AQ962" s="374"/>
      <c r="AR962" s="34"/>
    </row>
    <row r="963" spans="1:44" ht="22.5" customHeight="1" x14ac:dyDescent="0.65">
      <c r="A963" s="8" t="str">
        <f t="shared" si="31"/>
        <v/>
      </c>
      <c r="B963" s="17"/>
      <c r="C963" s="4"/>
      <c r="D963" s="4"/>
      <c r="E963" s="18"/>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47"/>
      <c r="AF963" s="175" t="str">
        <f>_xlfn.IFS(COUNTIF($AE$8:AE963,AE963)&lt;&gt;0,COUNTIF($AE$8:AE963,AE963),COUNTIF($AE$8:AE963,AE963)=0,"")</f>
        <v/>
      </c>
      <c r="AG963" s="102" t="str">
        <f t="shared" si="30"/>
        <v/>
      </c>
      <c r="AH963" s="48"/>
      <c r="AI963" s="48"/>
      <c r="AJ963" s="48"/>
      <c r="AK963" s="13"/>
      <c r="AL963" s="418"/>
      <c r="AM963" s="419"/>
      <c r="AN963" s="419"/>
      <c r="AO963" s="419"/>
      <c r="AP963" s="419"/>
      <c r="AQ963" s="420"/>
      <c r="AR963" s="34"/>
    </row>
    <row r="964" spans="1:44" ht="27" customHeight="1" x14ac:dyDescent="0.65">
      <c r="A964" s="8">
        <f t="shared" si="31"/>
        <v>158</v>
      </c>
      <c r="B964" s="661" t="s">
        <v>547</v>
      </c>
      <c r="C964" s="662"/>
      <c r="D964" s="662"/>
      <c r="E964" s="663"/>
      <c r="F964" s="629" t="s">
        <v>74</v>
      </c>
      <c r="G964" s="630"/>
      <c r="H964" s="511" t="s">
        <v>868</v>
      </c>
      <c r="I964" s="511"/>
      <c r="J964" s="511"/>
      <c r="K964" s="511"/>
      <c r="L964" s="511"/>
      <c r="M964" s="511"/>
      <c r="N964" s="511"/>
      <c r="O964" s="511"/>
      <c r="P964" s="511"/>
      <c r="Q964" s="511"/>
      <c r="R964" s="511"/>
      <c r="S964" s="511"/>
      <c r="T964" s="511"/>
      <c r="U964" s="511"/>
      <c r="V964" s="511"/>
      <c r="W964" s="511"/>
      <c r="X964" s="511"/>
      <c r="Y964" s="511"/>
      <c r="Z964" s="511"/>
      <c r="AA964" s="511"/>
      <c r="AB964" s="511"/>
      <c r="AC964" s="511"/>
      <c r="AD964" s="511"/>
      <c r="AE964" s="171" t="s">
        <v>838</v>
      </c>
      <c r="AF964" s="174">
        <f>_xlfn.IFS(COUNTIF($AE$8:AE964,AE964)&lt;&gt;0,COUNTIF($AE$8:AE964,AE964),COUNTIF($AE$8:AE964,AE964)=0,"")</f>
        <v>158</v>
      </c>
      <c r="AG964" s="98">
        <f t="shared" si="30"/>
        <v>158</v>
      </c>
      <c r="AH964" s="554" t="s">
        <v>50</v>
      </c>
      <c r="AI964" s="555"/>
      <c r="AJ964" s="556"/>
      <c r="AK964" s="3"/>
      <c r="AL964" s="503" t="s">
        <v>1161</v>
      </c>
      <c r="AM964" s="504"/>
      <c r="AN964" s="504"/>
      <c r="AO964" s="504"/>
      <c r="AP964" s="504"/>
      <c r="AQ964" s="505"/>
      <c r="AR964" s="742" t="e">
        <f>VLOOKUP(AH964,$CD$7:$CE$9,2,FALSE)</f>
        <v>#N/A</v>
      </c>
    </row>
    <row r="965" spans="1:44" ht="27" customHeight="1" x14ac:dyDescent="0.65">
      <c r="A965" s="8" t="str">
        <f t="shared" si="31"/>
        <v/>
      </c>
      <c r="B965" s="661"/>
      <c r="C965" s="662"/>
      <c r="D965" s="662"/>
      <c r="E965" s="663"/>
      <c r="H965" s="511"/>
      <c r="I965" s="511"/>
      <c r="J965" s="511"/>
      <c r="K965" s="511"/>
      <c r="L965" s="511"/>
      <c r="M965" s="511"/>
      <c r="N965" s="511"/>
      <c r="O965" s="511"/>
      <c r="P965" s="511"/>
      <c r="Q965" s="511"/>
      <c r="R965" s="511"/>
      <c r="S965" s="511"/>
      <c r="T965" s="511"/>
      <c r="U965" s="511"/>
      <c r="V965" s="511"/>
      <c r="W965" s="511"/>
      <c r="X965" s="511"/>
      <c r="Y965" s="511"/>
      <c r="Z965" s="511"/>
      <c r="AA965" s="511"/>
      <c r="AB965" s="511"/>
      <c r="AC965" s="511"/>
      <c r="AD965" s="511"/>
      <c r="AE965" s="33"/>
      <c r="AF965" s="174" t="str">
        <f>_xlfn.IFS(COUNTIF($AE$8:AE965,AE965)&lt;&gt;0,COUNTIF($AE$8:AE965,AE965),COUNTIF($AE$8:AE965,AE965)=0,"")</f>
        <v/>
      </c>
      <c r="AG965" s="98" t="str">
        <f t="shared" si="30"/>
        <v/>
      </c>
      <c r="AK965" s="3"/>
      <c r="AL965" s="503"/>
      <c r="AM965" s="504"/>
      <c r="AN965" s="504"/>
      <c r="AO965" s="504"/>
      <c r="AP965" s="504"/>
      <c r="AQ965" s="505"/>
      <c r="AR965" s="742"/>
    </row>
    <row r="966" spans="1:44" ht="27" customHeight="1" x14ac:dyDescent="0.65">
      <c r="A966" s="8" t="str">
        <f t="shared" si="31"/>
        <v/>
      </c>
      <c r="B966" s="661"/>
      <c r="C966" s="662"/>
      <c r="D966" s="662"/>
      <c r="E966" s="663"/>
      <c r="AE966" s="33"/>
      <c r="AF966" s="174" t="str">
        <f>_xlfn.IFS(COUNTIF($AE$8:AE966,AE966)&lt;&gt;0,COUNTIF($AE$8:AE966,AE966),COUNTIF($AE$8:AE966,AE966)=0,"")</f>
        <v/>
      </c>
      <c r="AG966" s="98" t="str">
        <f t="shared" si="30"/>
        <v/>
      </c>
      <c r="AK966" s="3"/>
      <c r="AL966" s="503"/>
      <c r="AM966" s="504"/>
      <c r="AN966" s="504"/>
      <c r="AO966" s="504"/>
      <c r="AP966" s="504"/>
      <c r="AQ966" s="505"/>
      <c r="AR966" s="34"/>
    </row>
    <row r="967" spans="1:44" ht="27" customHeight="1" x14ac:dyDescent="0.65">
      <c r="A967" s="8">
        <f t="shared" si="31"/>
        <v>159</v>
      </c>
      <c r="B967" s="30"/>
      <c r="E967" s="31"/>
      <c r="F967" s="629"/>
      <c r="G967" s="630"/>
      <c r="H967" s="511" t="s">
        <v>869</v>
      </c>
      <c r="I967" s="511"/>
      <c r="J967" s="511"/>
      <c r="K967" s="511"/>
      <c r="L967" s="511"/>
      <c r="M967" s="511"/>
      <c r="N967" s="511"/>
      <c r="O967" s="511"/>
      <c r="P967" s="511"/>
      <c r="Q967" s="511"/>
      <c r="R967" s="511"/>
      <c r="S967" s="511"/>
      <c r="T967" s="511"/>
      <c r="U967" s="511"/>
      <c r="V967" s="511"/>
      <c r="W967" s="511"/>
      <c r="X967" s="511"/>
      <c r="Y967" s="511"/>
      <c r="Z967" s="511"/>
      <c r="AA967" s="511"/>
      <c r="AB967" s="511"/>
      <c r="AC967" s="511"/>
      <c r="AD967" s="511"/>
      <c r="AE967" s="171" t="s">
        <v>838</v>
      </c>
      <c r="AF967" s="174">
        <f>_xlfn.IFS(COUNTIF($AE$8:AE967,AE967)&lt;&gt;0,COUNTIF($AE$8:AE967,AE967),COUNTIF($AE$8:AE967,AE967)=0,"")</f>
        <v>159</v>
      </c>
      <c r="AG967" s="98">
        <f t="shared" si="30"/>
        <v>159</v>
      </c>
      <c r="AH967" s="554" t="s">
        <v>50</v>
      </c>
      <c r="AI967" s="555"/>
      <c r="AJ967" s="556"/>
      <c r="AK967" s="3"/>
      <c r="AL967" s="503" t="s">
        <v>1162</v>
      </c>
      <c r="AM967" s="504"/>
      <c r="AN967" s="504"/>
      <c r="AO967" s="504"/>
      <c r="AP967" s="504"/>
      <c r="AQ967" s="505"/>
      <c r="AR967" s="742" t="e">
        <f>VLOOKUP(AH967,$CD$7:$CE$9,2,FALSE)</f>
        <v>#N/A</v>
      </c>
    </row>
    <row r="968" spans="1:44" ht="27" customHeight="1" x14ac:dyDescent="0.65">
      <c r="A968" s="8" t="str">
        <f t="shared" si="31"/>
        <v/>
      </c>
      <c r="B968" s="30"/>
      <c r="E968" s="31"/>
      <c r="H968" s="511"/>
      <c r="I968" s="511"/>
      <c r="J968" s="511"/>
      <c r="K968" s="511"/>
      <c r="L968" s="511"/>
      <c r="M968" s="511"/>
      <c r="N968" s="511"/>
      <c r="O968" s="511"/>
      <c r="P968" s="511"/>
      <c r="Q968" s="511"/>
      <c r="R968" s="511"/>
      <c r="S968" s="511"/>
      <c r="T968" s="511"/>
      <c r="U968" s="511"/>
      <c r="V968" s="511"/>
      <c r="W968" s="511"/>
      <c r="X968" s="511"/>
      <c r="Y968" s="511"/>
      <c r="Z968" s="511"/>
      <c r="AA968" s="511"/>
      <c r="AB968" s="511"/>
      <c r="AC968" s="511"/>
      <c r="AD968" s="511"/>
      <c r="AE968" s="33"/>
      <c r="AF968" s="174" t="str">
        <f>_xlfn.IFS(COUNTIF($AE$8:AE968,AE968)&lt;&gt;0,COUNTIF($AE$8:AE968,AE968),COUNTIF($AE$8:AE968,AE968)=0,"")</f>
        <v/>
      </c>
      <c r="AG968" s="98" t="str">
        <f t="shared" si="30"/>
        <v/>
      </c>
      <c r="AK968" s="3"/>
      <c r="AL968" s="503"/>
      <c r="AM968" s="504"/>
      <c r="AN968" s="504"/>
      <c r="AO968" s="504"/>
      <c r="AP968" s="504"/>
      <c r="AQ968" s="505"/>
      <c r="AR968" s="742"/>
    </row>
    <row r="969" spans="1:44" ht="22.5" customHeight="1" x14ac:dyDescent="0.65">
      <c r="A969" s="8" t="str">
        <f t="shared" si="31"/>
        <v/>
      </c>
      <c r="B969" s="30"/>
      <c r="E969" s="31"/>
      <c r="AE969" s="33"/>
      <c r="AF969" s="174" t="str">
        <f>_xlfn.IFS(COUNTIF($AE$8:AE969,AE969)&lt;&gt;0,COUNTIF($AE$8:AE969,AE969),COUNTIF($AE$8:AE969,AE969)=0,"")</f>
        <v/>
      </c>
      <c r="AG969" s="98" t="str">
        <f t="shared" si="30"/>
        <v/>
      </c>
      <c r="AK969" s="3"/>
      <c r="AL969" s="363"/>
      <c r="AM969" s="364"/>
      <c r="AN969" s="364"/>
      <c r="AO969" s="364"/>
      <c r="AP969" s="364"/>
      <c r="AQ969" s="365"/>
      <c r="AR969" s="34"/>
    </row>
    <row r="970" spans="1:44" ht="27" customHeight="1" x14ac:dyDescent="0.65">
      <c r="A970" s="8">
        <f t="shared" si="31"/>
        <v>160</v>
      </c>
      <c r="B970" s="30"/>
      <c r="E970" s="31"/>
      <c r="F970" s="629" t="s">
        <v>112</v>
      </c>
      <c r="G970" s="630"/>
      <c r="H970" s="511" t="s">
        <v>867</v>
      </c>
      <c r="I970" s="511"/>
      <c r="J970" s="511"/>
      <c r="K970" s="511"/>
      <c r="L970" s="511"/>
      <c r="M970" s="511"/>
      <c r="N970" s="511"/>
      <c r="O970" s="511"/>
      <c r="P970" s="511"/>
      <c r="Q970" s="511"/>
      <c r="R970" s="511"/>
      <c r="S970" s="511"/>
      <c r="T970" s="511"/>
      <c r="U970" s="511"/>
      <c r="V970" s="511"/>
      <c r="W970" s="511"/>
      <c r="X970" s="511"/>
      <c r="Y970" s="511"/>
      <c r="Z970" s="511"/>
      <c r="AA970" s="511"/>
      <c r="AB970" s="511"/>
      <c r="AC970" s="511"/>
      <c r="AD970" s="511"/>
      <c r="AE970" s="171" t="s">
        <v>838</v>
      </c>
      <c r="AF970" s="174">
        <f>_xlfn.IFS(COUNTIF($AE$8:AE970,AE970)&lt;&gt;0,COUNTIF($AE$8:AE970,AE970),COUNTIF($AE$8:AE970,AE970)=0,"")</f>
        <v>160</v>
      </c>
      <c r="AG970" s="98">
        <f t="shared" si="30"/>
        <v>160</v>
      </c>
      <c r="AH970" s="554" t="s">
        <v>50</v>
      </c>
      <c r="AI970" s="555"/>
      <c r="AJ970" s="556"/>
      <c r="AK970" s="3"/>
      <c r="AL970" s="503" t="s">
        <v>1163</v>
      </c>
      <c r="AM970" s="504"/>
      <c r="AN970" s="504"/>
      <c r="AO970" s="504"/>
      <c r="AP970" s="504"/>
      <c r="AQ970" s="505"/>
      <c r="AR970" s="742" t="e">
        <f>VLOOKUP(AH970,$CD$7:$CE$9,2,FALSE)</f>
        <v>#N/A</v>
      </c>
    </row>
    <row r="971" spans="1:44" ht="27" customHeight="1" x14ac:dyDescent="0.65">
      <c r="A971" s="8" t="str">
        <f t="shared" si="31"/>
        <v/>
      </c>
      <c r="B971" s="30"/>
      <c r="E971" s="31"/>
      <c r="F971" s="195"/>
      <c r="G971" s="195"/>
      <c r="H971" s="511"/>
      <c r="I971" s="511"/>
      <c r="J971" s="511"/>
      <c r="K971" s="511"/>
      <c r="L971" s="511"/>
      <c r="M971" s="511"/>
      <c r="N971" s="511"/>
      <c r="O971" s="511"/>
      <c r="P971" s="511"/>
      <c r="Q971" s="511"/>
      <c r="R971" s="511"/>
      <c r="S971" s="511"/>
      <c r="T971" s="511"/>
      <c r="U971" s="511"/>
      <c r="V971" s="511"/>
      <c r="W971" s="511"/>
      <c r="X971" s="511"/>
      <c r="Y971" s="511"/>
      <c r="Z971" s="511"/>
      <c r="AA971" s="511"/>
      <c r="AB971" s="511"/>
      <c r="AC971" s="511"/>
      <c r="AD971" s="511"/>
      <c r="AE971" s="33"/>
      <c r="AF971" s="174" t="str">
        <f>_xlfn.IFS(COUNTIF($AE$8:AE971,AE971)&lt;&gt;0,COUNTIF($AE$8:AE971,AE971),COUNTIF($AE$8:AE971,AE971)=0,"")</f>
        <v/>
      </c>
      <c r="AG971" s="98" t="str">
        <f t="shared" si="30"/>
        <v/>
      </c>
      <c r="AH971" s="121"/>
      <c r="AI971" s="121"/>
      <c r="AJ971" s="121"/>
      <c r="AK971" s="3"/>
      <c r="AL971" s="503"/>
      <c r="AM971" s="504"/>
      <c r="AN971" s="504"/>
      <c r="AO971" s="504"/>
      <c r="AP971" s="504"/>
      <c r="AQ971" s="505"/>
      <c r="AR971" s="742"/>
    </row>
    <row r="972" spans="1:44" ht="27" customHeight="1" x14ac:dyDescent="0.65">
      <c r="A972" s="8" t="str">
        <f t="shared" si="31"/>
        <v/>
      </c>
      <c r="B972" s="30"/>
      <c r="E972" s="31"/>
      <c r="H972" s="511"/>
      <c r="I972" s="511"/>
      <c r="J972" s="511"/>
      <c r="K972" s="511"/>
      <c r="L972" s="511"/>
      <c r="M972" s="511"/>
      <c r="N972" s="511"/>
      <c r="O972" s="511"/>
      <c r="P972" s="511"/>
      <c r="Q972" s="511"/>
      <c r="R972" s="511"/>
      <c r="S972" s="511"/>
      <c r="T972" s="511"/>
      <c r="U972" s="511"/>
      <c r="V972" s="511"/>
      <c r="W972" s="511"/>
      <c r="X972" s="511"/>
      <c r="Y972" s="511"/>
      <c r="Z972" s="511"/>
      <c r="AA972" s="511"/>
      <c r="AB972" s="511"/>
      <c r="AC972" s="511"/>
      <c r="AD972" s="511"/>
      <c r="AE972" s="33"/>
      <c r="AF972" s="174" t="str">
        <f>_xlfn.IFS(COUNTIF($AE$8:AE972,AE972)&lt;&gt;0,COUNTIF($AE$8:AE972,AE972),COUNTIF($AE$8:AE972,AE972)=0,"")</f>
        <v/>
      </c>
      <c r="AG972" s="98" t="str">
        <f t="shared" si="30"/>
        <v/>
      </c>
      <c r="AK972" s="3"/>
      <c r="AL972" s="503"/>
      <c r="AM972" s="504"/>
      <c r="AN972" s="504"/>
      <c r="AO972" s="504"/>
      <c r="AP972" s="504"/>
      <c r="AQ972" s="505"/>
      <c r="AR972" s="742"/>
    </row>
    <row r="973" spans="1:44" ht="22.5" customHeight="1" x14ac:dyDescent="0.65">
      <c r="A973" s="8" t="str">
        <f t="shared" si="31"/>
        <v/>
      </c>
      <c r="B973" s="30"/>
      <c r="E973" s="31"/>
      <c r="AE973" s="33"/>
      <c r="AF973" s="174" t="str">
        <f>_xlfn.IFS(COUNTIF($AE$8:AE973,AE973)&lt;&gt;0,COUNTIF($AE$8:AE973,AE973),COUNTIF($AE$8:AE973,AE973)=0,"")</f>
        <v/>
      </c>
      <c r="AG973" s="98" t="str">
        <f t="shared" si="30"/>
        <v/>
      </c>
      <c r="AK973" s="3"/>
      <c r="AL973" s="363"/>
      <c r="AM973" s="364"/>
      <c r="AN973" s="364"/>
      <c r="AO973" s="364"/>
      <c r="AP973" s="364"/>
      <c r="AQ973" s="365"/>
      <c r="AR973" s="34"/>
    </row>
    <row r="974" spans="1:44" ht="27" customHeight="1" x14ac:dyDescent="0.65">
      <c r="A974" s="8">
        <f t="shared" si="31"/>
        <v>161</v>
      </c>
      <c r="B974" s="30"/>
      <c r="E974" s="31"/>
      <c r="F974" s="629" t="s">
        <v>249</v>
      </c>
      <c r="G974" s="630"/>
      <c r="H974" s="511" t="s">
        <v>866</v>
      </c>
      <c r="I974" s="511"/>
      <c r="J974" s="511"/>
      <c r="K974" s="511"/>
      <c r="L974" s="511"/>
      <c r="M974" s="511"/>
      <c r="N974" s="511"/>
      <c r="O974" s="511"/>
      <c r="P974" s="511"/>
      <c r="Q974" s="511"/>
      <c r="R974" s="511"/>
      <c r="S974" s="511"/>
      <c r="T974" s="511"/>
      <c r="U974" s="511"/>
      <c r="V974" s="511"/>
      <c r="W974" s="511"/>
      <c r="X974" s="511"/>
      <c r="Y974" s="511"/>
      <c r="Z974" s="511"/>
      <c r="AA974" s="511"/>
      <c r="AB974" s="511"/>
      <c r="AC974" s="511"/>
      <c r="AD974" s="511"/>
      <c r="AE974" s="171" t="s">
        <v>838</v>
      </c>
      <c r="AF974" s="174">
        <f>_xlfn.IFS(COUNTIF($AE$8:AE974,AE974)&lt;&gt;0,COUNTIF($AE$8:AE974,AE974),COUNTIF($AE$8:AE974,AE974)=0,"")</f>
        <v>161</v>
      </c>
      <c r="AG974" s="98">
        <f t="shared" si="30"/>
        <v>161</v>
      </c>
      <c r="AH974" s="554" t="s">
        <v>50</v>
      </c>
      <c r="AI974" s="555"/>
      <c r="AJ974" s="556"/>
      <c r="AK974" s="3"/>
      <c r="AL974" s="503" t="s">
        <v>1164</v>
      </c>
      <c r="AM974" s="504"/>
      <c r="AN974" s="504"/>
      <c r="AO974" s="504"/>
      <c r="AP974" s="504"/>
      <c r="AQ974" s="505"/>
      <c r="AR974" s="742" t="e">
        <f>VLOOKUP(AH974,$CD$7:$CE$9,2,FALSE)</f>
        <v>#N/A</v>
      </c>
    </row>
    <row r="975" spans="1:44" ht="27" customHeight="1" x14ac:dyDescent="0.65">
      <c r="A975" s="8" t="str">
        <f t="shared" si="31"/>
        <v/>
      </c>
      <c r="B975" s="30"/>
      <c r="E975" s="31"/>
      <c r="H975" s="511"/>
      <c r="I975" s="511"/>
      <c r="J975" s="511"/>
      <c r="K975" s="511"/>
      <c r="L975" s="511"/>
      <c r="M975" s="511"/>
      <c r="N975" s="511"/>
      <c r="O975" s="511"/>
      <c r="P975" s="511"/>
      <c r="Q975" s="511"/>
      <c r="R975" s="511"/>
      <c r="S975" s="511"/>
      <c r="T975" s="511"/>
      <c r="U975" s="511"/>
      <c r="V975" s="511"/>
      <c r="W975" s="511"/>
      <c r="X975" s="511"/>
      <c r="Y975" s="511"/>
      <c r="Z975" s="511"/>
      <c r="AA975" s="511"/>
      <c r="AB975" s="511"/>
      <c r="AC975" s="511"/>
      <c r="AD975" s="511"/>
      <c r="AE975" s="33"/>
      <c r="AF975" s="174" t="str">
        <f>_xlfn.IFS(COUNTIF($AE$8:AE975,AE975)&lt;&gt;0,COUNTIF($AE$8:AE975,AE975),COUNTIF($AE$8:AE975,AE975)=0,"")</f>
        <v/>
      </c>
      <c r="AG975" s="98" t="str">
        <f t="shared" ref="AG975:AG1046" si="32">+AF975</f>
        <v/>
      </c>
      <c r="AK975" s="3"/>
      <c r="AL975" s="503"/>
      <c r="AM975" s="504"/>
      <c r="AN975" s="504"/>
      <c r="AO975" s="504"/>
      <c r="AP975" s="504"/>
      <c r="AQ975" s="505"/>
      <c r="AR975" s="742"/>
    </row>
    <row r="976" spans="1:44" ht="22.5" customHeight="1" x14ac:dyDescent="0.65">
      <c r="A976" s="8" t="str">
        <f t="shared" si="31"/>
        <v/>
      </c>
      <c r="B976" s="30"/>
      <c r="E976" s="31"/>
      <c r="AE976" s="33"/>
      <c r="AF976" s="174" t="str">
        <f>_xlfn.IFS(COUNTIF($AE$8:AE976,AE976)&lt;&gt;0,COUNTIF($AE$8:AE976,AE976),COUNTIF($AE$8:AE976,AE976)=0,"")</f>
        <v/>
      </c>
      <c r="AG976" s="98" t="str">
        <f t="shared" si="32"/>
        <v/>
      </c>
      <c r="AK976" s="3"/>
      <c r="AL976" s="503"/>
      <c r="AM976" s="504"/>
      <c r="AN976" s="504"/>
      <c r="AO976" s="504"/>
      <c r="AP976" s="504"/>
      <c r="AQ976" s="505"/>
      <c r="AR976" s="34"/>
    </row>
    <row r="977" spans="1:44" ht="27" customHeight="1" x14ac:dyDescent="0.65">
      <c r="A977" s="8">
        <f t="shared" si="31"/>
        <v>162</v>
      </c>
      <c r="B977" s="30"/>
      <c r="E977" s="31"/>
      <c r="F977" s="629" t="s">
        <v>250</v>
      </c>
      <c r="G977" s="630"/>
      <c r="H977" s="511" t="s">
        <v>865</v>
      </c>
      <c r="I977" s="511"/>
      <c r="J977" s="511"/>
      <c r="K977" s="511"/>
      <c r="L977" s="511"/>
      <c r="M977" s="511"/>
      <c r="N977" s="511"/>
      <c r="O977" s="511"/>
      <c r="P977" s="511"/>
      <c r="Q977" s="511"/>
      <c r="R977" s="511"/>
      <c r="S977" s="511"/>
      <c r="T977" s="511"/>
      <c r="U977" s="511"/>
      <c r="V977" s="511"/>
      <c r="W977" s="511"/>
      <c r="X977" s="511"/>
      <c r="Y977" s="511"/>
      <c r="Z977" s="511"/>
      <c r="AA977" s="511"/>
      <c r="AB977" s="511"/>
      <c r="AC977" s="511"/>
      <c r="AD977" s="511"/>
      <c r="AE977" s="171" t="s">
        <v>838</v>
      </c>
      <c r="AF977" s="174">
        <f>_xlfn.IFS(COUNTIF($AE$8:AE977,AE977)&lt;&gt;0,COUNTIF($AE$8:AE977,AE977),COUNTIF($AE$8:AE977,AE977)=0,"")</f>
        <v>162</v>
      </c>
      <c r="AG977" s="98">
        <f t="shared" si="32"/>
        <v>162</v>
      </c>
      <c r="AH977" s="554" t="s">
        <v>50</v>
      </c>
      <c r="AI977" s="555"/>
      <c r="AJ977" s="556"/>
      <c r="AK977" s="3"/>
      <c r="AL977" s="503" t="s">
        <v>1164</v>
      </c>
      <c r="AM977" s="504"/>
      <c r="AN977" s="504"/>
      <c r="AO977" s="504"/>
      <c r="AP977" s="504"/>
      <c r="AQ977" s="505"/>
      <c r="AR977" s="742" t="e">
        <f>VLOOKUP(AH977,$CD$7:$CE$9,2,FALSE)</f>
        <v>#N/A</v>
      </c>
    </row>
    <row r="978" spans="1:44" ht="27" customHeight="1" x14ac:dyDescent="0.65">
      <c r="A978" s="8" t="str">
        <f t="shared" si="31"/>
        <v/>
      </c>
      <c r="B978" s="30"/>
      <c r="E978" s="31"/>
      <c r="F978" s="195"/>
      <c r="G978" s="195"/>
      <c r="H978" s="511"/>
      <c r="I978" s="511"/>
      <c r="J978" s="511"/>
      <c r="K978" s="511"/>
      <c r="L978" s="511"/>
      <c r="M978" s="511"/>
      <c r="N978" s="511"/>
      <c r="O978" s="511"/>
      <c r="P978" s="511"/>
      <c r="Q978" s="511"/>
      <c r="R978" s="511"/>
      <c r="S978" s="511"/>
      <c r="T978" s="511"/>
      <c r="U978" s="511"/>
      <c r="V978" s="511"/>
      <c r="W978" s="511"/>
      <c r="X978" s="511"/>
      <c r="Y978" s="511"/>
      <c r="Z978" s="511"/>
      <c r="AA978" s="511"/>
      <c r="AB978" s="511"/>
      <c r="AC978" s="511"/>
      <c r="AD978" s="511"/>
      <c r="AE978" s="33"/>
      <c r="AF978" s="174" t="str">
        <f>_xlfn.IFS(COUNTIF($AE$8:AE978,AE978)&lt;&gt;0,COUNTIF($AE$8:AE978,AE978),COUNTIF($AE$8:AE978,AE978)=0,"")</f>
        <v/>
      </c>
      <c r="AG978" s="98" t="str">
        <f t="shared" si="32"/>
        <v/>
      </c>
      <c r="AH978" s="121"/>
      <c r="AI978" s="121"/>
      <c r="AJ978" s="121"/>
      <c r="AK978" s="3"/>
      <c r="AL978" s="503"/>
      <c r="AM978" s="504"/>
      <c r="AN978" s="504"/>
      <c r="AO978" s="504"/>
      <c r="AP978" s="504"/>
      <c r="AQ978" s="505"/>
      <c r="AR978" s="742"/>
    </row>
    <row r="979" spans="1:44" ht="27" customHeight="1" x14ac:dyDescent="0.65">
      <c r="A979" s="8" t="str">
        <f t="shared" ref="A979:A1048" si="33">+AG979</f>
        <v/>
      </c>
      <c r="B979" s="30"/>
      <c r="E979" s="31"/>
      <c r="H979" s="511"/>
      <c r="I979" s="511"/>
      <c r="J979" s="511"/>
      <c r="K979" s="511"/>
      <c r="L979" s="511"/>
      <c r="M979" s="511"/>
      <c r="N979" s="511"/>
      <c r="O979" s="511"/>
      <c r="P979" s="511"/>
      <c r="Q979" s="511"/>
      <c r="R979" s="511"/>
      <c r="S979" s="511"/>
      <c r="T979" s="511"/>
      <c r="U979" s="511"/>
      <c r="V979" s="511"/>
      <c r="W979" s="511"/>
      <c r="X979" s="511"/>
      <c r="Y979" s="511"/>
      <c r="Z979" s="511"/>
      <c r="AA979" s="511"/>
      <c r="AB979" s="511"/>
      <c r="AC979" s="511"/>
      <c r="AD979" s="511"/>
      <c r="AE979" s="33"/>
      <c r="AF979" s="174" t="str">
        <f>_xlfn.IFS(COUNTIF($AE$8:AE979,AE979)&lt;&gt;0,COUNTIF($AE$8:AE979,AE979),COUNTIF($AE$8:AE979,AE979)=0,"")</f>
        <v/>
      </c>
      <c r="AG979" s="98" t="str">
        <f t="shared" si="32"/>
        <v/>
      </c>
      <c r="AK979" s="3"/>
      <c r="AL979" s="503"/>
      <c r="AM979" s="504"/>
      <c r="AN979" s="504"/>
      <c r="AO979" s="504"/>
      <c r="AP979" s="504"/>
      <c r="AQ979" s="505"/>
      <c r="AR979" s="742"/>
    </row>
    <row r="980" spans="1:44" ht="27" customHeight="1" x14ac:dyDescent="0.65">
      <c r="A980" s="8" t="str">
        <f t="shared" si="33"/>
        <v/>
      </c>
      <c r="B980" s="30"/>
      <c r="E980" s="31"/>
      <c r="H980" s="511"/>
      <c r="I980" s="511"/>
      <c r="J980" s="511"/>
      <c r="K980" s="511"/>
      <c r="L980" s="511"/>
      <c r="M980" s="511"/>
      <c r="N980" s="511"/>
      <c r="O980" s="511"/>
      <c r="P980" s="511"/>
      <c r="Q980" s="511"/>
      <c r="R980" s="511"/>
      <c r="S980" s="511"/>
      <c r="T980" s="511"/>
      <c r="U980" s="511"/>
      <c r="V980" s="511"/>
      <c r="W980" s="511"/>
      <c r="X980" s="511"/>
      <c r="Y980" s="511"/>
      <c r="Z980" s="511"/>
      <c r="AA980" s="511"/>
      <c r="AB980" s="511"/>
      <c r="AC980" s="511"/>
      <c r="AD980" s="511"/>
      <c r="AE980" s="33"/>
      <c r="AF980" s="174" t="str">
        <f>_xlfn.IFS(COUNTIF($AE$8:AE980,AE980)&lt;&gt;0,COUNTIF($AE$8:AE980,AE980),COUNTIF($AE$8:AE980,AE980)=0,"")</f>
        <v/>
      </c>
      <c r="AG980" s="98" t="str">
        <f t="shared" si="32"/>
        <v/>
      </c>
      <c r="AK980" s="3"/>
      <c r="AL980" s="503"/>
      <c r="AM980" s="504"/>
      <c r="AN980" s="504"/>
      <c r="AO980" s="504"/>
      <c r="AP980" s="504"/>
      <c r="AQ980" s="505"/>
      <c r="AR980" s="34"/>
    </row>
    <row r="981" spans="1:44" ht="27" customHeight="1" x14ac:dyDescent="0.65">
      <c r="A981" s="8" t="str">
        <f t="shared" si="33"/>
        <v/>
      </c>
      <c r="B981" s="30"/>
      <c r="E981" s="31"/>
      <c r="I981" s="713"/>
      <c r="J981" s="713"/>
      <c r="K981" s="713"/>
      <c r="L981" s="713"/>
      <c r="M981" s="713"/>
      <c r="N981" s="713"/>
      <c r="O981" s="713"/>
      <c r="P981" s="713"/>
      <c r="Q981" s="713"/>
      <c r="R981" s="713"/>
      <c r="S981" s="713"/>
      <c r="T981" s="713"/>
      <c r="U981" s="713"/>
      <c r="V981" s="713"/>
      <c r="W981" s="713"/>
      <c r="X981" s="713"/>
      <c r="Y981" s="713"/>
      <c r="Z981" s="713"/>
      <c r="AA981" s="713"/>
      <c r="AB981" s="302"/>
      <c r="AC981" s="302"/>
      <c r="AD981" s="302"/>
      <c r="AE981" s="33"/>
      <c r="AF981" s="174" t="str">
        <f>_xlfn.IFS(COUNTIF($AE$8:AE981,AE981)&lt;&gt;0,COUNTIF($AE$8:AE981,AE981),COUNTIF($AE$8:AE981,AE981)=0,"")</f>
        <v/>
      </c>
      <c r="AG981" s="98" t="str">
        <f t="shared" si="32"/>
        <v/>
      </c>
      <c r="AK981" s="3"/>
      <c r="AL981" s="363"/>
      <c r="AM981" s="364"/>
      <c r="AN981" s="364"/>
      <c r="AO981" s="364"/>
      <c r="AP981" s="364"/>
      <c r="AQ981" s="365"/>
      <c r="AR981" s="34"/>
    </row>
    <row r="982" spans="1:44" ht="27" customHeight="1" x14ac:dyDescent="0.65">
      <c r="A982" s="8" t="str">
        <f t="shared" si="33"/>
        <v/>
      </c>
      <c r="B982" s="30"/>
      <c r="E982" s="31"/>
      <c r="AE982" s="33"/>
      <c r="AF982" s="174" t="str">
        <f>_xlfn.IFS(COUNTIF($AE$8:AE982,AE982)&lt;&gt;0,COUNTIF($AE$8:AE982,AE982),COUNTIF($AE$8:AE982,AE982)=0,"")</f>
        <v/>
      </c>
      <c r="AG982" s="98" t="str">
        <f t="shared" si="32"/>
        <v/>
      </c>
      <c r="AK982" s="3"/>
      <c r="AL982" s="363"/>
      <c r="AM982" s="364"/>
      <c r="AN982" s="364"/>
      <c r="AO982" s="364"/>
      <c r="AP982" s="364"/>
      <c r="AQ982" s="365"/>
      <c r="AR982" s="34"/>
    </row>
    <row r="983" spans="1:44" ht="27" customHeight="1" x14ac:dyDescent="0.65">
      <c r="A983" s="8">
        <f t="shared" si="33"/>
        <v>163</v>
      </c>
      <c r="B983" s="30"/>
      <c r="E983" s="31"/>
      <c r="F983" s="629" t="s">
        <v>244</v>
      </c>
      <c r="G983" s="630"/>
      <c r="H983" s="511" t="s">
        <v>92</v>
      </c>
      <c r="I983" s="511"/>
      <c r="J983" s="511"/>
      <c r="K983" s="511"/>
      <c r="L983" s="511"/>
      <c r="M983" s="511"/>
      <c r="N983" s="511"/>
      <c r="O983" s="511"/>
      <c r="P983" s="511"/>
      <c r="Q983" s="511"/>
      <c r="R983" s="511"/>
      <c r="S983" s="511"/>
      <c r="T983" s="511"/>
      <c r="U983" s="511"/>
      <c r="V983" s="511"/>
      <c r="W983" s="511"/>
      <c r="X983" s="511"/>
      <c r="Y983" s="511"/>
      <c r="Z983" s="511"/>
      <c r="AA983" s="511"/>
      <c r="AB983" s="511"/>
      <c r="AC983" s="511"/>
      <c r="AD983" s="511"/>
      <c r="AE983" s="171" t="s">
        <v>838</v>
      </c>
      <c r="AF983" s="174">
        <f>_xlfn.IFS(COUNTIF($AE$8:AE983,AE983)&lt;&gt;0,COUNTIF($AE$8:AE983,AE983),COUNTIF($AE$8:AE983,AE983)=0,"")</f>
        <v>163</v>
      </c>
      <c r="AG983" s="98">
        <f t="shared" si="32"/>
        <v>163</v>
      </c>
      <c r="AH983" s="554" t="s">
        <v>50</v>
      </c>
      <c r="AI983" s="555"/>
      <c r="AJ983" s="556"/>
      <c r="AK983" s="3"/>
      <c r="AL983" s="503" t="s">
        <v>1165</v>
      </c>
      <c r="AM983" s="504"/>
      <c r="AN983" s="504"/>
      <c r="AO983" s="504"/>
      <c r="AP983" s="504"/>
      <c r="AQ983" s="505"/>
      <c r="AR983" s="742" t="e">
        <f>VLOOKUP(AH983,$CD$7:$CE$9,2,FALSE)</f>
        <v>#N/A</v>
      </c>
    </row>
    <row r="984" spans="1:44" ht="27" customHeight="1" x14ac:dyDescent="0.65">
      <c r="A984" s="8" t="str">
        <f t="shared" si="33"/>
        <v/>
      </c>
      <c r="B984" s="30"/>
      <c r="E984" s="31"/>
      <c r="H984" s="511"/>
      <c r="I984" s="511"/>
      <c r="J984" s="511"/>
      <c r="K984" s="511"/>
      <c r="L984" s="511"/>
      <c r="M984" s="511"/>
      <c r="N984" s="511"/>
      <c r="O984" s="511"/>
      <c r="P984" s="511"/>
      <c r="Q984" s="511"/>
      <c r="R984" s="511"/>
      <c r="S984" s="511"/>
      <c r="T984" s="511"/>
      <c r="U984" s="511"/>
      <c r="V984" s="511"/>
      <c r="W984" s="511"/>
      <c r="X984" s="511"/>
      <c r="Y984" s="511"/>
      <c r="Z984" s="511"/>
      <c r="AA984" s="511"/>
      <c r="AB984" s="511"/>
      <c r="AC984" s="511"/>
      <c r="AD984" s="511"/>
      <c r="AE984" s="33"/>
      <c r="AF984" s="174" t="str">
        <f>_xlfn.IFS(COUNTIF($AE$8:AE984,AE984)&lt;&gt;0,COUNTIF($AE$8:AE984,AE984),COUNTIF($AE$8:AE984,AE984)=0,"")</f>
        <v/>
      </c>
      <c r="AG984" s="98" t="str">
        <f t="shared" si="32"/>
        <v/>
      </c>
      <c r="AK984" s="3"/>
      <c r="AL984" s="503"/>
      <c r="AM984" s="504"/>
      <c r="AN984" s="504"/>
      <c r="AO984" s="504"/>
      <c r="AP984" s="504"/>
      <c r="AQ984" s="505"/>
      <c r="AR984" s="742"/>
    </row>
    <row r="985" spans="1:44" ht="27" customHeight="1" x14ac:dyDescent="0.65">
      <c r="A985" s="8" t="str">
        <f t="shared" si="33"/>
        <v/>
      </c>
      <c r="B985" s="30"/>
      <c r="E985" s="31"/>
      <c r="H985" s="511"/>
      <c r="I985" s="511"/>
      <c r="J985" s="511"/>
      <c r="K985" s="511"/>
      <c r="L985" s="511"/>
      <c r="M985" s="511"/>
      <c r="N985" s="511"/>
      <c r="O985" s="511"/>
      <c r="P985" s="511"/>
      <c r="Q985" s="511"/>
      <c r="R985" s="511"/>
      <c r="S985" s="511"/>
      <c r="T985" s="511"/>
      <c r="U985" s="511"/>
      <c r="V985" s="511"/>
      <c r="W985" s="511"/>
      <c r="X985" s="511"/>
      <c r="Y985" s="511"/>
      <c r="Z985" s="511"/>
      <c r="AA985" s="511"/>
      <c r="AB985" s="511"/>
      <c r="AC985" s="511"/>
      <c r="AD985" s="511"/>
      <c r="AE985" s="33"/>
      <c r="AF985" s="174" t="str">
        <f>_xlfn.IFS(COUNTIF($AE$8:AE985,AE985)&lt;&gt;0,COUNTIF($AE$8:AE985,AE985),COUNTIF($AE$8:AE985,AE985)=0,"")</f>
        <v/>
      </c>
      <c r="AG985" s="98" t="str">
        <f t="shared" si="32"/>
        <v/>
      </c>
      <c r="AK985" s="3"/>
      <c r="AL985" s="503"/>
      <c r="AM985" s="504"/>
      <c r="AN985" s="504"/>
      <c r="AO985" s="504"/>
      <c r="AP985" s="504"/>
      <c r="AQ985" s="505"/>
      <c r="AR985" s="34"/>
    </row>
    <row r="986" spans="1:44" ht="27" customHeight="1" x14ac:dyDescent="0.65">
      <c r="A986" s="8" t="str">
        <f t="shared" si="33"/>
        <v/>
      </c>
      <c r="B986" s="30"/>
      <c r="E986" s="31"/>
      <c r="H986" s="511"/>
      <c r="I986" s="511"/>
      <c r="J986" s="511"/>
      <c r="K986" s="511"/>
      <c r="L986" s="511"/>
      <c r="M986" s="511"/>
      <c r="N986" s="511"/>
      <c r="O986" s="511"/>
      <c r="P986" s="511"/>
      <c r="Q986" s="511"/>
      <c r="R986" s="511"/>
      <c r="S986" s="511"/>
      <c r="T986" s="511"/>
      <c r="U986" s="511"/>
      <c r="V986" s="511"/>
      <c r="W986" s="511"/>
      <c r="X986" s="511"/>
      <c r="Y986" s="511"/>
      <c r="Z986" s="511"/>
      <c r="AA986" s="511"/>
      <c r="AB986" s="511"/>
      <c r="AC986" s="511"/>
      <c r="AD986" s="511"/>
      <c r="AE986" s="33"/>
      <c r="AF986" s="174" t="str">
        <f>_xlfn.IFS(COUNTIF($AE$8:AE986,AE986)&lt;&gt;0,COUNTIF($AE$8:AE986,AE986),COUNTIF($AE$8:AE986,AE986)=0,"")</f>
        <v/>
      </c>
      <c r="AG986" s="98" t="str">
        <f t="shared" si="32"/>
        <v/>
      </c>
      <c r="AK986" s="3"/>
      <c r="AL986" s="363"/>
      <c r="AM986" s="364"/>
      <c r="AN986" s="364"/>
      <c r="AO986" s="364"/>
      <c r="AP986" s="364"/>
      <c r="AQ986" s="365"/>
      <c r="AR986" s="34"/>
    </row>
    <row r="987" spans="1:44" ht="27" customHeight="1" x14ac:dyDescent="0.65">
      <c r="A987" s="8" t="str">
        <f t="shared" si="33"/>
        <v/>
      </c>
      <c r="B987" s="30"/>
      <c r="E987" s="31"/>
      <c r="H987" s="118"/>
      <c r="I987" s="118"/>
      <c r="J987" s="118"/>
      <c r="K987" s="118"/>
      <c r="L987" s="118"/>
      <c r="M987" s="118"/>
      <c r="N987" s="118"/>
      <c r="O987" s="118"/>
      <c r="P987" s="118"/>
      <c r="Q987" s="118"/>
      <c r="R987" s="118"/>
      <c r="S987" s="118"/>
      <c r="T987" s="118"/>
      <c r="U987" s="118"/>
      <c r="V987" s="118"/>
      <c r="W987" s="118"/>
      <c r="X987" s="118"/>
      <c r="Y987" s="118"/>
      <c r="Z987" s="118"/>
      <c r="AA987" s="118"/>
      <c r="AB987" s="118"/>
      <c r="AC987" s="118"/>
      <c r="AD987" s="118"/>
      <c r="AE987" s="33"/>
      <c r="AF987" s="174" t="str">
        <f>_xlfn.IFS(COUNTIF($AE$8:AE987,AE987)&lt;&gt;0,COUNTIF($AE$8:AE987,AE987),COUNTIF($AE$8:AE987,AE987)=0,"")</f>
        <v/>
      </c>
      <c r="AG987" s="98" t="str">
        <f t="shared" si="32"/>
        <v/>
      </c>
      <c r="AK987" s="3"/>
      <c r="AL987" s="363"/>
      <c r="AM987" s="364"/>
      <c r="AN987" s="364"/>
      <c r="AO987" s="364"/>
      <c r="AP987" s="364"/>
      <c r="AQ987" s="365"/>
      <c r="AR987" s="34"/>
    </row>
    <row r="988" spans="1:44" ht="27" customHeight="1" x14ac:dyDescent="0.65">
      <c r="A988" s="8" t="str">
        <f t="shared" si="33"/>
        <v/>
      </c>
      <c r="B988" s="30"/>
      <c r="E988" s="31"/>
      <c r="G988" s="8" t="s">
        <v>93</v>
      </c>
      <c r="H988" s="743" t="s">
        <v>548</v>
      </c>
      <c r="I988" s="638"/>
      <c r="J988" s="638"/>
      <c r="K988" s="638"/>
      <c r="L988" s="638"/>
      <c r="M988" s="638"/>
      <c r="N988" s="638"/>
      <c r="O988" s="638"/>
      <c r="P988" s="638"/>
      <c r="Q988" s="638"/>
      <c r="R988" s="638"/>
      <c r="S988" s="638"/>
      <c r="T988" s="638"/>
      <c r="U988" s="638"/>
      <c r="V988" s="638"/>
      <c r="W988" s="638"/>
      <c r="X988" s="638"/>
      <c r="Y988" s="638"/>
      <c r="Z988" s="638"/>
      <c r="AA988" s="638"/>
      <c r="AB988" s="638"/>
      <c r="AC988" s="638"/>
      <c r="AD988" s="638"/>
      <c r="AE988" s="33"/>
      <c r="AF988" s="174" t="str">
        <f>_xlfn.IFS(COUNTIF($AE$8:AE988,AE988)&lt;&gt;0,COUNTIF($AE$8:AE988,AE988),COUNTIF($AE$8:AE988,AE988)=0,"")</f>
        <v/>
      </c>
      <c r="AG988" s="98" t="str">
        <f t="shared" si="32"/>
        <v/>
      </c>
      <c r="AK988" s="3"/>
      <c r="AL988" s="363"/>
      <c r="AM988" s="364"/>
      <c r="AN988" s="364"/>
      <c r="AO988" s="364"/>
      <c r="AP988" s="364"/>
      <c r="AQ988" s="365"/>
      <c r="AR988" s="34"/>
    </row>
    <row r="989" spans="1:44" ht="27" customHeight="1" x14ac:dyDescent="0.65">
      <c r="A989" s="8" t="str">
        <f t="shared" si="33"/>
        <v/>
      </c>
      <c r="B989" s="30"/>
      <c r="D989" s="287"/>
      <c r="E989" s="31"/>
      <c r="H989" s="638"/>
      <c r="I989" s="638"/>
      <c r="J989" s="638"/>
      <c r="K989" s="638"/>
      <c r="L989" s="638"/>
      <c r="M989" s="638"/>
      <c r="N989" s="638"/>
      <c r="O989" s="638"/>
      <c r="P989" s="638"/>
      <c r="Q989" s="638"/>
      <c r="R989" s="638"/>
      <c r="S989" s="638"/>
      <c r="T989" s="638"/>
      <c r="U989" s="638"/>
      <c r="V989" s="638"/>
      <c r="W989" s="638"/>
      <c r="X989" s="638"/>
      <c r="Y989" s="638"/>
      <c r="Z989" s="638"/>
      <c r="AA989" s="638"/>
      <c r="AB989" s="638"/>
      <c r="AC989" s="638"/>
      <c r="AD989" s="638"/>
      <c r="AE989" s="33"/>
      <c r="AF989" s="174" t="str">
        <f>_xlfn.IFS(COUNTIF($AE$8:AE989,AE989)&lt;&gt;0,COUNTIF($AE$8:AE989,AE989),COUNTIF($AE$8:AE989,AE989)=0,"")</f>
        <v/>
      </c>
      <c r="AG989" s="98" t="str">
        <f t="shared" si="32"/>
        <v/>
      </c>
      <c r="AK989" s="3"/>
      <c r="AL989" s="363"/>
      <c r="AM989" s="364"/>
      <c r="AN989" s="364"/>
      <c r="AO989" s="364"/>
      <c r="AP989" s="364"/>
      <c r="AQ989" s="365"/>
      <c r="AR989" s="34"/>
    </row>
    <row r="990" spans="1:44" ht="27" customHeight="1" x14ac:dyDescent="0.65">
      <c r="A990" s="8" t="str">
        <f t="shared" si="33"/>
        <v/>
      </c>
      <c r="B990" s="30"/>
      <c r="E990" s="31"/>
      <c r="H990" s="638"/>
      <c r="I990" s="638"/>
      <c r="J990" s="638"/>
      <c r="K990" s="638"/>
      <c r="L990" s="638"/>
      <c r="M990" s="638"/>
      <c r="N990" s="638"/>
      <c r="O990" s="638"/>
      <c r="P990" s="638"/>
      <c r="Q990" s="638"/>
      <c r="R990" s="638"/>
      <c r="S990" s="638"/>
      <c r="T990" s="638"/>
      <c r="U990" s="638"/>
      <c r="V990" s="638"/>
      <c r="W990" s="638"/>
      <c r="X990" s="638"/>
      <c r="Y990" s="638"/>
      <c r="Z990" s="638"/>
      <c r="AA990" s="638"/>
      <c r="AB990" s="638"/>
      <c r="AC990" s="638"/>
      <c r="AD990" s="638"/>
      <c r="AE990" s="33"/>
      <c r="AF990" s="174" t="str">
        <f>_xlfn.IFS(COUNTIF($AE$8:AE990,AE990)&lt;&gt;0,COUNTIF($AE$8:AE990,AE990),COUNTIF($AE$8:AE990,AE990)=0,"")</f>
        <v/>
      </c>
      <c r="AG990" s="98" t="str">
        <f t="shared" si="32"/>
        <v/>
      </c>
      <c r="AK990" s="3"/>
      <c r="AL990" s="363"/>
      <c r="AM990" s="364"/>
      <c r="AN990" s="364"/>
      <c r="AO990" s="364"/>
      <c r="AP990" s="364"/>
      <c r="AQ990" s="365"/>
      <c r="AR990" s="34"/>
    </row>
    <row r="991" spans="1:44" ht="27" customHeight="1" x14ac:dyDescent="0.65">
      <c r="A991" s="8" t="str">
        <f t="shared" si="33"/>
        <v/>
      </c>
      <c r="B991" s="30"/>
      <c r="E991" s="31"/>
      <c r="H991" s="638"/>
      <c r="I991" s="638"/>
      <c r="J991" s="638"/>
      <c r="K991" s="638"/>
      <c r="L991" s="638"/>
      <c r="M991" s="638"/>
      <c r="N991" s="638"/>
      <c r="O991" s="638"/>
      <c r="P991" s="638"/>
      <c r="Q991" s="638"/>
      <c r="R991" s="638"/>
      <c r="S991" s="638"/>
      <c r="T991" s="638"/>
      <c r="U991" s="638"/>
      <c r="V991" s="638"/>
      <c r="W991" s="638"/>
      <c r="X991" s="638"/>
      <c r="Y991" s="638"/>
      <c r="Z991" s="638"/>
      <c r="AA991" s="638"/>
      <c r="AB991" s="638"/>
      <c r="AC991" s="638"/>
      <c r="AD991" s="638"/>
      <c r="AE991" s="33"/>
      <c r="AF991" s="174" t="str">
        <f>_xlfn.IFS(COUNTIF($AE$8:AE991,AE991)&lt;&gt;0,COUNTIF($AE$8:AE991,AE991),COUNTIF($AE$8:AE991,AE991)=0,"")</f>
        <v/>
      </c>
      <c r="AG991" s="98" t="str">
        <f t="shared" si="32"/>
        <v/>
      </c>
      <c r="AK991" s="3"/>
      <c r="AL991" s="363"/>
      <c r="AM991" s="364"/>
      <c r="AN991" s="364"/>
      <c r="AO991" s="364"/>
      <c r="AP991" s="364"/>
      <c r="AQ991" s="365"/>
      <c r="AR991" s="34"/>
    </row>
    <row r="992" spans="1:44" ht="27" customHeight="1" x14ac:dyDescent="0.65">
      <c r="A992" s="8" t="str">
        <f t="shared" si="33"/>
        <v/>
      </c>
      <c r="B992" s="30"/>
      <c r="E992" s="31"/>
      <c r="H992" s="118"/>
      <c r="I992" s="118"/>
      <c r="J992" s="118"/>
      <c r="K992" s="118"/>
      <c r="L992" s="118"/>
      <c r="M992" s="118"/>
      <c r="N992" s="118"/>
      <c r="O992" s="118"/>
      <c r="P992" s="118"/>
      <c r="Q992" s="118"/>
      <c r="R992" s="118"/>
      <c r="S992" s="118"/>
      <c r="T992" s="118"/>
      <c r="U992" s="118"/>
      <c r="V992" s="118"/>
      <c r="W992" s="118"/>
      <c r="X992" s="118"/>
      <c r="Y992" s="118"/>
      <c r="Z992" s="118"/>
      <c r="AA992" s="118"/>
      <c r="AB992" s="118"/>
      <c r="AC992" s="118"/>
      <c r="AD992" s="118"/>
      <c r="AE992" s="33"/>
      <c r="AF992" s="174" t="str">
        <f>_xlfn.IFS(COUNTIF($AE$8:AE992,AE992)&lt;&gt;0,COUNTIF($AE$8:AE992,AE992),COUNTIF($AE$8:AE992,AE992)=0,"")</f>
        <v/>
      </c>
      <c r="AG992" s="98" t="str">
        <f t="shared" si="32"/>
        <v/>
      </c>
      <c r="AK992" s="3"/>
      <c r="AL992" s="363"/>
      <c r="AM992" s="364"/>
      <c r="AN992" s="364"/>
      <c r="AO992" s="364"/>
      <c r="AP992" s="364"/>
      <c r="AQ992" s="365"/>
      <c r="AR992" s="34"/>
    </row>
    <row r="993" spans="1:44" ht="27" customHeight="1" x14ac:dyDescent="0.65">
      <c r="A993" s="8" t="str">
        <f t="shared" si="33"/>
        <v/>
      </c>
      <c r="B993" s="30"/>
      <c r="E993" s="31"/>
      <c r="G993" s="8" t="s">
        <v>549</v>
      </c>
      <c r="H993" s="511" t="s">
        <v>550</v>
      </c>
      <c r="I993" s="511"/>
      <c r="J993" s="511"/>
      <c r="K993" s="511"/>
      <c r="L993" s="511"/>
      <c r="M993" s="511"/>
      <c r="N993" s="511"/>
      <c r="O993" s="511"/>
      <c r="P993" s="511"/>
      <c r="Q993" s="511"/>
      <c r="R993" s="511"/>
      <c r="S993" s="511"/>
      <c r="T993" s="511"/>
      <c r="U993" s="511"/>
      <c r="V993" s="511"/>
      <c r="W993" s="511"/>
      <c r="X993" s="511"/>
      <c r="Y993" s="511"/>
      <c r="Z993" s="511"/>
      <c r="AA993" s="511"/>
      <c r="AB993" s="511"/>
      <c r="AC993" s="511"/>
      <c r="AD993" s="511"/>
      <c r="AE993" s="33"/>
      <c r="AF993" s="174" t="str">
        <f>_xlfn.IFS(COUNTIF($AE$8:AE993,AE993)&lt;&gt;0,COUNTIF($AE$8:AE993,AE993),COUNTIF($AE$8:AE993,AE993)=0,"")</f>
        <v/>
      </c>
      <c r="AG993" s="98" t="str">
        <f t="shared" si="32"/>
        <v/>
      </c>
      <c r="AK993" s="3"/>
      <c r="AL993" s="363"/>
      <c r="AM993" s="364"/>
      <c r="AN993" s="364"/>
      <c r="AO993" s="364"/>
      <c r="AP993" s="364"/>
      <c r="AQ993" s="365"/>
      <c r="AR993" s="34"/>
    </row>
    <row r="994" spans="1:44" ht="27" customHeight="1" x14ac:dyDescent="0.65">
      <c r="A994" s="8" t="str">
        <f t="shared" si="33"/>
        <v/>
      </c>
      <c r="B994" s="30"/>
      <c r="E994" s="31"/>
      <c r="H994" s="511"/>
      <c r="I994" s="511"/>
      <c r="J994" s="511"/>
      <c r="K994" s="511"/>
      <c r="L994" s="511"/>
      <c r="M994" s="511"/>
      <c r="N994" s="511"/>
      <c r="O994" s="511"/>
      <c r="P994" s="511"/>
      <c r="Q994" s="511"/>
      <c r="R994" s="511"/>
      <c r="S994" s="511"/>
      <c r="T994" s="511"/>
      <c r="U994" s="511"/>
      <c r="V994" s="511"/>
      <c r="W994" s="511"/>
      <c r="X994" s="511"/>
      <c r="Y994" s="511"/>
      <c r="Z994" s="511"/>
      <c r="AA994" s="511"/>
      <c r="AB994" s="511"/>
      <c r="AC994" s="511"/>
      <c r="AD994" s="511"/>
      <c r="AE994" s="33"/>
      <c r="AF994" s="174" t="str">
        <f>_xlfn.IFS(COUNTIF($AE$8:AE994,AE994)&lt;&gt;0,COUNTIF($AE$8:AE994,AE994),COUNTIF($AE$8:AE994,AE994)=0,"")</f>
        <v/>
      </c>
      <c r="AG994" s="98" t="str">
        <f t="shared" si="32"/>
        <v/>
      </c>
      <c r="AK994" s="3"/>
      <c r="AL994" s="363"/>
      <c r="AM994" s="364"/>
      <c r="AN994" s="364"/>
      <c r="AO994" s="364"/>
      <c r="AP994" s="364"/>
      <c r="AQ994" s="365"/>
      <c r="AR994" s="34"/>
    </row>
    <row r="995" spans="1:44" ht="27" customHeight="1" x14ac:dyDescent="0.65">
      <c r="A995" s="8" t="str">
        <f t="shared" si="33"/>
        <v/>
      </c>
      <c r="B995" s="30"/>
      <c r="E995" s="31"/>
      <c r="H995" s="511"/>
      <c r="I995" s="511"/>
      <c r="J995" s="511"/>
      <c r="K995" s="511"/>
      <c r="L995" s="511"/>
      <c r="M995" s="511"/>
      <c r="N995" s="511"/>
      <c r="O995" s="511"/>
      <c r="P995" s="511"/>
      <c r="Q995" s="511"/>
      <c r="R995" s="511"/>
      <c r="S995" s="511"/>
      <c r="T995" s="511"/>
      <c r="U995" s="511"/>
      <c r="V995" s="511"/>
      <c r="W995" s="511"/>
      <c r="X995" s="511"/>
      <c r="Y995" s="511"/>
      <c r="Z995" s="511"/>
      <c r="AA995" s="511"/>
      <c r="AB995" s="511"/>
      <c r="AC995" s="511"/>
      <c r="AD995" s="511"/>
      <c r="AE995" s="33"/>
      <c r="AF995" s="174" t="str">
        <f>_xlfn.IFS(COUNTIF($AE$8:AE995,AE995)&lt;&gt;0,COUNTIF($AE$8:AE995,AE995),COUNTIF($AE$8:AE995,AE995)=0,"")</f>
        <v/>
      </c>
      <c r="AG995" s="98" t="str">
        <f t="shared" si="32"/>
        <v/>
      </c>
      <c r="AK995" s="3"/>
      <c r="AL995" s="363"/>
      <c r="AM995" s="364"/>
      <c r="AN995" s="364"/>
      <c r="AO995" s="364"/>
      <c r="AP995" s="364"/>
      <c r="AQ995" s="365"/>
      <c r="AR995" s="34"/>
    </row>
    <row r="996" spans="1:44" ht="27" customHeight="1" x14ac:dyDescent="0.65">
      <c r="A996" s="8" t="str">
        <f t="shared" si="33"/>
        <v/>
      </c>
      <c r="B996" s="30"/>
      <c r="E996" s="31"/>
      <c r="G996" s="8" t="s">
        <v>551</v>
      </c>
      <c r="H996" s="511" t="s">
        <v>552</v>
      </c>
      <c r="I996" s="511"/>
      <c r="J996" s="511"/>
      <c r="K996" s="511"/>
      <c r="L996" s="511"/>
      <c r="M996" s="511"/>
      <c r="N996" s="511"/>
      <c r="O996" s="511"/>
      <c r="P996" s="511"/>
      <c r="Q996" s="511"/>
      <c r="R996" s="511"/>
      <c r="S996" s="511"/>
      <c r="T996" s="511"/>
      <c r="U996" s="511"/>
      <c r="V996" s="511"/>
      <c r="W996" s="511"/>
      <c r="X996" s="511"/>
      <c r="Y996" s="511"/>
      <c r="Z996" s="511"/>
      <c r="AA996" s="511"/>
      <c r="AB996" s="511"/>
      <c r="AC996" s="511"/>
      <c r="AD996" s="511"/>
      <c r="AE996" s="33"/>
      <c r="AF996" s="174" t="str">
        <f>_xlfn.IFS(COUNTIF($AE$8:AE996,AE996)&lt;&gt;0,COUNTIF($AE$8:AE996,AE996),COUNTIF($AE$8:AE996,AE996)=0,"")</f>
        <v/>
      </c>
      <c r="AG996" s="98" t="str">
        <f t="shared" si="32"/>
        <v/>
      </c>
      <c r="AK996" s="3"/>
      <c r="AL996" s="363"/>
      <c r="AM996" s="364"/>
      <c r="AN996" s="364"/>
      <c r="AO996" s="364"/>
      <c r="AP996" s="364"/>
      <c r="AQ996" s="365"/>
      <c r="AR996" s="34"/>
    </row>
    <row r="997" spans="1:44" ht="27" customHeight="1" x14ac:dyDescent="0.65">
      <c r="A997" s="8" t="str">
        <f t="shared" si="33"/>
        <v/>
      </c>
      <c r="B997" s="30"/>
      <c r="E997" s="31"/>
      <c r="H997" s="511"/>
      <c r="I997" s="511"/>
      <c r="J997" s="511"/>
      <c r="K997" s="511"/>
      <c r="L997" s="511"/>
      <c r="M997" s="511"/>
      <c r="N997" s="511"/>
      <c r="O997" s="511"/>
      <c r="P997" s="511"/>
      <c r="Q997" s="511"/>
      <c r="R997" s="511"/>
      <c r="S997" s="511"/>
      <c r="T997" s="511"/>
      <c r="U997" s="511"/>
      <c r="V997" s="511"/>
      <c r="W997" s="511"/>
      <c r="X997" s="511"/>
      <c r="Y997" s="511"/>
      <c r="Z997" s="511"/>
      <c r="AA997" s="511"/>
      <c r="AB997" s="511"/>
      <c r="AC997" s="511"/>
      <c r="AD997" s="511"/>
      <c r="AE997" s="33"/>
      <c r="AF997" s="174" t="str">
        <f>_xlfn.IFS(COUNTIF($AE$8:AE997,AE997)&lt;&gt;0,COUNTIF($AE$8:AE997,AE997),COUNTIF($AE$8:AE997,AE997)=0,"")</f>
        <v/>
      </c>
      <c r="AG997" s="98" t="str">
        <f t="shared" si="32"/>
        <v/>
      </c>
      <c r="AK997" s="3"/>
      <c r="AL997" s="363"/>
      <c r="AM997" s="364"/>
      <c r="AN997" s="364"/>
      <c r="AO997" s="364"/>
      <c r="AP997" s="364"/>
      <c r="AQ997" s="365"/>
      <c r="AR997" s="34"/>
    </row>
    <row r="998" spans="1:44" ht="27" customHeight="1" x14ac:dyDescent="0.65">
      <c r="A998" s="8" t="str">
        <f t="shared" si="33"/>
        <v/>
      </c>
      <c r="B998" s="30"/>
      <c r="E998" s="31"/>
      <c r="H998" s="511"/>
      <c r="I998" s="511"/>
      <c r="J998" s="511"/>
      <c r="K998" s="511"/>
      <c r="L998" s="511"/>
      <c r="M998" s="511"/>
      <c r="N998" s="511"/>
      <c r="O998" s="511"/>
      <c r="P998" s="511"/>
      <c r="Q998" s="511"/>
      <c r="R998" s="511"/>
      <c r="S998" s="511"/>
      <c r="T998" s="511"/>
      <c r="U998" s="511"/>
      <c r="V998" s="511"/>
      <c r="W998" s="511"/>
      <c r="X998" s="511"/>
      <c r="Y998" s="511"/>
      <c r="Z998" s="511"/>
      <c r="AA998" s="511"/>
      <c r="AB998" s="511"/>
      <c r="AC998" s="511"/>
      <c r="AD998" s="511"/>
      <c r="AE998" s="33"/>
      <c r="AF998" s="174" t="str">
        <f>_xlfn.IFS(COUNTIF($AE$8:AE998,AE998)&lt;&gt;0,COUNTIF($AE$8:AE998,AE998),COUNTIF($AE$8:AE998,AE998)=0,"")</f>
        <v/>
      </c>
      <c r="AG998" s="98" t="str">
        <f t="shared" si="32"/>
        <v/>
      </c>
      <c r="AK998" s="3"/>
      <c r="AL998" s="363"/>
      <c r="AM998" s="364"/>
      <c r="AN998" s="364"/>
      <c r="AO998" s="364"/>
      <c r="AP998" s="364"/>
      <c r="AQ998" s="365"/>
      <c r="AR998" s="34"/>
    </row>
    <row r="999" spans="1:44" ht="27" customHeight="1" x14ac:dyDescent="0.65">
      <c r="A999" s="8" t="str">
        <f t="shared" si="33"/>
        <v/>
      </c>
      <c r="B999" s="30"/>
      <c r="E999" s="31"/>
      <c r="H999" s="511"/>
      <c r="I999" s="511"/>
      <c r="J999" s="511"/>
      <c r="K999" s="511"/>
      <c r="L999" s="511"/>
      <c r="M999" s="511"/>
      <c r="N999" s="511"/>
      <c r="O999" s="511"/>
      <c r="P999" s="511"/>
      <c r="Q999" s="511"/>
      <c r="R999" s="511"/>
      <c r="S999" s="511"/>
      <c r="T999" s="511"/>
      <c r="U999" s="511"/>
      <c r="V999" s="511"/>
      <c r="W999" s="511"/>
      <c r="X999" s="511"/>
      <c r="Y999" s="511"/>
      <c r="Z999" s="511"/>
      <c r="AA999" s="511"/>
      <c r="AB999" s="511"/>
      <c r="AC999" s="511"/>
      <c r="AD999" s="511"/>
      <c r="AE999" s="33"/>
      <c r="AF999" s="174" t="str">
        <f>_xlfn.IFS(COUNTIF($AE$8:AE999,AE999)&lt;&gt;0,COUNTIF($AE$8:AE999,AE999),COUNTIF($AE$8:AE999,AE999)=0,"")</f>
        <v/>
      </c>
      <c r="AG999" s="98" t="str">
        <f t="shared" si="32"/>
        <v/>
      </c>
      <c r="AK999" s="3"/>
      <c r="AL999" s="363"/>
      <c r="AM999" s="364"/>
      <c r="AN999" s="364"/>
      <c r="AO999" s="364"/>
      <c r="AP999" s="364"/>
      <c r="AQ999" s="365"/>
      <c r="AR999" s="34"/>
    </row>
    <row r="1000" spans="1:44" ht="27" customHeight="1" thickBot="1" x14ac:dyDescent="0.7">
      <c r="A1000" s="8" t="str">
        <f t="shared" si="33"/>
        <v/>
      </c>
      <c r="B1000" s="30"/>
      <c r="E1000" s="31"/>
      <c r="AE1000" s="33"/>
      <c r="AF1000" s="174" t="str">
        <f>_xlfn.IFS(COUNTIF($AE$8:AE1000,AE1000)&lt;&gt;0,COUNTIF($AE$8:AE1000,AE1000),COUNTIF($AE$8:AE1000,AE1000)=0,"")</f>
        <v/>
      </c>
      <c r="AG1000" s="98" t="str">
        <f t="shared" si="32"/>
        <v/>
      </c>
      <c r="AK1000" s="3"/>
      <c r="AL1000" s="363"/>
      <c r="AM1000" s="364"/>
      <c r="AN1000" s="364"/>
      <c r="AO1000" s="364"/>
      <c r="AP1000" s="364"/>
      <c r="AQ1000" s="365"/>
      <c r="AR1000" s="70"/>
    </row>
    <row r="1001" spans="1:44" ht="27" customHeight="1" x14ac:dyDescent="0.65">
      <c r="B1001" s="17"/>
      <c r="C1001" s="4"/>
      <c r="D1001" s="4"/>
      <c r="E1001" s="18"/>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47"/>
      <c r="AF1001" s="175" t="str">
        <f>_xlfn.IFS(COUNTIF($AE$8:AE1001,AE1001)&lt;&gt;0,COUNTIF($AE$8:AE1001,AE1001),COUNTIF($AE$8:AE1001,AE1001)=0,"")</f>
        <v/>
      </c>
      <c r="AG1001" s="102"/>
      <c r="AH1001" s="48"/>
      <c r="AI1001" s="48"/>
      <c r="AJ1001" s="48"/>
      <c r="AK1001" s="13"/>
      <c r="AL1001" s="418"/>
      <c r="AM1001" s="419"/>
      <c r="AN1001" s="419"/>
      <c r="AO1001" s="419"/>
      <c r="AP1001" s="419"/>
      <c r="AQ1001" s="420"/>
      <c r="AR1001" s="70"/>
    </row>
    <row r="1002" spans="1:44" ht="27" customHeight="1" x14ac:dyDescent="0.65">
      <c r="A1002" s="8" t="str">
        <f t="shared" si="33"/>
        <v/>
      </c>
      <c r="B1002" s="661" t="s">
        <v>554</v>
      </c>
      <c r="C1002" s="662"/>
      <c r="D1002" s="662"/>
      <c r="E1002" s="663"/>
      <c r="H1002" s="511" t="s">
        <v>1158</v>
      </c>
      <c r="I1002" s="511"/>
      <c r="J1002" s="511"/>
      <c r="K1002" s="511"/>
      <c r="L1002" s="511"/>
      <c r="M1002" s="511"/>
      <c r="N1002" s="511"/>
      <c r="O1002" s="511"/>
      <c r="P1002" s="511"/>
      <c r="Q1002" s="511"/>
      <c r="R1002" s="511"/>
      <c r="S1002" s="511"/>
      <c r="T1002" s="511"/>
      <c r="U1002" s="511"/>
      <c r="V1002" s="511"/>
      <c r="W1002" s="511"/>
      <c r="X1002" s="511"/>
      <c r="Y1002" s="511"/>
      <c r="Z1002" s="511"/>
      <c r="AA1002" s="511"/>
      <c r="AB1002" s="511"/>
      <c r="AC1002" s="511"/>
      <c r="AD1002" s="511"/>
      <c r="AE1002" s="171"/>
      <c r="AF1002" s="174" t="str">
        <f>_xlfn.IFS(COUNTIF($AE$8:AE1002,AE1002)&lt;&gt;0,COUNTIF($AE$8:AE1002,AE1002),COUNTIF($AE$8:AE1002,AE1002)=0,"")</f>
        <v/>
      </c>
      <c r="AG1002" s="98" t="str">
        <f t="shared" si="32"/>
        <v/>
      </c>
      <c r="AK1002" s="3"/>
      <c r="AL1002" s="503" t="s">
        <v>1138</v>
      </c>
      <c r="AM1002" s="504"/>
      <c r="AN1002" s="504"/>
      <c r="AO1002" s="504"/>
      <c r="AP1002" s="504"/>
      <c r="AQ1002" s="505"/>
      <c r="AR1002" s="742"/>
    </row>
    <row r="1003" spans="1:44" ht="27" customHeight="1" x14ac:dyDescent="0.65">
      <c r="A1003" s="8" t="str">
        <f t="shared" si="33"/>
        <v/>
      </c>
      <c r="B1003" s="661"/>
      <c r="C1003" s="662"/>
      <c r="D1003" s="662"/>
      <c r="E1003" s="663"/>
      <c r="H1003" s="511"/>
      <c r="I1003" s="511"/>
      <c r="J1003" s="511"/>
      <c r="K1003" s="511"/>
      <c r="L1003" s="511"/>
      <c r="M1003" s="511"/>
      <c r="N1003" s="511"/>
      <c r="O1003" s="511"/>
      <c r="P1003" s="511"/>
      <c r="Q1003" s="511"/>
      <c r="R1003" s="511"/>
      <c r="S1003" s="511"/>
      <c r="T1003" s="511"/>
      <c r="U1003" s="511"/>
      <c r="V1003" s="511"/>
      <c r="W1003" s="511"/>
      <c r="X1003" s="511"/>
      <c r="Y1003" s="511"/>
      <c r="Z1003" s="511"/>
      <c r="AA1003" s="511"/>
      <c r="AB1003" s="511"/>
      <c r="AC1003" s="511"/>
      <c r="AD1003" s="511"/>
      <c r="AE1003" s="33"/>
      <c r="AF1003" s="174" t="str">
        <f>_xlfn.IFS(COUNTIF($AE$8:AE1003,AE1003)&lt;&gt;0,COUNTIF($AE$8:AE1003,AE1003),COUNTIF($AE$8:AE1003,AE1003)=0,"")</f>
        <v/>
      </c>
      <c r="AG1003" s="98" t="str">
        <f t="shared" si="32"/>
        <v/>
      </c>
      <c r="AK1003" s="3"/>
      <c r="AL1003" s="503"/>
      <c r="AM1003" s="504"/>
      <c r="AN1003" s="504"/>
      <c r="AO1003" s="504"/>
      <c r="AP1003" s="504"/>
      <c r="AQ1003" s="505"/>
      <c r="AR1003" s="742"/>
    </row>
    <row r="1004" spans="1:44" ht="27" customHeight="1" x14ac:dyDescent="0.65">
      <c r="A1004" s="8" t="str">
        <f t="shared" si="33"/>
        <v/>
      </c>
      <c r="B1004" s="661"/>
      <c r="C1004" s="662"/>
      <c r="D1004" s="662"/>
      <c r="E1004" s="663"/>
      <c r="H1004" s="511"/>
      <c r="I1004" s="511"/>
      <c r="J1004" s="511"/>
      <c r="K1004" s="511"/>
      <c r="L1004" s="511"/>
      <c r="M1004" s="511"/>
      <c r="N1004" s="511"/>
      <c r="O1004" s="511"/>
      <c r="P1004" s="511"/>
      <c r="Q1004" s="511"/>
      <c r="R1004" s="511"/>
      <c r="S1004" s="511"/>
      <c r="T1004" s="511"/>
      <c r="U1004" s="511"/>
      <c r="V1004" s="511"/>
      <c r="W1004" s="511"/>
      <c r="X1004" s="511"/>
      <c r="Y1004" s="511"/>
      <c r="Z1004" s="511"/>
      <c r="AA1004" s="511"/>
      <c r="AB1004" s="511"/>
      <c r="AC1004" s="511"/>
      <c r="AD1004" s="511"/>
      <c r="AE1004" s="33"/>
      <c r="AF1004" s="174" t="str">
        <f>_xlfn.IFS(COUNTIF($AE$8:AE1004,AE1004)&lt;&gt;0,COUNTIF($AE$8:AE1004,AE1004),COUNTIF($AE$8:AE1004,AE1004)=0,"")</f>
        <v/>
      </c>
      <c r="AG1004" s="98" t="str">
        <f t="shared" si="32"/>
        <v/>
      </c>
      <c r="AK1004" s="3"/>
      <c r="AL1004" s="503"/>
      <c r="AM1004" s="504"/>
      <c r="AN1004" s="504"/>
      <c r="AO1004" s="504"/>
      <c r="AP1004" s="504"/>
      <c r="AQ1004" s="505"/>
      <c r="AR1004" s="70"/>
    </row>
    <row r="1005" spans="1:44" ht="27" customHeight="1" x14ac:dyDescent="0.65">
      <c r="A1005" s="8" t="str">
        <f t="shared" si="33"/>
        <v/>
      </c>
      <c r="B1005" s="661"/>
      <c r="C1005" s="662"/>
      <c r="D1005" s="662"/>
      <c r="E1005" s="663"/>
      <c r="H1005" s="511"/>
      <c r="I1005" s="511"/>
      <c r="J1005" s="511"/>
      <c r="K1005" s="511"/>
      <c r="L1005" s="511"/>
      <c r="M1005" s="511"/>
      <c r="N1005" s="511"/>
      <c r="O1005" s="511"/>
      <c r="P1005" s="511"/>
      <c r="Q1005" s="511"/>
      <c r="R1005" s="511"/>
      <c r="S1005" s="511"/>
      <c r="T1005" s="511"/>
      <c r="U1005" s="511"/>
      <c r="V1005" s="511"/>
      <c r="W1005" s="511"/>
      <c r="X1005" s="511"/>
      <c r="Y1005" s="511"/>
      <c r="Z1005" s="511"/>
      <c r="AA1005" s="511"/>
      <c r="AB1005" s="511"/>
      <c r="AC1005" s="511"/>
      <c r="AD1005" s="511"/>
      <c r="AE1005" s="33"/>
      <c r="AF1005" s="174" t="str">
        <f>_xlfn.IFS(COUNTIF($AE$8:AE1005,AE1005)&lt;&gt;0,COUNTIF($AE$8:AE1005,AE1005),COUNTIF($AE$8:AE1005,AE1005)=0,"")</f>
        <v/>
      </c>
      <c r="AG1005" s="98" t="str">
        <f t="shared" si="32"/>
        <v/>
      </c>
      <c r="AK1005" s="3"/>
      <c r="AL1005" s="503"/>
      <c r="AM1005" s="504"/>
      <c r="AN1005" s="504"/>
      <c r="AO1005" s="504"/>
      <c r="AP1005" s="504"/>
      <c r="AQ1005" s="505"/>
      <c r="AR1005" s="70"/>
    </row>
    <row r="1006" spans="1:44" ht="27" customHeight="1" x14ac:dyDescent="0.65">
      <c r="A1006" s="8" t="str">
        <f t="shared" si="33"/>
        <v/>
      </c>
      <c r="B1006" s="124"/>
      <c r="C1006" s="125"/>
      <c r="D1006" s="125"/>
      <c r="E1006" s="126"/>
      <c r="H1006" s="511"/>
      <c r="I1006" s="511"/>
      <c r="J1006" s="511"/>
      <c r="K1006" s="511"/>
      <c r="L1006" s="511"/>
      <c r="M1006" s="511"/>
      <c r="N1006" s="511"/>
      <c r="O1006" s="511"/>
      <c r="P1006" s="511"/>
      <c r="Q1006" s="511"/>
      <c r="R1006" s="511"/>
      <c r="S1006" s="511"/>
      <c r="T1006" s="511"/>
      <c r="U1006" s="511"/>
      <c r="V1006" s="511"/>
      <c r="W1006" s="511"/>
      <c r="X1006" s="511"/>
      <c r="Y1006" s="511"/>
      <c r="Z1006" s="511"/>
      <c r="AA1006" s="511"/>
      <c r="AB1006" s="511"/>
      <c r="AC1006" s="511"/>
      <c r="AD1006" s="511"/>
      <c r="AE1006" s="33"/>
      <c r="AF1006" s="174" t="str">
        <f>_xlfn.IFS(COUNTIF($AE$8:AE1006,AE1006)&lt;&gt;0,COUNTIF($AE$8:AE1006,AE1006),COUNTIF($AE$8:AE1006,AE1006)=0,"")</f>
        <v/>
      </c>
      <c r="AG1006" s="98" t="str">
        <f t="shared" si="32"/>
        <v/>
      </c>
      <c r="AK1006" s="3"/>
      <c r="AL1006" s="503"/>
      <c r="AM1006" s="504"/>
      <c r="AN1006" s="504"/>
      <c r="AO1006" s="504"/>
      <c r="AP1006" s="504"/>
      <c r="AQ1006" s="505"/>
      <c r="AR1006" s="70"/>
    </row>
    <row r="1007" spans="1:44" ht="27" customHeight="1" x14ac:dyDescent="0.65">
      <c r="A1007" s="8" t="str">
        <f t="shared" si="33"/>
        <v/>
      </c>
      <c r="B1007" s="124"/>
      <c r="C1007" s="125"/>
      <c r="D1007" s="125"/>
      <c r="E1007" s="126"/>
      <c r="H1007" s="118"/>
      <c r="I1007" s="118"/>
      <c r="J1007" s="118"/>
      <c r="K1007" s="118"/>
      <c r="L1007" s="118"/>
      <c r="M1007" s="118"/>
      <c r="N1007" s="118"/>
      <c r="O1007" s="118"/>
      <c r="P1007" s="118"/>
      <c r="Q1007" s="118"/>
      <c r="R1007" s="118"/>
      <c r="S1007" s="118"/>
      <c r="T1007" s="118"/>
      <c r="U1007" s="118"/>
      <c r="V1007" s="118"/>
      <c r="W1007" s="118"/>
      <c r="X1007" s="118"/>
      <c r="Y1007" s="118"/>
      <c r="Z1007" s="118"/>
      <c r="AA1007" s="118"/>
      <c r="AB1007" s="118"/>
      <c r="AC1007" s="118"/>
      <c r="AD1007" s="118"/>
      <c r="AE1007" s="33"/>
      <c r="AF1007" s="174" t="str">
        <f>_xlfn.IFS(COUNTIF($AE$8:AE1007,AE1007)&lt;&gt;0,COUNTIF($AE$8:AE1007,AE1007),COUNTIF($AE$8:AE1007,AE1007)=0,"")</f>
        <v/>
      </c>
      <c r="AG1007" s="98" t="str">
        <f t="shared" si="32"/>
        <v/>
      </c>
      <c r="AK1007" s="3"/>
      <c r="AL1007" s="354"/>
      <c r="AM1007" s="355"/>
      <c r="AN1007" s="355"/>
      <c r="AO1007" s="355"/>
      <c r="AP1007" s="355"/>
      <c r="AQ1007" s="356"/>
      <c r="AR1007" s="70"/>
    </row>
    <row r="1008" spans="1:44" ht="27" customHeight="1" x14ac:dyDescent="0.65">
      <c r="A1008" s="8">
        <f t="shared" si="33"/>
        <v>164</v>
      </c>
      <c r="B1008" s="266" t="str">
        <f>+B1002</f>
        <v>12業務継続計画の策定等</v>
      </c>
      <c r="C1008" s="125"/>
      <c r="D1008" s="125"/>
      <c r="E1008" s="126"/>
      <c r="F1008" s="733" t="s">
        <v>533</v>
      </c>
      <c r="G1008" s="726"/>
      <c r="H1008" s="511" t="s">
        <v>553</v>
      </c>
      <c r="I1008" s="511"/>
      <c r="J1008" s="511"/>
      <c r="K1008" s="511"/>
      <c r="L1008" s="511"/>
      <c r="M1008" s="511"/>
      <c r="N1008" s="511"/>
      <c r="O1008" s="511"/>
      <c r="P1008" s="511"/>
      <c r="Q1008" s="511"/>
      <c r="R1008" s="511"/>
      <c r="S1008" s="511"/>
      <c r="T1008" s="511"/>
      <c r="U1008" s="511"/>
      <c r="V1008" s="511"/>
      <c r="W1008" s="511"/>
      <c r="X1008" s="511"/>
      <c r="Y1008" s="511"/>
      <c r="Z1008" s="511"/>
      <c r="AA1008" s="511"/>
      <c r="AB1008" s="511"/>
      <c r="AC1008" s="511"/>
      <c r="AD1008" s="511"/>
      <c r="AE1008" s="171" t="s">
        <v>838</v>
      </c>
      <c r="AF1008" s="174">
        <f>_xlfn.IFS(COUNTIF($AE$8:AE1008,AE1008)&lt;&gt;0,COUNTIF($AE$8:AE1008,AE1008),COUNTIF($AE$8:AE1008,AE1008)=0,"")</f>
        <v>164</v>
      </c>
      <c r="AG1008" s="98">
        <f t="shared" ref="AG1008" si="34">+AF1008</f>
        <v>164</v>
      </c>
      <c r="AH1008" s="554" t="s">
        <v>50</v>
      </c>
      <c r="AI1008" s="555"/>
      <c r="AJ1008" s="556"/>
      <c r="AK1008" s="3"/>
      <c r="AL1008" s="503" t="s">
        <v>912</v>
      </c>
      <c r="AM1008" s="504"/>
      <c r="AN1008" s="504"/>
      <c r="AO1008" s="504"/>
      <c r="AP1008" s="504"/>
      <c r="AQ1008" s="505"/>
      <c r="AR1008" s="742" t="e">
        <f>VLOOKUP(AH1008,$CD$7:$CE$9,2,FALSE)</f>
        <v>#N/A</v>
      </c>
    </row>
    <row r="1009" spans="1:44" ht="27" customHeight="1" x14ac:dyDescent="0.65">
      <c r="A1009" s="8" t="str">
        <f t="shared" si="33"/>
        <v/>
      </c>
      <c r="B1009" s="124"/>
      <c r="C1009" s="125"/>
      <c r="D1009" s="125"/>
      <c r="E1009" s="126"/>
      <c r="F1009" s="272"/>
      <c r="G1009" s="303"/>
      <c r="H1009" s="511"/>
      <c r="I1009" s="511"/>
      <c r="J1009" s="511"/>
      <c r="K1009" s="511"/>
      <c r="L1009" s="511"/>
      <c r="M1009" s="511"/>
      <c r="N1009" s="511"/>
      <c r="O1009" s="511"/>
      <c r="P1009" s="511"/>
      <c r="Q1009" s="511"/>
      <c r="R1009" s="511"/>
      <c r="S1009" s="511"/>
      <c r="T1009" s="511"/>
      <c r="U1009" s="511"/>
      <c r="V1009" s="511"/>
      <c r="W1009" s="511"/>
      <c r="X1009" s="511"/>
      <c r="Y1009" s="511"/>
      <c r="Z1009" s="511"/>
      <c r="AA1009" s="511"/>
      <c r="AB1009" s="511"/>
      <c r="AC1009" s="511"/>
      <c r="AD1009" s="511"/>
      <c r="AE1009" s="33"/>
      <c r="AF1009" s="174" t="str">
        <f>_xlfn.IFS(COUNTIF($AE$8:AE1009,AE1009)&lt;&gt;0,COUNTIF($AE$8:AE1009,AE1009),COUNTIF($AE$8:AE1009,AE1009)=0,"")</f>
        <v/>
      </c>
      <c r="AG1009" s="98" t="str">
        <f t="shared" si="32"/>
        <v/>
      </c>
      <c r="AK1009" s="3"/>
      <c r="AL1009" s="503"/>
      <c r="AM1009" s="504"/>
      <c r="AN1009" s="504"/>
      <c r="AO1009" s="504"/>
      <c r="AP1009" s="504"/>
      <c r="AQ1009" s="505"/>
      <c r="AR1009" s="742"/>
    </row>
    <row r="1010" spans="1:44" ht="27" customHeight="1" thickBot="1" x14ac:dyDescent="0.7">
      <c r="A1010" s="8" t="str">
        <f t="shared" si="33"/>
        <v/>
      </c>
      <c r="B1010" s="124"/>
      <c r="C1010" s="125"/>
      <c r="D1010" s="125"/>
      <c r="E1010" s="126"/>
      <c r="H1010" s="511"/>
      <c r="I1010" s="511"/>
      <c r="J1010" s="511"/>
      <c r="K1010" s="511"/>
      <c r="L1010" s="511"/>
      <c r="M1010" s="511"/>
      <c r="N1010" s="511"/>
      <c r="O1010" s="511"/>
      <c r="P1010" s="511"/>
      <c r="Q1010" s="511"/>
      <c r="R1010" s="511"/>
      <c r="S1010" s="511"/>
      <c r="T1010" s="511"/>
      <c r="U1010" s="511"/>
      <c r="V1010" s="511"/>
      <c r="W1010" s="511"/>
      <c r="X1010" s="511"/>
      <c r="Y1010" s="511"/>
      <c r="Z1010" s="511"/>
      <c r="AA1010" s="511"/>
      <c r="AB1010" s="511"/>
      <c r="AC1010" s="511"/>
      <c r="AD1010" s="511"/>
      <c r="AE1010" s="33"/>
      <c r="AF1010" s="174" t="str">
        <f>_xlfn.IFS(COUNTIF($AE$8:AE1010,AE1010)&lt;&gt;0,COUNTIF($AE$8:AE1010,AE1010),COUNTIF($AE$8:AE1010,AE1010)=0,"")</f>
        <v/>
      </c>
      <c r="AG1010" s="98" t="str">
        <f t="shared" si="32"/>
        <v/>
      </c>
      <c r="AK1010" s="3"/>
      <c r="AL1010" s="503"/>
      <c r="AM1010" s="504"/>
      <c r="AN1010" s="504"/>
      <c r="AO1010" s="504"/>
      <c r="AP1010" s="504"/>
      <c r="AQ1010" s="505"/>
      <c r="AR1010" s="70"/>
    </row>
    <row r="1011" spans="1:44" ht="27" customHeight="1" x14ac:dyDescent="0.65">
      <c r="A1011" s="8" t="str">
        <f t="shared" si="33"/>
        <v/>
      </c>
      <c r="B1011" s="973"/>
      <c r="C1011" s="974"/>
      <c r="D1011" s="974"/>
      <c r="E1011" s="975"/>
      <c r="G1011" s="72" t="s">
        <v>94</v>
      </c>
      <c r="H1011" s="534" t="s">
        <v>1072</v>
      </c>
      <c r="I1011" s="534"/>
      <c r="J1011" s="534"/>
      <c r="K1011" s="534"/>
      <c r="L1011" s="534"/>
      <c r="M1011" s="534"/>
      <c r="N1011" s="534"/>
      <c r="O1011" s="534"/>
      <c r="P1011" s="534"/>
      <c r="Q1011" s="534"/>
      <c r="R1011" s="534"/>
      <c r="S1011" s="534"/>
      <c r="T1011" s="534"/>
      <c r="U1011" s="534"/>
      <c r="V1011" s="534"/>
      <c r="W1011" s="534"/>
      <c r="X1011" s="534"/>
      <c r="Y1011" s="534"/>
      <c r="Z1011" s="534"/>
      <c r="AA1011" s="534"/>
      <c r="AB1011" s="534"/>
      <c r="AC1011" s="534"/>
      <c r="AD1011" s="535"/>
      <c r="AE1011" s="33"/>
      <c r="AF1011" s="174" t="str">
        <f>_xlfn.IFS(COUNTIF($AE$8:AE1011,AE1011)&lt;&gt;0,COUNTIF($AE$8:AE1011,AE1011),COUNTIF($AE$8:AE1011,AE1011)=0,"")</f>
        <v/>
      </c>
      <c r="AG1011" s="98" t="str">
        <f t="shared" si="32"/>
        <v/>
      </c>
      <c r="AK1011" s="3"/>
      <c r="AL1011" s="363"/>
      <c r="AM1011" s="364"/>
      <c r="AN1011" s="364"/>
      <c r="AO1011" s="364"/>
      <c r="AP1011" s="364"/>
      <c r="AQ1011" s="365"/>
      <c r="AR1011" s="34"/>
    </row>
    <row r="1012" spans="1:44" ht="27" customHeight="1" x14ac:dyDescent="0.65">
      <c r="A1012" s="8" t="str">
        <f t="shared" si="33"/>
        <v/>
      </c>
      <c r="B1012" s="973"/>
      <c r="C1012" s="974"/>
      <c r="D1012" s="974"/>
      <c r="E1012" s="975"/>
      <c r="G1012" s="32"/>
      <c r="H1012" s="511"/>
      <c r="I1012" s="511"/>
      <c r="J1012" s="511"/>
      <c r="K1012" s="511"/>
      <c r="L1012" s="511"/>
      <c r="M1012" s="511"/>
      <c r="N1012" s="511"/>
      <c r="O1012" s="511"/>
      <c r="P1012" s="511"/>
      <c r="Q1012" s="511"/>
      <c r="R1012" s="511"/>
      <c r="S1012" s="511"/>
      <c r="T1012" s="511"/>
      <c r="U1012" s="511"/>
      <c r="V1012" s="511"/>
      <c r="W1012" s="511"/>
      <c r="X1012" s="511"/>
      <c r="Y1012" s="511"/>
      <c r="Z1012" s="511"/>
      <c r="AA1012" s="511"/>
      <c r="AB1012" s="511"/>
      <c r="AC1012" s="511"/>
      <c r="AD1012" s="536"/>
      <c r="AE1012" s="33"/>
      <c r="AF1012" s="174" t="str">
        <f>_xlfn.IFS(COUNTIF($AE$8:AE1012,AE1012)&lt;&gt;0,COUNTIF($AE$8:AE1012,AE1012),COUNTIF($AE$8:AE1012,AE1012)=0,"")</f>
        <v/>
      </c>
      <c r="AG1012" s="98" t="str">
        <f t="shared" si="32"/>
        <v/>
      </c>
      <c r="AK1012" s="3"/>
      <c r="AL1012" s="363"/>
      <c r="AM1012" s="364"/>
      <c r="AN1012" s="364"/>
      <c r="AO1012" s="364"/>
      <c r="AP1012" s="364"/>
      <c r="AQ1012" s="365"/>
      <c r="AR1012" s="34"/>
    </row>
    <row r="1013" spans="1:44" ht="27" customHeight="1" x14ac:dyDescent="0.65">
      <c r="A1013" s="8" t="str">
        <f t="shared" si="33"/>
        <v/>
      </c>
      <c r="B1013" s="973"/>
      <c r="C1013" s="974"/>
      <c r="D1013" s="974"/>
      <c r="E1013" s="975"/>
      <c r="G1013" s="32"/>
      <c r="H1013" s="511"/>
      <c r="I1013" s="511"/>
      <c r="J1013" s="511"/>
      <c r="K1013" s="511"/>
      <c r="L1013" s="511"/>
      <c r="M1013" s="511"/>
      <c r="N1013" s="511"/>
      <c r="O1013" s="511"/>
      <c r="P1013" s="511"/>
      <c r="Q1013" s="511"/>
      <c r="R1013" s="511"/>
      <c r="S1013" s="511"/>
      <c r="T1013" s="511"/>
      <c r="U1013" s="511"/>
      <c r="V1013" s="511"/>
      <c r="W1013" s="511"/>
      <c r="X1013" s="511"/>
      <c r="Y1013" s="511"/>
      <c r="Z1013" s="511"/>
      <c r="AA1013" s="511"/>
      <c r="AB1013" s="511"/>
      <c r="AC1013" s="511"/>
      <c r="AD1013" s="536"/>
      <c r="AE1013" s="33"/>
      <c r="AF1013" s="174" t="str">
        <f>_xlfn.IFS(COUNTIF($AE$8:AE1013,AE1013)&lt;&gt;0,COUNTIF($AE$8:AE1013,AE1013),COUNTIF($AE$8:AE1013,AE1013)=0,"")</f>
        <v/>
      </c>
      <c r="AG1013" s="98" t="str">
        <f t="shared" si="32"/>
        <v/>
      </c>
      <c r="AK1013" s="3"/>
      <c r="AL1013" s="363"/>
      <c r="AM1013" s="364"/>
      <c r="AN1013" s="364"/>
      <c r="AO1013" s="364"/>
      <c r="AP1013" s="364"/>
      <c r="AQ1013" s="365"/>
      <c r="AR1013" s="34"/>
    </row>
    <row r="1014" spans="1:44" ht="27" customHeight="1" x14ac:dyDescent="0.65">
      <c r="A1014" s="8" t="str">
        <f t="shared" si="33"/>
        <v/>
      </c>
      <c r="B1014" s="973"/>
      <c r="C1014" s="974"/>
      <c r="D1014" s="974"/>
      <c r="E1014" s="975"/>
      <c r="G1014" s="32"/>
      <c r="H1014" s="511"/>
      <c r="I1014" s="511"/>
      <c r="J1014" s="511"/>
      <c r="K1014" s="511"/>
      <c r="L1014" s="511"/>
      <c r="M1014" s="511"/>
      <c r="N1014" s="511"/>
      <c r="O1014" s="511"/>
      <c r="P1014" s="511"/>
      <c r="Q1014" s="511"/>
      <c r="R1014" s="511"/>
      <c r="S1014" s="511"/>
      <c r="T1014" s="511"/>
      <c r="U1014" s="511"/>
      <c r="V1014" s="511"/>
      <c r="W1014" s="511"/>
      <c r="X1014" s="511"/>
      <c r="Y1014" s="511"/>
      <c r="Z1014" s="511"/>
      <c r="AA1014" s="511"/>
      <c r="AB1014" s="511"/>
      <c r="AC1014" s="511"/>
      <c r="AD1014" s="536"/>
      <c r="AE1014" s="33"/>
      <c r="AF1014" s="174" t="str">
        <f>_xlfn.IFS(COUNTIF($AE$8:AE1014,AE1014)&lt;&gt;0,COUNTIF($AE$8:AE1014,AE1014),COUNTIF($AE$8:AE1014,AE1014)=0,"")</f>
        <v/>
      </c>
      <c r="AG1014" s="98" t="str">
        <f t="shared" si="32"/>
        <v/>
      </c>
      <c r="AK1014" s="3"/>
      <c r="AL1014" s="363"/>
      <c r="AM1014" s="364"/>
      <c r="AN1014" s="364"/>
      <c r="AO1014" s="364"/>
      <c r="AP1014" s="364"/>
      <c r="AQ1014" s="365"/>
      <c r="AR1014" s="34"/>
    </row>
    <row r="1015" spans="1:44" ht="27" customHeight="1" x14ac:dyDescent="0.65">
      <c r="A1015" s="8" t="str">
        <f t="shared" si="33"/>
        <v/>
      </c>
      <c r="B1015" s="973"/>
      <c r="C1015" s="974"/>
      <c r="D1015" s="974"/>
      <c r="E1015" s="975"/>
      <c r="G1015" s="32"/>
      <c r="H1015" s="511"/>
      <c r="I1015" s="511"/>
      <c r="J1015" s="511"/>
      <c r="K1015" s="511"/>
      <c r="L1015" s="511"/>
      <c r="M1015" s="511"/>
      <c r="N1015" s="511"/>
      <c r="O1015" s="511"/>
      <c r="P1015" s="511"/>
      <c r="Q1015" s="511"/>
      <c r="R1015" s="511"/>
      <c r="S1015" s="511"/>
      <c r="T1015" s="511"/>
      <c r="U1015" s="511"/>
      <c r="V1015" s="511"/>
      <c r="W1015" s="511"/>
      <c r="X1015" s="511"/>
      <c r="Y1015" s="511"/>
      <c r="Z1015" s="511"/>
      <c r="AA1015" s="511"/>
      <c r="AB1015" s="511"/>
      <c r="AC1015" s="511"/>
      <c r="AD1015" s="536"/>
      <c r="AE1015" s="33"/>
      <c r="AF1015" s="174" t="str">
        <f>_xlfn.IFS(COUNTIF($AE$8:AE1015,AE1015)&lt;&gt;0,COUNTIF($AE$8:AE1015,AE1015),COUNTIF($AE$8:AE1015,AE1015)=0,"")</f>
        <v/>
      </c>
      <c r="AG1015" s="98" t="str">
        <f t="shared" si="32"/>
        <v/>
      </c>
      <c r="AK1015" s="3"/>
      <c r="AL1015" s="363"/>
      <c r="AM1015" s="364"/>
      <c r="AN1015" s="364"/>
      <c r="AO1015" s="364"/>
      <c r="AP1015" s="364"/>
      <c r="AQ1015" s="365"/>
      <c r="AR1015" s="34"/>
    </row>
    <row r="1016" spans="1:44" ht="27" customHeight="1" thickBot="1" x14ac:dyDescent="0.7">
      <c r="A1016" s="8" t="str">
        <f t="shared" si="33"/>
        <v/>
      </c>
      <c r="B1016" s="30"/>
      <c r="E1016" s="31"/>
      <c r="G1016" s="42"/>
      <c r="H1016" s="561"/>
      <c r="I1016" s="561"/>
      <c r="J1016" s="561"/>
      <c r="K1016" s="561"/>
      <c r="L1016" s="561"/>
      <c r="M1016" s="561"/>
      <c r="N1016" s="561"/>
      <c r="O1016" s="561"/>
      <c r="P1016" s="561"/>
      <c r="Q1016" s="561"/>
      <c r="R1016" s="561"/>
      <c r="S1016" s="561"/>
      <c r="T1016" s="561"/>
      <c r="U1016" s="561"/>
      <c r="V1016" s="561"/>
      <c r="W1016" s="561"/>
      <c r="X1016" s="561"/>
      <c r="Y1016" s="561"/>
      <c r="Z1016" s="561"/>
      <c r="AA1016" s="561"/>
      <c r="AB1016" s="561"/>
      <c r="AC1016" s="561"/>
      <c r="AD1016" s="562"/>
      <c r="AE1016" s="33"/>
      <c r="AF1016" s="174" t="str">
        <f>_xlfn.IFS(COUNTIF($AE$8:AE1016,AE1016)&lt;&gt;0,COUNTIF($AE$8:AE1016,AE1016),COUNTIF($AE$8:AE1016,AE1016)=0,"")</f>
        <v/>
      </c>
      <c r="AG1016" s="98" t="str">
        <f t="shared" si="32"/>
        <v/>
      </c>
      <c r="AK1016" s="3"/>
      <c r="AL1016" s="363"/>
      <c r="AM1016" s="364"/>
      <c r="AN1016" s="364"/>
      <c r="AO1016" s="364"/>
      <c r="AP1016" s="364"/>
      <c r="AQ1016" s="365"/>
      <c r="AR1016" s="34"/>
    </row>
    <row r="1017" spans="1:44" ht="27" customHeight="1" x14ac:dyDescent="0.65">
      <c r="B1017" s="30"/>
      <c r="E1017" s="31"/>
      <c r="G1017" s="32"/>
      <c r="H1017" s="883" t="s">
        <v>1073</v>
      </c>
      <c r="I1017" s="995"/>
      <c r="J1017" s="995"/>
      <c r="K1017" s="995"/>
      <c r="L1017" s="995"/>
      <c r="M1017" s="995"/>
      <c r="N1017" s="995"/>
      <c r="O1017" s="995"/>
      <c r="P1017" s="995"/>
      <c r="Q1017" s="995"/>
      <c r="R1017" s="995"/>
      <c r="S1017" s="995"/>
      <c r="T1017" s="995"/>
      <c r="U1017" s="995"/>
      <c r="V1017" s="995"/>
      <c r="W1017" s="995"/>
      <c r="X1017" s="995"/>
      <c r="Y1017" s="995"/>
      <c r="Z1017" s="995"/>
      <c r="AA1017" s="995"/>
      <c r="AB1017" s="995"/>
      <c r="AC1017" s="995"/>
      <c r="AD1017" s="996"/>
      <c r="AE1017" s="33"/>
      <c r="AF1017" s="174"/>
      <c r="AK1017" s="3"/>
      <c r="AL1017" s="363"/>
      <c r="AM1017" s="364"/>
      <c r="AN1017" s="364"/>
      <c r="AO1017" s="364"/>
      <c r="AP1017" s="364"/>
      <c r="AQ1017" s="365"/>
      <c r="AR1017" s="34"/>
    </row>
    <row r="1018" spans="1:44" ht="27" customHeight="1" x14ac:dyDescent="0.65">
      <c r="B1018" s="30"/>
      <c r="E1018" s="31"/>
      <c r="G1018" s="32"/>
      <c r="H1018" s="997"/>
      <c r="I1018" s="997"/>
      <c r="J1018" s="997"/>
      <c r="K1018" s="997"/>
      <c r="L1018" s="997"/>
      <c r="M1018" s="997"/>
      <c r="N1018" s="997"/>
      <c r="O1018" s="997"/>
      <c r="P1018" s="997"/>
      <c r="Q1018" s="997"/>
      <c r="R1018" s="997"/>
      <c r="S1018" s="997"/>
      <c r="T1018" s="997"/>
      <c r="U1018" s="997"/>
      <c r="V1018" s="997"/>
      <c r="W1018" s="997"/>
      <c r="X1018" s="997"/>
      <c r="Y1018" s="997"/>
      <c r="Z1018" s="997"/>
      <c r="AA1018" s="997"/>
      <c r="AB1018" s="997"/>
      <c r="AC1018" s="997"/>
      <c r="AD1018" s="998"/>
      <c r="AE1018" s="33"/>
      <c r="AF1018" s="174"/>
      <c r="AK1018" s="3"/>
      <c r="AL1018" s="363"/>
      <c r="AM1018" s="364"/>
      <c r="AN1018" s="364"/>
      <c r="AO1018" s="364"/>
      <c r="AP1018" s="364"/>
      <c r="AQ1018" s="365"/>
      <c r="AR1018" s="34"/>
    </row>
    <row r="1019" spans="1:44" ht="27" customHeight="1" x14ac:dyDescent="0.65">
      <c r="B1019" s="30"/>
      <c r="E1019" s="31"/>
      <c r="G1019" s="32"/>
      <c r="H1019" s="997"/>
      <c r="I1019" s="997"/>
      <c r="J1019" s="997"/>
      <c r="K1019" s="997"/>
      <c r="L1019" s="997"/>
      <c r="M1019" s="997"/>
      <c r="N1019" s="997"/>
      <c r="O1019" s="997"/>
      <c r="P1019" s="997"/>
      <c r="Q1019" s="997"/>
      <c r="R1019" s="997"/>
      <c r="S1019" s="997"/>
      <c r="T1019" s="997"/>
      <c r="U1019" s="997"/>
      <c r="V1019" s="997"/>
      <c r="W1019" s="997"/>
      <c r="X1019" s="997"/>
      <c r="Y1019" s="997"/>
      <c r="Z1019" s="997"/>
      <c r="AA1019" s="997"/>
      <c r="AB1019" s="997"/>
      <c r="AC1019" s="997"/>
      <c r="AD1019" s="998"/>
      <c r="AE1019" s="33"/>
      <c r="AF1019" s="174"/>
      <c r="AK1019" s="3"/>
      <c r="AL1019" s="363"/>
      <c r="AM1019" s="364"/>
      <c r="AN1019" s="364"/>
      <c r="AO1019" s="364"/>
      <c r="AP1019" s="364"/>
      <c r="AQ1019" s="365"/>
      <c r="AR1019" s="34"/>
    </row>
    <row r="1020" spans="1:44" ht="27" customHeight="1" thickBot="1" x14ac:dyDescent="0.7">
      <c r="B1020" s="30"/>
      <c r="E1020" s="31"/>
      <c r="G1020" s="32"/>
      <c r="H1020" s="997"/>
      <c r="I1020" s="997"/>
      <c r="J1020" s="997"/>
      <c r="K1020" s="997"/>
      <c r="L1020" s="997"/>
      <c r="M1020" s="997"/>
      <c r="N1020" s="997"/>
      <c r="O1020" s="997"/>
      <c r="P1020" s="997"/>
      <c r="Q1020" s="997"/>
      <c r="R1020" s="997"/>
      <c r="S1020" s="997"/>
      <c r="T1020" s="997"/>
      <c r="U1020" s="997"/>
      <c r="V1020" s="997"/>
      <c r="W1020" s="997"/>
      <c r="X1020" s="997"/>
      <c r="Y1020" s="997"/>
      <c r="Z1020" s="997"/>
      <c r="AA1020" s="997"/>
      <c r="AB1020" s="997"/>
      <c r="AC1020" s="997"/>
      <c r="AD1020" s="998"/>
      <c r="AE1020" s="33"/>
      <c r="AF1020" s="174"/>
      <c r="AK1020" s="3"/>
      <c r="AL1020" s="363"/>
      <c r="AM1020" s="364"/>
      <c r="AN1020" s="364"/>
      <c r="AO1020" s="364"/>
      <c r="AP1020" s="364"/>
      <c r="AQ1020" s="365"/>
      <c r="AR1020" s="34"/>
    </row>
    <row r="1021" spans="1:44" ht="27" customHeight="1" x14ac:dyDescent="0.65">
      <c r="A1021" s="8" t="str">
        <f t="shared" si="33"/>
        <v/>
      </c>
      <c r="B1021" s="30"/>
      <c r="E1021" s="31"/>
      <c r="G1021" s="36"/>
      <c r="H1021" s="5"/>
      <c r="I1021" s="73"/>
      <c r="J1021" s="73"/>
      <c r="K1021" s="73"/>
      <c r="L1021" s="73"/>
      <c r="M1021" s="73"/>
      <c r="N1021" s="73"/>
      <c r="O1021" s="73"/>
      <c r="P1021" s="73"/>
      <c r="Q1021" s="73"/>
      <c r="R1021" s="73"/>
      <c r="S1021" s="73"/>
      <c r="T1021" s="73"/>
      <c r="U1021" s="73"/>
      <c r="V1021" s="73"/>
      <c r="W1021" s="73"/>
      <c r="X1021" s="73"/>
      <c r="Y1021" s="73"/>
      <c r="Z1021" s="73"/>
      <c r="AA1021" s="73"/>
      <c r="AB1021" s="73"/>
      <c r="AC1021" s="73"/>
      <c r="AD1021" s="74"/>
      <c r="AE1021" s="33"/>
      <c r="AF1021" s="174" t="str">
        <f>_xlfn.IFS(COUNTIF($AE$8:AE1021,AE1021)&lt;&gt;0,COUNTIF($AE$8:AE1021,AE1021),COUNTIF($AE$8:AE1021,AE1021)=0,"")</f>
        <v/>
      </c>
      <c r="AG1021" s="98" t="str">
        <f t="shared" si="32"/>
        <v/>
      </c>
      <c r="AH1021" s="623" t="s">
        <v>153</v>
      </c>
      <c r="AI1021" s="623"/>
      <c r="AJ1021" s="623"/>
      <c r="AK1021" s="3"/>
      <c r="AL1021" s="363"/>
      <c r="AM1021" s="364"/>
      <c r="AN1021" s="364"/>
      <c r="AO1021" s="364"/>
      <c r="AP1021" s="364"/>
      <c r="AQ1021" s="365"/>
      <c r="AR1021" s="34"/>
    </row>
    <row r="1022" spans="1:44" ht="27" customHeight="1" x14ac:dyDescent="0.65">
      <c r="A1022" s="8">
        <f t="shared" si="33"/>
        <v>165</v>
      </c>
      <c r="B1022" s="30"/>
      <c r="E1022" s="31"/>
      <c r="G1022" s="32"/>
      <c r="H1022" s="511" t="s">
        <v>95</v>
      </c>
      <c r="I1022" s="511"/>
      <c r="J1022" s="511"/>
      <c r="K1022" s="511"/>
      <c r="L1022" s="511"/>
      <c r="M1022" s="511"/>
      <c r="N1022" s="511"/>
      <c r="O1022" s="511"/>
      <c r="P1022" s="511"/>
      <c r="Q1022" s="511"/>
      <c r="R1022" s="511"/>
      <c r="S1022" s="511"/>
      <c r="T1022" s="511"/>
      <c r="U1022" s="511"/>
      <c r="V1022" s="511"/>
      <c r="W1022" s="511"/>
      <c r="X1022" s="511"/>
      <c r="Y1022" s="511"/>
      <c r="Z1022" s="511"/>
      <c r="AA1022" s="511"/>
      <c r="AB1022" s="511"/>
      <c r="AC1022" s="511"/>
      <c r="AD1022" s="536"/>
      <c r="AE1022" s="171" t="s">
        <v>838</v>
      </c>
      <c r="AF1022" s="174">
        <f>_xlfn.IFS(COUNTIF($AE$8:AE1022,AE1022)&lt;&gt;0,COUNTIF($AE$8:AE1022,AE1022),COUNTIF($AE$8:AE1022,AE1022)=0,"")</f>
        <v>165</v>
      </c>
      <c r="AG1022" s="98">
        <f t="shared" si="32"/>
        <v>165</v>
      </c>
      <c r="AH1022" s="730" t="s">
        <v>96</v>
      </c>
      <c r="AI1022" s="731"/>
      <c r="AJ1022" s="732"/>
      <c r="AK1022" s="3"/>
      <c r="AL1022" s="503" t="s">
        <v>1138</v>
      </c>
      <c r="AM1022" s="504"/>
      <c r="AN1022" s="504"/>
      <c r="AO1022" s="504"/>
      <c r="AP1022" s="504"/>
      <c r="AQ1022" s="505"/>
      <c r="AR1022" s="736">
        <f>VLOOKUP(AH1022,$CD$16:$CE$18,2,FALSE)</f>
        <v>0</v>
      </c>
    </row>
    <row r="1023" spans="1:44" ht="27" customHeight="1" x14ac:dyDescent="0.65">
      <c r="A1023" s="8" t="str">
        <f t="shared" si="33"/>
        <v/>
      </c>
      <c r="B1023" s="30"/>
      <c r="E1023" s="31"/>
      <c r="G1023" s="32"/>
      <c r="H1023" s="170"/>
      <c r="I1023" s="511" t="s">
        <v>256</v>
      </c>
      <c r="J1023" s="511"/>
      <c r="K1023" s="511"/>
      <c r="L1023" s="511"/>
      <c r="M1023" s="511"/>
      <c r="N1023" s="511"/>
      <c r="O1023" s="511"/>
      <c r="P1023" s="511"/>
      <c r="Q1023" s="511"/>
      <c r="R1023" s="511"/>
      <c r="S1023" s="511"/>
      <c r="T1023" s="511"/>
      <c r="U1023" s="511"/>
      <c r="V1023" s="511"/>
      <c r="W1023" s="511"/>
      <c r="X1023" s="511"/>
      <c r="Y1023" s="511"/>
      <c r="Z1023" s="511"/>
      <c r="AA1023" s="511"/>
      <c r="AB1023" s="511"/>
      <c r="AC1023" s="511"/>
      <c r="AD1023" s="536"/>
      <c r="AE1023" s="33"/>
      <c r="AF1023" s="174" t="str">
        <f>_xlfn.IFS(COUNTIF($AE$8:AE1023,AE1023)&lt;&gt;0,COUNTIF($AE$8:AE1023,AE1023),COUNTIF($AE$8:AE1023,AE1023)=0,"")</f>
        <v/>
      </c>
      <c r="AG1023" s="98" t="str">
        <f t="shared" si="32"/>
        <v/>
      </c>
      <c r="AK1023" s="3"/>
      <c r="AL1023" s="503"/>
      <c r="AM1023" s="504"/>
      <c r="AN1023" s="504"/>
      <c r="AO1023" s="504"/>
      <c r="AP1023" s="504"/>
      <c r="AQ1023" s="505"/>
      <c r="AR1023" s="736"/>
    </row>
    <row r="1024" spans="1:44" ht="27" customHeight="1" x14ac:dyDescent="0.65">
      <c r="A1024" s="8" t="str">
        <f t="shared" si="33"/>
        <v/>
      </c>
      <c r="B1024" s="30"/>
      <c r="E1024" s="31"/>
      <c r="G1024" s="32"/>
      <c r="H1024" s="170"/>
      <c r="I1024" s="511"/>
      <c r="J1024" s="511"/>
      <c r="K1024" s="511"/>
      <c r="L1024" s="511"/>
      <c r="M1024" s="511"/>
      <c r="N1024" s="511"/>
      <c r="O1024" s="511"/>
      <c r="P1024" s="511"/>
      <c r="Q1024" s="511"/>
      <c r="R1024" s="511"/>
      <c r="S1024" s="511"/>
      <c r="T1024" s="511"/>
      <c r="U1024" s="511"/>
      <c r="V1024" s="511"/>
      <c r="W1024" s="511"/>
      <c r="X1024" s="511"/>
      <c r="Y1024" s="511"/>
      <c r="Z1024" s="511"/>
      <c r="AA1024" s="511"/>
      <c r="AB1024" s="511"/>
      <c r="AC1024" s="511"/>
      <c r="AD1024" s="536"/>
      <c r="AE1024" s="33"/>
      <c r="AF1024" s="174" t="str">
        <f>_xlfn.IFS(COUNTIF($AE$8:AE1024,AE1024)&lt;&gt;0,COUNTIF($AE$8:AE1024,AE1024),COUNTIF($AE$8:AE1024,AE1024)=0,"")</f>
        <v/>
      </c>
      <c r="AG1024" s="98" t="str">
        <f t="shared" si="32"/>
        <v/>
      </c>
      <c r="AK1024" s="3"/>
      <c r="AL1024" s="503"/>
      <c r="AM1024" s="504"/>
      <c r="AN1024" s="504"/>
      <c r="AO1024" s="504"/>
      <c r="AP1024" s="504"/>
      <c r="AQ1024" s="505"/>
      <c r="AR1024" s="34"/>
    </row>
    <row r="1025" spans="1:44" ht="27" customHeight="1" x14ac:dyDescent="0.65">
      <c r="A1025" s="8" t="str">
        <f t="shared" si="33"/>
        <v/>
      </c>
      <c r="B1025" s="30"/>
      <c r="E1025" s="31"/>
      <c r="G1025" s="32"/>
      <c r="H1025" s="170"/>
      <c r="I1025" s="511" t="s">
        <v>100</v>
      </c>
      <c r="J1025" s="511"/>
      <c r="K1025" s="511"/>
      <c r="L1025" s="511"/>
      <c r="M1025" s="511"/>
      <c r="N1025" s="511"/>
      <c r="O1025" s="511"/>
      <c r="P1025" s="511"/>
      <c r="Q1025" s="511"/>
      <c r="R1025" s="511"/>
      <c r="S1025" s="511"/>
      <c r="T1025" s="511"/>
      <c r="U1025" s="511"/>
      <c r="V1025" s="511"/>
      <c r="W1025" s="511"/>
      <c r="X1025" s="511"/>
      <c r="Y1025" s="511"/>
      <c r="Z1025" s="511"/>
      <c r="AA1025" s="511"/>
      <c r="AB1025" s="511"/>
      <c r="AC1025" s="511"/>
      <c r="AD1025" s="536"/>
      <c r="AE1025" s="33"/>
      <c r="AF1025" s="174" t="str">
        <f>_xlfn.IFS(COUNTIF($AE$8:AE1025,AE1025)&lt;&gt;0,COUNTIF($AE$8:AE1025,AE1025),COUNTIF($AE$8:AE1025,AE1025)=0,"")</f>
        <v/>
      </c>
      <c r="AG1025" s="98" t="str">
        <f t="shared" si="32"/>
        <v/>
      </c>
      <c r="AK1025" s="3"/>
      <c r="AL1025" s="363"/>
      <c r="AM1025" s="364"/>
      <c r="AN1025" s="364"/>
      <c r="AO1025" s="364"/>
      <c r="AP1025" s="364"/>
      <c r="AQ1025" s="365"/>
      <c r="AR1025" s="34"/>
    </row>
    <row r="1026" spans="1:44" ht="27" customHeight="1" x14ac:dyDescent="0.65">
      <c r="A1026" s="8" t="str">
        <f t="shared" si="33"/>
        <v/>
      </c>
      <c r="B1026" s="30"/>
      <c r="E1026" s="31"/>
      <c r="G1026" s="32"/>
      <c r="H1026" s="170"/>
      <c r="I1026" s="512" t="s">
        <v>257</v>
      </c>
      <c r="J1026" s="512"/>
      <c r="K1026" s="512"/>
      <c r="L1026" s="512"/>
      <c r="M1026" s="512"/>
      <c r="N1026" s="512"/>
      <c r="O1026" s="512"/>
      <c r="P1026" s="512"/>
      <c r="Q1026" s="512"/>
      <c r="R1026" s="512"/>
      <c r="S1026" s="512"/>
      <c r="T1026" s="512"/>
      <c r="U1026" s="512"/>
      <c r="V1026" s="512"/>
      <c r="W1026" s="512"/>
      <c r="X1026" s="512"/>
      <c r="Y1026" s="512"/>
      <c r="Z1026" s="512"/>
      <c r="AA1026" s="512"/>
      <c r="AB1026" s="512"/>
      <c r="AC1026" s="512"/>
      <c r="AD1026" s="727"/>
      <c r="AE1026" s="33"/>
      <c r="AF1026" s="174" t="str">
        <f>_xlfn.IFS(COUNTIF($AE$8:AE1026,AE1026)&lt;&gt;0,COUNTIF($AE$8:AE1026,AE1026),COUNTIF($AE$8:AE1026,AE1026)=0,"")</f>
        <v/>
      </c>
      <c r="AG1026" s="98" t="str">
        <f t="shared" si="32"/>
        <v/>
      </c>
      <c r="AK1026" s="3"/>
      <c r="AL1026" s="363"/>
      <c r="AM1026" s="364"/>
      <c r="AN1026" s="364"/>
      <c r="AO1026" s="364"/>
      <c r="AP1026" s="364"/>
      <c r="AQ1026" s="365"/>
      <c r="AR1026" s="34"/>
    </row>
    <row r="1027" spans="1:44" ht="27" customHeight="1" x14ac:dyDescent="0.65">
      <c r="A1027" s="8" t="str">
        <f t="shared" si="33"/>
        <v/>
      </c>
      <c r="B1027" s="30"/>
      <c r="E1027" s="31"/>
      <c r="G1027" s="32"/>
      <c r="H1027" s="170"/>
      <c r="I1027" s="512"/>
      <c r="J1027" s="512"/>
      <c r="K1027" s="512"/>
      <c r="L1027" s="512"/>
      <c r="M1027" s="512"/>
      <c r="N1027" s="512"/>
      <c r="O1027" s="512"/>
      <c r="P1027" s="512"/>
      <c r="Q1027" s="512"/>
      <c r="R1027" s="512"/>
      <c r="S1027" s="512"/>
      <c r="T1027" s="512"/>
      <c r="U1027" s="512"/>
      <c r="V1027" s="512"/>
      <c r="W1027" s="512"/>
      <c r="X1027" s="512"/>
      <c r="Y1027" s="512"/>
      <c r="Z1027" s="512"/>
      <c r="AA1027" s="512"/>
      <c r="AB1027" s="512"/>
      <c r="AC1027" s="512"/>
      <c r="AD1027" s="727"/>
      <c r="AE1027" s="33"/>
      <c r="AF1027" s="174" t="str">
        <f>_xlfn.IFS(COUNTIF($AE$8:AE1027,AE1027)&lt;&gt;0,COUNTIF($AE$8:AE1027,AE1027),COUNTIF($AE$8:AE1027,AE1027)=0,"")</f>
        <v/>
      </c>
      <c r="AG1027" s="98" t="str">
        <f t="shared" si="32"/>
        <v/>
      </c>
      <c r="AK1027" s="3"/>
      <c r="AL1027" s="363"/>
      <c r="AM1027" s="364"/>
      <c r="AN1027" s="364"/>
      <c r="AO1027" s="364"/>
      <c r="AP1027" s="364"/>
      <c r="AQ1027" s="365"/>
      <c r="AR1027" s="34"/>
    </row>
    <row r="1028" spans="1:44" ht="27" customHeight="1" thickBot="1" x14ac:dyDescent="0.7">
      <c r="A1028" s="8" t="str">
        <f t="shared" si="33"/>
        <v/>
      </c>
      <c r="B1028" s="30"/>
      <c r="E1028" s="31"/>
      <c r="G1028" s="42"/>
      <c r="H1028" s="75"/>
      <c r="I1028" s="54"/>
      <c r="J1028" s="54"/>
      <c r="K1028" s="54"/>
      <c r="L1028" s="54"/>
      <c r="M1028" s="54"/>
      <c r="N1028" s="54"/>
      <c r="O1028" s="54"/>
      <c r="P1028" s="54"/>
      <c r="Q1028" s="54"/>
      <c r="R1028" s="54"/>
      <c r="S1028" s="54"/>
      <c r="T1028" s="54"/>
      <c r="U1028" s="54"/>
      <c r="V1028" s="54"/>
      <c r="W1028" s="54"/>
      <c r="X1028" s="54"/>
      <c r="Y1028" s="54"/>
      <c r="Z1028" s="54"/>
      <c r="AA1028" s="54"/>
      <c r="AB1028" s="54"/>
      <c r="AC1028" s="54"/>
      <c r="AD1028" s="76"/>
      <c r="AE1028" s="33"/>
      <c r="AF1028" s="174" t="str">
        <f>_xlfn.IFS(COUNTIF($AE$8:AE1028,AE1028)&lt;&gt;0,COUNTIF($AE$8:AE1028,AE1028),COUNTIF($AE$8:AE1028,AE1028)=0,"")</f>
        <v/>
      </c>
      <c r="AG1028" s="98" t="str">
        <f t="shared" si="32"/>
        <v/>
      </c>
      <c r="AK1028" s="3"/>
      <c r="AL1028" s="363"/>
      <c r="AM1028" s="364"/>
      <c r="AN1028" s="364"/>
      <c r="AO1028" s="364"/>
      <c r="AP1028" s="364"/>
      <c r="AQ1028" s="365"/>
      <c r="AR1028" s="34"/>
    </row>
    <row r="1029" spans="1:44" ht="27" customHeight="1" x14ac:dyDescent="0.65">
      <c r="A1029" s="8" t="str">
        <f t="shared" si="33"/>
        <v/>
      </c>
      <c r="B1029" s="30"/>
      <c r="E1029" s="31"/>
      <c r="G1029" s="36"/>
      <c r="H1029" s="77"/>
      <c r="I1029" s="78"/>
      <c r="J1029" s="78"/>
      <c r="K1029" s="78"/>
      <c r="L1029" s="78"/>
      <c r="M1029" s="78"/>
      <c r="N1029" s="78"/>
      <c r="O1029" s="78"/>
      <c r="P1029" s="78"/>
      <c r="Q1029" s="78"/>
      <c r="R1029" s="78"/>
      <c r="S1029" s="78"/>
      <c r="T1029" s="78"/>
      <c r="U1029" s="78"/>
      <c r="V1029" s="78"/>
      <c r="W1029" s="78"/>
      <c r="X1029" s="78"/>
      <c r="Y1029" s="78"/>
      <c r="Z1029" s="78"/>
      <c r="AA1029" s="78"/>
      <c r="AB1029" s="78"/>
      <c r="AC1029" s="78"/>
      <c r="AD1029" s="79"/>
      <c r="AE1029" s="33"/>
      <c r="AF1029" s="174" t="str">
        <f>_xlfn.IFS(COUNTIF($AE$8:AE1029,AE1029)&lt;&gt;0,COUNTIF($AE$8:AE1029,AE1029),COUNTIF($AE$8:AE1029,AE1029)=0,"")</f>
        <v/>
      </c>
      <c r="AG1029" s="98" t="str">
        <f t="shared" si="32"/>
        <v/>
      </c>
      <c r="AH1029" s="623" t="s">
        <v>152</v>
      </c>
      <c r="AI1029" s="623"/>
      <c r="AJ1029" s="623"/>
      <c r="AK1029" s="3"/>
      <c r="AL1029" s="363"/>
      <c r="AM1029" s="364"/>
      <c r="AN1029" s="364"/>
      <c r="AO1029" s="364"/>
      <c r="AP1029" s="364"/>
      <c r="AQ1029" s="365"/>
      <c r="AR1029" s="34"/>
    </row>
    <row r="1030" spans="1:44" ht="27" customHeight="1" x14ac:dyDescent="0.65">
      <c r="A1030" s="8">
        <f t="shared" si="33"/>
        <v>166</v>
      </c>
      <c r="B1030" s="30"/>
      <c r="E1030" s="31"/>
      <c r="G1030" s="32"/>
      <c r="H1030" s="728" t="s">
        <v>101</v>
      </c>
      <c r="I1030" s="728"/>
      <c r="J1030" s="728"/>
      <c r="K1030" s="728"/>
      <c r="L1030" s="728"/>
      <c r="M1030" s="728"/>
      <c r="N1030" s="728"/>
      <c r="O1030" s="728"/>
      <c r="P1030" s="728"/>
      <c r="Q1030" s="728"/>
      <c r="R1030" s="728"/>
      <c r="S1030" s="728"/>
      <c r="T1030" s="728"/>
      <c r="U1030" s="728"/>
      <c r="V1030" s="728"/>
      <c r="W1030" s="728"/>
      <c r="X1030" s="728"/>
      <c r="Y1030" s="728"/>
      <c r="Z1030" s="728"/>
      <c r="AA1030" s="728"/>
      <c r="AB1030" s="728"/>
      <c r="AC1030" s="728"/>
      <c r="AD1030" s="729"/>
      <c r="AE1030" s="171" t="s">
        <v>838</v>
      </c>
      <c r="AF1030" s="174">
        <f>_xlfn.IFS(COUNTIF($AE$8:AE1030,AE1030)&lt;&gt;0,COUNTIF($AE$8:AE1030,AE1030),COUNTIF($AE$8:AE1030,AE1030)=0,"")</f>
        <v>166</v>
      </c>
      <c r="AG1030" s="98">
        <f t="shared" si="32"/>
        <v>166</v>
      </c>
      <c r="AH1030" s="730" t="s">
        <v>96</v>
      </c>
      <c r="AI1030" s="731"/>
      <c r="AJ1030" s="732"/>
      <c r="AK1030" s="3"/>
      <c r="AL1030" s="503" t="s">
        <v>1138</v>
      </c>
      <c r="AM1030" s="504"/>
      <c r="AN1030" s="504"/>
      <c r="AO1030" s="504"/>
      <c r="AP1030" s="504"/>
      <c r="AQ1030" s="505"/>
      <c r="AR1030" s="736">
        <f>VLOOKUP(AH1030,$CD$16:$CE$18,2,FALSE)</f>
        <v>0</v>
      </c>
    </row>
    <row r="1031" spans="1:44" ht="27" customHeight="1" x14ac:dyDescent="0.65">
      <c r="A1031" s="8" t="str">
        <f t="shared" si="33"/>
        <v/>
      </c>
      <c r="B1031" s="30"/>
      <c r="E1031" s="31"/>
      <c r="G1031" s="32"/>
      <c r="I1031" s="511" t="s">
        <v>258</v>
      </c>
      <c r="J1031" s="511"/>
      <c r="K1031" s="511"/>
      <c r="L1031" s="511"/>
      <c r="M1031" s="511"/>
      <c r="N1031" s="511"/>
      <c r="O1031" s="511"/>
      <c r="P1031" s="511"/>
      <c r="Q1031" s="511"/>
      <c r="R1031" s="511"/>
      <c r="S1031" s="511"/>
      <c r="T1031" s="511"/>
      <c r="U1031" s="511"/>
      <c r="V1031" s="511"/>
      <c r="W1031" s="511"/>
      <c r="X1031" s="511"/>
      <c r="Y1031" s="511"/>
      <c r="Z1031" s="511"/>
      <c r="AA1031" s="511"/>
      <c r="AB1031" s="511"/>
      <c r="AC1031" s="511"/>
      <c r="AD1031" s="536"/>
      <c r="AE1031" s="33"/>
      <c r="AF1031" s="174" t="str">
        <f>_xlfn.IFS(COUNTIF($AE$8:AE1031,AE1031)&lt;&gt;0,COUNTIF($AE$8:AE1031,AE1031),COUNTIF($AE$8:AE1031,AE1031)=0,"")</f>
        <v/>
      </c>
      <c r="AG1031" s="98" t="str">
        <f t="shared" si="32"/>
        <v/>
      </c>
      <c r="AK1031" s="3"/>
      <c r="AL1031" s="503"/>
      <c r="AM1031" s="504"/>
      <c r="AN1031" s="504"/>
      <c r="AO1031" s="504"/>
      <c r="AP1031" s="504"/>
      <c r="AQ1031" s="505"/>
      <c r="AR1031" s="736"/>
    </row>
    <row r="1032" spans="1:44" ht="27" customHeight="1" x14ac:dyDescent="0.65">
      <c r="A1032" s="8" t="str">
        <f t="shared" si="33"/>
        <v/>
      </c>
      <c r="B1032" s="30"/>
      <c r="E1032" s="31"/>
      <c r="G1032" s="32"/>
      <c r="I1032" s="511"/>
      <c r="J1032" s="511"/>
      <c r="K1032" s="511"/>
      <c r="L1032" s="511"/>
      <c r="M1032" s="511"/>
      <c r="N1032" s="511"/>
      <c r="O1032" s="511"/>
      <c r="P1032" s="511"/>
      <c r="Q1032" s="511"/>
      <c r="R1032" s="511"/>
      <c r="S1032" s="511"/>
      <c r="T1032" s="511"/>
      <c r="U1032" s="511"/>
      <c r="V1032" s="511"/>
      <c r="W1032" s="511"/>
      <c r="X1032" s="511"/>
      <c r="Y1032" s="511"/>
      <c r="Z1032" s="511"/>
      <c r="AA1032" s="511"/>
      <c r="AB1032" s="511"/>
      <c r="AC1032" s="511"/>
      <c r="AD1032" s="536"/>
      <c r="AE1032" s="33"/>
      <c r="AF1032" s="174" t="str">
        <f>_xlfn.IFS(COUNTIF($AE$8:AE1032,AE1032)&lt;&gt;0,COUNTIF($AE$8:AE1032,AE1032),COUNTIF($AE$8:AE1032,AE1032)=0,"")</f>
        <v/>
      </c>
      <c r="AG1032" s="98" t="str">
        <f t="shared" si="32"/>
        <v/>
      </c>
      <c r="AK1032" s="3"/>
      <c r="AL1032" s="503"/>
      <c r="AM1032" s="504"/>
      <c r="AN1032" s="504"/>
      <c r="AO1032" s="504"/>
      <c r="AP1032" s="504"/>
      <c r="AQ1032" s="505"/>
      <c r="AR1032" s="119"/>
    </row>
    <row r="1033" spans="1:44" ht="27" customHeight="1" x14ac:dyDescent="0.65">
      <c r="A1033" s="8" t="str">
        <f t="shared" si="33"/>
        <v/>
      </c>
      <c r="B1033" s="30"/>
      <c r="E1033" s="31"/>
      <c r="G1033" s="32"/>
      <c r="I1033" s="620" t="s">
        <v>102</v>
      </c>
      <c r="J1033" s="620"/>
      <c r="K1033" s="620"/>
      <c r="L1033" s="620"/>
      <c r="M1033" s="620"/>
      <c r="N1033" s="620"/>
      <c r="O1033" s="620"/>
      <c r="P1033" s="620"/>
      <c r="Q1033" s="620"/>
      <c r="R1033" s="620"/>
      <c r="S1033" s="620"/>
      <c r="T1033" s="620"/>
      <c r="U1033" s="620"/>
      <c r="V1033" s="620"/>
      <c r="W1033" s="620"/>
      <c r="X1033" s="620"/>
      <c r="Y1033" s="620"/>
      <c r="Z1033" s="620"/>
      <c r="AA1033" s="620"/>
      <c r="AB1033" s="620"/>
      <c r="AC1033" s="620"/>
      <c r="AD1033" s="737"/>
      <c r="AE1033" s="33"/>
      <c r="AF1033" s="174" t="str">
        <f>_xlfn.IFS(COUNTIF($AE$8:AE1033,AE1033)&lt;&gt;0,COUNTIF($AE$8:AE1033,AE1033),COUNTIF($AE$8:AE1033,AE1033)=0,"")</f>
        <v/>
      </c>
      <c r="AG1033" s="98" t="str">
        <f t="shared" si="32"/>
        <v/>
      </c>
      <c r="AK1033" s="3"/>
      <c r="AL1033" s="363"/>
      <c r="AM1033" s="364"/>
      <c r="AN1033" s="364"/>
      <c r="AO1033" s="364"/>
      <c r="AP1033" s="364"/>
      <c r="AQ1033" s="365"/>
      <c r="AR1033" s="34"/>
    </row>
    <row r="1034" spans="1:44" ht="27" customHeight="1" x14ac:dyDescent="0.65">
      <c r="A1034" s="8" t="str">
        <f t="shared" si="33"/>
        <v/>
      </c>
      <c r="B1034" s="30"/>
      <c r="E1034" s="31"/>
      <c r="G1034" s="32"/>
      <c r="I1034" s="620" t="s">
        <v>103</v>
      </c>
      <c r="J1034" s="620"/>
      <c r="K1034" s="620"/>
      <c r="L1034" s="620"/>
      <c r="M1034" s="620"/>
      <c r="N1034" s="620"/>
      <c r="O1034" s="620"/>
      <c r="P1034" s="620"/>
      <c r="Q1034" s="620"/>
      <c r="R1034" s="620"/>
      <c r="S1034" s="620"/>
      <c r="T1034" s="620"/>
      <c r="U1034" s="620"/>
      <c r="V1034" s="620"/>
      <c r="W1034" s="620"/>
      <c r="X1034" s="620"/>
      <c r="Y1034" s="620"/>
      <c r="Z1034" s="620"/>
      <c r="AA1034" s="620"/>
      <c r="AB1034" s="620"/>
      <c r="AC1034" s="620"/>
      <c r="AD1034" s="737"/>
      <c r="AE1034" s="33"/>
      <c r="AF1034" s="174" t="str">
        <f>_xlfn.IFS(COUNTIF($AE$8:AE1034,AE1034)&lt;&gt;0,COUNTIF($AE$8:AE1034,AE1034),COUNTIF($AE$8:AE1034,AE1034)=0,"")</f>
        <v/>
      </c>
      <c r="AG1034" s="98" t="str">
        <f t="shared" si="32"/>
        <v/>
      </c>
      <c r="AK1034" s="3"/>
      <c r="AL1034" s="363"/>
      <c r="AM1034" s="364"/>
      <c r="AN1034" s="364"/>
      <c r="AO1034" s="364"/>
      <c r="AP1034" s="364"/>
      <c r="AQ1034" s="365"/>
      <c r="AR1034" s="34"/>
    </row>
    <row r="1035" spans="1:44" ht="27" customHeight="1" thickBot="1" x14ac:dyDescent="0.7">
      <c r="A1035" s="8" t="str">
        <f t="shared" si="33"/>
        <v/>
      </c>
      <c r="B1035" s="30"/>
      <c r="E1035" s="31"/>
      <c r="G1035" s="42"/>
      <c r="H1035" s="28"/>
      <c r="I1035" s="270"/>
      <c r="J1035" s="270"/>
      <c r="K1035" s="270"/>
      <c r="L1035" s="270"/>
      <c r="M1035" s="270"/>
      <c r="N1035" s="270"/>
      <c r="O1035" s="270"/>
      <c r="P1035" s="270"/>
      <c r="Q1035" s="270"/>
      <c r="R1035" s="270"/>
      <c r="S1035" s="270"/>
      <c r="T1035" s="270"/>
      <c r="U1035" s="270"/>
      <c r="V1035" s="270"/>
      <c r="W1035" s="270"/>
      <c r="X1035" s="270"/>
      <c r="Y1035" s="270"/>
      <c r="Z1035" s="270"/>
      <c r="AA1035" s="270"/>
      <c r="AB1035" s="270"/>
      <c r="AC1035" s="270"/>
      <c r="AD1035" s="271"/>
      <c r="AE1035" s="33"/>
      <c r="AF1035" s="174" t="str">
        <f>_xlfn.IFS(COUNTIF($AE$8:AE1035,AE1035)&lt;&gt;0,COUNTIF($AE$8:AE1035,AE1035),COUNTIF($AE$8:AE1035,AE1035)=0,"")</f>
        <v/>
      </c>
      <c r="AG1035" s="98" t="str">
        <f t="shared" si="32"/>
        <v/>
      </c>
      <c r="AK1035" s="3"/>
      <c r="AL1035" s="363"/>
      <c r="AM1035" s="364"/>
      <c r="AN1035" s="364"/>
      <c r="AO1035" s="364"/>
      <c r="AP1035" s="364"/>
      <c r="AQ1035" s="365"/>
      <c r="AR1035" s="34"/>
    </row>
    <row r="1036" spans="1:44" ht="27" customHeight="1" x14ac:dyDescent="0.65">
      <c r="A1036" s="8" t="str">
        <f t="shared" si="33"/>
        <v/>
      </c>
      <c r="B1036" s="252"/>
      <c r="C1036" s="250"/>
      <c r="D1036" s="250"/>
      <c r="E1036" s="251"/>
      <c r="H1036" s="200"/>
      <c r="I1036" s="511"/>
      <c r="J1036" s="511"/>
      <c r="K1036" s="511"/>
      <c r="L1036" s="511"/>
      <c r="M1036" s="511"/>
      <c r="N1036" s="511"/>
      <c r="O1036" s="511"/>
      <c r="P1036" s="511"/>
      <c r="Q1036" s="511"/>
      <c r="R1036" s="511"/>
      <c r="S1036" s="511"/>
      <c r="T1036" s="511"/>
      <c r="U1036" s="511"/>
      <c r="V1036" s="511"/>
      <c r="W1036" s="511"/>
      <c r="X1036" s="511"/>
      <c r="Y1036" s="511"/>
      <c r="Z1036" s="511"/>
      <c r="AA1036" s="511"/>
      <c r="AB1036" s="511"/>
      <c r="AC1036" s="511"/>
      <c r="AD1036" s="511"/>
      <c r="AE1036" s="33"/>
      <c r="AF1036" s="174" t="str">
        <f>_xlfn.IFS(COUNTIF($AE$8:AE1036,AE1036)&lt;&gt;0,COUNTIF($AE$8:AE1036,AE1036),COUNTIF($AE$8:AE1036,AE1036)=0,"")</f>
        <v/>
      </c>
      <c r="AG1036" s="98" t="str">
        <f t="shared" si="32"/>
        <v/>
      </c>
      <c r="AK1036" s="3"/>
      <c r="AL1036" s="354"/>
      <c r="AM1036" s="355"/>
      <c r="AN1036" s="355"/>
      <c r="AO1036" s="355"/>
      <c r="AP1036" s="355"/>
      <c r="AQ1036" s="356"/>
      <c r="AR1036" s="70"/>
    </row>
    <row r="1037" spans="1:44" ht="27" customHeight="1" x14ac:dyDescent="0.65">
      <c r="A1037" s="8">
        <f t="shared" si="33"/>
        <v>167</v>
      </c>
      <c r="B1037" s="30"/>
      <c r="E1037" s="31"/>
      <c r="F1037" s="725" t="s">
        <v>509</v>
      </c>
      <c r="G1037" s="726"/>
      <c r="H1037" s="511" t="s">
        <v>555</v>
      </c>
      <c r="I1037" s="511"/>
      <c r="J1037" s="511"/>
      <c r="K1037" s="511"/>
      <c r="L1037" s="511"/>
      <c r="M1037" s="511"/>
      <c r="N1037" s="511"/>
      <c r="O1037" s="511"/>
      <c r="P1037" s="511"/>
      <c r="Q1037" s="511"/>
      <c r="R1037" s="511"/>
      <c r="S1037" s="511"/>
      <c r="T1037" s="511"/>
      <c r="U1037" s="511"/>
      <c r="V1037" s="511"/>
      <c r="W1037" s="511"/>
      <c r="X1037" s="511"/>
      <c r="Y1037" s="511"/>
      <c r="Z1037" s="511"/>
      <c r="AA1037" s="511"/>
      <c r="AB1037" s="511"/>
      <c r="AC1037" s="511"/>
      <c r="AD1037" s="511"/>
      <c r="AE1037" s="171" t="s">
        <v>838</v>
      </c>
      <c r="AF1037" s="174">
        <f>_xlfn.IFS(COUNTIF($AE$8:AE1037,AE1037)&lt;&gt;0,COUNTIF($AE$8:AE1037,AE1037),COUNTIF($AE$8:AE1037,AE1037)=0,"")</f>
        <v>167</v>
      </c>
      <c r="AG1037" s="98">
        <f t="shared" ref="AG1037" si="35">+AF1037</f>
        <v>167</v>
      </c>
      <c r="AH1037" s="554" t="s">
        <v>50</v>
      </c>
      <c r="AI1037" s="555"/>
      <c r="AJ1037" s="556"/>
      <c r="AK1037" s="3"/>
      <c r="AL1037" s="503" t="s">
        <v>1139</v>
      </c>
      <c r="AM1037" s="504"/>
      <c r="AN1037" s="504"/>
      <c r="AO1037" s="504"/>
      <c r="AP1037" s="504"/>
      <c r="AQ1037" s="505"/>
      <c r="AR1037" s="742" t="e">
        <f>VLOOKUP(AH1037,$CD$7:$CE$9,2,FALSE)</f>
        <v>#N/A</v>
      </c>
    </row>
    <row r="1038" spans="1:44" ht="27" customHeight="1" x14ac:dyDescent="0.65">
      <c r="A1038" s="8" t="str">
        <f t="shared" si="33"/>
        <v/>
      </c>
      <c r="B1038" s="32"/>
      <c r="C1038" s="8"/>
      <c r="D1038" s="8"/>
      <c r="E1038" s="3"/>
      <c r="H1038" s="511"/>
      <c r="I1038" s="511"/>
      <c r="J1038" s="511"/>
      <c r="K1038" s="511"/>
      <c r="L1038" s="511"/>
      <c r="M1038" s="511"/>
      <c r="N1038" s="511"/>
      <c r="O1038" s="511"/>
      <c r="P1038" s="511"/>
      <c r="Q1038" s="511"/>
      <c r="R1038" s="511"/>
      <c r="S1038" s="511"/>
      <c r="T1038" s="511"/>
      <c r="U1038" s="511"/>
      <c r="V1038" s="511"/>
      <c r="W1038" s="511"/>
      <c r="X1038" s="511"/>
      <c r="Y1038" s="511"/>
      <c r="Z1038" s="511"/>
      <c r="AA1038" s="511"/>
      <c r="AB1038" s="511"/>
      <c r="AC1038" s="511"/>
      <c r="AD1038" s="511"/>
      <c r="AE1038" s="33"/>
      <c r="AF1038" s="174" t="str">
        <f>_xlfn.IFS(COUNTIF($AE$8:AE1038,AE1038)&lt;&gt;0,COUNTIF($AE$8:AE1038,AE1038),COUNTIF($AE$8:AE1038,AE1038)=0,"")</f>
        <v/>
      </c>
      <c r="AG1038" s="98" t="str">
        <f t="shared" si="32"/>
        <v/>
      </c>
      <c r="AH1038" s="8"/>
      <c r="AI1038" s="8"/>
      <c r="AJ1038" s="8"/>
      <c r="AK1038" s="3"/>
      <c r="AL1038" s="503"/>
      <c r="AM1038" s="504"/>
      <c r="AN1038" s="504"/>
      <c r="AO1038" s="504"/>
      <c r="AP1038" s="504"/>
      <c r="AQ1038" s="505"/>
      <c r="AR1038" s="742"/>
    </row>
    <row r="1039" spans="1:44" ht="22.5" customHeight="1" x14ac:dyDescent="0.65">
      <c r="B1039" s="32"/>
      <c r="C1039" s="8"/>
      <c r="D1039" s="8"/>
      <c r="E1039" s="3"/>
      <c r="H1039" s="118"/>
      <c r="I1039" s="118"/>
      <c r="J1039" s="118"/>
      <c r="K1039" s="118"/>
      <c r="L1039" s="118"/>
      <c r="M1039" s="118"/>
      <c r="N1039" s="118"/>
      <c r="O1039" s="118"/>
      <c r="P1039" s="118"/>
      <c r="Q1039" s="118"/>
      <c r="R1039" s="118"/>
      <c r="S1039" s="118"/>
      <c r="T1039" s="118"/>
      <c r="U1039" s="118"/>
      <c r="V1039" s="118"/>
      <c r="W1039" s="118"/>
      <c r="X1039" s="118"/>
      <c r="Y1039" s="118"/>
      <c r="Z1039" s="118"/>
      <c r="AA1039" s="118"/>
      <c r="AB1039" s="118"/>
      <c r="AC1039" s="118"/>
      <c r="AD1039" s="118"/>
      <c r="AE1039" s="33"/>
      <c r="AF1039" s="174"/>
      <c r="AH1039" s="623" t="s">
        <v>870</v>
      </c>
      <c r="AI1039" s="623"/>
      <c r="AJ1039" s="623"/>
      <c r="AK1039" s="3"/>
      <c r="AL1039" s="503"/>
      <c r="AM1039" s="504"/>
      <c r="AN1039" s="504"/>
      <c r="AO1039" s="504"/>
      <c r="AP1039" s="504"/>
      <c r="AQ1039" s="505"/>
      <c r="AR1039" s="70"/>
    </row>
    <row r="1040" spans="1:44" ht="27" customHeight="1" x14ac:dyDescent="0.65">
      <c r="A1040" s="8">
        <f t="shared" si="33"/>
        <v>168</v>
      </c>
      <c r="B1040" s="32"/>
      <c r="C1040" s="8"/>
      <c r="D1040" s="8"/>
      <c r="E1040" s="3"/>
      <c r="G1040" s="8" t="s">
        <v>549</v>
      </c>
      <c r="H1040" s="511" t="s">
        <v>556</v>
      </c>
      <c r="I1040" s="511"/>
      <c r="J1040" s="511"/>
      <c r="K1040" s="511"/>
      <c r="L1040" s="511"/>
      <c r="M1040" s="511"/>
      <c r="N1040" s="511"/>
      <c r="O1040" s="511"/>
      <c r="P1040" s="511"/>
      <c r="Q1040" s="511"/>
      <c r="R1040" s="511"/>
      <c r="S1040" s="511"/>
      <c r="T1040" s="511"/>
      <c r="U1040" s="511"/>
      <c r="V1040" s="511"/>
      <c r="W1040" s="511"/>
      <c r="X1040" s="511"/>
      <c r="Y1040" s="511"/>
      <c r="Z1040" s="511"/>
      <c r="AA1040" s="511"/>
      <c r="AB1040" s="511"/>
      <c r="AC1040" s="511"/>
      <c r="AD1040" s="511"/>
      <c r="AE1040" s="171" t="s">
        <v>838</v>
      </c>
      <c r="AF1040" s="174">
        <f>_xlfn.IFS(COUNTIF($AE$8:AE1040,AE1040)&lt;&gt;0,COUNTIF($AE$8:AE1040,AE1040),COUNTIF($AE$8:AE1040,AE1040)=0,"")</f>
        <v>168</v>
      </c>
      <c r="AG1040" s="98">
        <f t="shared" si="32"/>
        <v>168</v>
      </c>
      <c r="AH1040" s="554" t="s">
        <v>50</v>
      </c>
      <c r="AI1040" s="555"/>
      <c r="AJ1040" s="556"/>
      <c r="AK1040" s="3"/>
      <c r="AL1040" s="503" t="s">
        <v>1140</v>
      </c>
      <c r="AM1040" s="504"/>
      <c r="AN1040" s="504"/>
      <c r="AO1040" s="504"/>
      <c r="AP1040" s="504"/>
      <c r="AQ1040" s="505"/>
      <c r="AR1040" s="742" t="e">
        <f>VLOOKUP(AH1040,$CD$7:$CE$9,2,FALSE)</f>
        <v>#N/A</v>
      </c>
    </row>
    <row r="1041" spans="1:44" ht="27" customHeight="1" x14ac:dyDescent="0.65">
      <c r="A1041" s="8">
        <f t="shared" si="33"/>
        <v>0</v>
      </c>
      <c r="B1041" s="32"/>
      <c r="C1041" s="8"/>
      <c r="D1041" s="8"/>
      <c r="E1041" s="3"/>
      <c r="H1041" s="118"/>
      <c r="I1041" s="118"/>
      <c r="J1041" s="118"/>
      <c r="K1041" s="118"/>
      <c r="L1041" s="118"/>
      <c r="M1041" s="118"/>
      <c r="N1041" s="118"/>
      <c r="O1041" s="118"/>
      <c r="P1041" s="118"/>
      <c r="Q1041" s="118"/>
      <c r="R1041" s="118"/>
      <c r="S1041" s="118"/>
      <c r="T1041" s="118"/>
      <c r="U1041" s="118"/>
      <c r="V1041" s="118"/>
      <c r="W1041" s="118"/>
      <c r="X1041" s="118"/>
      <c r="Y1041" s="118"/>
      <c r="Z1041" s="118"/>
      <c r="AA1041" s="118"/>
      <c r="AB1041" s="118"/>
      <c r="AC1041" s="118"/>
      <c r="AD1041" s="118"/>
      <c r="AE1041" s="171"/>
      <c r="AF1041" s="174" t="str">
        <f>_xlfn.IFS(COUNTIF($AE$8:AE1041,AE1041)&lt;&gt;0,COUNTIF($AE$8:AE1041,AE1041),COUNTIF($AE$8:AE1041,AE1041)=0,"")</f>
        <v/>
      </c>
      <c r="AH1041" s="121"/>
      <c r="AI1041" s="121"/>
      <c r="AJ1041" s="121"/>
      <c r="AK1041" s="3"/>
      <c r="AL1041" s="503"/>
      <c r="AM1041" s="504"/>
      <c r="AN1041" s="504"/>
      <c r="AO1041" s="504"/>
      <c r="AP1041" s="504"/>
      <c r="AQ1041" s="505"/>
      <c r="AR1041" s="742"/>
    </row>
    <row r="1042" spans="1:44" ht="22.5" customHeight="1" x14ac:dyDescent="0.65">
      <c r="A1042" s="8" t="str">
        <f t="shared" si="33"/>
        <v/>
      </c>
      <c r="B1042" s="32"/>
      <c r="C1042" s="8"/>
      <c r="D1042" s="8"/>
      <c r="E1042" s="3"/>
      <c r="AE1042" s="33"/>
      <c r="AF1042" s="174" t="str">
        <f>_xlfn.IFS(COUNTIF($AE$8:AE1042,AE1042)&lt;&gt;0,COUNTIF($AE$8:AE1042,AE1042),COUNTIF($AE$8:AE1042,AE1042)=0,"")</f>
        <v/>
      </c>
      <c r="AG1042" s="98" t="str">
        <f t="shared" si="32"/>
        <v/>
      </c>
      <c r="AH1042" s="623" t="s">
        <v>871</v>
      </c>
      <c r="AI1042" s="623"/>
      <c r="AJ1042" s="623"/>
      <c r="AK1042" s="3"/>
      <c r="AL1042" s="503"/>
      <c r="AM1042" s="504"/>
      <c r="AN1042" s="504"/>
      <c r="AO1042" s="504"/>
      <c r="AP1042" s="504"/>
      <c r="AQ1042" s="505"/>
      <c r="AR1042" s="70"/>
    </row>
    <row r="1043" spans="1:44" ht="27" customHeight="1" x14ac:dyDescent="0.65">
      <c r="A1043" s="8">
        <f t="shared" si="33"/>
        <v>169</v>
      </c>
      <c r="B1043" s="32"/>
      <c r="C1043" s="8"/>
      <c r="D1043" s="8"/>
      <c r="E1043" s="3"/>
      <c r="G1043" s="8" t="s">
        <v>551</v>
      </c>
      <c r="H1043" s="511" t="s">
        <v>557</v>
      </c>
      <c r="I1043" s="511"/>
      <c r="J1043" s="511"/>
      <c r="K1043" s="511"/>
      <c r="L1043" s="511"/>
      <c r="M1043" s="511"/>
      <c r="N1043" s="511"/>
      <c r="O1043" s="511"/>
      <c r="P1043" s="511"/>
      <c r="Q1043" s="511"/>
      <c r="R1043" s="511"/>
      <c r="S1043" s="511"/>
      <c r="T1043" s="511"/>
      <c r="U1043" s="511"/>
      <c r="V1043" s="511"/>
      <c r="W1043" s="511"/>
      <c r="X1043" s="511"/>
      <c r="Y1043" s="511"/>
      <c r="Z1043" s="511"/>
      <c r="AA1043" s="511"/>
      <c r="AB1043" s="511"/>
      <c r="AC1043" s="511"/>
      <c r="AD1043" s="511"/>
      <c r="AE1043" s="171" t="s">
        <v>838</v>
      </c>
      <c r="AF1043" s="174">
        <f>_xlfn.IFS(COUNTIF($AE$8:AE1043,AE1043)&lt;&gt;0,COUNTIF($AE$8:AE1043,AE1043),COUNTIF($AE$8:AE1043,AE1043)=0,"")</f>
        <v>169</v>
      </c>
      <c r="AG1043" s="98">
        <f t="shared" si="32"/>
        <v>169</v>
      </c>
      <c r="AH1043" s="554" t="s">
        <v>50</v>
      </c>
      <c r="AI1043" s="555"/>
      <c r="AJ1043" s="556"/>
      <c r="AK1043" s="3"/>
      <c r="AL1043" s="614" t="s">
        <v>1140</v>
      </c>
      <c r="AM1043" s="656"/>
      <c r="AN1043" s="656"/>
      <c r="AO1043" s="656"/>
      <c r="AP1043" s="656"/>
      <c r="AQ1043" s="734"/>
      <c r="AR1043" s="742" t="e">
        <f>VLOOKUP(AH1043,$CD$7:$CE$9,2,FALSE)</f>
        <v>#N/A</v>
      </c>
    </row>
    <row r="1044" spans="1:44" ht="39" customHeight="1" x14ac:dyDescent="0.65">
      <c r="B1044" s="32"/>
      <c r="C1044" s="8"/>
      <c r="D1044" s="8"/>
      <c r="E1044" s="3"/>
      <c r="H1044" s="118"/>
      <c r="I1044" s="118"/>
      <c r="J1044" s="118"/>
      <c r="K1044" s="118"/>
      <c r="L1044" s="118"/>
      <c r="M1044" s="118"/>
      <c r="N1044" s="118"/>
      <c r="O1044" s="118"/>
      <c r="P1044" s="118"/>
      <c r="Q1044" s="118"/>
      <c r="R1044" s="118"/>
      <c r="S1044" s="118"/>
      <c r="T1044" s="118"/>
      <c r="U1044" s="118"/>
      <c r="V1044" s="118"/>
      <c r="W1044" s="118"/>
      <c r="X1044" s="118"/>
      <c r="Y1044" s="118"/>
      <c r="Z1044" s="118"/>
      <c r="AA1044" s="118"/>
      <c r="AB1044" s="118"/>
      <c r="AC1044" s="118"/>
      <c r="AD1044" s="118"/>
      <c r="AE1044" s="171"/>
      <c r="AF1044" s="174"/>
      <c r="AH1044" s="121"/>
      <c r="AI1044" s="121"/>
      <c r="AJ1044" s="121"/>
      <c r="AK1044" s="3"/>
      <c r="AL1044" s="735"/>
      <c r="AM1044" s="656"/>
      <c r="AN1044" s="656"/>
      <c r="AO1044" s="656"/>
      <c r="AP1044" s="656"/>
      <c r="AQ1044" s="734"/>
      <c r="AR1044" s="742"/>
    </row>
    <row r="1045" spans="1:44" ht="27" customHeight="1" thickBot="1" x14ac:dyDescent="0.7">
      <c r="A1045" s="8" t="str">
        <f t="shared" si="33"/>
        <v/>
      </c>
      <c r="B1045" s="32"/>
      <c r="C1045" s="8"/>
      <c r="D1045" s="8"/>
      <c r="E1045" s="3"/>
      <c r="H1045" s="118"/>
      <c r="I1045" s="118"/>
      <c r="J1045" s="118"/>
      <c r="K1045" s="118"/>
      <c r="L1045" s="118"/>
      <c r="M1045" s="118"/>
      <c r="N1045" s="118"/>
      <c r="O1045" s="118"/>
      <c r="P1045" s="118"/>
      <c r="Q1045" s="118"/>
      <c r="R1045" s="118"/>
      <c r="S1045" s="118"/>
      <c r="T1045" s="118"/>
      <c r="U1045" s="118"/>
      <c r="V1045" s="118"/>
      <c r="W1045" s="118"/>
      <c r="X1045" s="118"/>
      <c r="Y1045" s="118"/>
      <c r="Z1045" s="118"/>
      <c r="AA1045" s="118"/>
      <c r="AB1045" s="118"/>
      <c r="AC1045" s="118"/>
      <c r="AD1045" s="118"/>
      <c r="AE1045" s="33"/>
      <c r="AF1045" s="174" t="str">
        <f>_xlfn.IFS(COUNTIF($AE$8:AE1045,AE1045)&lt;&gt;0,COUNTIF($AE$8:AE1045,AE1045),COUNTIF($AE$8:AE1045,AE1045)=0,"")</f>
        <v/>
      </c>
      <c r="AG1045" s="98" t="str">
        <f t="shared" si="32"/>
        <v/>
      </c>
      <c r="AK1045" s="3"/>
      <c r="AL1045" s="366"/>
      <c r="AM1045" s="367"/>
      <c r="AN1045" s="367"/>
      <c r="AO1045" s="367"/>
      <c r="AP1045" s="367"/>
      <c r="AQ1045" s="368"/>
      <c r="AR1045" s="742"/>
    </row>
    <row r="1046" spans="1:44" ht="27" customHeight="1" x14ac:dyDescent="0.65">
      <c r="A1046" s="8" t="str">
        <f t="shared" si="33"/>
        <v/>
      </c>
      <c r="B1046" s="30"/>
      <c r="E1046" s="31"/>
      <c r="G1046" s="36"/>
      <c r="H1046" s="5"/>
      <c r="I1046" s="258"/>
      <c r="J1046" s="258"/>
      <c r="K1046" s="258"/>
      <c r="L1046" s="258"/>
      <c r="M1046" s="258"/>
      <c r="N1046" s="258"/>
      <c r="O1046" s="258"/>
      <c r="P1046" s="258"/>
      <c r="Q1046" s="258"/>
      <c r="R1046" s="258"/>
      <c r="S1046" s="258"/>
      <c r="T1046" s="258"/>
      <c r="U1046" s="258"/>
      <c r="V1046" s="258"/>
      <c r="W1046" s="258"/>
      <c r="X1046" s="258"/>
      <c r="Y1046" s="258"/>
      <c r="Z1046" s="258"/>
      <c r="AA1046" s="258"/>
      <c r="AB1046" s="258"/>
      <c r="AC1046" s="258"/>
      <c r="AD1046" s="259"/>
      <c r="AE1046" s="33"/>
      <c r="AF1046" s="174" t="str">
        <f>_xlfn.IFS(COUNTIF($AE$8:AE1046,AE1046)&lt;&gt;0,COUNTIF($AE$8:AE1046,AE1046),COUNTIF($AE$8:AE1046,AE1046)=0,"")</f>
        <v/>
      </c>
      <c r="AG1046" s="98" t="str">
        <f t="shared" si="32"/>
        <v/>
      </c>
      <c r="AK1046" s="3"/>
      <c r="AL1046" s="366"/>
      <c r="AM1046" s="367"/>
      <c r="AN1046" s="367"/>
      <c r="AO1046" s="367"/>
      <c r="AP1046" s="367"/>
      <c r="AQ1046" s="368"/>
      <c r="AR1046" s="34"/>
    </row>
    <row r="1047" spans="1:44" ht="27" customHeight="1" x14ac:dyDescent="0.65">
      <c r="A1047" s="8" t="str">
        <f t="shared" si="33"/>
        <v/>
      </c>
      <c r="B1047" s="30"/>
      <c r="E1047" s="31"/>
      <c r="G1047" s="80" t="s">
        <v>93</v>
      </c>
      <c r="H1047" s="738" t="s">
        <v>1178</v>
      </c>
      <c r="I1047" s="738"/>
      <c r="J1047" s="738"/>
      <c r="K1047" s="738"/>
      <c r="L1047" s="738"/>
      <c r="M1047" s="738"/>
      <c r="N1047" s="738"/>
      <c r="O1047" s="738"/>
      <c r="P1047" s="738"/>
      <c r="Q1047" s="738"/>
      <c r="R1047" s="738"/>
      <c r="S1047" s="738"/>
      <c r="T1047" s="738"/>
      <c r="U1047" s="738"/>
      <c r="V1047" s="738"/>
      <c r="W1047" s="738"/>
      <c r="X1047" s="738"/>
      <c r="Y1047" s="738"/>
      <c r="Z1047" s="738"/>
      <c r="AA1047" s="738"/>
      <c r="AB1047" s="738"/>
      <c r="AC1047" s="738"/>
      <c r="AD1047" s="739"/>
      <c r="AE1047" s="33"/>
      <c r="AF1047" s="174" t="str">
        <f>_xlfn.IFS(COUNTIF($AE$8:AE1047,AE1047)&lt;&gt;0,COUNTIF($AE$8:AE1047,AE1047),COUNTIF($AE$8:AE1047,AE1047)=0,"")</f>
        <v/>
      </c>
      <c r="AG1047" s="98" t="str">
        <f t="shared" ref="AG1047:AG1119" si="36">+AF1047</f>
        <v/>
      </c>
      <c r="AH1047" s="623" t="s">
        <v>104</v>
      </c>
      <c r="AI1047" s="623"/>
      <c r="AJ1047" s="623"/>
      <c r="AK1047" s="172"/>
      <c r="AL1047" s="363"/>
      <c r="AM1047" s="364"/>
      <c r="AN1047" s="364"/>
      <c r="AO1047" s="364"/>
      <c r="AP1047" s="364"/>
      <c r="AQ1047" s="365"/>
      <c r="AR1047" s="34"/>
    </row>
    <row r="1048" spans="1:44" ht="27" customHeight="1" x14ac:dyDescent="0.65">
      <c r="A1048" s="8">
        <f t="shared" si="33"/>
        <v>170</v>
      </c>
      <c r="B1048" s="30"/>
      <c r="E1048" s="31"/>
      <c r="G1048" s="32"/>
      <c r="H1048" s="738"/>
      <c r="I1048" s="738"/>
      <c r="J1048" s="738"/>
      <c r="K1048" s="738"/>
      <c r="L1048" s="738"/>
      <c r="M1048" s="738"/>
      <c r="N1048" s="738"/>
      <c r="O1048" s="738"/>
      <c r="P1048" s="738"/>
      <c r="Q1048" s="738"/>
      <c r="R1048" s="738"/>
      <c r="S1048" s="738"/>
      <c r="T1048" s="738"/>
      <c r="U1048" s="738"/>
      <c r="V1048" s="738"/>
      <c r="W1048" s="738"/>
      <c r="X1048" s="738"/>
      <c r="Y1048" s="738"/>
      <c r="Z1048" s="738"/>
      <c r="AA1048" s="738"/>
      <c r="AB1048" s="738"/>
      <c r="AC1048" s="738"/>
      <c r="AD1048" s="739"/>
      <c r="AE1048" s="171" t="s">
        <v>838</v>
      </c>
      <c r="AF1048" s="174">
        <f>_xlfn.IFS(COUNTIF($AE$8:AE1048,AE1048)&lt;&gt;0,COUNTIF($AE$8:AE1048,AE1048),COUNTIF($AE$8:AE1048,AE1048)=0,"")</f>
        <v>170</v>
      </c>
      <c r="AG1048" s="98">
        <f t="shared" si="36"/>
        <v>170</v>
      </c>
      <c r="AH1048" s="730" t="s">
        <v>108</v>
      </c>
      <c r="AI1048" s="731"/>
      <c r="AJ1048" s="732"/>
      <c r="AK1048" s="3"/>
      <c r="AL1048" s="503" t="s">
        <v>1141</v>
      </c>
      <c r="AM1048" s="504"/>
      <c r="AN1048" s="504"/>
      <c r="AO1048" s="504"/>
      <c r="AP1048" s="504"/>
      <c r="AQ1048" s="505"/>
      <c r="AR1048" s="736" t="e">
        <f>VLOOKUP(AH1048,$CD$21:$CE$23,2,FALSE)</f>
        <v>#N/A</v>
      </c>
    </row>
    <row r="1049" spans="1:44" ht="27" customHeight="1" x14ac:dyDescent="0.65">
      <c r="A1049" s="8" t="str">
        <f t="shared" ref="A1049:A1124" si="37">+AG1049</f>
        <v/>
      </c>
      <c r="B1049" s="30"/>
      <c r="E1049" s="31"/>
      <c r="G1049" s="32"/>
      <c r="H1049" s="738"/>
      <c r="I1049" s="738"/>
      <c r="J1049" s="738"/>
      <c r="K1049" s="738"/>
      <c r="L1049" s="738"/>
      <c r="M1049" s="738"/>
      <c r="N1049" s="738"/>
      <c r="O1049" s="738"/>
      <c r="P1049" s="738"/>
      <c r="Q1049" s="738"/>
      <c r="R1049" s="738"/>
      <c r="S1049" s="738"/>
      <c r="T1049" s="738"/>
      <c r="U1049" s="738"/>
      <c r="V1049" s="738"/>
      <c r="W1049" s="738"/>
      <c r="X1049" s="738"/>
      <c r="Y1049" s="738"/>
      <c r="Z1049" s="738"/>
      <c r="AA1049" s="738"/>
      <c r="AB1049" s="738"/>
      <c r="AC1049" s="738"/>
      <c r="AD1049" s="739"/>
      <c r="AE1049" s="33"/>
      <c r="AF1049" s="174" t="str">
        <f>_xlfn.IFS(COUNTIF($AE$8:AE1049,AE1049)&lt;&gt;0,COUNTIF($AE$8:AE1049,AE1049),COUNTIF($AE$8:AE1049,AE1049)=0,"")</f>
        <v/>
      </c>
      <c r="AG1049" s="98" t="str">
        <f t="shared" si="36"/>
        <v/>
      </c>
      <c r="AH1049" s="81"/>
      <c r="AI1049" s="81"/>
      <c r="AJ1049" s="81"/>
      <c r="AK1049" s="3"/>
      <c r="AL1049" s="503"/>
      <c r="AM1049" s="504"/>
      <c r="AN1049" s="504"/>
      <c r="AO1049" s="504"/>
      <c r="AP1049" s="504"/>
      <c r="AQ1049" s="505"/>
      <c r="AR1049" s="736"/>
    </row>
    <row r="1050" spans="1:44" ht="27" customHeight="1" x14ac:dyDescent="0.65">
      <c r="A1050" s="8" t="str">
        <f t="shared" si="37"/>
        <v/>
      </c>
      <c r="B1050" s="30"/>
      <c r="E1050" s="31"/>
      <c r="G1050" s="32"/>
      <c r="H1050" s="738"/>
      <c r="I1050" s="738"/>
      <c r="J1050" s="738"/>
      <c r="K1050" s="738"/>
      <c r="L1050" s="738"/>
      <c r="M1050" s="738"/>
      <c r="N1050" s="738"/>
      <c r="O1050" s="738"/>
      <c r="P1050" s="738"/>
      <c r="Q1050" s="738"/>
      <c r="R1050" s="738"/>
      <c r="S1050" s="738"/>
      <c r="T1050" s="738"/>
      <c r="U1050" s="738"/>
      <c r="V1050" s="738"/>
      <c r="W1050" s="738"/>
      <c r="X1050" s="738"/>
      <c r="Y1050" s="738"/>
      <c r="Z1050" s="738"/>
      <c r="AA1050" s="738"/>
      <c r="AB1050" s="738"/>
      <c r="AC1050" s="738"/>
      <c r="AD1050" s="739"/>
      <c r="AE1050" s="33"/>
      <c r="AF1050" s="174" t="str">
        <f>_xlfn.IFS(COUNTIF($AE$8:AE1050,AE1050)&lt;&gt;0,COUNTIF($AE$8:AE1050,AE1050),COUNTIF($AE$8:AE1050,AE1050)=0,"")</f>
        <v/>
      </c>
      <c r="AG1050" s="98" t="str">
        <f t="shared" si="36"/>
        <v/>
      </c>
      <c r="AH1050" s="623" t="s">
        <v>840</v>
      </c>
      <c r="AI1050" s="623"/>
      <c r="AJ1050" s="623"/>
      <c r="AK1050" s="172"/>
      <c r="AL1050" s="503"/>
      <c r="AM1050" s="504"/>
      <c r="AN1050" s="504"/>
      <c r="AO1050" s="504"/>
      <c r="AP1050" s="504"/>
      <c r="AQ1050" s="505"/>
      <c r="AR1050" s="34"/>
    </row>
    <row r="1051" spans="1:44" ht="27" customHeight="1" x14ac:dyDescent="0.65">
      <c r="A1051" s="8">
        <f t="shared" si="37"/>
        <v>171</v>
      </c>
      <c r="B1051" s="30"/>
      <c r="E1051" s="31"/>
      <c r="G1051" s="32"/>
      <c r="H1051" s="738"/>
      <c r="I1051" s="738"/>
      <c r="J1051" s="738"/>
      <c r="K1051" s="738"/>
      <c r="L1051" s="738"/>
      <c r="M1051" s="738"/>
      <c r="N1051" s="738"/>
      <c r="O1051" s="738"/>
      <c r="P1051" s="738"/>
      <c r="Q1051" s="738"/>
      <c r="R1051" s="738"/>
      <c r="S1051" s="738"/>
      <c r="T1051" s="738"/>
      <c r="U1051" s="738"/>
      <c r="V1051" s="738"/>
      <c r="W1051" s="738"/>
      <c r="X1051" s="738"/>
      <c r="Y1051" s="738"/>
      <c r="Z1051" s="738"/>
      <c r="AA1051" s="738"/>
      <c r="AB1051" s="738"/>
      <c r="AC1051" s="738"/>
      <c r="AD1051" s="739"/>
      <c r="AE1051" s="171" t="s">
        <v>838</v>
      </c>
      <c r="AF1051" s="174">
        <f>_xlfn.IFS(COUNTIF($AE$8:AE1051,AE1051)&lt;&gt;0,COUNTIF($AE$8:AE1051,AE1051),COUNTIF($AE$8:AE1051,AE1051)=0,"")</f>
        <v>171</v>
      </c>
      <c r="AG1051" s="98">
        <f t="shared" si="36"/>
        <v>171</v>
      </c>
      <c r="AH1051" s="730" t="s">
        <v>108</v>
      </c>
      <c r="AI1051" s="731"/>
      <c r="AJ1051" s="732"/>
      <c r="AK1051" s="3"/>
      <c r="AL1051" s="503" t="s">
        <v>1141</v>
      </c>
      <c r="AM1051" s="504"/>
      <c r="AN1051" s="504"/>
      <c r="AO1051" s="504"/>
      <c r="AP1051" s="504"/>
      <c r="AQ1051" s="505"/>
      <c r="AR1051" s="736" t="e">
        <f>VLOOKUP(AH1051,$CD$21:$CE$23,2,FALSE)</f>
        <v>#N/A</v>
      </c>
    </row>
    <row r="1052" spans="1:44" ht="27" customHeight="1" x14ac:dyDescent="0.65">
      <c r="A1052" s="8" t="str">
        <f t="shared" si="37"/>
        <v/>
      </c>
      <c r="B1052" s="30"/>
      <c r="E1052" s="31"/>
      <c r="G1052" s="32"/>
      <c r="H1052" s="738"/>
      <c r="I1052" s="738"/>
      <c r="J1052" s="738"/>
      <c r="K1052" s="738"/>
      <c r="L1052" s="738"/>
      <c r="M1052" s="738"/>
      <c r="N1052" s="738"/>
      <c r="O1052" s="738"/>
      <c r="P1052" s="738"/>
      <c r="Q1052" s="738"/>
      <c r="R1052" s="738"/>
      <c r="S1052" s="738"/>
      <c r="T1052" s="738"/>
      <c r="U1052" s="738"/>
      <c r="V1052" s="738"/>
      <c r="W1052" s="738"/>
      <c r="X1052" s="738"/>
      <c r="Y1052" s="738"/>
      <c r="Z1052" s="738"/>
      <c r="AA1052" s="738"/>
      <c r="AB1052" s="738"/>
      <c r="AC1052" s="738"/>
      <c r="AD1052" s="739"/>
      <c r="AE1052" s="33"/>
      <c r="AF1052" s="174" t="str">
        <f>_xlfn.IFS(COUNTIF($AE$8:AE1052,AE1052)&lt;&gt;0,COUNTIF($AE$8:AE1052,AE1052),COUNTIF($AE$8:AE1052,AE1052)=0,"")</f>
        <v/>
      </c>
      <c r="AG1052" s="98" t="str">
        <f t="shared" si="36"/>
        <v/>
      </c>
      <c r="AK1052" s="3"/>
      <c r="AL1052" s="503"/>
      <c r="AM1052" s="504"/>
      <c r="AN1052" s="504"/>
      <c r="AO1052" s="504"/>
      <c r="AP1052" s="504"/>
      <c r="AQ1052" s="505"/>
      <c r="AR1052" s="736"/>
    </row>
    <row r="1053" spans="1:44" ht="27" customHeight="1" x14ac:dyDescent="0.65">
      <c r="A1053" s="8" t="str">
        <f t="shared" si="37"/>
        <v/>
      </c>
      <c r="B1053" s="30"/>
      <c r="E1053" s="31"/>
      <c r="G1053" s="32"/>
      <c r="H1053" s="738"/>
      <c r="I1053" s="738"/>
      <c r="J1053" s="738"/>
      <c r="K1053" s="738"/>
      <c r="L1053" s="738"/>
      <c r="M1053" s="738"/>
      <c r="N1053" s="738"/>
      <c r="O1053" s="738"/>
      <c r="P1053" s="738"/>
      <c r="Q1053" s="738"/>
      <c r="R1053" s="738"/>
      <c r="S1053" s="738"/>
      <c r="T1053" s="738"/>
      <c r="U1053" s="738"/>
      <c r="V1053" s="738"/>
      <c r="W1053" s="738"/>
      <c r="X1053" s="738"/>
      <c r="Y1053" s="738"/>
      <c r="Z1053" s="738"/>
      <c r="AA1053" s="738"/>
      <c r="AB1053" s="738"/>
      <c r="AC1053" s="738"/>
      <c r="AD1053" s="739"/>
      <c r="AE1053" s="33"/>
      <c r="AF1053" s="174" t="str">
        <f>_xlfn.IFS(COUNTIF($AE$8:AE1053,AE1053)&lt;&gt;0,COUNTIF($AE$8:AE1053,AE1053),COUNTIF($AE$8:AE1053,AE1053)=0,"")</f>
        <v/>
      </c>
      <c r="AG1053" s="98" t="str">
        <f t="shared" si="36"/>
        <v/>
      </c>
      <c r="AK1053" s="3"/>
      <c r="AL1053" s="503"/>
      <c r="AM1053" s="504"/>
      <c r="AN1053" s="504"/>
      <c r="AO1053" s="504"/>
      <c r="AP1053" s="504"/>
      <c r="AQ1053" s="505"/>
      <c r="AR1053" s="34"/>
    </row>
    <row r="1054" spans="1:44" ht="27" customHeight="1" thickBot="1" x14ac:dyDescent="0.7">
      <c r="A1054" s="8" t="str">
        <f t="shared" si="37"/>
        <v/>
      </c>
      <c r="B1054" s="30"/>
      <c r="E1054" s="31"/>
      <c r="G1054" s="42"/>
      <c r="H1054" s="740"/>
      <c r="I1054" s="740"/>
      <c r="J1054" s="740"/>
      <c r="K1054" s="740"/>
      <c r="L1054" s="740"/>
      <c r="M1054" s="740"/>
      <c r="N1054" s="740"/>
      <c r="O1054" s="740"/>
      <c r="P1054" s="740"/>
      <c r="Q1054" s="740"/>
      <c r="R1054" s="740"/>
      <c r="S1054" s="740"/>
      <c r="T1054" s="740"/>
      <c r="U1054" s="740"/>
      <c r="V1054" s="740"/>
      <c r="W1054" s="740"/>
      <c r="X1054" s="740"/>
      <c r="Y1054" s="740"/>
      <c r="Z1054" s="740"/>
      <c r="AA1054" s="740"/>
      <c r="AB1054" s="740"/>
      <c r="AC1054" s="740"/>
      <c r="AD1054" s="741"/>
      <c r="AE1054" s="33"/>
      <c r="AF1054" s="174" t="str">
        <f>_xlfn.IFS(COUNTIF($AE$8:AE1054,AE1054)&lt;&gt;0,COUNTIF($AE$8:AE1054,AE1054),COUNTIF($AE$8:AE1054,AE1054)=0,"")</f>
        <v/>
      </c>
      <c r="AG1054" s="98" t="str">
        <f t="shared" si="36"/>
        <v/>
      </c>
      <c r="AK1054" s="3"/>
      <c r="AL1054" s="363"/>
      <c r="AM1054" s="364"/>
      <c r="AN1054" s="364"/>
      <c r="AO1054" s="364"/>
      <c r="AP1054" s="364"/>
      <c r="AQ1054" s="365"/>
      <c r="AR1054" s="34"/>
    </row>
    <row r="1055" spans="1:44" ht="27" customHeight="1" x14ac:dyDescent="0.65">
      <c r="A1055" s="8" t="str">
        <f t="shared" si="37"/>
        <v/>
      </c>
      <c r="B1055" s="30"/>
      <c r="E1055" s="31"/>
      <c r="G1055" s="36"/>
      <c r="H1055" s="451"/>
      <c r="I1055" s="451"/>
      <c r="J1055" s="451"/>
      <c r="K1055" s="451"/>
      <c r="L1055" s="451"/>
      <c r="M1055" s="451"/>
      <c r="N1055" s="451"/>
      <c r="O1055" s="451"/>
      <c r="P1055" s="451"/>
      <c r="Q1055" s="451"/>
      <c r="R1055" s="451"/>
      <c r="S1055" s="451"/>
      <c r="T1055" s="451"/>
      <c r="U1055" s="451"/>
      <c r="V1055" s="451"/>
      <c r="W1055" s="451"/>
      <c r="X1055" s="451"/>
      <c r="Y1055" s="451"/>
      <c r="Z1055" s="451"/>
      <c r="AA1055" s="451"/>
      <c r="AB1055" s="451"/>
      <c r="AC1055" s="451"/>
      <c r="AD1055" s="452"/>
      <c r="AE1055" s="33"/>
      <c r="AF1055" s="174" t="str">
        <f>_xlfn.IFS(COUNTIF($AE$8:AE1055,AE1055)&lt;&gt;0,COUNTIF($AE$8:AE1055,AE1055),COUNTIF($AE$8:AE1055,AE1055)=0,"")</f>
        <v/>
      </c>
      <c r="AG1055" s="98" t="str">
        <f t="shared" si="36"/>
        <v/>
      </c>
      <c r="AK1055" s="3"/>
      <c r="AL1055" s="363"/>
      <c r="AM1055" s="364"/>
      <c r="AN1055" s="364"/>
      <c r="AO1055" s="364"/>
      <c r="AP1055" s="364"/>
      <c r="AQ1055" s="365"/>
      <c r="AR1055" s="34"/>
    </row>
    <row r="1056" spans="1:44" ht="27" customHeight="1" x14ac:dyDescent="0.65">
      <c r="A1056" s="8" t="str">
        <f t="shared" si="37"/>
        <v/>
      </c>
      <c r="B1056" s="30"/>
      <c r="E1056" s="31"/>
      <c r="G1056" s="80" t="s">
        <v>93</v>
      </c>
      <c r="H1056" s="738" t="s">
        <v>1179</v>
      </c>
      <c r="I1056" s="738"/>
      <c r="J1056" s="738"/>
      <c r="K1056" s="738"/>
      <c r="L1056" s="738"/>
      <c r="M1056" s="738"/>
      <c r="N1056" s="738"/>
      <c r="O1056" s="738"/>
      <c r="P1056" s="738"/>
      <c r="Q1056" s="738"/>
      <c r="R1056" s="738"/>
      <c r="S1056" s="738"/>
      <c r="T1056" s="738"/>
      <c r="U1056" s="738"/>
      <c r="V1056" s="738"/>
      <c r="W1056" s="738"/>
      <c r="X1056" s="738"/>
      <c r="Y1056" s="738"/>
      <c r="Z1056" s="738"/>
      <c r="AA1056" s="738"/>
      <c r="AB1056" s="738"/>
      <c r="AC1056" s="738"/>
      <c r="AD1056" s="739"/>
      <c r="AE1056" s="33"/>
      <c r="AF1056" s="174" t="str">
        <f>_xlfn.IFS(COUNTIF($AE$8:AE1056,AE1056)&lt;&gt;0,COUNTIF($AE$8:AE1056,AE1056),COUNTIF($AE$8:AE1056,AE1056)=0,"")</f>
        <v/>
      </c>
      <c r="AG1056" s="98" t="str">
        <f t="shared" si="36"/>
        <v/>
      </c>
      <c r="AH1056" s="623" t="s">
        <v>110</v>
      </c>
      <c r="AI1056" s="623"/>
      <c r="AJ1056" s="623"/>
      <c r="AK1056" s="172"/>
      <c r="AL1056" s="363"/>
      <c r="AM1056" s="364"/>
      <c r="AN1056" s="364"/>
      <c r="AO1056" s="364"/>
      <c r="AP1056" s="364"/>
      <c r="AQ1056" s="365"/>
      <c r="AR1056" s="34"/>
    </row>
    <row r="1057" spans="1:44" ht="27" customHeight="1" x14ac:dyDescent="0.65">
      <c r="A1057" s="8">
        <f t="shared" si="37"/>
        <v>172</v>
      </c>
      <c r="B1057" s="30"/>
      <c r="E1057" s="31"/>
      <c r="G1057" s="32"/>
      <c r="H1057" s="738"/>
      <c r="I1057" s="738"/>
      <c r="J1057" s="738"/>
      <c r="K1057" s="738"/>
      <c r="L1057" s="738"/>
      <c r="M1057" s="738"/>
      <c r="N1057" s="738"/>
      <c r="O1057" s="738"/>
      <c r="P1057" s="738"/>
      <c r="Q1057" s="738"/>
      <c r="R1057" s="738"/>
      <c r="S1057" s="738"/>
      <c r="T1057" s="738"/>
      <c r="U1057" s="738"/>
      <c r="V1057" s="738"/>
      <c r="W1057" s="738"/>
      <c r="X1057" s="738"/>
      <c r="Y1057" s="738"/>
      <c r="Z1057" s="738"/>
      <c r="AA1057" s="738"/>
      <c r="AB1057" s="738"/>
      <c r="AC1057" s="738"/>
      <c r="AD1057" s="739"/>
      <c r="AE1057" s="171" t="s">
        <v>838</v>
      </c>
      <c r="AF1057" s="174">
        <f>_xlfn.IFS(COUNTIF($AE$8:AE1057,AE1057)&lt;&gt;0,COUNTIF($AE$8:AE1057,AE1057),COUNTIF($AE$8:AE1057,AE1057)=0,"")</f>
        <v>172</v>
      </c>
      <c r="AG1057" s="98">
        <f t="shared" si="36"/>
        <v>172</v>
      </c>
      <c r="AH1057" s="730" t="s">
        <v>108</v>
      </c>
      <c r="AI1057" s="731"/>
      <c r="AJ1057" s="732"/>
      <c r="AK1057" s="3"/>
      <c r="AL1057" s="503" t="s">
        <v>1142</v>
      </c>
      <c r="AM1057" s="504"/>
      <c r="AN1057" s="504"/>
      <c r="AO1057" s="504"/>
      <c r="AP1057" s="504"/>
      <c r="AQ1057" s="505"/>
      <c r="AR1057" s="736" t="e">
        <f>VLOOKUP(AH1057,$CD$21:$CE$23,2,FALSE)</f>
        <v>#N/A</v>
      </c>
    </row>
    <row r="1058" spans="1:44" ht="27" customHeight="1" x14ac:dyDescent="0.65">
      <c r="A1058" s="8" t="str">
        <f t="shared" si="37"/>
        <v/>
      </c>
      <c r="B1058" s="30"/>
      <c r="E1058" s="31"/>
      <c r="G1058" s="32"/>
      <c r="H1058" s="738"/>
      <c r="I1058" s="738"/>
      <c r="J1058" s="738"/>
      <c r="K1058" s="738"/>
      <c r="L1058" s="738"/>
      <c r="M1058" s="738"/>
      <c r="N1058" s="738"/>
      <c r="O1058" s="738"/>
      <c r="P1058" s="738"/>
      <c r="Q1058" s="738"/>
      <c r="R1058" s="738"/>
      <c r="S1058" s="738"/>
      <c r="T1058" s="738"/>
      <c r="U1058" s="738"/>
      <c r="V1058" s="738"/>
      <c r="W1058" s="738"/>
      <c r="X1058" s="738"/>
      <c r="Y1058" s="738"/>
      <c r="Z1058" s="738"/>
      <c r="AA1058" s="738"/>
      <c r="AB1058" s="738"/>
      <c r="AC1058" s="738"/>
      <c r="AD1058" s="739"/>
      <c r="AE1058" s="33"/>
      <c r="AF1058" s="174" t="str">
        <f>_xlfn.IFS(COUNTIF($AE$8:AE1058,AE1058)&lt;&gt;0,COUNTIF($AE$8:AE1058,AE1058),COUNTIF($AE$8:AE1058,AE1058)=0,"")</f>
        <v/>
      </c>
      <c r="AG1058" s="98" t="str">
        <f t="shared" si="36"/>
        <v/>
      </c>
      <c r="AK1058" s="3"/>
      <c r="AL1058" s="503"/>
      <c r="AM1058" s="504"/>
      <c r="AN1058" s="504"/>
      <c r="AO1058" s="504"/>
      <c r="AP1058" s="504"/>
      <c r="AQ1058" s="505"/>
      <c r="AR1058" s="736"/>
    </row>
    <row r="1059" spans="1:44" ht="27" customHeight="1" x14ac:dyDescent="0.65">
      <c r="A1059" s="8" t="str">
        <f t="shared" si="37"/>
        <v/>
      </c>
      <c r="B1059" s="30"/>
      <c r="E1059" s="31"/>
      <c r="G1059" s="32"/>
      <c r="H1059" s="738"/>
      <c r="I1059" s="738"/>
      <c r="J1059" s="738"/>
      <c r="K1059" s="738"/>
      <c r="L1059" s="738"/>
      <c r="M1059" s="738"/>
      <c r="N1059" s="738"/>
      <c r="O1059" s="738"/>
      <c r="P1059" s="738"/>
      <c r="Q1059" s="738"/>
      <c r="R1059" s="738"/>
      <c r="S1059" s="738"/>
      <c r="T1059" s="738"/>
      <c r="U1059" s="738"/>
      <c r="V1059" s="738"/>
      <c r="W1059" s="738"/>
      <c r="X1059" s="738"/>
      <c r="Y1059" s="738"/>
      <c r="Z1059" s="738"/>
      <c r="AA1059" s="738"/>
      <c r="AB1059" s="738"/>
      <c r="AC1059" s="738"/>
      <c r="AD1059" s="739"/>
      <c r="AE1059" s="33"/>
      <c r="AF1059" s="174" t="str">
        <f>_xlfn.IFS(COUNTIF($AE$8:AE1059,AE1059)&lt;&gt;0,COUNTIF($AE$8:AE1059,AE1059),COUNTIF($AE$8:AE1059,AE1059)=0,"")</f>
        <v/>
      </c>
      <c r="AG1059" s="98" t="str">
        <f t="shared" si="36"/>
        <v/>
      </c>
      <c r="AK1059" s="3"/>
      <c r="AL1059" s="503"/>
      <c r="AM1059" s="504"/>
      <c r="AN1059" s="504"/>
      <c r="AO1059" s="504"/>
      <c r="AP1059" s="504"/>
      <c r="AQ1059" s="505"/>
      <c r="AR1059" s="34"/>
    </row>
    <row r="1060" spans="1:44" ht="27" customHeight="1" x14ac:dyDescent="0.65">
      <c r="A1060" s="8" t="str">
        <f t="shared" si="37"/>
        <v/>
      </c>
      <c r="B1060" s="30"/>
      <c r="E1060" s="31"/>
      <c r="G1060" s="32"/>
      <c r="H1060" s="738"/>
      <c r="I1060" s="738"/>
      <c r="J1060" s="738"/>
      <c r="K1060" s="738"/>
      <c r="L1060" s="738"/>
      <c r="M1060" s="738"/>
      <c r="N1060" s="738"/>
      <c r="O1060" s="738"/>
      <c r="P1060" s="738"/>
      <c r="Q1060" s="738"/>
      <c r="R1060" s="738"/>
      <c r="S1060" s="738"/>
      <c r="T1060" s="738"/>
      <c r="U1060" s="738"/>
      <c r="V1060" s="738"/>
      <c r="W1060" s="738"/>
      <c r="X1060" s="738"/>
      <c r="Y1060" s="738"/>
      <c r="Z1060" s="738"/>
      <c r="AA1060" s="738"/>
      <c r="AB1060" s="738"/>
      <c r="AC1060" s="738"/>
      <c r="AD1060" s="739"/>
      <c r="AE1060" s="33"/>
      <c r="AF1060" s="174" t="str">
        <f>_xlfn.IFS(COUNTIF($AE$8:AE1060,AE1060)&lt;&gt;0,COUNTIF($AE$8:AE1060,AE1060),COUNTIF($AE$8:AE1060,AE1060)=0,"")</f>
        <v/>
      </c>
      <c r="AG1060" s="98" t="str">
        <f t="shared" si="36"/>
        <v/>
      </c>
      <c r="AH1060" s="623" t="s">
        <v>841</v>
      </c>
      <c r="AI1060" s="623"/>
      <c r="AJ1060" s="623"/>
      <c r="AK1060" s="172"/>
      <c r="AL1060" s="363"/>
      <c r="AM1060" s="364"/>
      <c r="AN1060" s="364"/>
      <c r="AO1060" s="364"/>
      <c r="AP1060" s="364"/>
      <c r="AQ1060" s="365"/>
      <c r="AR1060" s="34"/>
    </row>
    <row r="1061" spans="1:44" ht="27" customHeight="1" x14ac:dyDescent="0.65">
      <c r="A1061" s="8">
        <f t="shared" si="37"/>
        <v>173</v>
      </c>
      <c r="B1061" s="30"/>
      <c r="E1061" s="31"/>
      <c r="G1061" s="32"/>
      <c r="H1061" s="738"/>
      <c r="I1061" s="738"/>
      <c r="J1061" s="738"/>
      <c r="K1061" s="738"/>
      <c r="L1061" s="738"/>
      <c r="M1061" s="738"/>
      <c r="N1061" s="738"/>
      <c r="O1061" s="738"/>
      <c r="P1061" s="738"/>
      <c r="Q1061" s="738"/>
      <c r="R1061" s="738"/>
      <c r="S1061" s="738"/>
      <c r="T1061" s="738"/>
      <c r="U1061" s="738"/>
      <c r="V1061" s="738"/>
      <c r="W1061" s="738"/>
      <c r="X1061" s="738"/>
      <c r="Y1061" s="738"/>
      <c r="Z1061" s="738"/>
      <c r="AA1061" s="738"/>
      <c r="AB1061" s="738"/>
      <c r="AC1061" s="738"/>
      <c r="AD1061" s="739"/>
      <c r="AE1061" s="171" t="s">
        <v>838</v>
      </c>
      <c r="AF1061" s="174">
        <f>_xlfn.IFS(COUNTIF($AE$8:AE1061,AE1061)&lt;&gt;0,COUNTIF($AE$8:AE1061,AE1061),COUNTIF($AE$8:AE1061,AE1061)=0,"")</f>
        <v>173</v>
      </c>
      <c r="AG1061" s="98">
        <f t="shared" si="36"/>
        <v>173</v>
      </c>
      <c r="AH1061" s="730" t="s">
        <v>108</v>
      </c>
      <c r="AI1061" s="731"/>
      <c r="AJ1061" s="732"/>
      <c r="AK1061" s="3"/>
      <c r="AL1061" s="503" t="s">
        <v>1142</v>
      </c>
      <c r="AM1061" s="504"/>
      <c r="AN1061" s="504"/>
      <c r="AO1061" s="504"/>
      <c r="AP1061" s="504"/>
      <c r="AQ1061" s="505"/>
      <c r="AR1061" s="736" t="e">
        <f>VLOOKUP(AH1061,$CD$21:$CE$23,2,FALSE)</f>
        <v>#N/A</v>
      </c>
    </row>
    <row r="1062" spans="1:44" ht="27" customHeight="1" thickBot="1" x14ac:dyDescent="0.7">
      <c r="A1062" s="8" t="str">
        <f t="shared" si="37"/>
        <v/>
      </c>
      <c r="B1062" s="30"/>
      <c r="E1062" s="31"/>
      <c r="G1062" s="42"/>
      <c r="H1062" s="740"/>
      <c r="I1062" s="740"/>
      <c r="J1062" s="740"/>
      <c r="K1062" s="740"/>
      <c r="L1062" s="740"/>
      <c r="M1062" s="740"/>
      <c r="N1062" s="740"/>
      <c r="O1062" s="740"/>
      <c r="P1062" s="740"/>
      <c r="Q1062" s="740"/>
      <c r="R1062" s="740"/>
      <c r="S1062" s="740"/>
      <c r="T1062" s="740"/>
      <c r="U1062" s="740"/>
      <c r="V1062" s="740"/>
      <c r="W1062" s="740"/>
      <c r="X1062" s="740"/>
      <c r="Y1062" s="740"/>
      <c r="Z1062" s="740"/>
      <c r="AA1062" s="740"/>
      <c r="AB1062" s="740"/>
      <c r="AC1062" s="740"/>
      <c r="AD1062" s="741"/>
      <c r="AE1062" s="33"/>
      <c r="AF1062" s="174" t="str">
        <f>_xlfn.IFS(COUNTIF($AE$8:AE1062,AE1062)&lt;&gt;0,COUNTIF($AE$8:AE1062,AE1062),COUNTIF($AE$8:AE1062,AE1062)=0,"")</f>
        <v/>
      </c>
      <c r="AG1062" s="98" t="str">
        <f t="shared" si="36"/>
        <v/>
      </c>
      <c r="AK1062" s="3"/>
      <c r="AL1062" s="503"/>
      <c r="AM1062" s="504"/>
      <c r="AN1062" s="504"/>
      <c r="AO1062" s="504"/>
      <c r="AP1062" s="504"/>
      <c r="AQ1062" s="505"/>
      <c r="AR1062" s="736"/>
    </row>
    <row r="1063" spans="1:44" ht="27" customHeight="1" x14ac:dyDescent="0.65">
      <c r="A1063" s="8" t="str">
        <f t="shared" si="37"/>
        <v/>
      </c>
      <c r="B1063" s="124"/>
      <c r="C1063" s="125"/>
      <c r="D1063" s="125"/>
      <c r="E1063" s="126"/>
      <c r="G1063" s="322"/>
      <c r="H1063" s="990"/>
      <c r="I1063" s="990"/>
      <c r="J1063" s="990"/>
      <c r="K1063" s="990"/>
      <c r="L1063" s="990"/>
      <c r="M1063" s="990"/>
      <c r="N1063" s="990"/>
      <c r="O1063" s="990"/>
      <c r="P1063" s="990"/>
      <c r="Q1063" s="990"/>
      <c r="R1063" s="990"/>
      <c r="S1063" s="990"/>
      <c r="T1063" s="990"/>
      <c r="U1063" s="990"/>
      <c r="V1063" s="990"/>
      <c r="W1063" s="990"/>
      <c r="X1063" s="990"/>
      <c r="Y1063" s="990"/>
      <c r="Z1063" s="990"/>
      <c r="AA1063" s="990"/>
      <c r="AB1063" s="990"/>
      <c r="AC1063" s="990"/>
      <c r="AD1063" s="990"/>
      <c r="AE1063" s="33"/>
      <c r="AF1063" s="174" t="str">
        <f>_xlfn.IFS(COUNTIF($AE$8:AE1063,AE1063)&lt;&gt;0,COUNTIF($AE$8:AE1063,AE1063),COUNTIF($AE$8:AE1063,AE1063)=0,"")</f>
        <v/>
      </c>
      <c r="AG1063" s="98" t="str">
        <f t="shared" si="36"/>
        <v/>
      </c>
      <c r="AK1063" s="3"/>
      <c r="AL1063" s="503"/>
      <c r="AM1063" s="504"/>
      <c r="AN1063" s="504"/>
      <c r="AO1063" s="504"/>
      <c r="AP1063" s="504"/>
      <c r="AQ1063" s="505"/>
      <c r="AR1063" s="34"/>
    </row>
    <row r="1064" spans="1:44" ht="27" customHeight="1" thickBot="1" x14ac:dyDescent="0.7">
      <c r="A1064" s="8" t="str">
        <f t="shared" si="37"/>
        <v/>
      </c>
      <c r="B1064" s="30"/>
      <c r="E1064" s="31"/>
      <c r="G1064" s="28"/>
      <c r="H1064" s="991"/>
      <c r="I1064" s="991"/>
      <c r="J1064" s="991"/>
      <c r="K1064" s="991"/>
      <c r="L1064" s="991"/>
      <c r="M1064" s="991"/>
      <c r="N1064" s="991"/>
      <c r="O1064" s="991"/>
      <c r="P1064" s="991"/>
      <c r="Q1064" s="991"/>
      <c r="R1064" s="991"/>
      <c r="S1064" s="991"/>
      <c r="T1064" s="991"/>
      <c r="U1064" s="991"/>
      <c r="V1064" s="991"/>
      <c r="W1064" s="991"/>
      <c r="X1064" s="991"/>
      <c r="Y1064" s="991"/>
      <c r="Z1064" s="991"/>
      <c r="AA1064" s="991"/>
      <c r="AB1064" s="991"/>
      <c r="AC1064" s="991"/>
      <c r="AD1064" s="991"/>
      <c r="AE1064" s="33"/>
      <c r="AF1064" s="174" t="str">
        <f>_xlfn.IFS(COUNTIF($AE$8:AE1064,AE1064)&lt;&gt;0,COUNTIF($AE$8:AE1064,AE1064),COUNTIF($AE$8:AE1064,AE1064)=0,"")</f>
        <v/>
      </c>
      <c r="AG1064" s="98" t="str">
        <f t="shared" si="36"/>
        <v/>
      </c>
      <c r="AK1064" s="3"/>
      <c r="AL1064" s="363"/>
      <c r="AM1064" s="364"/>
      <c r="AN1064" s="364"/>
      <c r="AO1064" s="364"/>
      <c r="AP1064" s="364"/>
      <c r="AQ1064" s="365"/>
      <c r="AR1064" s="34"/>
    </row>
    <row r="1065" spans="1:44" ht="27" customHeight="1" x14ac:dyDescent="0.65">
      <c r="A1065" s="8" t="str">
        <f t="shared" si="37"/>
        <v/>
      </c>
      <c r="B1065" s="36"/>
      <c r="C1065" s="4"/>
      <c r="D1065" s="4"/>
      <c r="E1065" s="18"/>
      <c r="F1065" s="36"/>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47"/>
      <c r="AF1065" s="175" t="str">
        <f>_xlfn.IFS(COUNTIF($AE$8:AE1065,AE1065)&lt;&gt;0,COUNTIF($AE$8:AE1065,AE1065),COUNTIF($AE$8:AE1065,AE1065)=0,"")</f>
        <v/>
      </c>
      <c r="AG1065" s="102" t="str">
        <f t="shared" si="36"/>
        <v/>
      </c>
      <c r="AH1065" s="48"/>
      <c r="AI1065" s="48"/>
      <c r="AJ1065" s="48"/>
      <c r="AK1065" s="13"/>
      <c r="AL1065" s="369"/>
      <c r="AM1065" s="370"/>
      <c r="AN1065" s="370"/>
      <c r="AO1065" s="370"/>
      <c r="AP1065" s="370"/>
      <c r="AQ1065" s="371"/>
      <c r="AR1065" s="34"/>
    </row>
    <row r="1066" spans="1:44" ht="27" customHeight="1" x14ac:dyDescent="0.65">
      <c r="A1066" s="8">
        <f t="shared" si="37"/>
        <v>174</v>
      </c>
      <c r="B1066" s="661" t="s">
        <v>938</v>
      </c>
      <c r="C1066" s="662"/>
      <c r="D1066" s="662"/>
      <c r="E1066" s="663"/>
      <c r="F1066" s="629" t="s">
        <v>533</v>
      </c>
      <c r="G1066" s="630"/>
      <c r="H1066" s="511" t="s">
        <v>802</v>
      </c>
      <c r="I1066" s="511"/>
      <c r="J1066" s="511"/>
      <c r="K1066" s="511"/>
      <c r="L1066" s="511"/>
      <c r="M1066" s="511"/>
      <c r="N1066" s="511"/>
      <c r="O1066" s="511"/>
      <c r="P1066" s="511"/>
      <c r="Q1066" s="511"/>
      <c r="R1066" s="511"/>
      <c r="S1066" s="511"/>
      <c r="T1066" s="511"/>
      <c r="U1066" s="511"/>
      <c r="V1066" s="511"/>
      <c r="W1066" s="511"/>
      <c r="X1066" s="511"/>
      <c r="Y1066" s="511"/>
      <c r="Z1066" s="511"/>
      <c r="AA1066" s="511"/>
      <c r="AB1066" s="511"/>
      <c r="AC1066" s="511"/>
      <c r="AD1066" s="511"/>
      <c r="AE1066" s="171" t="s">
        <v>838</v>
      </c>
      <c r="AF1066" s="174">
        <f>_xlfn.IFS(COUNTIF($AE$8:AE1066,AE1066)&lt;&gt;0,COUNTIF($AE$8:AE1066,AE1066),COUNTIF($AE$8:AE1066,AE1066)=0,"")</f>
        <v>174</v>
      </c>
      <c r="AG1066" s="98">
        <f t="shared" si="36"/>
        <v>174</v>
      </c>
      <c r="AH1066" s="554" t="s">
        <v>50</v>
      </c>
      <c r="AI1066" s="555"/>
      <c r="AJ1066" s="556"/>
      <c r="AK1066" s="3"/>
      <c r="AL1066" s="614" t="s">
        <v>801</v>
      </c>
      <c r="AM1066" s="615"/>
      <c r="AN1066" s="615"/>
      <c r="AO1066" s="615"/>
      <c r="AP1066" s="615"/>
      <c r="AQ1066" s="616"/>
      <c r="AR1066" s="119" t="e">
        <f>VLOOKUP(AH1066,$CD$7:$CE$9,2,FALSE)</f>
        <v>#N/A</v>
      </c>
    </row>
    <row r="1067" spans="1:44" ht="27" customHeight="1" x14ac:dyDescent="0.65">
      <c r="A1067" s="8" t="str">
        <f t="shared" si="37"/>
        <v/>
      </c>
      <c r="B1067" s="661"/>
      <c r="C1067" s="662"/>
      <c r="D1067" s="662"/>
      <c r="E1067" s="663"/>
      <c r="F1067" s="32"/>
      <c r="H1067" s="511"/>
      <c r="I1067" s="511"/>
      <c r="J1067" s="511"/>
      <c r="K1067" s="511"/>
      <c r="L1067" s="511"/>
      <c r="M1067" s="511"/>
      <c r="N1067" s="511"/>
      <c r="O1067" s="511"/>
      <c r="P1067" s="511"/>
      <c r="Q1067" s="511"/>
      <c r="R1067" s="511"/>
      <c r="S1067" s="511"/>
      <c r="T1067" s="511"/>
      <c r="U1067" s="511"/>
      <c r="V1067" s="511"/>
      <c r="W1067" s="511"/>
      <c r="X1067" s="511"/>
      <c r="Y1067" s="511"/>
      <c r="Z1067" s="511"/>
      <c r="AA1067" s="511"/>
      <c r="AB1067" s="511"/>
      <c r="AC1067" s="511"/>
      <c r="AD1067" s="511"/>
      <c r="AE1067" s="33"/>
      <c r="AF1067" s="174" t="str">
        <f>_xlfn.IFS(COUNTIF($AE$8:AE1067,AE1067)&lt;&gt;0,COUNTIF($AE$8:AE1067,AE1067),COUNTIF($AE$8:AE1067,AE1067)=0,"")</f>
        <v/>
      </c>
      <c r="AG1067" s="98" t="str">
        <f t="shared" si="36"/>
        <v/>
      </c>
      <c r="AK1067" s="3"/>
      <c r="AL1067" s="614"/>
      <c r="AM1067" s="615"/>
      <c r="AN1067" s="615"/>
      <c r="AO1067" s="615"/>
      <c r="AP1067" s="615"/>
      <c r="AQ1067" s="616"/>
      <c r="AR1067" s="34"/>
    </row>
    <row r="1068" spans="1:44" ht="27" customHeight="1" x14ac:dyDescent="0.65">
      <c r="A1068" s="8" t="str">
        <f t="shared" si="37"/>
        <v/>
      </c>
      <c r="B1068" s="661"/>
      <c r="C1068" s="662"/>
      <c r="D1068" s="662"/>
      <c r="E1068" s="663"/>
      <c r="F1068" s="32"/>
      <c r="H1068" s="511"/>
      <c r="I1068" s="511"/>
      <c r="J1068" s="511"/>
      <c r="K1068" s="511"/>
      <c r="L1068" s="511"/>
      <c r="M1068" s="511"/>
      <c r="N1068" s="511"/>
      <c r="O1068" s="511"/>
      <c r="P1068" s="511"/>
      <c r="Q1068" s="511"/>
      <c r="R1068" s="511"/>
      <c r="S1068" s="511"/>
      <c r="T1068" s="511"/>
      <c r="U1068" s="511"/>
      <c r="V1068" s="511"/>
      <c r="W1068" s="511"/>
      <c r="X1068" s="511"/>
      <c r="Y1068" s="511"/>
      <c r="Z1068" s="511"/>
      <c r="AA1068" s="511"/>
      <c r="AB1068" s="511"/>
      <c r="AC1068" s="511"/>
      <c r="AD1068" s="511"/>
      <c r="AE1068" s="33"/>
      <c r="AF1068" s="174" t="str">
        <f>_xlfn.IFS(COUNTIF($AE$8:AE1068,AE1068)&lt;&gt;0,COUNTIF($AE$8:AE1068,AE1068),COUNTIF($AE$8:AE1068,AE1068)=0,"")</f>
        <v/>
      </c>
      <c r="AG1068" s="98" t="str">
        <f t="shared" si="36"/>
        <v/>
      </c>
      <c r="AK1068" s="3"/>
      <c r="AL1068" s="614"/>
      <c r="AM1068" s="615"/>
      <c r="AN1068" s="615"/>
      <c r="AO1068" s="615"/>
      <c r="AP1068" s="615"/>
      <c r="AQ1068" s="616"/>
      <c r="AR1068" s="34"/>
    </row>
    <row r="1069" spans="1:44" ht="27" customHeight="1" x14ac:dyDescent="0.65">
      <c r="A1069" s="8" t="str">
        <f t="shared" si="37"/>
        <v/>
      </c>
      <c r="B1069" s="661"/>
      <c r="C1069" s="662"/>
      <c r="D1069" s="662"/>
      <c r="E1069" s="663"/>
      <c r="F1069" s="32"/>
      <c r="H1069" s="511"/>
      <c r="I1069" s="511"/>
      <c r="J1069" s="511"/>
      <c r="K1069" s="511"/>
      <c r="L1069" s="511"/>
      <c r="M1069" s="511"/>
      <c r="N1069" s="511"/>
      <c r="O1069" s="511"/>
      <c r="P1069" s="511"/>
      <c r="Q1069" s="511"/>
      <c r="R1069" s="511"/>
      <c r="S1069" s="511"/>
      <c r="T1069" s="511"/>
      <c r="U1069" s="511"/>
      <c r="V1069" s="511"/>
      <c r="W1069" s="511"/>
      <c r="X1069" s="511"/>
      <c r="Y1069" s="511"/>
      <c r="Z1069" s="511"/>
      <c r="AA1069" s="511"/>
      <c r="AB1069" s="511"/>
      <c r="AC1069" s="511"/>
      <c r="AD1069" s="511"/>
      <c r="AE1069" s="33"/>
      <c r="AF1069" s="174" t="str">
        <f>_xlfn.IFS(COUNTIF($AE$8:AE1069,AE1069)&lt;&gt;0,COUNTIF($AE$8:AE1069,AE1069),COUNTIF($AE$8:AE1069,AE1069)=0,"")</f>
        <v/>
      </c>
      <c r="AG1069" s="98" t="str">
        <f t="shared" si="36"/>
        <v/>
      </c>
      <c r="AK1069" s="3"/>
      <c r="AL1069" s="614"/>
      <c r="AM1069" s="615"/>
      <c r="AN1069" s="615"/>
      <c r="AO1069" s="615"/>
      <c r="AP1069" s="615"/>
      <c r="AQ1069" s="616"/>
      <c r="AR1069" s="34"/>
    </row>
    <row r="1070" spans="1:44" ht="27" customHeight="1" x14ac:dyDescent="0.65">
      <c r="A1070" s="8" t="str">
        <f t="shared" si="37"/>
        <v/>
      </c>
      <c r="B1070" s="661"/>
      <c r="C1070" s="662"/>
      <c r="D1070" s="662"/>
      <c r="E1070" s="663"/>
      <c r="F1070" s="32"/>
      <c r="H1070" s="511"/>
      <c r="I1070" s="511"/>
      <c r="J1070" s="511"/>
      <c r="K1070" s="511"/>
      <c r="L1070" s="511"/>
      <c r="M1070" s="511"/>
      <c r="N1070" s="511"/>
      <c r="O1070" s="511"/>
      <c r="P1070" s="511"/>
      <c r="Q1070" s="511"/>
      <c r="R1070" s="511"/>
      <c r="S1070" s="511"/>
      <c r="T1070" s="511"/>
      <c r="U1070" s="511"/>
      <c r="V1070" s="511"/>
      <c r="W1070" s="511"/>
      <c r="X1070" s="511"/>
      <c r="Y1070" s="511"/>
      <c r="Z1070" s="511"/>
      <c r="AA1070" s="511"/>
      <c r="AB1070" s="511"/>
      <c r="AC1070" s="511"/>
      <c r="AD1070" s="511"/>
      <c r="AE1070" s="33"/>
      <c r="AF1070" s="174" t="str">
        <f>_xlfn.IFS(COUNTIF($AE$8:AE1070,AE1070)&lt;&gt;0,COUNTIF($AE$8:AE1070,AE1070),COUNTIF($AE$8:AE1070,AE1070)=0,"")</f>
        <v/>
      </c>
      <c r="AG1070" s="98" t="str">
        <f t="shared" si="36"/>
        <v/>
      </c>
      <c r="AK1070" s="3"/>
      <c r="AL1070" s="372"/>
      <c r="AQ1070" s="374"/>
      <c r="AR1070" s="34"/>
    </row>
    <row r="1071" spans="1:44" ht="22.5" customHeight="1" x14ac:dyDescent="0.65">
      <c r="A1071" s="8" t="str">
        <f t="shared" si="37"/>
        <v/>
      </c>
      <c r="B1071" s="30"/>
      <c r="E1071" s="31"/>
      <c r="F1071" s="32"/>
      <c r="AE1071" s="33"/>
      <c r="AF1071" s="174" t="str">
        <f>_xlfn.IFS(COUNTIF($AE$8:AE1071,AE1071)&lt;&gt;0,COUNTIF($AE$8:AE1071,AE1071),COUNTIF($AE$8:AE1071,AE1071)=0,"")</f>
        <v/>
      </c>
      <c r="AG1071" s="98" t="str">
        <f t="shared" si="36"/>
        <v/>
      </c>
      <c r="AK1071" s="3"/>
      <c r="AL1071" s="372"/>
      <c r="AQ1071" s="374"/>
      <c r="AR1071" s="34"/>
    </row>
    <row r="1072" spans="1:44" ht="27" customHeight="1" x14ac:dyDescent="0.65">
      <c r="A1072" s="8">
        <f t="shared" si="37"/>
        <v>175</v>
      </c>
      <c r="B1072" s="30"/>
      <c r="E1072" s="31"/>
      <c r="F1072" s="32"/>
      <c r="H1072" s="511" t="s">
        <v>803</v>
      </c>
      <c r="I1072" s="511"/>
      <c r="J1072" s="511"/>
      <c r="K1072" s="511"/>
      <c r="L1072" s="511"/>
      <c r="M1072" s="511"/>
      <c r="N1072" s="511"/>
      <c r="O1072" s="511"/>
      <c r="P1072" s="511"/>
      <c r="Q1072" s="511"/>
      <c r="R1072" s="511"/>
      <c r="S1072" s="511"/>
      <c r="T1072" s="511"/>
      <c r="U1072" s="511"/>
      <c r="V1072" s="511"/>
      <c r="W1072" s="511"/>
      <c r="X1072" s="511"/>
      <c r="Y1072" s="511"/>
      <c r="Z1072" s="511"/>
      <c r="AA1072" s="511"/>
      <c r="AB1072" s="511"/>
      <c r="AC1072" s="511"/>
      <c r="AD1072" s="511"/>
      <c r="AE1072" s="171" t="s">
        <v>838</v>
      </c>
      <c r="AF1072" s="174">
        <f>_xlfn.IFS(COUNTIF($AE$8:AE1072,AE1072)&lt;&gt;0,COUNTIF($AE$8:AE1072,AE1072),COUNTIF($AE$8:AE1072,AE1072)=0,"")</f>
        <v>175</v>
      </c>
      <c r="AG1072" s="98">
        <f t="shared" si="36"/>
        <v>175</v>
      </c>
      <c r="AH1072" s="554" t="s">
        <v>50</v>
      </c>
      <c r="AI1072" s="555"/>
      <c r="AJ1072" s="556"/>
      <c r="AK1072" s="3"/>
      <c r="AL1072" s="614" t="s">
        <v>1171</v>
      </c>
      <c r="AM1072" s="656"/>
      <c r="AN1072" s="656"/>
      <c r="AO1072" s="656"/>
      <c r="AP1072" s="656"/>
      <c r="AQ1072" s="734"/>
      <c r="AR1072" s="119" t="e">
        <f>VLOOKUP(AH1072,$CD$7:$CE$9,2,FALSE)</f>
        <v>#N/A</v>
      </c>
    </row>
    <row r="1073" spans="1:44" ht="27" customHeight="1" x14ac:dyDescent="0.65">
      <c r="A1073" s="8" t="str">
        <f t="shared" si="37"/>
        <v/>
      </c>
      <c r="B1073" s="30"/>
      <c r="E1073" s="31"/>
      <c r="F1073" s="32"/>
      <c r="H1073" s="511"/>
      <c r="I1073" s="511"/>
      <c r="J1073" s="511"/>
      <c r="K1073" s="511"/>
      <c r="L1073" s="511"/>
      <c r="M1073" s="511"/>
      <c r="N1073" s="511"/>
      <c r="O1073" s="511"/>
      <c r="P1073" s="511"/>
      <c r="Q1073" s="511"/>
      <c r="R1073" s="511"/>
      <c r="S1073" s="511"/>
      <c r="T1073" s="511"/>
      <c r="U1073" s="511"/>
      <c r="V1073" s="511"/>
      <c r="W1073" s="511"/>
      <c r="X1073" s="511"/>
      <c r="Y1073" s="511"/>
      <c r="Z1073" s="511"/>
      <c r="AA1073" s="511"/>
      <c r="AB1073" s="511"/>
      <c r="AC1073" s="511"/>
      <c r="AD1073" s="511"/>
      <c r="AE1073" s="33"/>
      <c r="AF1073" s="174" t="str">
        <f>_xlfn.IFS(COUNTIF($AE$8:AE1073,AE1073)&lt;&gt;0,COUNTIF($AE$8:AE1073,AE1073),COUNTIF($AE$8:AE1073,AE1073)=0,"")</f>
        <v/>
      </c>
      <c r="AG1073" s="98" t="str">
        <f t="shared" si="36"/>
        <v/>
      </c>
      <c r="AK1073" s="3"/>
      <c r="AL1073" s="735"/>
      <c r="AM1073" s="656"/>
      <c r="AN1073" s="656"/>
      <c r="AO1073" s="656"/>
      <c r="AP1073" s="656"/>
      <c r="AQ1073" s="734"/>
      <c r="AR1073" s="34"/>
    </row>
    <row r="1074" spans="1:44" ht="22.5" customHeight="1" x14ac:dyDescent="0.65">
      <c r="A1074" s="8" t="str">
        <f t="shared" si="37"/>
        <v/>
      </c>
      <c r="B1074" s="30"/>
      <c r="E1074" s="31"/>
      <c r="F1074" s="32"/>
      <c r="AE1074" s="33"/>
      <c r="AF1074" s="174" t="str">
        <f>_xlfn.IFS(COUNTIF($AE$8:AE1074,AE1074)&lt;&gt;0,COUNTIF($AE$8:AE1074,AE1074),COUNTIF($AE$8:AE1074,AE1074)=0,"")</f>
        <v/>
      </c>
      <c r="AG1074" s="98" t="str">
        <f t="shared" si="36"/>
        <v/>
      </c>
      <c r="AK1074" s="3"/>
      <c r="AL1074" s="372"/>
      <c r="AQ1074" s="374"/>
      <c r="AR1074" s="34"/>
    </row>
    <row r="1075" spans="1:44" ht="27" customHeight="1" thickBot="1" x14ac:dyDescent="0.7">
      <c r="A1075" s="8" t="str">
        <f t="shared" si="37"/>
        <v/>
      </c>
      <c r="B1075" s="30"/>
      <c r="E1075" s="31"/>
      <c r="F1075" s="32"/>
      <c r="G1075" s="8" t="s">
        <v>94</v>
      </c>
      <c r="H1075" s="634" t="s">
        <v>355</v>
      </c>
      <c r="I1075" s="634"/>
      <c r="J1075" s="634"/>
      <c r="K1075" s="634"/>
      <c r="L1075" s="634"/>
      <c r="M1075" s="634"/>
      <c r="N1075" s="634"/>
      <c r="O1075" s="634"/>
      <c r="P1075" s="634"/>
      <c r="Q1075" s="634"/>
      <c r="R1075" s="634"/>
      <c r="S1075" s="634"/>
      <c r="T1075" s="634"/>
      <c r="U1075" s="634"/>
      <c r="V1075" s="634"/>
      <c r="W1075" s="634"/>
      <c r="X1075" s="634"/>
      <c r="Y1075" s="634"/>
      <c r="Z1075" s="634"/>
      <c r="AA1075" s="634"/>
      <c r="AB1075" s="634"/>
      <c r="AC1075" s="634"/>
      <c r="AD1075" s="634"/>
      <c r="AE1075" s="33"/>
      <c r="AF1075" s="174" t="str">
        <f>_xlfn.IFS(COUNTIF($AE$8:AE1075,AE1075)&lt;&gt;0,COUNTIF($AE$8:AE1075,AE1075),COUNTIF($AE$8:AE1075,AE1075)=0,"")</f>
        <v/>
      </c>
      <c r="AG1075" s="98" t="str">
        <f t="shared" si="36"/>
        <v/>
      </c>
      <c r="AK1075" s="3"/>
      <c r="AL1075" s="363"/>
      <c r="AM1075" s="364"/>
      <c r="AN1075" s="364"/>
      <c r="AO1075" s="364"/>
      <c r="AP1075" s="364"/>
      <c r="AQ1075" s="365"/>
      <c r="AR1075" s="34"/>
    </row>
    <row r="1076" spans="1:44" ht="27" customHeight="1" thickBot="1" x14ac:dyDescent="0.7">
      <c r="A1076" s="8" t="str">
        <f t="shared" si="37"/>
        <v/>
      </c>
      <c r="B1076" s="30"/>
      <c r="E1076" s="31"/>
      <c r="F1076" s="32"/>
      <c r="H1076" s="565" t="s">
        <v>161</v>
      </c>
      <c r="I1076" s="529"/>
      <c r="J1076" s="529"/>
      <c r="K1076" s="529"/>
      <c r="L1076" s="529"/>
      <c r="M1076" s="531"/>
      <c r="N1076" s="522"/>
      <c r="O1076" s="523"/>
      <c r="P1076" s="523"/>
      <c r="Q1076" s="523"/>
      <c r="R1076" s="523"/>
      <c r="S1076" s="523"/>
      <c r="T1076" s="523"/>
      <c r="U1076" s="523"/>
      <c r="V1076" s="523"/>
      <c r="W1076" s="523"/>
      <c r="X1076" s="523"/>
      <c r="Y1076" s="523"/>
      <c r="Z1076" s="523"/>
      <c r="AA1076" s="523"/>
      <c r="AB1076" s="523"/>
      <c r="AC1076" s="523"/>
      <c r="AD1076" s="524"/>
      <c r="AE1076" s="33"/>
      <c r="AF1076" s="174" t="str">
        <f>_xlfn.IFS(COUNTIF($AE$8:AE1076,AE1076)&lt;&gt;0,COUNTIF($AE$8:AE1076,AE1076),COUNTIF($AE$8:AE1076,AE1076)=0,"")</f>
        <v/>
      </c>
      <c r="AG1076" s="98" t="str">
        <f t="shared" si="36"/>
        <v/>
      </c>
      <c r="AK1076" s="3"/>
      <c r="AL1076" s="363"/>
      <c r="AM1076" s="364"/>
      <c r="AN1076" s="364"/>
      <c r="AO1076" s="364"/>
      <c r="AP1076" s="364"/>
      <c r="AQ1076" s="365"/>
      <c r="AR1076" s="34"/>
    </row>
    <row r="1077" spans="1:44" ht="27" customHeight="1" thickBot="1" x14ac:dyDescent="0.7">
      <c r="A1077" s="8" t="str">
        <f t="shared" si="37"/>
        <v/>
      </c>
      <c r="B1077" s="30"/>
      <c r="E1077" s="31"/>
      <c r="F1077" s="32"/>
      <c r="H1077" s="588" t="s">
        <v>162</v>
      </c>
      <c r="I1077" s="589"/>
      <c r="J1077" s="589"/>
      <c r="K1077" s="589"/>
      <c r="L1077" s="589"/>
      <c r="M1077" s="590"/>
      <c r="N1077" s="565" t="s">
        <v>163</v>
      </c>
      <c r="O1077" s="529"/>
      <c r="P1077" s="529"/>
      <c r="Q1077" s="594"/>
      <c r="R1077" s="595"/>
      <c r="S1077" s="523"/>
      <c r="T1077" s="523"/>
      <c r="U1077" s="523"/>
      <c r="V1077" s="523"/>
      <c r="W1077" s="523"/>
      <c r="X1077" s="523"/>
      <c r="Y1077" s="523"/>
      <c r="Z1077" s="523"/>
      <c r="AA1077" s="523"/>
      <c r="AB1077" s="523"/>
      <c r="AC1077" s="523"/>
      <c r="AD1077" s="524"/>
      <c r="AE1077" s="33"/>
      <c r="AF1077" s="174" t="str">
        <f>_xlfn.IFS(COUNTIF($AE$8:AE1077,AE1077)&lt;&gt;0,COUNTIF($AE$8:AE1077,AE1077),COUNTIF($AE$8:AE1077,AE1077)=0,"")</f>
        <v/>
      </c>
      <c r="AG1077" s="98" t="str">
        <f t="shared" si="36"/>
        <v/>
      </c>
      <c r="AK1077" s="3"/>
      <c r="AL1077" s="363"/>
      <c r="AM1077" s="364"/>
      <c r="AN1077" s="364"/>
      <c r="AO1077" s="364"/>
      <c r="AP1077" s="364"/>
      <c r="AQ1077" s="365"/>
      <c r="AR1077" s="34"/>
    </row>
    <row r="1078" spans="1:44" ht="27" customHeight="1" thickBot="1" x14ac:dyDescent="0.7">
      <c r="A1078" s="8" t="str">
        <f t="shared" si="37"/>
        <v/>
      </c>
      <c r="B1078" s="30"/>
      <c r="E1078" s="31"/>
      <c r="F1078" s="32"/>
      <c r="H1078" s="591"/>
      <c r="I1078" s="592"/>
      <c r="J1078" s="592"/>
      <c r="K1078" s="592"/>
      <c r="L1078" s="592"/>
      <c r="M1078" s="593"/>
      <c r="N1078" s="565" t="s">
        <v>164</v>
      </c>
      <c r="O1078" s="529"/>
      <c r="P1078" s="529"/>
      <c r="Q1078" s="594"/>
      <c r="R1078" s="529" t="s">
        <v>117</v>
      </c>
      <c r="S1078" s="529"/>
      <c r="T1078" s="529"/>
      <c r="U1078" s="529"/>
      <c r="V1078" s="529"/>
      <c r="W1078" s="526" t="s">
        <v>124</v>
      </c>
      <c r="X1078" s="526"/>
      <c r="Y1078" s="526"/>
      <c r="Z1078" s="526"/>
      <c r="AA1078" s="529" t="s">
        <v>116</v>
      </c>
      <c r="AB1078" s="529"/>
      <c r="AC1078" s="529"/>
      <c r="AD1078" s="531"/>
      <c r="AE1078" s="33"/>
      <c r="AF1078" s="174" t="str">
        <f>_xlfn.IFS(COUNTIF($AE$8:AE1078,AE1078)&lt;&gt;0,COUNTIF($AE$8:AE1078,AE1078),COUNTIF($AE$8:AE1078,AE1078)=0,"")</f>
        <v/>
      </c>
      <c r="AG1078" s="98" t="str">
        <f t="shared" si="36"/>
        <v/>
      </c>
      <c r="AK1078" s="3"/>
      <c r="AL1078" s="363"/>
      <c r="AM1078" s="364"/>
      <c r="AN1078" s="364"/>
      <c r="AO1078" s="364"/>
      <c r="AP1078" s="364"/>
      <c r="AQ1078" s="365"/>
      <c r="AR1078" s="34"/>
    </row>
    <row r="1079" spans="1:44" ht="27" customHeight="1" thickBot="1" x14ac:dyDescent="0.7">
      <c r="A1079" s="8" t="str">
        <f t="shared" si="37"/>
        <v/>
      </c>
      <c r="B1079" s="30"/>
      <c r="E1079" s="31"/>
      <c r="F1079" s="32"/>
      <c r="H1079" s="565" t="s">
        <v>160</v>
      </c>
      <c r="I1079" s="529"/>
      <c r="J1079" s="529"/>
      <c r="K1079" s="529"/>
      <c r="L1079" s="566" t="s">
        <v>165</v>
      </c>
      <c r="M1079" s="566"/>
      <c r="N1079" s="566"/>
      <c r="O1079" s="566"/>
      <c r="P1079" s="566"/>
      <c r="Q1079" s="566"/>
      <c r="R1079" s="566"/>
      <c r="S1079" s="566"/>
      <c r="T1079" s="566"/>
      <c r="U1079" s="567"/>
      <c r="V1079" s="567"/>
      <c r="W1079" s="567"/>
      <c r="X1079" s="567"/>
      <c r="Y1079" s="567"/>
      <c r="Z1079" s="567"/>
      <c r="AA1079" s="567"/>
      <c r="AB1079" s="567"/>
      <c r="AC1079" s="567"/>
      <c r="AD1079" s="568"/>
      <c r="AE1079" s="33"/>
      <c r="AF1079" s="174" t="str">
        <f>_xlfn.IFS(COUNTIF($AE$8:AE1079,AE1079)&lt;&gt;0,COUNTIF($AE$8:AE1079,AE1079),COUNTIF($AE$8:AE1079,AE1079)=0,"")</f>
        <v/>
      </c>
      <c r="AG1079" s="98" t="str">
        <f t="shared" si="36"/>
        <v/>
      </c>
      <c r="AK1079" s="3"/>
      <c r="AL1079" s="363"/>
      <c r="AM1079" s="364"/>
      <c r="AN1079" s="364"/>
      <c r="AO1079" s="364"/>
      <c r="AP1079" s="364"/>
      <c r="AQ1079" s="365"/>
      <c r="AR1079" s="34"/>
    </row>
    <row r="1080" spans="1:44" ht="27" customHeight="1" x14ac:dyDescent="0.65">
      <c r="A1080" s="8" t="str">
        <f t="shared" si="37"/>
        <v/>
      </c>
      <c r="B1080" s="30"/>
      <c r="E1080" s="31"/>
      <c r="H1080" s="569"/>
      <c r="I1080" s="570"/>
      <c r="J1080" s="570"/>
      <c r="K1080" s="570"/>
      <c r="L1080" s="570"/>
      <c r="M1080" s="570"/>
      <c r="N1080" s="570"/>
      <c r="O1080" s="570"/>
      <c r="P1080" s="570"/>
      <c r="Q1080" s="570"/>
      <c r="R1080" s="570"/>
      <c r="S1080" s="570"/>
      <c r="T1080" s="570"/>
      <c r="U1080" s="570"/>
      <c r="V1080" s="570"/>
      <c r="W1080" s="570"/>
      <c r="X1080" s="570"/>
      <c r="Y1080" s="570"/>
      <c r="Z1080" s="570"/>
      <c r="AA1080" s="570"/>
      <c r="AB1080" s="570"/>
      <c r="AC1080" s="570"/>
      <c r="AD1080" s="571"/>
      <c r="AE1080" s="33"/>
      <c r="AF1080" s="174" t="str">
        <f>_xlfn.IFS(COUNTIF($AE$8:AE1080,AE1080)&lt;&gt;0,COUNTIF($AE$8:AE1080,AE1080),COUNTIF($AE$8:AE1080,AE1080)=0,"")</f>
        <v/>
      </c>
      <c r="AG1080" s="98" t="str">
        <f t="shared" si="36"/>
        <v/>
      </c>
      <c r="AK1080" s="3"/>
      <c r="AL1080" s="363"/>
      <c r="AM1080" s="364"/>
      <c r="AN1080" s="364"/>
      <c r="AO1080" s="364"/>
      <c r="AP1080" s="364"/>
      <c r="AQ1080" s="365"/>
      <c r="AR1080" s="34"/>
    </row>
    <row r="1081" spans="1:44" ht="27" customHeight="1" x14ac:dyDescent="0.65">
      <c r="A1081" s="8" t="str">
        <f t="shared" si="37"/>
        <v/>
      </c>
      <c r="B1081" s="30"/>
      <c r="E1081" s="31"/>
      <c r="H1081" s="32"/>
      <c r="I1081" s="82" t="s">
        <v>124</v>
      </c>
      <c r="J1081" s="572" t="s">
        <v>118</v>
      </c>
      <c r="K1081" s="573"/>
      <c r="L1081" s="573"/>
      <c r="M1081" s="574"/>
      <c r="N1081" s="82" t="s">
        <v>124</v>
      </c>
      <c r="O1081" s="572" t="s">
        <v>558</v>
      </c>
      <c r="P1081" s="573"/>
      <c r="Q1081" s="574"/>
      <c r="R1081" s="82" t="s">
        <v>124</v>
      </c>
      <c r="S1081" s="572" t="s">
        <v>119</v>
      </c>
      <c r="T1081" s="573"/>
      <c r="U1081" s="574"/>
      <c r="V1081" s="82" t="s">
        <v>124</v>
      </c>
      <c r="W1081" s="572" t="s">
        <v>424</v>
      </c>
      <c r="X1081" s="573"/>
      <c r="Y1081" s="574"/>
      <c r="Z1081" s="82" t="s">
        <v>124</v>
      </c>
      <c r="AA1081" s="572" t="s">
        <v>121</v>
      </c>
      <c r="AB1081" s="573"/>
      <c r="AC1081" s="573"/>
      <c r="AD1081" s="3"/>
      <c r="AE1081" s="33"/>
      <c r="AF1081" s="174" t="str">
        <f>_xlfn.IFS(COUNTIF($AE$8:AE1081,AE1081)&lt;&gt;0,COUNTIF($AE$8:AE1081,AE1081),COUNTIF($AE$8:AE1081,AE1081)=0,"")</f>
        <v/>
      </c>
      <c r="AG1081" s="98" t="str">
        <f t="shared" si="36"/>
        <v/>
      </c>
      <c r="AK1081" s="3"/>
      <c r="AL1081" s="363"/>
      <c r="AM1081" s="364"/>
      <c r="AN1081" s="364"/>
      <c r="AO1081" s="364"/>
      <c r="AP1081" s="364"/>
      <c r="AQ1081" s="365"/>
      <c r="AR1081" s="34"/>
    </row>
    <row r="1082" spans="1:44" ht="27" customHeight="1" x14ac:dyDescent="0.65">
      <c r="A1082" s="8" t="str">
        <f t="shared" si="37"/>
        <v/>
      </c>
      <c r="B1082" s="30"/>
      <c r="E1082" s="31"/>
      <c r="H1082" s="32"/>
      <c r="I1082" s="82" t="s">
        <v>124</v>
      </c>
      <c r="J1082" s="572" t="s">
        <v>166</v>
      </c>
      <c r="K1082" s="573"/>
      <c r="L1082" s="573"/>
      <c r="M1082" s="574"/>
      <c r="N1082" s="82" t="s">
        <v>124</v>
      </c>
      <c r="O1082" s="572" t="s">
        <v>559</v>
      </c>
      <c r="P1082" s="573"/>
      <c r="Q1082" s="573"/>
      <c r="R1082" s="573"/>
      <c r="S1082" s="574"/>
      <c r="T1082" s="82" t="s">
        <v>124</v>
      </c>
      <c r="U1082" s="572" t="s">
        <v>122</v>
      </c>
      <c r="V1082" s="573"/>
      <c r="W1082" s="573"/>
      <c r="X1082" s="698"/>
      <c r="Y1082" s="698"/>
      <c r="Z1082" s="698"/>
      <c r="AA1082" s="698"/>
      <c r="AB1082" s="698"/>
      <c r="AC1082" s="2" t="s">
        <v>28</v>
      </c>
      <c r="AD1082" s="3"/>
      <c r="AE1082" s="33"/>
      <c r="AF1082" s="174" t="str">
        <f>_xlfn.IFS(COUNTIF($AE$8:AE1082,AE1082)&lt;&gt;0,COUNTIF($AE$8:AE1082,AE1082),COUNTIF($AE$8:AE1082,AE1082)=0,"")</f>
        <v/>
      </c>
      <c r="AG1082" s="98" t="str">
        <f t="shared" si="36"/>
        <v/>
      </c>
      <c r="AK1082" s="3"/>
      <c r="AL1082" s="363"/>
      <c r="AM1082" s="364"/>
      <c r="AN1082" s="364"/>
      <c r="AO1082" s="364"/>
      <c r="AP1082" s="364"/>
      <c r="AQ1082" s="365"/>
      <c r="AR1082" s="34"/>
    </row>
    <row r="1083" spans="1:44" ht="27" customHeight="1" thickBot="1" x14ac:dyDescent="0.7">
      <c r="A1083" s="8" t="str">
        <f t="shared" si="37"/>
        <v/>
      </c>
      <c r="B1083" s="30"/>
      <c r="E1083" s="31"/>
      <c r="H1083" s="644"/>
      <c r="I1083" s="645"/>
      <c r="J1083" s="645"/>
      <c r="K1083" s="645"/>
      <c r="L1083" s="645"/>
      <c r="M1083" s="645"/>
      <c r="N1083" s="645"/>
      <c r="O1083" s="645"/>
      <c r="P1083" s="645"/>
      <c r="Q1083" s="645"/>
      <c r="R1083" s="645"/>
      <c r="S1083" s="645"/>
      <c r="T1083" s="645"/>
      <c r="U1083" s="646" t="s">
        <v>123</v>
      </c>
      <c r="V1083" s="646"/>
      <c r="W1083" s="646"/>
      <c r="X1083" s="646"/>
      <c r="Y1083" s="646"/>
      <c r="Z1083" s="646"/>
      <c r="AA1083" s="646"/>
      <c r="AB1083" s="646"/>
      <c r="AC1083" s="646"/>
      <c r="AD1083" s="6"/>
      <c r="AE1083" s="33"/>
      <c r="AF1083" s="174" t="str">
        <f>_xlfn.IFS(COUNTIF($AE$8:AE1083,AE1083)&lt;&gt;0,COUNTIF($AE$8:AE1083,AE1083),COUNTIF($AE$8:AE1083,AE1083)=0,"")</f>
        <v/>
      </c>
      <c r="AG1083" s="98" t="str">
        <f t="shared" si="36"/>
        <v/>
      </c>
      <c r="AK1083" s="3"/>
      <c r="AL1083" s="363"/>
      <c r="AM1083" s="364"/>
      <c r="AN1083" s="364"/>
      <c r="AO1083" s="364"/>
      <c r="AP1083" s="364"/>
      <c r="AQ1083" s="365"/>
      <c r="AR1083" s="34"/>
    </row>
    <row r="1084" spans="1:44" ht="27" customHeight="1" thickBot="1" x14ac:dyDescent="0.7">
      <c r="A1084" s="8" t="str">
        <f t="shared" si="37"/>
        <v/>
      </c>
      <c r="B1084" s="30"/>
      <c r="E1084" s="31"/>
      <c r="H1084" s="517" t="s">
        <v>356</v>
      </c>
      <c r="I1084" s="518"/>
      <c r="J1084" s="518"/>
      <c r="K1084" s="518"/>
      <c r="L1084" s="518"/>
      <c r="M1084" s="518"/>
      <c r="N1084" s="518"/>
      <c r="O1084" s="518"/>
      <c r="P1084" s="518"/>
      <c r="Q1084" s="518"/>
      <c r="R1084" s="518"/>
      <c r="S1084" s="518"/>
      <c r="T1084" s="518"/>
      <c r="U1084" s="519"/>
      <c r="V1084" s="699"/>
      <c r="W1084" s="700"/>
      <c r="X1084" s="700"/>
      <c r="Y1084" s="700"/>
      <c r="Z1084" s="700"/>
      <c r="AA1084" s="700"/>
      <c r="AB1084" s="700"/>
      <c r="AC1084" s="700"/>
      <c r="AD1084" s="701"/>
      <c r="AE1084" s="33"/>
      <c r="AF1084" s="174" t="str">
        <f>_xlfn.IFS(COUNTIF($AE$8:AE1084,AE1084)&lt;&gt;0,COUNTIF($AE$8:AE1084,AE1084),COUNTIF($AE$8:AE1084,AE1084)=0,"")</f>
        <v/>
      </c>
      <c r="AG1084" s="98" t="str">
        <f t="shared" si="36"/>
        <v/>
      </c>
      <c r="AK1084" s="3"/>
      <c r="AL1084" s="363"/>
      <c r="AM1084" s="364"/>
      <c r="AN1084" s="364"/>
      <c r="AO1084" s="364"/>
      <c r="AP1084" s="364"/>
      <c r="AQ1084" s="365"/>
      <c r="AR1084" s="34"/>
    </row>
    <row r="1085" spans="1:44" ht="27" customHeight="1" thickBot="1" x14ac:dyDescent="0.7">
      <c r="A1085" s="8" t="str">
        <f t="shared" si="37"/>
        <v/>
      </c>
      <c r="B1085" s="30"/>
      <c r="E1085" s="31"/>
      <c r="F1085" s="32"/>
      <c r="H1085" s="522" t="s">
        <v>167</v>
      </c>
      <c r="I1085" s="523"/>
      <c r="J1085" s="523"/>
      <c r="K1085" s="523"/>
      <c r="L1085" s="523"/>
      <c r="M1085" s="523"/>
      <c r="N1085" s="523"/>
      <c r="O1085" s="523"/>
      <c r="P1085" s="523"/>
      <c r="Q1085" s="523"/>
      <c r="R1085" s="523"/>
      <c r="S1085" s="523"/>
      <c r="T1085" s="523"/>
      <c r="U1085" s="702"/>
      <c r="V1085" s="7"/>
      <c r="W1085" s="596" t="s">
        <v>124</v>
      </c>
      <c r="X1085" s="596"/>
      <c r="Y1085" s="596"/>
      <c r="Z1085" s="596"/>
      <c r="AA1085" s="529" t="s">
        <v>116</v>
      </c>
      <c r="AB1085" s="529"/>
      <c r="AC1085" s="529"/>
      <c r="AD1085" s="531"/>
      <c r="AE1085" s="33"/>
      <c r="AF1085" s="174" t="str">
        <f>_xlfn.IFS(COUNTIF($AE$8:AE1085,AE1085)&lt;&gt;0,COUNTIF($AE$8:AE1085,AE1085),COUNTIF($AE$8:AE1085,AE1085)=0,"")</f>
        <v/>
      </c>
      <c r="AG1085" s="98" t="str">
        <f t="shared" si="36"/>
        <v/>
      </c>
      <c r="AK1085" s="3"/>
      <c r="AL1085" s="363"/>
      <c r="AM1085" s="364"/>
      <c r="AN1085" s="364"/>
      <c r="AO1085" s="364"/>
      <c r="AP1085" s="364"/>
      <c r="AQ1085" s="365"/>
      <c r="AR1085" s="34"/>
    </row>
    <row r="1086" spans="1:44" ht="27" customHeight="1" x14ac:dyDescent="0.65">
      <c r="A1086" s="8" t="str">
        <f t="shared" si="37"/>
        <v/>
      </c>
      <c r="B1086" s="30"/>
      <c r="E1086" s="31"/>
      <c r="F1086" s="32"/>
      <c r="AE1086" s="33"/>
      <c r="AF1086" s="174" t="str">
        <f>_xlfn.IFS(COUNTIF($AE$8:AE1086,AE1086)&lt;&gt;0,COUNTIF($AE$8:AE1086,AE1086),COUNTIF($AE$8:AE1086,AE1086)=0,"")</f>
        <v/>
      </c>
      <c r="AG1086" s="98" t="str">
        <f t="shared" si="36"/>
        <v/>
      </c>
      <c r="AK1086" s="3"/>
      <c r="AL1086" s="372"/>
      <c r="AQ1086" s="374"/>
      <c r="AR1086" s="34"/>
    </row>
    <row r="1087" spans="1:44" ht="27" customHeight="1" x14ac:dyDescent="0.65">
      <c r="B1087" s="30"/>
      <c r="E1087" s="31"/>
      <c r="F1087" s="32"/>
      <c r="AE1087" s="33"/>
      <c r="AF1087" s="174"/>
      <c r="AK1087" s="3"/>
      <c r="AL1087" s="372"/>
      <c r="AQ1087" s="374"/>
      <c r="AR1087" s="34"/>
    </row>
    <row r="1088" spans="1:44" ht="27" customHeight="1" x14ac:dyDescent="0.65">
      <c r="B1088" s="30"/>
      <c r="E1088" s="31"/>
      <c r="F1088" s="32"/>
      <c r="H1088" s="520" t="s">
        <v>1074</v>
      </c>
      <c r="I1088" s="656"/>
      <c r="J1088" s="656"/>
      <c r="K1088" s="656"/>
      <c r="L1088" s="656"/>
      <c r="M1088" s="656"/>
      <c r="N1088" s="656"/>
      <c r="O1088" s="656"/>
      <c r="P1088" s="656"/>
      <c r="Q1088" s="656"/>
      <c r="R1088" s="656"/>
      <c r="S1088" s="656"/>
      <c r="T1088" s="656"/>
      <c r="U1088" s="656"/>
      <c r="V1088" s="656"/>
      <c r="W1088" s="656"/>
      <c r="X1088" s="656"/>
      <c r="Y1088" s="656"/>
      <c r="Z1088" s="656"/>
      <c r="AA1088" s="656"/>
      <c r="AB1088" s="656"/>
      <c r="AC1088" s="656"/>
      <c r="AD1088" s="656"/>
      <c r="AE1088" s="33"/>
      <c r="AF1088" s="174"/>
      <c r="AK1088" s="3"/>
      <c r="AL1088" s="372"/>
      <c r="AQ1088" s="374"/>
      <c r="AR1088" s="34"/>
    </row>
    <row r="1089" spans="1:44" ht="27" customHeight="1" x14ac:dyDescent="0.65">
      <c r="B1089" s="30"/>
      <c r="E1089" s="31"/>
      <c r="F1089" s="32"/>
      <c r="H1089" s="656"/>
      <c r="I1089" s="656"/>
      <c r="J1089" s="656"/>
      <c r="K1089" s="656"/>
      <c r="L1089" s="656"/>
      <c r="M1089" s="656"/>
      <c r="N1089" s="656"/>
      <c r="O1089" s="656"/>
      <c r="P1089" s="656"/>
      <c r="Q1089" s="656"/>
      <c r="R1089" s="656"/>
      <c r="S1089" s="656"/>
      <c r="T1089" s="656"/>
      <c r="U1089" s="656"/>
      <c r="V1089" s="656"/>
      <c r="W1089" s="656"/>
      <c r="X1089" s="656"/>
      <c r="Y1089" s="656"/>
      <c r="Z1089" s="656"/>
      <c r="AA1089" s="656"/>
      <c r="AB1089" s="656"/>
      <c r="AC1089" s="656"/>
      <c r="AD1089" s="656"/>
      <c r="AE1089" s="33"/>
      <c r="AF1089" s="174"/>
      <c r="AK1089" s="3"/>
      <c r="AL1089" s="372"/>
      <c r="AQ1089" s="374"/>
      <c r="AR1089" s="34"/>
    </row>
    <row r="1090" spans="1:44" ht="27" customHeight="1" x14ac:dyDescent="0.65">
      <c r="B1090" s="30"/>
      <c r="E1090" s="31"/>
      <c r="F1090" s="256"/>
      <c r="G1090" s="195"/>
      <c r="H1090" s="520" t="s">
        <v>1005</v>
      </c>
      <c r="I1090" s="520"/>
      <c r="J1090" s="520"/>
      <c r="K1090" s="520"/>
      <c r="L1090" s="520"/>
      <c r="M1090" s="520"/>
      <c r="N1090" s="520"/>
      <c r="O1090" s="520"/>
      <c r="P1090" s="520"/>
      <c r="Q1090" s="520"/>
      <c r="R1090" s="520"/>
      <c r="S1090" s="520"/>
      <c r="T1090" s="520"/>
      <c r="U1090" s="520"/>
      <c r="V1090" s="520"/>
      <c r="W1090" s="520"/>
      <c r="X1090" s="520"/>
      <c r="Y1090" s="520"/>
      <c r="Z1090" s="520"/>
      <c r="AA1090" s="520"/>
      <c r="AB1090" s="520"/>
      <c r="AC1090" s="520"/>
      <c r="AD1090" s="520"/>
      <c r="AE1090" s="33"/>
      <c r="AF1090" s="174"/>
      <c r="AK1090" s="3"/>
      <c r="AL1090" s="372"/>
      <c r="AQ1090" s="374"/>
      <c r="AR1090" s="34"/>
    </row>
    <row r="1091" spans="1:44" ht="27" customHeight="1" x14ac:dyDescent="0.65">
      <c r="B1091" s="30"/>
      <c r="E1091" s="31"/>
      <c r="F1091" s="256"/>
      <c r="G1091" s="195"/>
      <c r="H1091" s="520"/>
      <c r="I1091" s="520"/>
      <c r="J1091" s="520"/>
      <c r="K1091" s="520"/>
      <c r="L1091" s="520"/>
      <c r="M1091" s="520"/>
      <c r="N1091" s="520"/>
      <c r="O1091" s="520"/>
      <c r="P1091" s="520"/>
      <c r="Q1091" s="520"/>
      <c r="R1091" s="520"/>
      <c r="S1091" s="520"/>
      <c r="T1091" s="520"/>
      <c r="U1091" s="520"/>
      <c r="V1091" s="520"/>
      <c r="W1091" s="520"/>
      <c r="X1091" s="520"/>
      <c r="Y1091" s="520"/>
      <c r="Z1091" s="520"/>
      <c r="AA1091" s="520"/>
      <c r="AB1091" s="520"/>
      <c r="AC1091" s="520"/>
      <c r="AD1091" s="520"/>
      <c r="AE1091" s="33"/>
      <c r="AF1091" s="174"/>
      <c r="AK1091" s="3"/>
      <c r="AL1091" s="372"/>
      <c r="AQ1091" s="374"/>
      <c r="AR1091" s="34"/>
    </row>
    <row r="1092" spans="1:44" ht="27" customHeight="1" x14ac:dyDescent="0.65">
      <c r="B1092" s="30"/>
      <c r="E1092" s="31"/>
      <c r="F1092" s="256"/>
      <c r="G1092" s="195"/>
      <c r="H1092" s="520"/>
      <c r="I1092" s="520"/>
      <c r="J1092" s="520"/>
      <c r="K1092" s="520"/>
      <c r="L1092" s="520"/>
      <c r="M1092" s="520"/>
      <c r="N1092" s="520"/>
      <c r="O1092" s="520"/>
      <c r="P1092" s="520"/>
      <c r="Q1092" s="520"/>
      <c r="R1092" s="520"/>
      <c r="S1092" s="520"/>
      <c r="T1092" s="520"/>
      <c r="U1092" s="520"/>
      <c r="V1092" s="520"/>
      <c r="W1092" s="520"/>
      <c r="X1092" s="520"/>
      <c r="Y1092" s="520"/>
      <c r="Z1092" s="520"/>
      <c r="AA1092" s="520"/>
      <c r="AB1092" s="520"/>
      <c r="AC1092" s="520"/>
      <c r="AD1092" s="520"/>
      <c r="AE1092" s="33"/>
      <c r="AF1092" s="174"/>
      <c r="AK1092" s="3"/>
      <c r="AL1092" s="372"/>
      <c r="AQ1092" s="374"/>
      <c r="AR1092" s="34"/>
    </row>
    <row r="1093" spans="1:44" ht="27" customHeight="1" x14ac:dyDescent="0.65">
      <c r="B1093" s="30"/>
      <c r="E1093" s="31"/>
      <c r="F1093" s="256"/>
      <c r="G1093" s="195"/>
      <c r="H1093" s="520"/>
      <c r="I1093" s="520"/>
      <c r="J1093" s="520"/>
      <c r="K1093" s="520"/>
      <c r="L1093" s="520"/>
      <c r="M1093" s="520"/>
      <c r="N1093" s="520"/>
      <c r="O1093" s="520"/>
      <c r="P1093" s="520"/>
      <c r="Q1093" s="520"/>
      <c r="R1093" s="520"/>
      <c r="S1093" s="520"/>
      <c r="T1093" s="520"/>
      <c r="U1093" s="520"/>
      <c r="V1093" s="520"/>
      <c r="W1093" s="520"/>
      <c r="X1093" s="520"/>
      <c r="Y1093" s="520"/>
      <c r="Z1093" s="520"/>
      <c r="AA1093" s="520"/>
      <c r="AB1093" s="520"/>
      <c r="AC1093" s="520"/>
      <c r="AD1093" s="520"/>
      <c r="AE1093" s="33"/>
      <c r="AF1093" s="174"/>
      <c r="AK1093" s="3"/>
      <c r="AL1093" s="372"/>
      <c r="AQ1093" s="374"/>
      <c r="AR1093" s="34"/>
    </row>
    <row r="1094" spans="1:44" ht="27" customHeight="1" x14ac:dyDescent="0.65">
      <c r="B1094" s="30"/>
      <c r="E1094" s="31"/>
      <c r="F1094" s="256"/>
      <c r="G1094" s="195"/>
      <c r="H1094" s="520"/>
      <c r="I1094" s="520"/>
      <c r="J1094" s="520"/>
      <c r="K1094" s="520"/>
      <c r="L1094" s="520"/>
      <c r="M1094" s="520"/>
      <c r="N1094" s="520"/>
      <c r="O1094" s="520"/>
      <c r="P1094" s="520"/>
      <c r="Q1094" s="520"/>
      <c r="R1094" s="520"/>
      <c r="S1094" s="520"/>
      <c r="T1094" s="520"/>
      <c r="U1094" s="520"/>
      <c r="V1094" s="520"/>
      <c r="W1094" s="520"/>
      <c r="X1094" s="520"/>
      <c r="Y1094" s="520"/>
      <c r="Z1094" s="520"/>
      <c r="AA1094" s="520"/>
      <c r="AB1094" s="520"/>
      <c r="AC1094" s="520"/>
      <c r="AD1094" s="520"/>
      <c r="AE1094" s="33"/>
      <c r="AF1094" s="174"/>
      <c r="AK1094" s="3"/>
      <c r="AL1094" s="372"/>
      <c r="AQ1094" s="374"/>
      <c r="AR1094" s="34"/>
    </row>
    <row r="1095" spans="1:44" ht="27" customHeight="1" x14ac:dyDescent="0.65">
      <c r="B1095" s="30"/>
      <c r="E1095" s="31"/>
      <c r="F1095" s="256"/>
      <c r="G1095" s="195"/>
      <c r="H1095" s="520"/>
      <c r="I1095" s="520"/>
      <c r="J1095" s="520"/>
      <c r="K1095" s="520"/>
      <c r="L1095" s="520"/>
      <c r="M1095" s="520"/>
      <c r="N1095" s="520"/>
      <c r="O1095" s="520"/>
      <c r="P1095" s="520"/>
      <c r="Q1095" s="520"/>
      <c r="R1095" s="520"/>
      <c r="S1095" s="520"/>
      <c r="T1095" s="520"/>
      <c r="U1095" s="520"/>
      <c r="V1095" s="520"/>
      <c r="W1095" s="520"/>
      <c r="X1095" s="520"/>
      <c r="Y1095" s="520"/>
      <c r="Z1095" s="520"/>
      <c r="AA1095" s="520"/>
      <c r="AB1095" s="520"/>
      <c r="AC1095" s="520"/>
      <c r="AD1095" s="520"/>
      <c r="AE1095" s="33"/>
      <c r="AF1095" s="174"/>
      <c r="AK1095" s="3"/>
      <c r="AL1095" s="372"/>
      <c r="AQ1095" s="374"/>
      <c r="AR1095" s="34"/>
    </row>
    <row r="1096" spans="1:44" ht="27" customHeight="1" x14ac:dyDescent="0.65">
      <c r="B1096" s="30"/>
      <c r="E1096" s="31"/>
      <c r="F1096" s="256"/>
      <c r="G1096" s="195"/>
      <c r="H1096" s="520"/>
      <c r="I1096" s="520"/>
      <c r="J1096" s="520"/>
      <c r="K1096" s="520"/>
      <c r="L1096" s="520"/>
      <c r="M1096" s="520"/>
      <c r="N1096" s="520"/>
      <c r="O1096" s="520"/>
      <c r="P1096" s="520"/>
      <c r="Q1096" s="520"/>
      <c r="R1096" s="520"/>
      <c r="S1096" s="520"/>
      <c r="T1096" s="520"/>
      <c r="U1096" s="520"/>
      <c r="V1096" s="520"/>
      <c r="W1096" s="520"/>
      <c r="X1096" s="520"/>
      <c r="Y1096" s="520"/>
      <c r="Z1096" s="520"/>
      <c r="AA1096" s="520"/>
      <c r="AB1096" s="520"/>
      <c r="AC1096" s="520"/>
      <c r="AD1096" s="520"/>
      <c r="AE1096" s="33"/>
      <c r="AF1096" s="174"/>
      <c r="AK1096" s="3"/>
      <c r="AL1096" s="372"/>
      <c r="AQ1096" s="374"/>
      <c r="AR1096" s="34"/>
    </row>
    <row r="1097" spans="1:44" ht="27" customHeight="1" x14ac:dyDescent="0.65">
      <c r="B1097" s="30"/>
      <c r="E1097" s="31"/>
      <c r="F1097" s="256"/>
      <c r="G1097" s="195"/>
      <c r="H1097" s="520"/>
      <c r="I1097" s="520"/>
      <c r="J1097" s="520"/>
      <c r="K1097" s="520"/>
      <c r="L1097" s="520"/>
      <c r="M1097" s="520"/>
      <c r="N1097" s="520"/>
      <c r="O1097" s="520"/>
      <c r="P1097" s="520"/>
      <c r="Q1097" s="520"/>
      <c r="R1097" s="520"/>
      <c r="S1097" s="520"/>
      <c r="T1097" s="520"/>
      <c r="U1097" s="520"/>
      <c r="V1097" s="520"/>
      <c r="W1097" s="520"/>
      <c r="X1097" s="520"/>
      <c r="Y1097" s="520"/>
      <c r="Z1097" s="520"/>
      <c r="AA1097" s="520"/>
      <c r="AB1097" s="520"/>
      <c r="AC1097" s="520"/>
      <c r="AD1097" s="520"/>
      <c r="AE1097" s="33"/>
      <c r="AF1097" s="174"/>
      <c r="AK1097" s="3"/>
      <c r="AL1097" s="372"/>
      <c r="AQ1097" s="374"/>
      <c r="AR1097" s="34"/>
    </row>
    <row r="1098" spans="1:44" ht="27" customHeight="1" x14ac:dyDescent="0.65">
      <c r="B1098" s="30"/>
      <c r="E1098" s="31"/>
      <c r="F1098" s="256"/>
      <c r="G1098" s="195"/>
      <c r="H1098" s="521"/>
      <c r="I1098" s="521"/>
      <c r="J1098" s="521"/>
      <c r="K1098" s="521"/>
      <c r="L1098" s="521"/>
      <c r="M1098" s="521"/>
      <c r="N1098" s="521"/>
      <c r="O1098" s="521"/>
      <c r="P1098" s="521"/>
      <c r="Q1098" s="521"/>
      <c r="R1098" s="521"/>
      <c r="S1098" s="521"/>
      <c r="T1098" s="521"/>
      <c r="U1098" s="521"/>
      <c r="V1098" s="521"/>
      <c r="W1098" s="521"/>
      <c r="X1098" s="521"/>
      <c r="Y1098" s="521"/>
      <c r="Z1098" s="521"/>
      <c r="AA1098" s="521"/>
      <c r="AB1098" s="521"/>
      <c r="AC1098" s="521"/>
      <c r="AD1098" s="521"/>
      <c r="AE1098" s="33"/>
      <c r="AF1098" s="174"/>
      <c r="AK1098" s="3"/>
      <c r="AL1098" s="372"/>
      <c r="AQ1098" s="374"/>
      <c r="AR1098" s="34"/>
    </row>
    <row r="1099" spans="1:44" ht="27" customHeight="1" x14ac:dyDescent="0.65">
      <c r="B1099" s="30"/>
      <c r="E1099" s="31"/>
      <c r="F1099" s="256"/>
      <c r="G1099" s="195"/>
      <c r="H1099" s="308"/>
      <c r="I1099" s="308"/>
      <c r="J1099" s="308"/>
      <c r="K1099" s="308"/>
      <c r="L1099" s="308"/>
      <c r="M1099" s="308"/>
      <c r="N1099" s="308"/>
      <c r="O1099" s="308"/>
      <c r="P1099" s="308"/>
      <c r="Q1099" s="308"/>
      <c r="R1099" s="308"/>
      <c r="S1099" s="308"/>
      <c r="T1099" s="308"/>
      <c r="U1099" s="308"/>
      <c r="V1099" s="308"/>
      <c r="W1099" s="308"/>
      <c r="X1099" s="308"/>
      <c r="Y1099" s="308"/>
      <c r="Z1099" s="308"/>
      <c r="AA1099" s="308"/>
      <c r="AB1099" s="308"/>
      <c r="AC1099" s="308"/>
      <c r="AD1099" s="308"/>
      <c r="AE1099" s="33"/>
      <c r="AF1099" s="174"/>
      <c r="AK1099" s="3"/>
      <c r="AL1099" s="372"/>
      <c r="AQ1099" s="374"/>
      <c r="AR1099" s="34"/>
    </row>
    <row r="1100" spans="1:44" ht="27" customHeight="1" x14ac:dyDescent="0.65">
      <c r="B1100" s="30"/>
      <c r="E1100" s="31"/>
      <c r="F1100" s="256"/>
      <c r="G1100" s="8" t="s">
        <v>560</v>
      </c>
      <c r="H1100" s="512" t="s">
        <v>561</v>
      </c>
      <c r="I1100" s="512"/>
      <c r="J1100" s="512"/>
      <c r="K1100" s="512"/>
      <c r="L1100" s="512"/>
      <c r="M1100" s="512"/>
      <c r="N1100" s="512"/>
      <c r="O1100" s="512"/>
      <c r="P1100" s="512"/>
      <c r="Q1100" s="512"/>
      <c r="R1100" s="512"/>
      <c r="S1100" s="512"/>
      <c r="T1100" s="512"/>
      <c r="U1100" s="512"/>
      <c r="V1100" s="512"/>
      <c r="W1100" s="512"/>
      <c r="X1100" s="512"/>
      <c r="Y1100" s="512"/>
      <c r="Z1100" s="512"/>
      <c r="AA1100" s="512"/>
      <c r="AB1100" s="512"/>
      <c r="AC1100" s="512"/>
      <c r="AD1100" s="512"/>
      <c r="AE1100" s="33"/>
      <c r="AF1100" s="174" t="str">
        <f>_xlfn.IFS(COUNTIF($AE$8:AE1100,AE1100)&lt;&gt;0,COUNTIF($AE$8:AE1100,AE1100),COUNTIF($AE$8:AE1100,AE1100)=0,"")</f>
        <v/>
      </c>
      <c r="AG1100" s="98" t="str">
        <f>+AF1100</f>
        <v/>
      </c>
      <c r="AK1100" s="3"/>
      <c r="AL1100" s="986"/>
      <c r="AM1100" s="987"/>
      <c r="AN1100" s="987"/>
      <c r="AO1100" s="987"/>
      <c r="AP1100" s="987"/>
      <c r="AQ1100" s="988"/>
      <c r="AR1100" s="34"/>
    </row>
    <row r="1101" spans="1:44" ht="27" customHeight="1" x14ac:dyDescent="0.65">
      <c r="B1101" s="30"/>
      <c r="E1101" s="31"/>
      <c r="F1101" s="256"/>
      <c r="H1101" s="512"/>
      <c r="I1101" s="512"/>
      <c r="J1101" s="512"/>
      <c r="K1101" s="512"/>
      <c r="L1101" s="512"/>
      <c r="M1101" s="512"/>
      <c r="N1101" s="512"/>
      <c r="O1101" s="512"/>
      <c r="P1101" s="512"/>
      <c r="Q1101" s="512"/>
      <c r="R1101" s="512"/>
      <c r="S1101" s="512"/>
      <c r="T1101" s="512"/>
      <c r="U1101" s="512"/>
      <c r="V1101" s="512"/>
      <c r="W1101" s="512"/>
      <c r="X1101" s="512"/>
      <c r="Y1101" s="512"/>
      <c r="Z1101" s="512"/>
      <c r="AA1101" s="512"/>
      <c r="AB1101" s="512"/>
      <c r="AC1101" s="512"/>
      <c r="AD1101" s="512"/>
      <c r="AE1101" s="33"/>
      <c r="AF1101" s="174" t="str">
        <f>_xlfn.IFS(COUNTIF($AE$8:AE1101,AE1101)&lt;&gt;0,COUNTIF($AE$8:AE1101,AE1101),COUNTIF($AE$8:AE1101,AE1101)=0,"")</f>
        <v/>
      </c>
      <c r="AG1101" s="98" t="str">
        <f>+AF1101</f>
        <v/>
      </c>
      <c r="AK1101" s="3"/>
      <c r="AL1101" s="989"/>
      <c r="AM1101" s="987"/>
      <c r="AN1101" s="987"/>
      <c r="AO1101" s="987"/>
      <c r="AP1101" s="987"/>
      <c r="AQ1101" s="988"/>
      <c r="AR1101" s="34"/>
    </row>
    <row r="1102" spans="1:44" ht="27" customHeight="1" x14ac:dyDescent="0.65">
      <c r="B1102" s="30"/>
      <c r="E1102" s="31"/>
      <c r="F1102" s="256"/>
      <c r="H1102" s="512"/>
      <c r="I1102" s="512"/>
      <c r="J1102" s="512"/>
      <c r="K1102" s="512"/>
      <c r="L1102" s="512"/>
      <c r="M1102" s="512"/>
      <c r="N1102" s="512"/>
      <c r="O1102" s="512"/>
      <c r="P1102" s="512"/>
      <c r="Q1102" s="512"/>
      <c r="R1102" s="512"/>
      <c r="S1102" s="512"/>
      <c r="T1102" s="512"/>
      <c r="U1102" s="512"/>
      <c r="V1102" s="512"/>
      <c r="W1102" s="512"/>
      <c r="X1102" s="512"/>
      <c r="Y1102" s="512"/>
      <c r="Z1102" s="512"/>
      <c r="AA1102" s="512"/>
      <c r="AB1102" s="512"/>
      <c r="AC1102" s="512"/>
      <c r="AD1102" s="512"/>
      <c r="AE1102" s="33"/>
      <c r="AF1102" s="174" t="str">
        <f>_xlfn.IFS(COUNTIF($AE$8:AE1102,AE1102)&lt;&gt;0,COUNTIF($AE$8:AE1102,AE1102),COUNTIF($AE$8:AE1102,AE1102)=0,"")</f>
        <v/>
      </c>
      <c r="AG1102" s="98" t="str">
        <f>+AF1102</f>
        <v/>
      </c>
      <c r="AK1102" s="3"/>
      <c r="AL1102" s="366"/>
      <c r="AM1102" s="367"/>
      <c r="AN1102" s="367"/>
      <c r="AO1102" s="367"/>
      <c r="AP1102" s="367"/>
      <c r="AQ1102" s="368"/>
      <c r="AR1102" s="34"/>
    </row>
    <row r="1103" spans="1:44" ht="27" customHeight="1" x14ac:dyDescent="0.65">
      <c r="B1103" s="30"/>
      <c r="E1103" s="31"/>
      <c r="F1103" s="256"/>
      <c r="H1103" s="512"/>
      <c r="I1103" s="512"/>
      <c r="J1103" s="512"/>
      <c r="K1103" s="512"/>
      <c r="L1103" s="512"/>
      <c r="M1103" s="512"/>
      <c r="N1103" s="512"/>
      <c r="O1103" s="512"/>
      <c r="P1103" s="512"/>
      <c r="Q1103" s="512"/>
      <c r="R1103" s="512"/>
      <c r="S1103" s="512"/>
      <c r="T1103" s="512"/>
      <c r="U1103" s="512"/>
      <c r="V1103" s="512"/>
      <c r="W1103" s="512"/>
      <c r="X1103" s="512"/>
      <c r="Y1103" s="512"/>
      <c r="Z1103" s="512"/>
      <c r="AA1103" s="512"/>
      <c r="AB1103" s="512"/>
      <c r="AC1103" s="512"/>
      <c r="AD1103" s="512"/>
      <c r="AE1103" s="33"/>
      <c r="AF1103" s="174" t="str">
        <f>_xlfn.IFS(COUNTIF($AE$8:AE1103,AE1103)&lt;&gt;0,COUNTIF($AE$8:AE1103,AE1103),COUNTIF($AE$8:AE1103,AE1103)=0,"")</f>
        <v/>
      </c>
      <c r="AG1103" s="98" t="str">
        <f>+AF1103</f>
        <v/>
      </c>
      <c r="AK1103" s="3"/>
      <c r="AL1103" s="372"/>
      <c r="AQ1103" s="374"/>
      <c r="AR1103" s="34"/>
    </row>
    <row r="1104" spans="1:44" ht="27" customHeight="1" x14ac:dyDescent="0.65">
      <c r="A1104" s="8" t="str">
        <f t="shared" si="37"/>
        <v/>
      </c>
      <c r="B1104" s="30"/>
      <c r="E1104" s="31"/>
      <c r="F1104" s="32"/>
      <c r="AE1104" s="33"/>
      <c r="AF1104" s="174" t="str">
        <f>_xlfn.IFS(COUNTIF($AE$8:AE1104,AE1104)&lt;&gt;0,COUNTIF($AE$8:AE1104,AE1104),COUNTIF($AE$8:AE1104,AE1104)=0,"")</f>
        <v/>
      </c>
      <c r="AG1104" s="98" t="str">
        <f t="shared" si="36"/>
        <v/>
      </c>
      <c r="AK1104" s="3"/>
      <c r="AL1104" s="372"/>
      <c r="AQ1104" s="374"/>
      <c r="AR1104" s="34"/>
    </row>
    <row r="1105" spans="1:44" ht="27" customHeight="1" x14ac:dyDescent="0.65">
      <c r="A1105" s="8">
        <f t="shared" si="37"/>
        <v>176</v>
      </c>
      <c r="B1105" s="30"/>
      <c r="E1105" s="31"/>
      <c r="F1105" s="629" t="s">
        <v>112</v>
      </c>
      <c r="G1105" s="630"/>
      <c r="H1105" s="511" t="s">
        <v>292</v>
      </c>
      <c r="I1105" s="511"/>
      <c r="J1105" s="511"/>
      <c r="K1105" s="511"/>
      <c r="L1105" s="511"/>
      <c r="M1105" s="511"/>
      <c r="N1105" s="511"/>
      <c r="O1105" s="511"/>
      <c r="P1105" s="511"/>
      <c r="Q1105" s="511"/>
      <c r="R1105" s="511"/>
      <c r="S1105" s="511"/>
      <c r="T1105" s="511"/>
      <c r="U1105" s="511"/>
      <c r="V1105" s="511"/>
      <c r="W1105" s="511"/>
      <c r="X1105" s="511"/>
      <c r="Y1105" s="511"/>
      <c r="Z1105" s="511"/>
      <c r="AA1105" s="511"/>
      <c r="AB1105" s="511"/>
      <c r="AC1105" s="511"/>
      <c r="AD1105" s="511"/>
      <c r="AE1105" s="171" t="s">
        <v>838</v>
      </c>
      <c r="AF1105" s="174">
        <f>_xlfn.IFS(COUNTIF($AE$8:AE1105,AE1105)&lt;&gt;0,COUNTIF($AE$8:AE1105,AE1105),COUNTIF($AE$8:AE1105,AE1105)=0,"")</f>
        <v>176</v>
      </c>
      <c r="AG1105" s="98">
        <f t="shared" si="36"/>
        <v>176</v>
      </c>
      <c r="AH1105" s="554" t="s">
        <v>50</v>
      </c>
      <c r="AI1105" s="555"/>
      <c r="AJ1105" s="556"/>
      <c r="AK1105" s="3"/>
      <c r="AL1105" s="614" t="s">
        <v>804</v>
      </c>
      <c r="AM1105" s="615"/>
      <c r="AN1105" s="615"/>
      <c r="AO1105" s="615"/>
      <c r="AP1105" s="615"/>
      <c r="AQ1105" s="616"/>
      <c r="AR1105" s="70" t="e">
        <f>VLOOKUP(AH1105,$CD$7:$CE$9,2,FALSE)</f>
        <v>#N/A</v>
      </c>
    </row>
    <row r="1106" spans="1:44" ht="27" customHeight="1" x14ac:dyDescent="0.65">
      <c r="A1106" s="8" t="str">
        <f t="shared" si="37"/>
        <v/>
      </c>
      <c r="B1106" s="30"/>
      <c r="E1106" s="31"/>
      <c r="F1106" s="32"/>
      <c r="H1106" s="511"/>
      <c r="I1106" s="511"/>
      <c r="J1106" s="511"/>
      <c r="K1106" s="511"/>
      <c r="L1106" s="511"/>
      <c r="M1106" s="511"/>
      <c r="N1106" s="511"/>
      <c r="O1106" s="511"/>
      <c r="P1106" s="511"/>
      <c r="Q1106" s="511"/>
      <c r="R1106" s="511"/>
      <c r="S1106" s="511"/>
      <c r="T1106" s="511"/>
      <c r="U1106" s="511"/>
      <c r="V1106" s="511"/>
      <c r="W1106" s="511"/>
      <c r="X1106" s="511"/>
      <c r="Y1106" s="511"/>
      <c r="Z1106" s="511"/>
      <c r="AA1106" s="511"/>
      <c r="AB1106" s="511"/>
      <c r="AC1106" s="511"/>
      <c r="AD1106" s="511"/>
      <c r="AE1106" s="33"/>
      <c r="AF1106" s="174" t="str">
        <f>_xlfn.IFS(COUNTIF($AE$8:AE1106,AE1106)&lt;&gt;0,COUNTIF($AE$8:AE1106,AE1106),COUNTIF($AE$8:AE1106,AE1106)=0,"")</f>
        <v/>
      </c>
      <c r="AG1106" s="98" t="str">
        <f t="shared" si="36"/>
        <v/>
      </c>
      <c r="AK1106" s="3"/>
      <c r="AL1106" s="614"/>
      <c r="AM1106" s="615"/>
      <c r="AN1106" s="615"/>
      <c r="AO1106" s="615"/>
      <c r="AP1106" s="615"/>
      <c r="AQ1106" s="616"/>
      <c r="AR1106" s="34"/>
    </row>
    <row r="1107" spans="1:44" ht="27" customHeight="1" thickBot="1" x14ac:dyDescent="0.7">
      <c r="A1107" s="8" t="str">
        <f t="shared" si="37"/>
        <v/>
      </c>
      <c r="B1107" s="30"/>
      <c r="E1107" s="31"/>
      <c r="F1107" s="32"/>
      <c r="AE1107" s="33"/>
      <c r="AF1107" s="174" t="str">
        <f>_xlfn.IFS(COUNTIF($AE$8:AE1107,AE1107)&lt;&gt;0,COUNTIF($AE$8:AE1107,AE1107),COUNTIF($AE$8:AE1107,AE1107)=0,"")</f>
        <v/>
      </c>
      <c r="AG1107" s="98" t="str">
        <f t="shared" si="36"/>
        <v/>
      </c>
      <c r="AK1107" s="3"/>
      <c r="AL1107" s="614"/>
      <c r="AM1107" s="615"/>
      <c r="AN1107" s="615"/>
      <c r="AO1107" s="615"/>
      <c r="AP1107" s="615"/>
      <c r="AQ1107" s="616"/>
      <c r="AR1107" s="34"/>
    </row>
    <row r="1108" spans="1:44" ht="27" customHeight="1" x14ac:dyDescent="0.65">
      <c r="A1108" s="8" t="str">
        <f t="shared" si="37"/>
        <v/>
      </c>
      <c r="B1108" s="30"/>
      <c r="E1108" s="31"/>
      <c r="F1108" s="32"/>
      <c r="H1108" s="558" t="s">
        <v>916</v>
      </c>
      <c r="I1108" s="534"/>
      <c r="J1108" s="534"/>
      <c r="K1108" s="534"/>
      <c r="L1108" s="534"/>
      <c r="M1108" s="534"/>
      <c r="N1108" s="534"/>
      <c r="O1108" s="534"/>
      <c r="P1108" s="534"/>
      <c r="Q1108" s="534"/>
      <c r="R1108" s="534"/>
      <c r="S1108" s="534"/>
      <c r="T1108" s="534"/>
      <c r="U1108" s="534"/>
      <c r="V1108" s="534"/>
      <c r="W1108" s="534"/>
      <c r="X1108" s="534"/>
      <c r="Y1108" s="534"/>
      <c r="Z1108" s="535"/>
      <c r="AA1108" s="200"/>
      <c r="AB1108" s="200"/>
      <c r="AC1108" s="200"/>
      <c r="AD1108" s="200"/>
      <c r="AE1108" s="33"/>
      <c r="AF1108" s="174" t="str">
        <f>_xlfn.IFS(COUNTIF($AE$8:AE1108,AE1108)&lt;&gt;0,COUNTIF($AE$8:AE1108,AE1108),COUNTIF($AE$8:AE1108,AE1108)=0,"")</f>
        <v/>
      </c>
      <c r="AG1108" s="98" t="str">
        <f t="shared" si="36"/>
        <v/>
      </c>
      <c r="AK1108" s="3"/>
      <c r="AL1108" s="614" t="s">
        <v>1143</v>
      </c>
      <c r="AM1108" s="615"/>
      <c r="AN1108" s="615"/>
      <c r="AO1108" s="615"/>
      <c r="AP1108" s="615"/>
      <c r="AQ1108" s="616"/>
      <c r="AR1108" s="34"/>
    </row>
    <row r="1109" spans="1:44" ht="27" customHeight="1" thickBot="1" x14ac:dyDescent="0.7">
      <c r="A1109" s="8" t="str">
        <f t="shared" si="37"/>
        <v/>
      </c>
      <c r="B1109" s="30"/>
      <c r="E1109" s="31"/>
      <c r="F1109" s="32"/>
      <c r="H1109" s="560"/>
      <c r="I1109" s="561"/>
      <c r="J1109" s="561"/>
      <c r="K1109" s="561"/>
      <c r="L1109" s="561"/>
      <c r="M1109" s="561"/>
      <c r="N1109" s="561"/>
      <c r="O1109" s="561"/>
      <c r="P1109" s="561"/>
      <c r="Q1109" s="561"/>
      <c r="R1109" s="561"/>
      <c r="S1109" s="561"/>
      <c r="T1109" s="561"/>
      <c r="U1109" s="561"/>
      <c r="V1109" s="561"/>
      <c r="W1109" s="561"/>
      <c r="X1109" s="561"/>
      <c r="Y1109" s="561"/>
      <c r="Z1109" s="562"/>
      <c r="AA1109" s="200"/>
      <c r="AB1109" s="200"/>
      <c r="AC1109" s="200"/>
      <c r="AD1109" s="200"/>
      <c r="AE1109" s="33"/>
      <c r="AF1109" s="174" t="str">
        <f>_xlfn.IFS(COUNTIF($AE$8:AE1109,AE1109)&lt;&gt;0,COUNTIF($AE$8:AE1109,AE1109),COUNTIF($AE$8:AE1109,AE1109)=0,"")</f>
        <v/>
      </c>
      <c r="AG1109" s="98" t="str">
        <f t="shared" si="36"/>
        <v/>
      </c>
      <c r="AK1109" s="3"/>
      <c r="AL1109" s="614"/>
      <c r="AM1109" s="615"/>
      <c r="AN1109" s="615"/>
      <c r="AO1109" s="615"/>
      <c r="AP1109" s="615"/>
      <c r="AQ1109" s="616"/>
      <c r="AR1109" s="34"/>
    </row>
    <row r="1110" spans="1:44" ht="27" customHeight="1" thickBot="1" x14ac:dyDescent="0.7">
      <c r="A1110" s="8" t="str">
        <f t="shared" si="37"/>
        <v/>
      </c>
      <c r="B1110" s="30"/>
      <c r="E1110" s="31"/>
      <c r="F1110" s="32"/>
      <c r="H1110" s="200"/>
      <c r="I1110" s="200"/>
      <c r="J1110" s="200"/>
      <c r="K1110" s="200"/>
      <c r="L1110" s="200"/>
      <c r="M1110" s="200"/>
      <c r="N1110" s="200"/>
      <c r="O1110" s="200"/>
      <c r="P1110" s="200"/>
      <c r="Q1110" s="200"/>
      <c r="R1110" s="200"/>
      <c r="S1110" s="200"/>
      <c r="T1110" s="200"/>
      <c r="U1110" s="200"/>
      <c r="V1110" s="200"/>
      <c r="W1110" s="200"/>
      <c r="X1110" s="200"/>
      <c r="Y1110" s="200"/>
      <c r="Z1110" s="200"/>
      <c r="AA1110" s="200"/>
      <c r="AE1110" s="33"/>
      <c r="AF1110" s="174" t="str">
        <f>_xlfn.IFS(COUNTIF($AE$8:AE1110,AE1110)&lt;&gt;0,COUNTIF($AE$8:AE1110,AE1110),COUNTIF($AE$8:AE1110,AE1110)=0,"")</f>
        <v/>
      </c>
      <c r="AG1110" s="98" t="str">
        <f t="shared" si="36"/>
        <v/>
      </c>
      <c r="AK1110" s="3"/>
      <c r="AL1110" s="372"/>
      <c r="AQ1110" s="374"/>
      <c r="AR1110" s="34"/>
    </row>
    <row r="1111" spans="1:44" ht="27" customHeight="1" x14ac:dyDescent="0.65">
      <c r="A1111" s="8" t="str">
        <f t="shared" si="37"/>
        <v/>
      </c>
      <c r="B1111" s="30"/>
      <c r="E1111" s="31"/>
      <c r="F1111" s="32"/>
      <c r="H1111" s="558" t="s">
        <v>913</v>
      </c>
      <c r="I1111" s="534"/>
      <c r="J1111" s="534"/>
      <c r="K1111" s="534"/>
      <c r="L1111" s="534"/>
      <c r="M1111" s="534"/>
      <c r="N1111" s="534"/>
      <c r="O1111" s="534"/>
      <c r="P1111" s="534"/>
      <c r="Q1111" s="534"/>
      <c r="R1111" s="534"/>
      <c r="S1111" s="534"/>
      <c r="T1111" s="534"/>
      <c r="U1111" s="534"/>
      <c r="V1111" s="534"/>
      <c r="W1111" s="534"/>
      <c r="X1111" s="534"/>
      <c r="Y1111" s="534"/>
      <c r="Z1111" s="535"/>
      <c r="AA1111" s="10"/>
      <c r="AB1111" s="563" t="s">
        <v>917</v>
      </c>
      <c r="AC1111" s="563"/>
      <c r="AD1111" s="563"/>
      <c r="AE1111" s="33"/>
      <c r="AF1111" s="174" t="str">
        <f>_xlfn.IFS(COUNTIF($AE$8:AE1111,AE1111)&lt;&gt;0,COUNTIF($AE$8:AE1111,AE1111),COUNTIF($AE$8:AE1111,AE1111)=0,"")</f>
        <v/>
      </c>
      <c r="AG1111" s="98" t="str">
        <f t="shared" si="36"/>
        <v/>
      </c>
      <c r="AK1111" s="3"/>
      <c r="AL1111" s="372"/>
      <c r="AQ1111" s="374"/>
      <c r="AR1111" s="34"/>
    </row>
    <row r="1112" spans="1:44" ht="27" customHeight="1" x14ac:dyDescent="0.65">
      <c r="B1112" s="30"/>
      <c r="E1112" s="31"/>
      <c r="F1112" s="32"/>
      <c r="H1112" s="559"/>
      <c r="I1112" s="511"/>
      <c r="J1112" s="511"/>
      <c r="K1112" s="511"/>
      <c r="L1112" s="511"/>
      <c r="M1112" s="511"/>
      <c r="N1112" s="511"/>
      <c r="O1112" s="511"/>
      <c r="P1112" s="511"/>
      <c r="Q1112" s="511"/>
      <c r="R1112" s="511"/>
      <c r="S1112" s="511"/>
      <c r="T1112" s="511"/>
      <c r="U1112" s="511"/>
      <c r="V1112" s="511"/>
      <c r="W1112" s="511"/>
      <c r="X1112" s="511"/>
      <c r="Y1112" s="511"/>
      <c r="Z1112" s="536"/>
      <c r="AA1112" s="200"/>
      <c r="AB1112" s="564" t="s">
        <v>124</v>
      </c>
      <c r="AC1112" s="564"/>
      <c r="AD1112" s="564"/>
      <c r="AE1112" s="33"/>
      <c r="AF1112" s="174"/>
      <c r="AK1112" s="3"/>
      <c r="AL1112" s="372"/>
      <c r="AQ1112" s="374"/>
      <c r="AR1112" s="34"/>
    </row>
    <row r="1113" spans="1:44" ht="27" customHeight="1" x14ac:dyDescent="0.65">
      <c r="A1113" s="8" t="str">
        <f t="shared" si="37"/>
        <v/>
      </c>
      <c r="B1113" s="30"/>
      <c r="E1113" s="31"/>
      <c r="F1113" s="32"/>
      <c r="H1113" s="559"/>
      <c r="I1113" s="511"/>
      <c r="J1113" s="511"/>
      <c r="K1113" s="511"/>
      <c r="L1113" s="511"/>
      <c r="M1113" s="511"/>
      <c r="N1113" s="511"/>
      <c r="O1113" s="511"/>
      <c r="P1113" s="511"/>
      <c r="Q1113" s="511"/>
      <c r="R1113" s="511"/>
      <c r="S1113" s="511"/>
      <c r="T1113" s="511"/>
      <c r="U1113" s="511"/>
      <c r="V1113" s="511"/>
      <c r="W1113" s="511"/>
      <c r="X1113" s="511"/>
      <c r="Y1113" s="511"/>
      <c r="Z1113" s="536"/>
      <c r="AA1113" s="200"/>
      <c r="AB1113" s="200"/>
      <c r="AC1113" s="200"/>
      <c r="AD1113" s="200"/>
      <c r="AE1113" s="33"/>
      <c r="AF1113" s="174" t="str">
        <f>_xlfn.IFS(COUNTIF($AE$8:AE1113,AE1113)&lt;&gt;0,COUNTIF($AE$8:AE1113,AE1113),COUNTIF($AE$8:AE1113,AE1113)=0,"")</f>
        <v/>
      </c>
      <c r="AG1113" s="98" t="str">
        <f t="shared" si="36"/>
        <v/>
      </c>
      <c r="AK1113" s="3"/>
      <c r="AL1113" s="372"/>
      <c r="AQ1113" s="374"/>
      <c r="AR1113" s="34"/>
    </row>
    <row r="1114" spans="1:44" ht="27" customHeight="1" x14ac:dyDescent="0.65">
      <c r="A1114" s="8" t="str">
        <f t="shared" si="37"/>
        <v/>
      </c>
      <c r="B1114" s="30"/>
      <c r="E1114" s="31"/>
      <c r="F1114" s="32"/>
      <c r="H1114" s="559"/>
      <c r="I1114" s="511"/>
      <c r="J1114" s="511"/>
      <c r="K1114" s="511"/>
      <c r="L1114" s="511"/>
      <c r="M1114" s="511"/>
      <c r="N1114" s="511"/>
      <c r="O1114" s="511"/>
      <c r="P1114" s="511"/>
      <c r="Q1114" s="511"/>
      <c r="R1114" s="511"/>
      <c r="S1114" s="511"/>
      <c r="T1114" s="511"/>
      <c r="U1114" s="511"/>
      <c r="V1114" s="511"/>
      <c r="W1114" s="511"/>
      <c r="X1114" s="511"/>
      <c r="Y1114" s="511"/>
      <c r="Z1114" s="536"/>
      <c r="AA1114" s="200"/>
      <c r="AB1114" s="200"/>
      <c r="AC1114" s="200"/>
      <c r="AD1114" s="200"/>
      <c r="AE1114" s="33"/>
      <c r="AF1114" s="174" t="str">
        <f>_xlfn.IFS(COUNTIF($AE$8:AE1114,AE1114)&lt;&gt;0,COUNTIF($AE$8:AE1114,AE1114),COUNTIF($AE$8:AE1114,AE1114)=0,"")</f>
        <v/>
      </c>
      <c r="AG1114" s="98" t="str">
        <f t="shared" si="36"/>
        <v/>
      </c>
      <c r="AK1114" s="3"/>
      <c r="AL1114" s="372"/>
      <c r="AQ1114" s="374"/>
      <c r="AR1114" s="34"/>
    </row>
    <row r="1115" spans="1:44" ht="27" customHeight="1" thickBot="1" x14ac:dyDescent="0.7">
      <c r="A1115" s="8" t="str">
        <f t="shared" si="37"/>
        <v/>
      </c>
      <c r="B1115" s="30"/>
      <c r="E1115" s="31"/>
      <c r="F1115" s="32"/>
      <c r="H1115" s="560"/>
      <c r="I1115" s="561"/>
      <c r="J1115" s="561"/>
      <c r="K1115" s="561"/>
      <c r="L1115" s="561"/>
      <c r="M1115" s="561"/>
      <c r="N1115" s="561"/>
      <c r="O1115" s="561"/>
      <c r="P1115" s="561"/>
      <c r="Q1115" s="561"/>
      <c r="R1115" s="561"/>
      <c r="S1115" s="561"/>
      <c r="T1115" s="561"/>
      <c r="U1115" s="561"/>
      <c r="V1115" s="561"/>
      <c r="W1115" s="561"/>
      <c r="X1115" s="561"/>
      <c r="Y1115" s="561"/>
      <c r="Z1115" s="562"/>
      <c r="AA1115" s="200"/>
      <c r="AB1115" s="200"/>
      <c r="AC1115" s="200"/>
      <c r="AD1115" s="200"/>
      <c r="AE1115" s="33"/>
      <c r="AF1115" s="174" t="str">
        <f>_xlfn.IFS(COUNTIF($AE$8:AE1115,AE1115)&lt;&gt;0,COUNTIF($AE$8:AE1115,AE1115),COUNTIF($AE$8:AE1115,AE1115)=0,"")</f>
        <v/>
      </c>
      <c r="AG1115" s="98" t="str">
        <f t="shared" si="36"/>
        <v/>
      </c>
      <c r="AK1115" s="3"/>
      <c r="AL1115" s="372"/>
      <c r="AQ1115" s="374"/>
      <c r="AR1115" s="34"/>
    </row>
    <row r="1116" spans="1:44" ht="27" customHeight="1" thickBot="1" x14ac:dyDescent="0.7">
      <c r="A1116" s="8" t="str">
        <f t="shared" si="37"/>
        <v/>
      </c>
      <c r="B1116" s="30"/>
      <c r="E1116" s="31"/>
      <c r="F1116" s="32"/>
      <c r="H1116" s="200"/>
      <c r="I1116" s="200"/>
      <c r="J1116" s="200"/>
      <c r="K1116" s="200"/>
      <c r="L1116" s="200"/>
      <c r="M1116" s="200"/>
      <c r="N1116" s="200"/>
      <c r="O1116" s="200"/>
      <c r="P1116" s="200"/>
      <c r="Q1116" s="200"/>
      <c r="R1116" s="200"/>
      <c r="S1116" s="200"/>
      <c r="T1116" s="200"/>
      <c r="U1116" s="200"/>
      <c r="V1116" s="200"/>
      <c r="W1116" s="200"/>
      <c r="X1116" s="200"/>
      <c r="Y1116" s="200"/>
      <c r="Z1116" s="200"/>
      <c r="AA1116" s="200"/>
      <c r="AB1116" s="200"/>
      <c r="AC1116" s="200"/>
      <c r="AD1116" s="200"/>
      <c r="AE1116" s="33"/>
      <c r="AF1116" s="174" t="str">
        <f>_xlfn.IFS(COUNTIF($AE$8:AE1116,AE1116)&lt;&gt;0,COUNTIF($AE$8:AE1116,AE1116),COUNTIF($AE$8:AE1116,AE1116)=0,"")</f>
        <v/>
      </c>
      <c r="AG1116" s="98" t="str">
        <f t="shared" si="36"/>
        <v/>
      </c>
      <c r="AK1116" s="3"/>
      <c r="AL1116" s="372"/>
      <c r="AQ1116" s="374"/>
      <c r="AR1116" s="34"/>
    </row>
    <row r="1117" spans="1:44" ht="27" customHeight="1" x14ac:dyDescent="0.65">
      <c r="A1117" s="8" t="str">
        <f t="shared" si="37"/>
        <v/>
      </c>
      <c r="B1117" s="30"/>
      <c r="E1117" s="31"/>
      <c r="F1117" s="32"/>
      <c r="H1117" s="558" t="s">
        <v>914</v>
      </c>
      <c r="I1117" s="534"/>
      <c r="J1117" s="534"/>
      <c r="K1117" s="534"/>
      <c r="L1117" s="534"/>
      <c r="M1117" s="534"/>
      <c r="N1117" s="534"/>
      <c r="O1117" s="534"/>
      <c r="P1117" s="534"/>
      <c r="Q1117" s="534"/>
      <c r="R1117" s="534"/>
      <c r="S1117" s="534"/>
      <c r="T1117" s="534"/>
      <c r="U1117" s="534"/>
      <c r="V1117" s="534"/>
      <c r="W1117" s="534"/>
      <c r="X1117" s="534"/>
      <c r="Y1117" s="534"/>
      <c r="Z1117" s="535"/>
      <c r="AA1117" s="200"/>
      <c r="AB1117" s="563" t="s">
        <v>917</v>
      </c>
      <c r="AC1117" s="563"/>
      <c r="AD1117" s="563"/>
      <c r="AE1117" s="33"/>
      <c r="AF1117" s="174" t="str">
        <f>_xlfn.IFS(COUNTIF($AE$8:AE1117,AE1117)&lt;&gt;0,COUNTIF($AE$8:AE1117,AE1117),COUNTIF($AE$8:AE1117,AE1117)=0,"")</f>
        <v/>
      </c>
      <c r="AG1117" s="98" t="str">
        <f t="shared" si="36"/>
        <v/>
      </c>
      <c r="AK1117" s="3"/>
      <c r="AL1117" s="372"/>
      <c r="AQ1117" s="374"/>
      <c r="AR1117" s="34"/>
    </row>
    <row r="1118" spans="1:44" ht="27" customHeight="1" x14ac:dyDescent="0.65">
      <c r="A1118" s="8" t="str">
        <f t="shared" si="37"/>
        <v/>
      </c>
      <c r="B1118" s="30"/>
      <c r="E1118" s="31"/>
      <c r="F1118" s="32"/>
      <c r="H1118" s="559"/>
      <c r="I1118" s="511"/>
      <c r="J1118" s="511"/>
      <c r="K1118" s="511"/>
      <c r="L1118" s="511"/>
      <c r="M1118" s="511"/>
      <c r="N1118" s="511"/>
      <c r="O1118" s="511"/>
      <c r="P1118" s="511"/>
      <c r="Q1118" s="511"/>
      <c r="R1118" s="511"/>
      <c r="S1118" s="511"/>
      <c r="T1118" s="511"/>
      <c r="U1118" s="511"/>
      <c r="V1118" s="511"/>
      <c r="W1118" s="511"/>
      <c r="X1118" s="511"/>
      <c r="Y1118" s="511"/>
      <c r="Z1118" s="536"/>
      <c r="AA1118" s="200"/>
      <c r="AB1118" s="564"/>
      <c r="AC1118" s="564"/>
      <c r="AD1118" s="564"/>
      <c r="AE1118" s="33"/>
      <c r="AF1118" s="174" t="str">
        <f>_xlfn.IFS(COUNTIF($AE$8:AE1118,AE1118)&lt;&gt;0,COUNTIF($AE$8:AE1118,AE1118),COUNTIF($AE$8:AE1118,AE1118)=0,"")</f>
        <v/>
      </c>
      <c r="AG1118" s="98" t="str">
        <f t="shared" si="36"/>
        <v/>
      </c>
      <c r="AK1118" s="3"/>
      <c r="AL1118" s="372"/>
      <c r="AQ1118" s="374"/>
      <c r="AR1118" s="34"/>
    </row>
    <row r="1119" spans="1:44" ht="27" customHeight="1" x14ac:dyDescent="0.65">
      <c r="A1119" s="8" t="str">
        <f t="shared" si="37"/>
        <v/>
      </c>
      <c r="B1119" s="30"/>
      <c r="E1119" s="31"/>
      <c r="F1119" s="32"/>
      <c r="H1119" s="559"/>
      <c r="I1119" s="511"/>
      <c r="J1119" s="511"/>
      <c r="K1119" s="511"/>
      <c r="L1119" s="511"/>
      <c r="M1119" s="511"/>
      <c r="N1119" s="511"/>
      <c r="O1119" s="511"/>
      <c r="P1119" s="511"/>
      <c r="Q1119" s="511"/>
      <c r="R1119" s="511"/>
      <c r="S1119" s="511"/>
      <c r="T1119" s="511"/>
      <c r="U1119" s="511"/>
      <c r="V1119" s="511"/>
      <c r="W1119" s="511"/>
      <c r="X1119" s="511"/>
      <c r="Y1119" s="511"/>
      <c r="Z1119" s="536"/>
      <c r="AA1119" s="200"/>
      <c r="AB1119" s="200"/>
      <c r="AC1119" s="200"/>
      <c r="AD1119" s="200"/>
      <c r="AE1119" s="33"/>
      <c r="AF1119" s="174" t="str">
        <f>_xlfn.IFS(COUNTIF($AE$8:AE1119,AE1119)&lt;&gt;0,COUNTIF($AE$8:AE1119,AE1119),COUNTIF($AE$8:AE1119,AE1119)=0,"")</f>
        <v/>
      </c>
      <c r="AG1119" s="98" t="str">
        <f t="shared" si="36"/>
        <v/>
      </c>
      <c r="AK1119" s="3"/>
      <c r="AL1119" s="372"/>
      <c r="AQ1119" s="374"/>
      <c r="AR1119" s="34"/>
    </row>
    <row r="1120" spans="1:44" ht="27" customHeight="1" thickBot="1" x14ac:dyDescent="0.7">
      <c r="A1120" s="8" t="str">
        <f t="shared" si="37"/>
        <v/>
      </c>
      <c r="B1120" s="30"/>
      <c r="E1120" s="31"/>
      <c r="F1120" s="32"/>
      <c r="H1120" s="560"/>
      <c r="I1120" s="561"/>
      <c r="J1120" s="561"/>
      <c r="K1120" s="561"/>
      <c r="L1120" s="561"/>
      <c r="M1120" s="561"/>
      <c r="N1120" s="561"/>
      <c r="O1120" s="561"/>
      <c r="P1120" s="561"/>
      <c r="Q1120" s="561"/>
      <c r="R1120" s="561"/>
      <c r="S1120" s="561"/>
      <c r="T1120" s="561"/>
      <c r="U1120" s="561"/>
      <c r="V1120" s="561"/>
      <c r="W1120" s="561"/>
      <c r="X1120" s="561"/>
      <c r="Y1120" s="561"/>
      <c r="Z1120" s="562"/>
      <c r="AA1120" s="200"/>
      <c r="AB1120" s="200"/>
      <c r="AC1120" s="200"/>
      <c r="AD1120" s="200"/>
      <c r="AE1120" s="33"/>
      <c r="AF1120" s="174" t="str">
        <f>_xlfn.IFS(COUNTIF($AE$8:AE1120,AE1120)&lt;&gt;0,COUNTIF($AE$8:AE1120,AE1120),COUNTIF($AE$8:AE1120,AE1120)=0,"")</f>
        <v/>
      </c>
      <c r="AG1120" s="98" t="str">
        <f t="shared" ref="AG1120:AG1191" si="38">+AF1120</f>
        <v/>
      </c>
      <c r="AK1120" s="3"/>
      <c r="AL1120" s="372"/>
      <c r="AQ1120" s="374"/>
      <c r="AR1120" s="34"/>
    </row>
    <row r="1121" spans="1:44" ht="27" customHeight="1" thickBot="1" x14ac:dyDescent="0.7">
      <c r="B1121" s="30"/>
      <c r="E1121" s="31"/>
      <c r="F1121" s="32"/>
      <c r="H1121" s="118"/>
      <c r="I1121" s="118"/>
      <c r="J1121" s="118"/>
      <c r="K1121" s="118"/>
      <c r="L1121" s="118"/>
      <c r="M1121" s="118"/>
      <c r="N1121" s="118"/>
      <c r="O1121" s="118"/>
      <c r="P1121" s="118"/>
      <c r="Q1121" s="118"/>
      <c r="R1121" s="118"/>
      <c r="S1121" s="118"/>
      <c r="T1121" s="118"/>
      <c r="U1121" s="118"/>
      <c r="V1121" s="118"/>
      <c r="W1121" s="118"/>
      <c r="X1121" s="118"/>
      <c r="Y1121" s="118"/>
      <c r="Z1121" s="118"/>
      <c r="AA1121" s="200"/>
      <c r="AB1121" s="200"/>
      <c r="AC1121" s="200"/>
      <c r="AD1121" s="200"/>
      <c r="AE1121" s="33"/>
      <c r="AF1121" s="174"/>
      <c r="AK1121" s="3"/>
      <c r="AL1121" s="372"/>
      <c r="AQ1121" s="374"/>
      <c r="AR1121" s="34"/>
    </row>
    <row r="1122" spans="1:44" ht="27" customHeight="1" x14ac:dyDescent="0.65">
      <c r="B1122" s="30"/>
      <c r="E1122" s="31"/>
      <c r="F1122" s="32"/>
      <c r="H1122" s="558" t="s">
        <v>915</v>
      </c>
      <c r="I1122" s="534"/>
      <c r="J1122" s="534"/>
      <c r="K1122" s="534"/>
      <c r="L1122" s="534"/>
      <c r="M1122" s="534"/>
      <c r="N1122" s="534"/>
      <c r="O1122" s="534"/>
      <c r="P1122" s="534"/>
      <c r="Q1122" s="534"/>
      <c r="R1122" s="534"/>
      <c r="S1122" s="534"/>
      <c r="T1122" s="534"/>
      <c r="U1122" s="534"/>
      <c r="V1122" s="534"/>
      <c r="W1122" s="534"/>
      <c r="X1122" s="534"/>
      <c r="Y1122" s="534"/>
      <c r="Z1122" s="535"/>
      <c r="AA1122" s="200"/>
      <c r="AB1122" s="200"/>
      <c r="AC1122" s="200"/>
      <c r="AD1122" s="200"/>
      <c r="AE1122" s="33"/>
      <c r="AF1122" s="174"/>
      <c r="AK1122" s="3"/>
      <c r="AL1122" s="372"/>
      <c r="AQ1122" s="374"/>
      <c r="AR1122" s="34"/>
    </row>
    <row r="1123" spans="1:44" ht="27" customHeight="1" thickBot="1" x14ac:dyDescent="0.7">
      <c r="B1123" s="30"/>
      <c r="E1123" s="31"/>
      <c r="F1123" s="32"/>
      <c r="H1123" s="560"/>
      <c r="I1123" s="561"/>
      <c r="J1123" s="561"/>
      <c r="K1123" s="561"/>
      <c r="L1123" s="561"/>
      <c r="M1123" s="561"/>
      <c r="N1123" s="561"/>
      <c r="O1123" s="561"/>
      <c r="P1123" s="561"/>
      <c r="Q1123" s="561"/>
      <c r="R1123" s="561"/>
      <c r="S1123" s="561"/>
      <c r="T1123" s="561"/>
      <c r="U1123" s="561"/>
      <c r="V1123" s="561"/>
      <c r="W1123" s="561"/>
      <c r="X1123" s="561"/>
      <c r="Y1123" s="561"/>
      <c r="Z1123" s="562"/>
      <c r="AA1123" s="200"/>
      <c r="AB1123" s="200"/>
      <c r="AC1123" s="200"/>
      <c r="AD1123" s="200"/>
      <c r="AE1123" s="33"/>
      <c r="AF1123" s="174"/>
      <c r="AK1123" s="3"/>
      <c r="AL1123" s="372"/>
      <c r="AQ1123" s="374"/>
      <c r="AR1123" s="34"/>
    </row>
    <row r="1124" spans="1:44" ht="27" customHeight="1" x14ac:dyDescent="0.65">
      <c r="A1124" s="8" t="str">
        <f t="shared" si="37"/>
        <v/>
      </c>
      <c r="B1124" s="30"/>
      <c r="E1124" s="31"/>
      <c r="F1124" s="32"/>
      <c r="AE1124" s="33"/>
      <c r="AF1124" s="174" t="str">
        <f>_xlfn.IFS(COUNTIF($AE$8:AE1124,AE1124)&lt;&gt;0,COUNTIF($AE$8:AE1124,AE1124),COUNTIF($AE$8:AE1124,AE1124)=0,"")</f>
        <v/>
      </c>
      <c r="AG1124" s="98" t="str">
        <f t="shared" si="38"/>
        <v/>
      </c>
      <c r="AK1124" s="3"/>
      <c r="AL1124" s="372"/>
      <c r="AQ1124" s="374"/>
      <c r="AR1124" s="34"/>
    </row>
    <row r="1125" spans="1:44" ht="27" customHeight="1" x14ac:dyDescent="0.65">
      <c r="B1125" s="30"/>
      <c r="E1125" s="31"/>
      <c r="F1125" s="32"/>
      <c r="AE1125" s="33"/>
      <c r="AF1125" s="174"/>
      <c r="AK1125" s="3"/>
      <c r="AL1125" s="372"/>
      <c r="AQ1125" s="374"/>
      <c r="AR1125" s="34"/>
    </row>
    <row r="1126" spans="1:44" ht="27" customHeight="1" x14ac:dyDescent="0.65">
      <c r="A1126" s="8">
        <f>+AG1126</f>
        <v>177</v>
      </c>
      <c r="B1126" s="30"/>
      <c r="E1126" s="31"/>
      <c r="F1126" s="629" t="s">
        <v>516</v>
      </c>
      <c r="G1126" s="630"/>
      <c r="H1126" s="703" t="s">
        <v>1175</v>
      </c>
      <c r="I1126" s="703"/>
      <c r="J1126" s="703"/>
      <c r="K1126" s="703"/>
      <c r="L1126" s="703"/>
      <c r="M1126" s="703"/>
      <c r="N1126" s="703"/>
      <c r="O1126" s="703"/>
      <c r="P1126" s="703"/>
      <c r="Q1126" s="703"/>
      <c r="R1126" s="703"/>
      <c r="S1126" s="703"/>
      <c r="T1126" s="703"/>
      <c r="U1126" s="703"/>
      <c r="V1126" s="703"/>
      <c r="W1126" s="703"/>
      <c r="X1126" s="703"/>
      <c r="Y1126" s="703"/>
      <c r="Z1126" s="703"/>
      <c r="AA1126" s="703"/>
      <c r="AB1126" s="703"/>
      <c r="AC1126" s="703"/>
      <c r="AD1126" s="703"/>
      <c r="AE1126" s="171" t="s">
        <v>838</v>
      </c>
      <c r="AF1126" s="174">
        <f>_xlfn.IFS(COUNTIF($AE$8:AE1126,AE1126)&lt;&gt;0,COUNTIF($AE$8:AE1126,AE1126),COUNTIF($AE$8:AE1126,AE1126)=0,"")</f>
        <v>177</v>
      </c>
      <c r="AG1126" s="98">
        <f t="shared" ref="AG1126" si="39">+AF1126</f>
        <v>177</v>
      </c>
      <c r="AH1126" s="554" t="s">
        <v>50</v>
      </c>
      <c r="AI1126" s="555"/>
      <c r="AJ1126" s="556"/>
      <c r="AK1126" s="3"/>
      <c r="AL1126" s="614" t="s">
        <v>1177</v>
      </c>
      <c r="AM1126" s="615"/>
      <c r="AN1126" s="615"/>
      <c r="AO1126" s="615"/>
      <c r="AP1126" s="615"/>
      <c r="AQ1126" s="616"/>
      <c r="AR1126" s="70" t="e">
        <f>VLOOKUP(AH1126,$CD$7:$CE$9,2,FALSE)</f>
        <v>#N/A</v>
      </c>
    </row>
    <row r="1127" spans="1:44" ht="27" customHeight="1" x14ac:dyDescent="0.65">
      <c r="B1127" s="30"/>
      <c r="E1127" s="31"/>
      <c r="F1127" s="32"/>
      <c r="H1127" s="703"/>
      <c r="I1127" s="703"/>
      <c r="J1127" s="703"/>
      <c r="K1127" s="703"/>
      <c r="L1127" s="703"/>
      <c r="M1127" s="703"/>
      <c r="N1127" s="703"/>
      <c r="O1127" s="703"/>
      <c r="P1127" s="703"/>
      <c r="Q1127" s="703"/>
      <c r="R1127" s="703"/>
      <c r="S1127" s="703"/>
      <c r="T1127" s="703"/>
      <c r="U1127" s="703"/>
      <c r="V1127" s="703"/>
      <c r="W1127" s="703"/>
      <c r="X1127" s="703"/>
      <c r="Y1127" s="703"/>
      <c r="Z1127" s="703"/>
      <c r="AA1127" s="703"/>
      <c r="AB1127" s="703"/>
      <c r="AC1127" s="703"/>
      <c r="AD1127" s="703"/>
      <c r="AE1127" s="33"/>
      <c r="AF1127" s="174"/>
      <c r="AK1127" s="3"/>
      <c r="AL1127" s="614"/>
      <c r="AM1127" s="615"/>
      <c r="AN1127" s="615"/>
      <c r="AO1127" s="615"/>
      <c r="AP1127" s="615"/>
      <c r="AQ1127" s="616"/>
      <c r="AR1127" s="34"/>
    </row>
    <row r="1128" spans="1:44" ht="27" customHeight="1" thickBot="1" x14ac:dyDescent="0.7">
      <c r="A1128" s="8" t="str">
        <f t="shared" ref="A1128:A1191" si="40">+AG1128</f>
        <v/>
      </c>
      <c r="B1128" s="30"/>
      <c r="E1128" s="31"/>
      <c r="F1128" s="32"/>
      <c r="H1128" s="118"/>
      <c r="I1128" s="118"/>
      <c r="J1128" s="118"/>
      <c r="K1128" s="118"/>
      <c r="L1128" s="118"/>
      <c r="M1128" s="118"/>
      <c r="N1128" s="118"/>
      <c r="O1128" s="118"/>
      <c r="P1128" s="118"/>
      <c r="Q1128" s="118"/>
      <c r="R1128" s="118"/>
      <c r="S1128" s="118"/>
      <c r="T1128" s="118"/>
      <c r="U1128" s="118"/>
      <c r="V1128" s="118"/>
      <c r="W1128" s="118"/>
      <c r="X1128" s="118"/>
      <c r="Y1128" s="118"/>
      <c r="Z1128" s="118"/>
      <c r="AA1128" s="118"/>
      <c r="AB1128" s="118"/>
      <c r="AC1128" s="118"/>
      <c r="AD1128" s="118"/>
      <c r="AE1128" s="33"/>
      <c r="AF1128" s="174" t="str">
        <f>_xlfn.IFS(COUNTIF($AE$8:AE1128,AE1128)&lt;&gt;0,COUNTIF($AE$8:AE1128,AE1128),COUNTIF($AE$8:AE1128,AE1128)=0,"")</f>
        <v/>
      </c>
      <c r="AG1128" s="98" t="str">
        <f t="shared" si="38"/>
        <v/>
      </c>
      <c r="AK1128" s="3"/>
      <c r="AL1128" s="614"/>
      <c r="AM1128" s="615"/>
      <c r="AN1128" s="615"/>
      <c r="AO1128" s="615"/>
      <c r="AP1128" s="615"/>
      <c r="AQ1128" s="616"/>
      <c r="AR1128" s="34"/>
    </row>
    <row r="1129" spans="1:44" ht="27" customHeight="1" x14ac:dyDescent="0.65">
      <c r="B1129" s="30"/>
      <c r="E1129" s="31"/>
      <c r="F1129" s="32"/>
      <c r="H1129" s="704" t="s">
        <v>1176</v>
      </c>
      <c r="I1129" s="705"/>
      <c r="J1129" s="705"/>
      <c r="K1129" s="705"/>
      <c r="L1129" s="705"/>
      <c r="M1129" s="705"/>
      <c r="N1129" s="705"/>
      <c r="O1129" s="705"/>
      <c r="P1129" s="705"/>
      <c r="Q1129" s="705"/>
      <c r="R1129" s="705"/>
      <c r="S1129" s="705"/>
      <c r="T1129" s="705"/>
      <c r="U1129" s="705"/>
      <c r="V1129" s="705"/>
      <c r="W1129" s="705"/>
      <c r="X1129" s="705"/>
      <c r="Y1129" s="705"/>
      <c r="Z1129" s="705"/>
      <c r="AA1129" s="705"/>
      <c r="AB1129" s="705"/>
      <c r="AC1129" s="705"/>
      <c r="AD1129" s="706"/>
      <c r="AE1129" s="33"/>
      <c r="AF1129" s="174"/>
      <c r="AK1129" s="3"/>
      <c r="AL1129" s="338"/>
      <c r="AM1129" s="339"/>
      <c r="AN1129" s="339"/>
      <c r="AO1129" s="339"/>
      <c r="AP1129" s="339"/>
      <c r="AQ1129" s="340"/>
      <c r="AR1129" s="34"/>
    </row>
    <row r="1130" spans="1:44" ht="27" customHeight="1" x14ac:dyDescent="0.65">
      <c r="B1130" s="30"/>
      <c r="E1130" s="31"/>
      <c r="F1130" s="32"/>
      <c r="H1130" s="707"/>
      <c r="I1130" s="708"/>
      <c r="J1130" s="708"/>
      <c r="K1130" s="708"/>
      <c r="L1130" s="708"/>
      <c r="M1130" s="708"/>
      <c r="N1130" s="708"/>
      <c r="O1130" s="708"/>
      <c r="P1130" s="708"/>
      <c r="Q1130" s="708"/>
      <c r="R1130" s="708"/>
      <c r="S1130" s="708"/>
      <c r="T1130" s="708"/>
      <c r="U1130" s="708"/>
      <c r="V1130" s="708"/>
      <c r="W1130" s="708"/>
      <c r="X1130" s="708"/>
      <c r="Y1130" s="708"/>
      <c r="Z1130" s="708"/>
      <c r="AA1130" s="708"/>
      <c r="AB1130" s="708"/>
      <c r="AC1130" s="708"/>
      <c r="AD1130" s="709"/>
      <c r="AE1130" s="33"/>
      <c r="AF1130" s="174"/>
      <c r="AK1130" s="3"/>
      <c r="AL1130" s="333"/>
      <c r="AM1130" s="334"/>
      <c r="AN1130" s="334"/>
      <c r="AO1130" s="334"/>
      <c r="AP1130" s="334"/>
      <c r="AQ1130" s="335"/>
      <c r="AR1130" s="34"/>
    </row>
    <row r="1131" spans="1:44" ht="27" customHeight="1" x14ac:dyDescent="0.65">
      <c r="B1131" s="30"/>
      <c r="E1131" s="31"/>
      <c r="F1131" s="32"/>
      <c r="H1131" s="707"/>
      <c r="I1131" s="708"/>
      <c r="J1131" s="708"/>
      <c r="K1131" s="708"/>
      <c r="L1131" s="708"/>
      <c r="M1131" s="708"/>
      <c r="N1131" s="708"/>
      <c r="O1131" s="708"/>
      <c r="P1131" s="708"/>
      <c r="Q1131" s="708"/>
      <c r="R1131" s="708"/>
      <c r="S1131" s="708"/>
      <c r="T1131" s="708"/>
      <c r="U1131" s="708"/>
      <c r="V1131" s="708"/>
      <c r="W1131" s="708"/>
      <c r="X1131" s="708"/>
      <c r="Y1131" s="708"/>
      <c r="Z1131" s="708"/>
      <c r="AA1131" s="708"/>
      <c r="AB1131" s="708"/>
      <c r="AC1131" s="708"/>
      <c r="AD1131" s="709"/>
      <c r="AE1131" s="33"/>
      <c r="AF1131" s="174"/>
      <c r="AK1131" s="3"/>
      <c r="AL1131" s="333"/>
      <c r="AM1131" s="334"/>
      <c r="AN1131" s="334"/>
      <c r="AO1131" s="334"/>
      <c r="AP1131" s="334"/>
      <c r="AQ1131" s="335"/>
      <c r="AR1131" s="34"/>
    </row>
    <row r="1132" spans="1:44" ht="27" customHeight="1" x14ac:dyDescent="0.65">
      <c r="B1132" s="30"/>
      <c r="E1132" s="31"/>
      <c r="F1132" s="32"/>
      <c r="H1132" s="707"/>
      <c r="I1132" s="708"/>
      <c r="J1132" s="708"/>
      <c r="K1132" s="708"/>
      <c r="L1132" s="708"/>
      <c r="M1132" s="708"/>
      <c r="N1132" s="708"/>
      <c r="O1132" s="708"/>
      <c r="P1132" s="708"/>
      <c r="Q1132" s="708"/>
      <c r="R1132" s="708"/>
      <c r="S1132" s="708"/>
      <c r="T1132" s="708"/>
      <c r="U1132" s="708"/>
      <c r="V1132" s="708"/>
      <c r="W1132" s="708"/>
      <c r="X1132" s="708"/>
      <c r="Y1132" s="708"/>
      <c r="Z1132" s="708"/>
      <c r="AA1132" s="708"/>
      <c r="AB1132" s="708"/>
      <c r="AC1132" s="708"/>
      <c r="AD1132" s="709"/>
      <c r="AE1132" s="33"/>
      <c r="AF1132" s="174"/>
      <c r="AK1132" s="3"/>
      <c r="AL1132" s="333"/>
      <c r="AM1132" s="334"/>
      <c r="AN1132" s="334"/>
      <c r="AO1132" s="334"/>
      <c r="AP1132" s="334"/>
      <c r="AQ1132" s="335"/>
      <c r="AR1132" s="34"/>
    </row>
    <row r="1133" spans="1:44" ht="27" customHeight="1" x14ac:dyDescent="0.65">
      <c r="B1133" s="30"/>
      <c r="E1133" s="31"/>
      <c r="F1133" s="32"/>
      <c r="H1133" s="707"/>
      <c r="I1133" s="708"/>
      <c r="J1133" s="708"/>
      <c r="K1133" s="708"/>
      <c r="L1133" s="708"/>
      <c r="M1133" s="708"/>
      <c r="N1133" s="708"/>
      <c r="O1133" s="708"/>
      <c r="P1133" s="708"/>
      <c r="Q1133" s="708"/>
      <c r="R1133" s="708"/>
      <c r="S1133" s="708"/>
      <c r="T1133" s="708"/>
      <c r="U1133" s="708"/>
      <c r="V1133" s="708"/>
      <c r="W1133" s="708"/>
      <c r="X1133" s="708"/>
      <c r="Y1133" s="708"/>
      <c r="Z1133" s="708"/>
      <c r="AA1133" s="708"/>
      <c r="AB1133" s="708"/>
      <c r="AC1133" s="708"/>
      <c r="AD1133" s="709"/>
      <c r="AE1133" s="33"/>
      <c r="AF1133" s="174"/>
      <c r="AK1133" s="3"/>
      <c r="AL1133" s="333"/>
      <c r="AM1133" s="334"/>
      <c r="AN1133" s="334"/>
      <c r="AO1133" s="334"/>
      <c r="AP1133" s="334"/>
      <c r="AQ1133" s="335"/>
      <c r="AR1133" s="34"/>
    </row>
    <row r="1134" spans="1:44" ht="27" customHeight="1" thickBot="1" x14ac:dyDescent="0.7">
      <c r="B1134" s="30"/>
      <c r="E1134" s="31"/>
      <c r="F1134" s="32"/>
      <c r="H1134" s="710"/>
      <c r="I1134" s="711"/>
      <c r="J1134" s="711"/>
      <c r="K1134" s="711"/>
      <c r="L1134" s="711"/>
      <c r="M1134" s="711"/>
      <c r="N1134" s="711"/>
      <c r="O1134" s="711"/>
      <c r="P1134" s="711"/>
      <c r="Q1134" s="711"/>
      <c r="R1134" s="711"/>
      <c r="S1134" s="711"/>
      <c r="T1134" s="711"/>
      <c r="U1134" s="711"/>
      <c r="V1134" s="711"/>
      <c r="W1134" s="711"/>
      <c r="X1134" s="711"/>
      <c r="Y1134" s="711"/>
      <c r="Z1134" s="711"/>
      <c r="AA1134" s="711"/>
      <c r="AB1134" s="711"/>
      <c r="AC1134" s="711"/>
      <c r="AD1134" s="712"/>
      <c r="AE1134" s="33"/>
      <c r="AF1134" s="174"/>
      <c r="AK1134" s="3"/>
      <c r="AL1134" s="333"/>
      <c r="AM1134" s="334"/>
      <c r="AN1134" s="334"/>
      <c r="AO1134" s="334"/>
      <c r="AP1134" s="334"/>
      <c r="AQ1134" s="335"/>
      <c r="AR1134" s="34"/>
    </row>
    <row r="1135" spans="1:44" ht="27" customHeight="1" x14ac:dyDescent="0.65">
      <c r="B1135" s="30"/>
      <c r="E1135" s="31"/>
      <c r="F1135" s="32"/>
      <c r="H1135" s="118"/>
      <c r="I1135" s="118"/>
      <c r="J1135" s="118"/>
      <c r="K1135" s="118"/>
      <c r="L1135" s="118"/>
      <c r="M1135" s="118"/>
      <c r="N1135" s="118"/>
      <c r="O1135" s="118"/>
      <c r="P1135" s="118"/>
      <c r="Q1135" s="118"/>
      <c r="R1135" s="118"/>
      <c r="S1135" s="118"/>
      <c r="T1135" s="118"/>
      <c r="U1135" s="118"/>
      <c r="V1135" s="118"/>
      <c r="W1135" s="118"/>
      <c r="X1135" s="118"/>
      <c r="Y1135" s="118"/>
      <c r="Z1135" s="118"/>
      <c r="AA1135" s="118"/>
      <c r="AB1135" s="118"/>
      <c r="AC1135" s="118"/>
      <c r="AD1135" s="118"/>
      <c r="AE1135" s="33"/>
      <c r="AF1135" s="174"/>
      <c r="AK1135" s="3"/>
      <c r="AL1135" s="333"/>
      <c r="AM1135" s="334"/>
      <c r="AN1135" s="334"/>
      <c r="AO1135" s="334"/>
      <c r="AP1135" s="334"/>
      <c r="AQ1135" s="335"/>
      <c r="AR1135" s="34"/>
    </row>
    <row r="1136" spans="1:44" ht="27" customHeight="1" x14ac:dyDescent="0.65">
      <c r="A1136" s="8">
        <f t="shared" si="40"/>
        <v>178</v>
      </c>
      <c r="B1136" s="30"/>
      <c r="E1136" s="31"/>
      <c r="F1136" s="32"/>
      <c r="H1136" s="511" t="s">
        <v>562</v>
      </c>
      <c r="I1136" s="511"/>
      <c r="J1136" s="511"/>
      <c r="K1136" s="511"/>
      <c r="L1136" s="511"/>
      <c r="M1136" s="511"/>
      <c r="N1136" s="511"/>
      <c r="O1136" s="511"/>
      <c r="P1136" s="511"/>
      <c r="Q1136" s="511"/>
      <c r="R1136" s="511"/>
      <c r="S1136" s="511"/>
      <c r="T1136" s="511"/>
      <c r="U1136" s="511"/>
      <c r="V1136" s="511"/>
      <c r="W1136" s="511"/>
      <c r="X1136" s="511"/>
      <c r="Y1136" s="511"/>
      <c r="Z1136" s="511"/>
      <c r="AA1136" s="511"/>
      <c r="AB1136" s="511"/>
      <c r="AC1136" s="511"/>
      <c r="AD1136" s="511"/>
      <c r="AE1136" s="171" t="s">
        <v>838</v>
      </c>
      <c r="AF1136" s="174">
        <f>_xlfn.IFS(COUNTIF($AE$8:AE1136,AE1136)&lt;&gt;0,COUNTIF($AE$8:AE1136,AE1136),COUNTIF($AE$8:AE1136,AE1136)=0,"")</f>
        <v>178</v>
      </c>
      <c r="AG1136" s="468">
        <f t="shared" si="38"/>
        <v>178</v>
      </c>
      <c r="AH1136" s="554" t="s">
        <v>50</v>
      </c>
      <c r="AI1136" s="555"/>
      <c r="AJ1136" s="556"/>
      <c r="AK1136" s="3"/>
      <c r="AL1136" s="614" t="s">
        <v>1144</v>
      </c>
      <c r="AM1136" s="615"/>
      <c r="AN1136" s="615"/>
      <c r="AO1136" s="615"/>
      <c r="AP1136" s="615"/>
      <c r="AQ1136" s="616"/>
      <c r="AR1136" s="119" t="e">
        <f>VLOOKUP(AH1136,$CD$7:$CE$9,2,FALSE)</f>
        <v>#N/A</v>
      </c>
    </row>
    <row r="1137" spans="1:44" ht="27" customHeight="1" x14ac:dyDescent="0.65">
      <c r="A1137" s="8" t="str">
        <f t="shared" si="40"/>
        <v/>
      </c>
      <c r="B1137" s="30"/>
      <c r="E1137" s="31"/>
      <c r="F1137" s="32"/>
      <c r="H1137" s="511"/>
      <c r="I1137" s="511"/>
      <c r="J1137" s="511"/>
      <c r="K1137" s="511"/>
      <c r="L1137" s="511"/>
      <c r="M1137" s="511"/>
      <c r="N1137" s="511"/>
      <c r="O1137" s="511"/>
      <c r="P1137" s="511"/>
      <c r="Q1137" s="511"/>
      <c r="R1137" s="511"/>
      <c r="S1137" s="511"/>
      <c r="T1137" s="511"/>
      <c r="U1137" s="511"/>
      <c r="V1137" s="511"/>
      <c r="W1137" s="511"/>
      <c r="X1137" s="511"/>
      <c r="Y1137" s="511"/>
      <c r="Z1137" s="511"/>
      <c r="AA1137" s="511"/>
      <c r="AB1137" s="511"/>
      <c r="AC1137" s="511"/>
      <c r="AD1137" s="511"/>
      <c r="AE1137" s="33"/>
      <c r="AF1137" s="174" t="str">
        <f>_xlfn.IFS(COUNTIF($AE$8:AE1137,AE1137)&lt;&gt;0,COUNTIF($AE$8:AE1137,AE1137),COUNTIF($AE$8:AE1137,AE1137)=0,"")</f>
        <v/>
      </c>
      <c r="AG1137" s="468" t="str">
        <f t="shared" si="38"/>
        <v/>
      </c>
      <c r="AK1137" s="3"/>
      <c r="AL1137" s="614"/>
      <c r="AM1137" s="615"/>
      <c r="AN1137" s="615"/>
      <c r="AO1137" s="615"/>
      <c r="AP1137" s="615"/>
      <c r="AQ1137" s="616"/>
      <c r="AR1137" s="34"/>
    </row>
    <row r="1138" spans="1:44" ht="27" customHeight="1" x14ac:dyDescent="0.65">
      <c r="A1138" s="8" t="str">
        <f t="shared" si="40"/>
        <v/>
      </c>
      <c r="B1138" s="30"/>
      <c r="E1138" s="31"/>
      <c r="F1138" s="32"/>
      <c r="H1138" s="713"/>
      <c r="I1138" s="713"/>
      <c r="J1138" s="713"/>
      <c r="K1138" s="713"/>
      <c r="L1138" s="713"/>
      <c r="M1138" s="713"/>
      <c r="N1138" s="713"/>
      <c r="O1138" s="713"/>
      <c r="P1138" s="713"/>
      <c r="Q1138" s="713"/>
      <c r="R1138" s="713"/>
      <c r="S1138" s="713"/>
      <c r="T1138" s="713"/>
      <c r="U1138" s="713"/>
      <c r="V1138" s="713"/>
      <c r="W1138" s="713"/>
      <c r="X1138" s="713"/>
      <c r="Y1138" s="713"/>
      <c r="Z1138" s="713"/>
      <c r="AA1138" s="713"/>
      <c r="AB1138" s="713"/>
      <c r="AC1138" s="713"/>
      <c r="AD1138" s="713"/>
      <c r="AE1138" s="33"/>
      <c r="AF1138" s="174" t="str">
        <f>_xlfn.IFS(COUNTIF($AE$8:AE1138,AE1138)&lt;&gt;0,COUNTIF($AE$8:AE1138,AE1138),COUNTIF($AE$8:AE1138,AE1138)=0,"")</f>
        <v/>
      </c>
      <c r="AG1138" s="468" t="str">
        <f t="shared" si="38"/>
        <v/>
      </c>
      <c r="AK1138" s="3"/>
      <c r="AL1138" s="614"/>
      <c r="AM1138" s="615"/>
      <c r="AN1138" s="615"/>
      <c r="AO1138" s="615"/>
      <c r="AP1138" s="615"/>
      <c r="AQ1138" s="616"/>
      <c r="AR1138" s="34"/>
    </row>
    <row r="1139" spans="1:44" ht="15.9" customHeight="1" thickBot="1" x14ac:dyDescent="0.7">
      <c r="A1139" s="8" t="str">
        <f t="shared" si="40"/>
        <v/>
      </c>
      <c r="B1139" s="30"/>
      <c r="E1139" s="31"/>
      <c r="F1139" s="32"/>
      <c r="H1139" s="269"/>
      <c r="I1139" s="269"/>
      <c r="J1139" s="269"/>
      <c r="K1139" s="269"/>
      <c r="L1139" s="269"/>
      <c r="M1139" s="269"/>
      <c r="N1139" s="269"/>
      <c r="O1139" s="269"/>
      <c r="P1139" s="269"/>
      <c r="Q1139" s="269"/>
      <c r="R1139" s="269"/>
      <c r="S1139" s="269"/>
      <c r="T1139" s="269"/>
      <c r="U1139" s="269"/>
      <c r="V1139" s="269"/>
      <c r="W1139" s="269"/>
      <c r="X1139" s="269"/>
      <c r="Y1139" s="269"/>
      <c r="Z1139" s="269"/>
      <c r="AA1139" s="269"/>
      <c r="AB1139" s="269"/>
      <c r="AC1139" s="269"/>
      <c r="AD1139" s="269"/>
      <c r="AE1139" s="33"/>
      <c r="AF1139" s="174" t="str">
        <f>_xlfn.IFS(COUNTIF($AE$8:AE1139,AE1139)&lt;&gt;0,COUNTIF($AE$8:AE1139,AE1139),COUNTIF($AE$8:AE1139,AE1139)=0,"")</f>
        <v/>
      </c>
      <c r="AG1139" s="468" t="str">
        <f t="shared" si="38"/>
        <v/>
      </c>
      <c r="AK1139" s="3"/>
      <c r="AL1139" s="333"/>
      <c r="AM1139" s="334"/>
      <c r="AN1139" s="334"/>
      <c r="AO1139" s="334"/>
      <c r="AP1139" s="334"/>
      <c r="AQ1139" s="335"/>
      <c r="AR1139" s="34"/>
    </row>
    <row r="1140" spans="1:44" ht="27" customHeight="1" x14ac:dyDescent="0.65">
      <c r="A1140" s="8" t="str">
        <f t="shared" si="40"/>
        <v/>
      </c>
      <c r="B1140" s="30"/>
      <c r="E1140" s="31"/>
      <c r="F1140" s="32"/>
      <c r="G1140" s="36" t="s">
        <v>563</v>
      </c>
      <c r="H1140" s="273"/>
      <c r="I1140" s="273"/>
      <c r="J1140" s="273"/>
      <c r="K1140" s="273"/>
      <c r="L1140" s="273"/>
      <c r="M1140" s="273"/>
      <c r="N1140" s="273"/>
      <c r="O1140" s="273"/>
      <c r="P1140" s="273"/>
      <c r="Q1140" s="273"/>
      <c r="R1140" s="273"/>
      <c r="S1140" s="273"/>
      <c r="T1140" s="273"/>
      <c r="U1140" s="273"/>
      <c r="V1140" s="273"/>
      <c r="W1140" s="273"/>
      <c r="X1140" s="273"/>
      <c r="Y1140" s="273"/>
      <c r="Z1140" s="273"/>
      <c r="AA1140" s="273"/>
      <c r="AB1140" s="273"/>
      <c r="AC1140" s="273"/>
      <c r="AD1140" s="274"/>
      <c r="AE1140" s="33"/>
      <c r="AF1140" s="174" t="str">
        <f>_xlfn.IFS(COUNTIF($AE$8:AE1140,AE1140)&lt;&gt;0,COUNTIF($AE$8:AE1140,AE1140),COUNTIF($AE$8:AE1140,AE1140)=0,"")</f>
        <v/>
      </c>
      <c r="AG1140" s="468" t="str">
        <f t="shared" si="38"/>
        <v/>
      </c>
      <c r="AK1140" s="3"/>
      <c r="AL1140" s="333"/>
      <c r="AM1140" s="334"/>
      <c r="AN1140" s="334"/>
      <c r="AO1140" s="334"/>
      <c r="AP1140" s="334"/>
      <c r="AQ1140" s="335"/>
      <c r="AR1140" s="34"/>
    </row>
    <row r="1141" spans="1:44" ht="27" customHeight="1" x14ac:dyDescent="0.65">
      <c r="A1141" s="8" t="str">
        <f t="shared" si="40"/>
        <v/>
      </c>
      <c r="B1141" s="30"/>
      <c r="E1141" s="31"/>
      <c r="F1141" s="32"/>
      <c r="G1141" s="32" t="s">
        <v>564</v>
      </c>
      <c r="H1141" s="511" t="s">
        <v>565</v>
      </c>
      <c r="I1141" s="511"/>
      <c r="J1141" s="511"/>
      <c r="K1141" s="511"/>
      <c r="L1141" s="511"/>
      <c r="M1141" s="511"/>
      <c r="N1141" s="511"/>
      <c r="O1141" s="511"/>
      <c r="P1141" s="511"/>
      <c r="Q1141" s="511"/>
      <c r="R1141" s="511"/>
      <c r="S1141" s="511"/>
      <c r="T1141" s="511"/>
      <c r="U1141" s="511"/>
      <c r="V1141" s="511"/>
      <c r="W1141" s="511"/>
      <c r="X1141" s="511"/>
      <c r="Y1141" s="511"/>
      <c r="Z1141" s="511"/>
      <c r="AA1141" s="511"/>
      <c r="AB1141" s="511"/>
      <c r="AC1141" s="511"/>
      <c r="AD1141" s="536"/>
      <c r="AE1141" s="33"/>
      <c r="AF1141" s="174" t="str">
        <f>_xlfn.IFS(COUNTIF($AE$8:AE1141,AE1141)&lt;&gt;0,COUNTIF($AE$8:AE1141,AE1141),COUNTIF($AE$8:AE1141,AE1141)=0,"")</f>
        <v/>
      </c>
      <c r="AG1141" s="468" t="str">
        <f t="shared" si="38"/>
        <v/>
      </c>
      <c r="AK1141" s="3"/>
      <c r="AL1141" s="333"/>
      <c r="AM1141" s="334"/>
      <c r="AN1141" s="334"/>
      <c r="AO1141" s="334"/>
      <c r="AP1141" s="334"/>
      <c r="AQ1141" s="335"/>
      <c r="AR1141" s="34"/>
    </row>
    <row r="1142" spans="1:44" ht="27" customHeight="1" x14ac:dyDescent="0.65">
      <c r="A1142" s="8" t="str">
        <f t="shared" si="40"/>
        <v/>
      </c>
      <c r="B1142" s="30"/>
      <c r="E1142" s="31"/>
      <c r="F1142" s="32"/>
      <c r="G1142" s="32"/>
      <c r="H1142" s="511"/>
      <c r="I1142" s="511"/>
      <c r="J1142" s="511"/>
      <c r="K1142" s="511"/>
      <c r="L1142" s="511"/>
      <c r="M1142" s="511"/>
      <c r="N1142" s="511"/>
      <c r="O1142" s="511"/>
      <c r="P1142" s="511"/>
      <c r="Q1142" s="511"/>
      <c r="R1142" s="511"/>
      <c r="S1142" s="511"/>
      <c r="T1142" s="511"/>
      <c r="U1142" s="511"/>
      <c r="V1142" s="511"/>
      <c r="W1142" s="511"/>
      <c r="X1142" s="511"/>
      <c r="Y1142" s="511"/>
      <c r="Z1142" s="511"/>
      <c r="AA1142" s="511"/>
      <c r="AB1142" s="511"/>
      <c r="AC1142" s="511"/>
      <c r="AD1142" s="536"/>
      <c r="AE1142" s="33"/>
      <c r="AF1142" s="174" t="str">
        <f>_xlfn.IFS(COUNTIF($AE$8:AE1142,AE1142)&lt;&gt;0,COUNTIF($AE$8:AE1142,AE1142),COUNTIF($AE$8:AE1142,AE1142)=0,"")</f>
        <v/>
      </c>
      <c r="AG1142" s="468" t="str">
        <f t="shared" si="38"/>
        <v/>
      </c>
      <c r="AK1142" s="3"/>
      <c r="AL1142" s="333"/>
      <c r="AM1142" s="334"/>
      <c r="AN1142" s="334"/>
      <c r="AO1142" s="334"/>
      <c r="AP1142" s="334"/>
      <c r="AQ1142" s="335"/>
      <c r="AR1142" s="34"/>
    </row>
    <row r="1143" spans="1:44" ht="27" customHeight="1" x14ac:dyDescent="0.65">
      <c r="A1143" s="8" t="str">
        <f t="shared" si="40"/>
        <v/>
      </c>
      <c r="B1143" s="30"/>
      <c r="E1143" s="31"/>
      <c r="F1143" s="32"/>
      <c r="G1143" s="32" t="s">
        <v>567</v>
      </c>
      <c r="H1143" s="511" t="s">
        <v>566</v>
      </c>
      <c r="I1143" s="511"/>
      <c r="J1143" s="511"/>
      <c r="K1143" s="511"/>
      <c r="L1143" s="511"/>
      <c r="M1143" s="511"/>
      <c r="N1143" s="511"/>
      <c r="O1143" s="511"/>
      <c r="P1143" s="511"/>
      <c r="Q1143" s="511"/>
      <c r="R1143" s="511"/>
      <c r="S1143" s="511"/>
      <c r="T1143" s="511"/>
      <c r="U1143" s="511"/>
      <c r="V1143" s="511"/>
      <c r="W1143" s="511"/>
      <c r="X1143" s="511"/>
      <c r="Y1143" s="511"/>
      <c r="Z1143" s="511"/>
      <c r="AA1143" s="511"/>
      <c r="AB1143" s="511"/>
      <c r="AC1143" s="511"/>
      <c r="AD1143" s="536"/>
      <c r="AE1143" s="33"/>
      <c r="AF1143" s="174" t="str">
        <f>_xlfn.IFS(COUNTIF($AE$8:AE1143,AE1143)&lt;&gt;0,COUNTIF($AE$8:AE1143,AE1143),COUNTIF($AE$8:AE1143,AE1143)=0,"")</f>
        <v/>
      </c>
      <c r="AG1143" s="468" t="str">
        <f t="shared" si="38"/>
        <v/>
      </c>
      <c r="AK1143" s="3"/>
      <c r="AL1143" s="333"/>
      <c r="AM1143" s="334"/>
      <c r="AN1143" s="334"/>
      <c r="AO1143" s="334"/>
      <c r="AP1143" s="334"/>
      <c r="AQ1143" s="335"/>
      <c r="AR1143" s="34"/>
    </row>
    <row r="1144" spans="1:44" ht="27" customHeight="1" thickBot="1" x14ac:dyDescent="0.7">
      <c r="A1144" s="8" t="str">
        <f t="shared" si="40"/>
        <v/>
      </c>
      <c r="B1144" s="30"/>
      <c r="E1144" s="31"/>
      <c r="F1144" s="32"/>
      <c r="G1144" s="42"/>
      <c r="H1144" s="561"/>
      <c r="I1144" s="561"/>
      <c r="J1144" s="561"/>
      <c r="K1144" s="561"/>
      <c r="L1144" s="561"/>
      <c r="M1144" s="561"/>
      <c r="N1144" s="561"/>
      <c r="O1144" s="561"/>
      <c r="P1144" s="561"/>
      <c r="Q1144" s="561"/>
      <c r="R1144" s="561"/>
      <c r="S1144" s="561"/>
      <c r="T1144" s="561"/>
      <c r="U1144" s="561"/>
      <c r="V1144" s="561"/>
      <c r="W1144" s="561"/>
      <c r="X1144" s="561"/>
      <c r="Y1144" s="561"/>
      <c r="Z1144" s="561"/>
      <c r="AA1144" s="561"/>
      <c r="AB1144" s="561"/>
      <c r="AC1144" s="561"/>
      <c r="AD1144" s="562"/>
      <c r="AE1144" s="33"/>
      <c r="AF1144" s="174" t="str">
        <f>_xlfn.IFS(COUNTIF($AE$8:AE1144,AE1144)&lt;&gt;0,COUNTIF($AE$8:AE1144,AE1144),COUNTIF($AE$8:AE1144,AE1144)=0,"")</f>
        <v/>
      </c>
      <c r="AG1144" s="468" t="str">
        <f t="shared" si="38"/>
        <v/>
      </c>
      <c r="AK1144" s="3"/>
      <c r="AL1144" s="333"/>
      <c r="AM1144" s="334"/>
      <c r="AN1144" s="334"/>
      <c r="AO1144" s="334"/>
      <c r="AP1144" s="334"/>
      <c r="AQ1144" s="335"/>
      <c r="AR1144" s="34"/>
    </row>
    <row r="1145" spans="1:44" ht="15" customHeight="1" x14ac:dyDescent="0.65">
      <c r="A1145" s="8" t="str">
        <f t="shared" si="40"/>
        <v/>
      </c>
      <c r="B1145" s="30"/>
      <c r="E1145" s="31"/>
      <c r="F1145" s="32"/>
      <c r="AE1145" s="33"/>
      <c r="AF1145" s="174" t="str">
        <f>_xlfn.IFS(COUNTIF($AE$8:AE1145,AE1145)&lt;&gt;0,COUNTIF($AE$8:AE1145,AE1145),COUNTIF($AE$8:AE1145,AE1145)=0,"")</f>
        <v/>
      </c>
      <c r="AG1145" s="468" t="str">
        <f t="shared" si="38"/>
        <v/>
      </c>
      <c r="AK1145" s="3"/>
      <c r="AL1145" s="372"/>
      <c r="AQ1145" s="374"/>
      <c r="AR1145" s="34"/>
    </row>
    <row r="1146" spans="1:44" ht="27" customHeight="1" x14ac:dyDescent="0.65">
      <c r="A1146" s="8" t="str">
        <f t="shared" si="40"/>
        <v/>
      </c>
      <c r="B1146" s="30"/>
      <c r="E1146" s="31"/>
      <c r="F1146" s="629" t="s">
        <v>513</v>
      </c>
      <c r="G1146" s="630"/>
      <c r="H1146" s="511" t="s">
        <v>568</v>
      </c>
      <c r="I1146" s="511"/>
      <c r="J1146" s="511"/>
      <c r="K1146" s="511"/>
      <c r="L1146" s="511"/>
      <c r="M1146" s="511"/>
      <c r="N1146" s="511"/>
      <c r="O1146" s="511"/>
      <c r="P1146" s="511"/>
      <c r="Q1146" s="511"/>
      <c r="R1146" s="511"/>
      <c r="S1146" s="511"/>
      <c r="T1146" s="511"/>
      <c r="U1146" s="511"/>
      <c r="V1146" s="511"/>
      <c r="W1146" s="511"/>
      <c r="X1146" s="511"/>
      <c r="Y1146" s="511"/>
      <c r="Z1146" s="511"/>
      <c r="AA1146" s="511"/>
      <c r="AB1146" s="511"/>
      <c r="AC1146" s="511"/>
      <c r="AD1146" s="511"/>
      <c r="AE1146" s="33"/>
      <c r="AF1146" s="174" t="str">
        <f>_xlfn.IFS(COUNTIF($AE$8:AE1146,AE1146)&lt;&gt;0,COUNTIF($AE$8:AE1146,AE1146),COUNTIF($AE$8:AE1146,AE1146)=0,"")</f>
        <v/>
      </c>
      <c r="AG1146" s="468" t="str">
        <f t="shared" si="38"/>
        <v/>
      </c>
      <c r="AK1146" s="3"/>
      <c r="AL1146" s="614" t="s">
        <v>805</v>
      </c>
      <c r="AM1146" s="615"/>
      <c r="AN1146" s="615"/>
      <c r="AO1146" s="615"/>
      <c r="AP1146" s="615"/>
      <c r="AQ1146" s="616"/>
      <c r="AR1146" s="34"/>
    </row>
    <row r="1147" spans="1:44" ht="27" customHeight="1" x14ac:dyDescent="0.65">
      <c r="A1147" s="8" t="str">
        <f t="shared" si="40"/>
        <v/>
      </c>
      <c r="B1147" s="30"/>
      <c r="E1147" s="31"/>
      <c r="F1147" s="256"/>
      <c r="G1147" s="195"/>
      <c r="H1147" s="511"/>
      <c r="I1147" s="511"/>
      <c r="J1147" s="511"/>
      <c r="K1147" s="511"/>
      <c r="L1147" s="511"/>
      <c r="M1147" s="511"/>
      <c r="N1147" s="511"/>
      <c r="O1147" s="511"/>
      <c r="P1147" s="511"/>
      <c r="Q1147" s="511"/>
      <c r="R1147" s="511"/>
      <c r="S1147" s="511"/>
      <c r="T1147" s="511"/>
      <c r="U1147" s="511"/>
      <c r="V1147" s="511"/>
      <c r="W1147" s="511"/>
      <c r="X1147" s="511"/>
      <c r="Y1147" s="511"/>
      <c r="Z1147" s="511"/>
      <c r="AA1147" s="511"/>
      <c r="AB1147" s="511"/>
      <c r="AC1147" s="511"/>
      <c r="AD1147" s="511"/>
      <c r="AE1147" s="33"/>
      <c r="AF1147" s="174" t="str">
        <f>_xlfn.IFS(COUNTIF($AE$8:AE1147,AE1147)&lt;&gt;0,COUNTIF($AE$8:AE1147,AE1147),COUNTIF($AE$8:AE1147,AE1147)=0,"")</f>
        <v/>
      </c>
      <c r="AG1147" s="468" t="str">
        <f t="shared" si="38"/>
        <v/>
      </c>
      <c r="AK1147" s="3"/>
      <c r="AL1147" s="614"/>
      <c r="AM1147" s="615"/>
      <c r="AN1147" s="615"/>
      <c r="AO1147" s="615"/>
      <c r="AP1147" s="615"/>
      <c r="AQ1147" s="616"/>
      <c r="AR1147" s="34"/>
    </row>
    <row r="1148" spans="1:44" ht="27" customHeight="1" x14ac:dyDescent="0.65">
      <c r="A1148" s="8" t="str">
        <f t="shared" si="40"/>
        <v/>
      </c>
      <c r="B1148" s="30"/>
      <c r="E1148" s="31"/>
      <c r="F1148" s="32"/>
      <c r="H1148" s="511"/>
      <c r="I1148" s="511"/>
      <c r="J1148" s="511"/>
      <c r="K1148" s="511"/>
      <c r="L1148" s="511"/>
      <c r="M1148" s="511"/>
      <c r="N1148" s="511"/>
      <c r="O1148" s="511"/>
      <c r="P1148" s="511"/>
      <c r="Q1148" s="511"/>
      <c r="R1148" s="511"/>
      <c r="S1148" s="511"/>
      <c r="T1148" s="511"/>
      <c r="U1148" s="511"/>
      <c r="V1148" s="511"/>
      <c r="W1148" s="511"/>
      <c r="X1148" s="511"/>
      <c r="Y1148" s="511"/>
      <c r="Z1148" s="511"/>
      <c r="AA1148" s="511"/>
      <c r="AB1148" s="511"/>
      <c r="AC1148" s="511"/>
      <c r="AD1148" s="511"/>
      <c r="AE1148" s="33"/>
      <c r="AF1148" s="174" t="str">
        <f>_xlfn.IFS(COUNTIF($AE$8:AE1148,AE1148)&lt;&gt;0,COUNTIF($AE$8:AE1148,AE1148),COUNTIF($AE$8:AE1148,AE1148)=0,"")</f>
        <v/>
      </c>
      <c r="AG1148" s="468" t="str">
        <f t="shared" si="38"/>
        <v/>
      </c>
      <c r="AK1148" s="3"/>
      <c r="AL1148" s="614"/>
      <c r="AM1148" s="615"/>
      <c r="AN1148" s="615"/>
      <c r="AO1148" s="615"/>
      <c r="AP1148" s="615"/>
      <c r="AQ1148" s="616"/>
      <c r="AR1148" s="34"/>
    </row>
    <row r="1149" spans="1:44" ht="27" customHeight="1" x14ac:dyDescent="0.65">
      <c r="A1149" s="8">
        <f t="shared" si="40"/>
        <v>179</v>
      </c>
      <c r="B1149" s="30"/>
      <c r="E1149" s="31"/>
      <c r="F1149" s="32"/>
      <c r="G1149" s="8" t="s">
        <v>885</v>
      </c>
      <c r="H1149" s="545" t="s">
        <v>886</v>
      </c>
      <c r="I1149" s="545"/>
      <c r="J1149" s="545"/>
      <c r="K1149" s="545"/>
      <c r="L1149" s="545"/>
      <c r="M1149" s="545"/>
      <c r="N1149" s="545"/>
      <c r="O1149" s="545"/>
      <c r="P1149" s="545"/>
      <c r="Q1149" s="545"/>
      <c r="R1149" s="545"/>
      <c r="S1149" s="545"/>
      <c r="T1149" s="545"/>
      <c r="U1149" s="545"/>
      <c r="V1149" s="545"/>
      <c r="W1149" s="545"/>
      <c r="X1149" s="545"/>
      <c r="Y1149" s="545"/>
      <c r="Z1149" s="545"/>
      <c r="AA1149" s="545"/>
      <c r="AB1149" s="545"/>
      <c r="AC1149" s="545"/>
      <c r="AD1149" s="545"/>
      <c r="AE1149" s="171" t="s">
        <v>838</v>
      </c>
      <c r="AF1149" s="174">
        <f>_xlfn.IFS(COUNTIF($AE$8:AE1149,AE1149)&lt;&gt;0,COUNTIF($AE$8:AE1149,AE1149),COUNTIF($AE$8:AE1149,AE1149)=0,"")</f>
        <v>179</v>
      </c>
      <c r="AG1149" s="468">
        <f t="shared" si="38"/>
        <v>179</v>
      </c>
      <c r="AH1149" s="554" t="s">
        <v>50</v>
      </c>
      <c r="AI1149" s="555"/>
      <c r="AJ1149" s="556"/>
      <c r="AK1149" s="3"/>
      <c r="AL1149" s="614" t="s">
        <v>806</v>
      </c>
      <c r="AM1149" s="615"/>
      <c r="AN1149" s="615"/>
      <c r="AO1149" s="615"/>
      <c r="AP1149" s="615"/>
      <c r="AQ1149" s="616"/>
      <c r="AR1149" s="70" t="e">
        <f>VLOOKUP(AH1149,$CD$7:$CE$9,2,FALSE)</f>
        <v>#N/A</v>
      </c>
    </row>
    <row r="1150" spans="1:44" ht="27" customHeight="1" x14ac:dyDescent="0.65">
      <c r="A1150" s="8" t="str">
        <f t="shared" si="40"/>
        <v/>
      </c>
      <c r="B1150" s="30"/>
      <c r="E1150" s="31"/>
      <c r="F1150" s="32"/>
      <c r="H1150" s="545"/>
      <c r="I1150" s="545"/>
      <c r="J1150" s="545"/>
      <c r="K1150" s="545"/>
      <c r="L1150" s="545"/>
      <c r="M1150" s="545"/>
      <c r="N1150" s="545"/>
      <c r="O1150" s="545"/>
      <c r="P1150" s="545"/>
      <c r="Q1150" s="545"/>
      <c r="R1150" s="545"/>
      <c r="S1150" s="545"/>
      <c r="T1150" s="545"/>
      <c r="U1150" s="545"/>
      <c r="V1150" s="545"/>
      <c r="W1150" s="545"/>
      <c r="X1150" s="545"/>
      <c r="Y1150" s="545"/>
      <c r="Z1150" s="545"/>
      <c r="AA1150" s="545"/>
      <c r="AB1150" s="545"/>
      <c r="AC1150" s="545"/>
      <c r="AD1150" s="545"/>
      <c r="AE1150" s="33"/>
      <c r="AF1150" s="174" t="str">
        <f>_xlfn.IFS(COUNTIF($AE$8:AE1150,AE1150)&lt;&gt;0,COUNTIF($AE$8:AE1150,AE1150),COUNTIF($AE$8:AE1150,AE1150)=0,"")</f>
        <v/>
      </c>
      <c r="AG1150" s="468" t="str">
        <f t="shared" si="38"/>
        <v/>
      </c>
      <c r="AK1150" s="3"/>
      <c r="AL1150" s="614"/>
      <c r="AM1150" s="615"/>
      <c r="AN1150" s="615"/>
      <c r="AO1150" s="615"/>
      <c r="AP1150" s="615"/>
      <c r="AQ1150" s="616"/>
      <c r="AR1150" s="34"/>
    </row>
    <row r="1151" spans="1:44" ht="19.3" customHeight="1" x14ac:dyDescent="0.65">
      <c r="A1151" s="8" t="str">
        <f t="shared" si="40"/>
        <v/>
      </c>
      <c r="B1151" s="30"/>
      <c r="E1151" s="31"/>
      <c r="F1151" s="32"/>
      <c r="I1151" s="292"/>
      <c r="J1151" s="292"/>
      <c r="K1151" s="292"/>
      <c r="L1151" s="292"/>
      <c r="M1151" s="292"/>
      <c r="N1151" s="292"/>
      <c r="O1151" s="292"/>
      <c r="P1151" s="292"/>
      <c r="Q1151" s="292"/>
      <c r="R1151" s="292"/>
      <c r="S1151" s="292"/>
      <c r="T1151" s="292"/>
      <c r="U1151" s="292"/>
      <c r="V1151" s="292"/>
      <c r="W1151" s="292"/>
      <c r="X1151" s="292"/>
      <c r="Y1151" s="292"/>
      <c r="Z1151" s="292"/>
      <c r="AA1151" s="292"/>
      <c r="AB1151" s="292"/>
      <c r="AC1151" s="292"/>
      <c r="AD1151" s="292"/>
      <c r="AE1151" s="33"/>
      <c r="AF1151" s="174" t="str">
        <f>_xlfn.IFS(COUNTIF($AE$8:AE1151,AE1151)&lt;&gt;0,COUNTIF($AE$8:AE1151,AE1151),COUNTIF($AE$8:AE1151,AE1151)=0,"")</f>
        <v/>
      </c>
      <c r="AG1151" s="468" t="str">
        <f t="shared" si="38"/>
        <v/>
      </c>
      <c r="AK1151" s="3"/>
      <c r="AL1151" s="372"/>
      <c r="AQ1151" s="374"/>
      <c r="AR1151" s="34"/>
    </row>
    <row r="1152" spans="1:44" ht="27" customHeight="1" x14ac:dyDescent="0.65">
      <c r="A1152" s="8">
        <f t="shared" si="40"/>
        <v>180</v>
      </c>
      <c r="B1152" s="30"/>
      <c r="E1152" s="31"/>
      <c r="F1152" s="32"/>
      <c r="G1152" s="8" t="s">
        <v>198</v>
      </c>
      <c r="H1152" s="545" t="s">
        <v>887</v>
      </c>
      <c r="I1152" s="545"/>
      <c r="J1152" s="545"/>
      <c r="K1152" s="545"/>
      <c r="L1152" s="545"/>
      <c r="M1152" s="545"/>
      <c r="N1152" s="545"/>
      <c r="O1152" s="545"/>
      <c r="P1152" s="545"/>
      <c r="Q1152" s="545"/>
      <c r="R1152" s="545"/>
      <c r="S1152" s="545"/>
      <c r="T1152" s="545"/>
      <c r="U1152" s="545"/>
      <c r="V1152" s="545"/>
      <c r="W1152" s="545"/>
      <c r="X1152" s="545"/>
      <c r="Y1152" s="545"/>
      <c r="Z1152" s="545"/>
      <c r="AA1152" s="545"/>
      <c r="AB1152" s="545"/>
      <c r="AC1152" s="545"/>
      <c r="AD1152" s="545"/>
      <c r="AE1152" s="171" t="s">
        <v>838</v>
      </c>
      <c r="AF1152" s="174">
        <f>_xlfn.IFS(COUNTIF($AE$8:AE1152,AE1152)&lt;&gt;0,COUNTIF($AE$8:AE1152,AE1152),COUNTIF($AE$8:AE1152,AE1152)=0,"")</f>
        <v>180</v>
      </c>
      <c r="AG1152" s="468">
        <f t="shared" si="38"/>
        <v>180</v>
      </c>
      <c r="AH1152" s="554" t="s">
        <v>50</v>
      </c>
      <c r="AI1152" s="555"/>
      <c r="AJ1152" s="556"/>
      <c r="AK1152" s="3"/>
      <c r="AL1152" s="614" t="s">
        <v>807</v>
      </c>
      <c r="AM1152" s="615"/>
      <c r="AN1152" s="615"/>
      <c r="AO1152" s="615"/>
      <c r="AP1152" s="615"/>
      <c r="AQ1152" s="616"/>
      <c r="AR1152" s="70" t="e">
        <f>VLOOKUP(AH1152,$CD$7:$CE$9,2,FALSE)</f>
        <v>#N/A</v>
      </c>
    </row>
    <row r="1153" spans="1:44" ht="27" customHeight="1" x14ac:dyDescent="0.65">
      <c r="A1153" s="8" t="str">
        <f t="shared" si="40"/>
        <v/>
      </c>
      <c r="B1153" s="30"/>
      <c r="E1153" s="31"/>
      <c r="F1153" s="32"/>
      <c r="H1153" s="545"/>
      <c r="I1153" s="545"/>
      <c r="J1153" s="545"/>
      <c r="K1153" s="545"/>
      <c r="L1153" s="545"/>
      <c r="M1153" s="545"/>
      <c r="N1153" s="545"/>
      <c r="O1153" s="545"/>
      <c r="P1153" s="545"/>
      <c r="Q1153" s="545"/>
      <c r="R1153" s="545"/>
      <c r="S1153" s="545"/>
      <c r="T1153" s="545"/>
      <c r="U1153" s="545"/>
      <c r="V1153" s="545"/>
      <c r="W1153" s="545"/>
      <c r="X1153" s="545"/>
      <c r="Y1153" s="545"/>
      <c r="Z1153" s="545"/>
      <c r="AA1153" s="545"/>
      <c r="AB1153" s="545"/>
      <c r="AC1153" s="545"/>
      <c r="AD1153" s="545"/>
      <c r="AE1153" s="33"/>
      <c r="AF1153" s="174" t="str">
        <f>_xlfn.IFS(COUNTIF($AE$8:AE1153,AE1153)&lt;&gt;0,COUNTIF($AE$8:AE1153,AE1153),COUNTIF($AE$8:AE1153,AE1153)=0,"")</f>
        <v/>
      </c>
      <c r="AG1153" s="468" t="str">
        <f t="shared" si="38"/>
        <v/>
      </c>
      <c r="AK1153" s="3"/>
      <c r="AL1153" s="614"/>
      <c r="AM1153" s="615"/>
      <c r="AN1153" s="615"/>
      <c r="AO1153" s="615"/>
      <c r="AP1153" s="615"/>
      <c r="AQ1153" s="616"/>
      <c r="AR1153" s="34"/>
    </row>
    <row r="1154" spans="1:44" ht="14.8" customHeight="1" x14ac:dyDescent="0.65">
      <c r="A1154" s="8" t="str">
        <f t="shared" si="40"/>
        <v/>
      </c>
      <c r="B1154" s="30"/>
      <c r="E1154" s="31"/>
      <c r="F1154" s="32"/>
      <c r="I1154" s="292"/>
      <c r="J1154" s="292"/>
      <c r="K1154" s="292"/>
      <c r="L1154" s="292"/>
      <c r="M1154" s="292"/>
      <c r="N1154" s="292"/>
      <c r="O1154" s="292"/>
      <c r="P1154" s="292"/>
      <c r="Q1154" s="292"/>
      <c r="R1154" s="292"/>
      <c r="S1154" s="292"/>
      <c r="T1154" s="292"/>
      <c r="U1154" s="292"/>
      <c r="V1154" s="292"/>
      <c r="W1154" s="292"/>
      <c r="X1154" s="292"/>
      <c r="Y1154" s="292"/>
      <c r="Z1154" s="292"/>
      <c r="AA1154" s="292"/>
      <c r="AB1154" s="292"/>
      <c r="AC1154" s="292"/>
      <c r="AD1154" s="292"/>
      <c r="AE1154" s="33"/>
      <c r="AF1154" s="174" t="str">
        <f>_xlfn.IFS(COUNTIF($AE$8:AE1154,AE1154)&lt;&gt;0,COUNTIF($AE$8:AE1154,AE1154),COUNTIF($AE$8:AE1154,AE1154)=0,"")</f>
        <v/>
      </c>
      <c r="AG1154" s="468" t="str">
        <f t="shared" si="38"/>
        <v/>
      </c>
      <c r="AK1154" s="3"/>
      <c r="AL1154" s="372"/>
      <c r="AQ1154" s="374"/>
      <c r="AR1154" s="34"/>
    </row>
    <row r="1155" spans="1:44" ht="27" customHeight="1" x14ac:dyDescent="0.65">
      <c r="A1155" s="8">
        <f t="shared" si="40"/>
        <v>181</v>
      </c>
      <c r="B1155" s="30"/>
      <c r="E1155" s="31"/>
      <c r="F1155" s="32"/>
      <c r="G1155" s="8" t="s">
        <v>888</v>
      </c>
      <c r="H1155" s="511" t="s">
        <v>808</v>
      </c>
      <c r="I1155" s="511"/>
      <c r="J1155" s="511"/>
      <c r="K1155" s="511"/>
      <c r="L1155" s="511"/>
      <c r="M1155" s="511"/>
      <c r="N1155" s="511"/>
      <c r="O1155" s="511"/>
      <c r="P1155" s="511"/>
      <c r="Q1155" s="511"/>
      <c r="R1155" s="511"/>
      <c r="S1155" s="511"/>
      <c r="T1155" s="511"/>
      <c r="U1155" s="511"/>
      <c r="V1155" s="511"/>
      <c r="W1155" s="511"/>
      <c r="X1155" s="511"/>
      <c r="Y1155" s="511"/>
      <c r="Z1155" s="511"/>
      <c r="AA1155" s="511"/>
      <c r="AB1155" s="511"/>
      <c r="AC1155" s="511"/>
      <c r="AD1155" s="511"/>
      <c r="AE1155" s="171" t="s">
        <v>838</v>
      </c>
      <c r="AF1155" s="174">
        <f>_xlfn.IFS(COUNTIF($AE$8:AE1155,AE1155)&lt;&gt;0,COUNTIF($AE$8:AE1155,AE1155),COUNTIF($AE$8:AE1155,AE1155)=0,"")</f>
        <v>181</v>
      </c>
      <c r="AG1155" s="468">
        <f t="shared" si="38"/>
        <v>181</v>
      </c>
      <c r="AH1155" s="554" t="s">
        <v>50</v>
      </c>
      <c r="AI1155" s="555"/>
      <c r="AJ1155" s="556"/>
      <c r="AK1155" s="3"/>
      <c r="AL1155" s="614" t="s">
        <v>809</v>
      </c>
      <c r="AM1155" s="615"/>
      <c r="AN1155" s="615"/>
      <c r="AO1155" s="615"/>
      <c r="AP1155" s="615"/>
      <c r="AQ1155" s="616"/>
      <c r="AR1155" s="70" t="e">
        <f>VLOOKUP(AH1155,$CD$7:$CE$9,2,FALSE)</f>
        <v>#N/A</v>
      </c>
    </row>
    <row r="1156" spans="1:44" ht="27" customHeight="1" x14ac:dyDescent="0.65">
      <c r="A1156" s="8" t="str">
        <f t="shared" si="40"/>
        <v/>
      </c>
      <c r="B1156" s="30"/>
      <c r="E1156" s="31"/>
      <c r="F1156" s="32"/>
      <c r="H1156" s="511"/>
      <c r="I1156" s="511"/>
      <c r="J1156" s="511"/>
      <c r="K1156" s="511"/>
      <c r="L1156" s="511"/>
      <c r="M1156" s="511"/>
      <c r="N1156" s="511"/>
      <c r="O1156" s="511"/>
      <c r="P1156" s="511"/>
      <c r="Q1156" s="511"/>
      <c r="R1156" s="511"/>
      <c r="S1156" s="511"/>
      <c r="T1156" s="511"/>
      <c r="U1156" s="511"/>
      <c r="V1156" s="511"/>
      <c r="W1156" s="511"/>
      <c r="X1156" s="511"/>
      <c r="Y1156" s="511"/>
      <c r="Z1156" s="511"/>
      <c r="AA1156" s="511"/>
      <c r="AB1156" s="511"/>
      <c r="AC1156" s="511"/>
      <c r="AD1156" s="511"/>
      <c r="AE1156" s="33"/>
      <c r="AF1156" s="174" t="str">
        <f>_xlfn.IFS(COUNTIF($AE$8:AE1156,AE1156)&lt;&gt;0,COUNTIF($AE$8:AE1156,AE1156),COUNTIF($AE$8:AE1156,AE1156)=0,"")</f>
        <v/>
      </c>
      <c r="AG1156" s="468" t="str">
        <f t="shared" si="38"/>
        <v/>
      </c>
      <c r="AK1156" s="3"/>
      <c r="AL1156" s="614"/>
      <c r="AM1156" s="615"/>
      <c r="AN1156" s="615"/>
      <c r="AO1156" s="615"/>
      <c r="AP1156" s="615"/>
      <c r="AQ1156" s="616"/>
      <c r="AR1156" s="34"/>
    </row>
    <row r="1157" spans="1:44" ht="27" customHeight="1" x14ac:dyDescent="0.65">
      <c r="A1157" s="8" t="str">
        <f t="shared" si="40"/>
        <v/>
      </c>
      <c r="B1157" s="30"/>
      <c r="E1157" s="31"/>
      <c r="F1157" s="32"/>
      <c r="H1157" s="511"/>
      <c r="I1157" s="511"/>
      <c r="J1157" s="511"/>
      <c r="K1157" s="511"/>
      <c r="L1157" s="511"/>
      <c r="M1157" s="511"/>
      <c r="N1157" s="511"/>
      <c r="O1157" s="511"/>
      <c r="P1157" s="511"/>
      <c r="Q1157" s="511"/>
      <c r="R1157" s="511"/>
      <c r="S1157" s="511"/>
      <c r="T1157" s="511"/>
      <c r="U1157" s="511"/>
      <c r="V1157" s="511"/>
      <c r="W1157" s="511"/>
      <c r="X1157" s="511"/>
      <c r="Y1157" s="511"/>
      <c r="Z1157" s="511"/>
      <c r="AA1157" s="511"/>
      <c r="AB1157" s="511"/>
      <c r="AC1157" s="511"/>
      <c r="AD1157" s="511"/>
      <c r="AE1157" s="33"/>
      <c r="AF1157" s="174" t="str">
        <f>_xlfn.IFS(COUNTIF($AE$8:AE1157,AE1157)&lt;&gt;0,COUNTIF($AE$8:AE1157,AE1157),COUNTIF($AE$8:AE1157,AE1157)=0,"")</f>
        <v/>
      </c>
      <c r="AG1157" s="468" t="str">
        <f t="shared" si="38"/>
        <v/>
      </c>
      <c r="AK1157" s="3"/>
      <c r="AL1157" s="614"/>
      <c r="AM1157" s="615"/>
      <c r="AN1157" s="615"/>
      <c r="AO1157" s="615"/>
      <c r="AP1157" s="615"/>
      <c r="AQ1157" s="616"/>
      <c r="AR1157" s="34"/>
    </row>
    <row r="1158" spans="1:44" ht="27" customHeight="1" x14ac:dyDescent="0.65">
      <c r="A1158" s="8" t="str">
        <f t="shared" si="40"/>
        <v/>
      </c>
      <c r="B1158" s="30"/>
      <c r="E1158" s="31"/>
      <c r="F1158" s="32"/>
      <c r="H1158" s="511"/>
      <c r="I1158" s="511"/>
      <c r="J1158" s="511"/>
      <c r="K1158" s="511"/>
      <c r="L1158" s="511"/>
      <c r="M1158" s="511"/>
      <c r="N1158" s="511"/>
      <c r="O1158" s="511"/>
      <c r="P1158" s="511"/>
      <c r="Q1158" s="511"/>
      <c r="R1158" s="511"/>
      <c r="S1158" s="511"/>
      <c r="T1158" s="511"/>
      <c r="U1158" s="511"/>
      <c r="V1158" s="511"/>
      <c r="W1158" s="511"/>
      <c r="X1158" s="511"/>
      <c r="Y1158" s="511"/>
      <c r="Z1158" s="511"/>
      <c r="AA1158" s="511"/>
      <c r="AB1158" s="511"/>
      <c r="AC1158" s="511"/>
      <c r="AD1158" s="511"/>
      <c r="AE1158" s="33"/>
      <c r="AF1158" s="174" t="str">
        <f>_xlfn.IFS(COUNTIF($AE$8:AE1158,AE1158)&lt;&gt;0,COUNTIF($AE$8:AE1158,AE1158),COUNTIF($AE$8:AE1158,AE1158)=0,"")</f>
        <v/>
      </c>
      <c r="AG1158" s="468" t="str">
        <f t="shared" si="38"/>
        <v/>
      </c>
      <c r="AK1158" s="3"/>
      <c r="AL1158" s="372"/>
      <c r="AQ1158" s="374"/>
      <c r="AR1158" s="34"/>
    </row>
    <row r="1159" spans="1:44" ht="27" customHeight="1" x14ac:dyDescent="0.65">
      <c r="B1159" s="30"/>
      <c r="E1159" s="31"/>
      <c r="F1159" s="32"/>
      <c r="H1159" s="118"/>
      <c r="I1159" s="118"/>
      <c r="J1159" s="118"/>
      <c r="K1159" s="118"/>
      <c r="L1159" s="118"/>
      <c r="M1159" s="118"/>
      <c r="N1159" s="118"/>
      <c r="O1159" s="118"/>
      <c r="P1159" s="118"/>
      <c r="Q1159" s="118"/>
      <c r="R1159" s="118"/>
      <c r="S1159" s="118"/>
      <c r="T1159" s="118"/>
      <c r="U1159" s="118"/>
      <c r="V1159" s="118"/>
      <c r="W1159" s="118"/>
      <c r="X1159" s="118"/>
      <c r="Y1159" s="118"/>
      <c r="Z1159" s="118"/>
      <c r="AA1159" s="118"/>
      <c r="AB1159" s="118"/>
      <c r="AC1159" s="118"/>
      <c r="AD1159" s="118"/>
      <c r="AE1159" s="33"/>
      <c r="AF1159" s="174"/>
      <c r="AG1159" s="468"/>
      <c r="AK1159" s="3"/>
      <c r="AL1159" s="372"/>
      <c r="AQ1159" s="374"/>
      <c r="AR1159" s="34"/>
    </row>
    <row r="1160" spans="1:44" ht="27" customHeight="1" x14ac:dyDescent="0.65">
      <c r="A1160" s="8" t="str">
        <f t="shared" si="40"/>
        <v/>
      </c>
      <c r="B1160" s="30"/>
      <c r="E1160" s="31"/>
      <c r="F1160" s="32"/>
      <c r="I1160" s="292"/>
      <c r="J1160" s="292"/>
      <c r="K1160" s="292"/>
      <c r="L1160" s="292"/>
      <c r="M1160" s="292"/>
      <c r="N1160" s="292"/>
      <c r="O1160" s="292"/>
      <c r="P1160" s="292"/>
      <c r="Q1160" s="292"/>
      <c r="R1160" s="292"/>
      <c r="S1160" s="292"/>
      <c r="T1160" s="292"/>
      <c r="U1160" s="292"/>
      <c r="V1160" s="292"/>
      <c r="W1160" s="292"/>
      <c r="X1160" s="292"/>
      <c r="Y1160" s="292"/>
      <c r="Z1160" s="292"/>
      <c r="AA1160" s="292"/>
      <c r="AB1160" s="292"/>
      <c r="AC1160" s="292"/>
      <c r="AD1160" s="292"/>
      <c r="AE1160" s="33"/>
      <c r="AF1160" s="174" t="str">
        <f>_xlfn.IFS(COUNTIF($AE$8:AE1160,AE1160)&lt;&gt;0,COUNTIF($AE$8:AE1160,AE1160),COUNTIF($AE$8:AE1160,AE1160)=0,"")</f>
        <v/>
      </c>
      <c r="AG1160" s="468" t="str">
        <f t="shared" si="38"/>
        <v/>
      </c>
      <c r="AK1160" s="3"/>
      <c r="AL1160" s="372"/>
      <c r="AQ1160" s="374"/>
      <c r="AR1160" s="34"/>
    </row>
    <row r="1161" spans="1:44" ht="27" customHeight="1" x14ac:dyDescent="0.65">
      <c r="A1161" s="8">
        <f t="shared" si="40"/>
        <v>182</v>
      </c>
      <c r="B1161" s="30"/>
      <c r="E1161" s="31"/>
      <c r="F1161" s="32"/>
      <c r="G1161" s="8" t="s">
        <v>889</v>
      </c>
      <c r="H1161" s="511" t="s">
        <v>890</v>
      </c>
      <c r="I1161" s="511"/>
      <c r="J1161" s="511"/>
      <c r="K1161" s="511"/>
      <c r="L1161" s="511"/>
      <c r="M1161" s="511"/>
      <c r="N1161" s="511"/>
      <c r="O1161" s="511"/>
      <c r="P1161" s="511"/>
      <c r="Q1161" s="511"/>
      <c r="R1161" s="511"/>
      <c r="S1161" s="511"/>
      <c r="T1161" s="511"/>
      <c r="U1161" s="511"/>
      <c r="V1161" s="511"/>
      <c r="W1161" s="511"/>
      <c r="X1161" s="511"/>
      <c r="Y1161" s="511"/>
      <c r="Z1161" s="511"/>
      <c r="AA1161" s="511"/>
      <c r="AB1161" s="511"/>
      <c r="AC1161" s="511"/>
      <c r="AD1161" s="511"/>
      <c r="AE1161" s="171" t="s">
        <v>838</v>
      </c>
      <c r="AF1161" s="174">
        <f>_xlfn.IFS(COUNTIF($AE$8:AE1161,AE1161)&lt;&gt;0,COUNTIF($AE$8:AE1161,AE1161),COUNTIF($AE$8:AE1161,AE1161)=0,"")</f>
        <v>182</v>
      </c>
      <c r="AG1161" s="468">
        <f t="shared" si="38"/>
        <v>182</v>
      </c>
      <c r="AH1161" s="554" t="s">
        <v>50</v>
      </c>
      <c r="AI1161" s="555"/>
      <c r="AJ1161" s="556"/>
      <c r="AK1161" s="3"/>
      <c r="AL1161" s="614" t="s">
        <v>296</v>
      </c>
      <c r="AM1161" s="615"/>
      <c r="AN1161" s="615"/>
      <c r="AO1161" s="615"/>
      <c r="AP1161" s="615"/>
      <c r="AQ1161" s="616"/>
      <c r="AR1161" s="70" t="e">
        <f>VLOOKUP(AH1161,$CD$7:$CE$9,2,FALSE)</f>
        <v>#N/A</v>
      </c>
    </row>
    <row r="1162" spans="1:44" ht="27" customHeight="1" x14ac:dyDescent="0.65">
      <c r="A1162" s="8" t="str">
        <f t="shared" si="40"/>
        <v/>
      </c>
      <c r="B1162" s="30"/>
      <c r="E1162" s="31"/>
      <c r="F1162" s="32"/>
      <c r="H1162" s="511"/>
      <c r="I1162" s="511"/>
      <c r="J1162" s="511"/>
      <c r="K1162" s="511"/>
      <c r="L1162" s="511"/>
      <c r="M1162" s="511"/>
      <c r="N1162" s="511"/>
      <c r="O1162" s="511"/>
      <c r="P1162" s="511"/>
      <c r="Q1162" s="511"/>
      <c r="R1162" s="511"/>
      <c r="S1162" s="511"/>
      <c r="T1162" s="511"/>
      <c r="U1162" s="511"/>
      <c r="V1162" s="511"/>
      <c r="W1162" s="511"/>
      <c r="X1162" s="511"/>
      <c r="Y1162" s="511"/>
      <c r="Z1162" s="511"/>
      <c r="AA1162" s="511"/>
      <c r="AB1162" s="511"/>
      <c r="AC1162" s="511"/>
      <c r="AD1162" s="511"/>
      <c r="AE1162" s="33"/>
      <c r="AF1162" s="174" t="str">
        <f>_xlfn.IFS(COUNTIF($AE$8:AE1162,AE1162)&lt;&gt;0,COUNTIF($AE$8:AE1162,AE1162),COUNTIF($AE$8:AE1162,AE1162)=0,"")</f>
        <v/>
      </c>
      <c r="AG1162" s="468" t="str">
        <f t="shared" si="38"/>
        <v/>
      </c>
      <c r="AK1162" s="3"/>
      <c r="AL1162" s="614"/>
      <c r="AM1162" s="615"/>
      <c r="AN1162" s="615"/>
      <c r="AO1162" s="615"/>
      <c r="AP1162" s="615"/>
      <c r="AQ1162" s="616"/>
      <c r="AR1162" s="34"/>
    </row>
    <row r="1163" spans="1:44" ht="27" customHeight="1" x14ac:dyDescent="0.65">
      <c r="A1163" s="8" t="str">
        <f t="shared" si="40"/>
        <v/>
      </c>
      <c r="B1163" s="30"/>
      <c r="E1163" s="31"/>
      <c r="F1163" s="32"/>
      <c r="I1163" s="292"/>
      <c r="J1163" s="292"/>
      <c r="K1163" s="292"/>
      <c r="L1163" s="292"/>
      <c r="M1163" s="292"/>
      <c r="N1163" s="292"/>
      <c r="O1163" s="292"/>
      <c r="P1163" s="292"/>
      <c r="Q1163" s="292"/>
      <c r="R1163" s="292"/>
      <c r="S1163" s="292"/>
      <c r="T1163" s="292"/>
      <c r="U1163" s="292"/>
      <c r="V1163" s="292"/>
      <c r="W1163" s="292"/>
      <c r="X1163" s="292"/>
      <c r="Y1163" s="292"/>
      <c r="Z1163" s="292"/>
      <c r="AA1163" s="292"/>
      <c r="AB1163" s="292"/>
      <c r="AC1163" s="292"/>
      <c r="AD1163" s="292"/>
      <c r="AE1163" s="33"/>
      <c r="AF1163" s="174" t="str">
        <f>_xlfn.IFS(COUNTIF($AE$8:AE1163,AE1163)&lt;&gt;0,COUNTIF($AE$8:AE1163,AE1163),COUNTIF($AE$8:AE1163,AE1163)=0,"")</f>
        <v/>
      </c>
      <c r="AG1163" s="468" t="str">
        <f t="shared" si="38"/>
        <v/>
      </c>
      <c r="AK1163" s="3"/>
      <c r="AL1163" s="372"/>
      <c r="AQ1163" s="374"/>
      <c r="AR1163" s="34"/>
    </row>
    <row r="1164" spans="1:44" ht="27" customHeight="1" x14ac:dyDescent="0.65">
      <c r="A1164" s="8">
        <f t="shared" si="40"/>
        <v>183</v>
      </c>
      <c r="B1164" s="30"/>
      <c r="E1164" s="31"/>
      <c r="F1164" s="32"/>
      <c r="G1164" s="8" t="s">
        <v>891</v>
      </c>
      <c r="H1164" s="511" t="s">
        <v>892</v>
      </c>
      <c r="I1164" s="511"/>
      <c r="J1164" s="511"/>
      <c r="K1164" s="511"/>
      <c r="L1164" s="511"/>
      <c r="M1164" s="511"/>
      <c r="N1164" s="511"/>
      <c r="O1164" s="511"/>
      <c r="P1164" s="511"/>
      <c r="Q1164" s="511"/>
      <c r="R1164" s="511"/>
      <c r="S1164" s="511"/>
      <c r="T1164" s="511"/>
      <c r="U1164" s="511"/>
      <c r="V1164" s="511"/>
      <c r="W1164" s="511"/>
      <c r="X1164" s="511"/>
      <c r="Y1164" s="511"/>
      <c r="Z1164" s="511"/>
      <c r="AA1164" s="511"/>
      <c r="AB1164" s="511"/>
      <c r="AC1164" s="511"/>
      <c r="AD1164" s="511"/>
      <c r="AE1164" s="171" t="s">
        <v>838</v>
      </c>
      <c r="AF1164" s="174">
        <f>_xlfn.IFS(COUNTIF($AE$8:AE1164,AE1164)&lt;&gt;0,COUNTIF($AE$8:AE1164,AE1164),COUNTIF($AE$8:AE1164,AE1164)=0,"")</f>
        <v>183</v>
      </c>
      <c r="AG1164" s="468">
        <f t="shared" si="38"/>
        <v>183</v>
      </c>
      <c r="AH1164" s="554" t="s">
        <v>50</v>
      </c>
      <c r="AI1164" s="555"/>
      <c r="AJ1164" s="556"/>
      <c r="AK1164" s="3"/>
      <c r="AL1164" s="614" t="s">
        <v>297</v>
      </c>
      <c r="AM1164" s="615"/>
      <c r="AN1164" s="615"/>
      <c r="AO1164" s="615"/>
      <c r="AP1164" s="615"/>
      <c r="AQ1164" s="616"/>
      <c r="AR1164" s="70" t="e">
        <f>VLOOKUP(AH1164,$CD$7:$CE$9,2,FALSE)</f>
        <v>#N/A</v>
      </c>
    </row>
    <row r="1165" spans="1:44" ht="27" customHeight="1" x14ac:dyDescent="0.65">
      <c r="A1165" s="8" t="str">
        <f t="shared" si="40"/>
        <v/>
      </c>
      <c r="B1165" s="30"/>
      <c r="E1165" s="31"/>
      <c r="F1165" s="32"/>
      <c r="H1165" s="511"/>
      <c r="I1165" s="511"/>
      <c r="J1165" s="511"/>
      <c r="K1165" s="511"/>
      <c r="L1165" s="511"/>
      <c r="M1165" s="511"/>
      <c r="N1165" s="511"/>
      <c r="O1165" s="511"/>
      <c r="P1165" s="511"/>
      <c r="Q1165" s="511"/>
      <c r="R1165" s="511"/>
      <c r="S1165" s="511"/>
      <c r="T1165" s="511"/>
      <c r="U1165" s="511"/>
      <c r="V1165" s="511"/>
      <c r="W1165" s="511"/>
      <c r="X1165" s="511"/>
      <c r="Y1165" s="511"/>
      <c r="Z1165" s="511"/>
      <c r="AA1165" s="511"/>
      <c r="AB1165" s="511"/>
      <c r="AC1165" s="511"/>
      <c r="AD1165" s="511"/>
      <c r="AE1165" s="33"/>
      <c r="AF1165" s="174" t="str">
        <f>_xlfn.IFS(COUNTIF($AE$8:AE1165,AE1165)&lt;&gt;0,COUNTIF($AE$8:AE1165,AE1165),COUNTIF($AE$8:AE1165,AE1165)=0,"")</f>
        <v/>
      </c>
      <c r="AG1165" s="468" t="str">
        <f t="shared" si="38"/>
        <v/>
      </c>
      <c r="AK1165" s="3"/>
      <c r="AL1165" s="614"/>
      <c r="AM1165" s="615"/>
      <c r="AN1165" s="615"/>
      <c r="AO1165" s="615"/>
      <c r="AP1165" s="615"/>
      <c r="AQ1165" s="616"/>
      <c r="AR1165" s="34"/>
    </row>
    <row r="1166" spans="1:44" ht="27" customHeight="1" x14ac:dyDescent="0.65">
      <c r="A1166" s="8" t="str">
        <f t="shared" si="40"/>
        <v/>
      </c>
      <c r="B1166" s="30"/>
      <c r="E1166" s="31"/>
      <c r="F1166" s="32"/>
      <c r="H1166" s="511"/>
      <c r="I1166" s="511"/>
      <c r="J1166" s="511"/>
      <c r="K1166" s="511"/>
      <c r="L1166" s="511"/>
      <c r="M1166" s="511"/>
      <c r="N1166" s="511"/>
      <c r="O1166" s="511"/>
      <c r="P1166" s="511"/>
      <c r="Q1166" s="511"/>
      <c r="R1166" s="511"/>
      <c r="S1166" s="511"/>
      <c r="T1166" s="511"/>
      <c r="U1166" s="511"/>
      <c r="V1166" s="511"/>
      <c r="W1166" s="511"/>
      <c r="X1166" s="511"/>
      <c r="Y1166" s="511"/>
      <c r="Z1166" s="511"/>
      <c r="AA1166" s="511"/>
      <c r="AB1166" s="511"/>
      <c r="AC1166" s="511"/>
      <c r="AD1166" s="511"/>
      <c r="AE1166" s="33"/>
      <c r="AF1166" s="174" t="str">
        <f>_xlfn.IFS(COUNTIF($AE$8:AE1166,AE1166)&lt;&gt;0,COUNTIF($AE$8:AE1166,AE1166),COUNTIF($AE$8:AE1166,AE1166)=0,"")</f>
        <v/>
      </c>
      <c r="AG1166" s="468" t="str">
        <f t="shared" si="38"/>
        <v/>
      </c>
      <c r="AK1166" s="3"/>
      <c r="AL1166" s="372"/>
      <c r="AQ1166" s="374"/>
      <c r="AR1166" s="34"/>
    </row>
    <row r="1167" spans="1:44" ht="27" customHeight="1" x14ac:dyDescent="0.65">
      <c r="A1167" s="8" t="str">
        <f t="shared" si="40"/>
        <v/>
      </c>
      <c r="B1167" s="30"/>
      <c r="E1167" s="31"/>
      <c r="F1167" s="32"/>
      <c r="I1167" s="292"/>
      <c r="J1167" s="292"/>
      <c r="K1167" s="292"/>
      <c r="L1167" s="292"/>
      <c r="M1167" s="292"/>
      <c r="N1167" s="292"/>
      <c r="O1167" s="292"/>
      <c r="P1167" s="292"/>
      <c r="Q1167" s="292"/>
      <c r="R1167" s="292"/>
      <c r="S1167" s="292"/>
      <c r="T1167" s="292"/>
      <c r="U1167" s="292"/>
      <c r="V1167" s="292"/>
      <c r="W1167" s="292"/>
      <c r="X1167" s="292"/>
      <c r="Y1167" s="292"/>
      <c r="Z1167" s="292"/>
      <c r="AA1167" s="292"/>
      <c r="AB1167" s="292"/>
      <c r="AC1167" s="292"/>
      <c r="AD1167" s="292"/>
      <c r="AE1167" s="33"/>
      <c r="AF1167" s="174" t="str">
        <f>_xlfn.IFS(COUNTIF($AE$8:AE1167,AE1167)&lt;&gt;0,COUNTIF($AE$8:AE1167,AE1167),COUNTIF($AE$8:AE1167,AE1167)=0,"")</f>
        <v/>
      </c>
      <c r="AG1167" s="468" t="str">
        <f t="shared" si="38"/>
        <v/>
      </c>
      <c r="AK1167" s="3"/>
      <c r="AL1167" s="372"/>
      <c r="AQ1167" s="374"/>
      <c r="AR1167" s="34"/>
    </row>
    <row r="1168" spans="1:44" ht="27" customHeight="1" x14ac:dyDescent="0.65">
      <c r="A1168" s="8">
        <f t="shared" si="40"/>
        <v>184</v>
      </c>
      <c r="B1168" s="30"/>
      <c r="E1168" s="31"/>
      <c r="F1168" s="32"/>
      <c r="G1168" s="8" t="s">
        <v>215</v>
      </c>
      <c r="H1168" s="511" t="s">
        <v>569</v>
      </c>
      <c r="I1168" s="511"/>
      <c r="J1168" s="511"/>
      <c r="K1168" s="511"/>
      <c r="L1168" s="511"/>
      <c r="M1168" s="511"/>
      <c r="N1168" s="511"/>
      <c r="O1168" s="511"/>
      <c r="P1168" s="511"/>
      <c r="Q1168" s="511"/>
      <c r="R1168" s="511"/>
      <c r="S1168" s="511"/>
      <c r="T1168" s="511"/>
      <c r="U1168" s="511"/>
      <c r="V1168" s="511"/>
      <c r="W1168" s="511"/>
      <c r="X1168" s="511"/>
      <c r="Y1168" s="511"/>
      <c r="Z1168" s="511"/>
      <c r="AA1168" s="511"/>
      <c r="AB1168" s="511"/>
      <c r="AC1168" s="511"/>
      <c r="AD1168" s="511"/>
      <c r="AE1168" s="171" t="s">
        <v>838</v>
      </c>
      <c r="AF1168" s="174">
        <f>_xlfn.IFS(COUNTIF($AE$8:AE1168,AE1168)&lt;&gt;0,COUNTIF($AE$8:AE1168,AE1168),COUNTIF($AE$8:AE1168,AE1168)=0,"")</f>
        <v>184</v>
      </c>
      <c r="AG1168" s="468">
        <f t="shared" si="38"/>
        <v>184</v>
      </c>
      <c r="AH1168" s="554" t="s">
        <v>50</v>
      </c>
      <c r="AI1168" s="555"/>
      <c r="AJ1168" s="556"/>
      <c r="AK1168" s="3"/>
      <c r="AL1168" s="614" t="s">
        <v>298</v>
      </c>
      <c r="AM1168" s="615"/>
      <c r="AN1168" s="615"/>
      <c r="AO1168" s="615"/>
      <c r="AP1168" s="615"/>
      <c r="AQ1168" s="616"/>
      <c r="AR1168" s="70" t="e">
        <f>VLOOKUP(AH1168,$CD$7:$CE$9,2,FALSE)</f>
        <v>#N/A</v>
      </c>
    </row>
    <row r="1169" spans="1:44" ht="27" customHeight="1" x14ac:dyDescent="0.65">
      <c r="A1169" s="8" t="str">
        <f t="shared" si="40"/>
        <v/>
      </c>
      <c r="B1169" s="30"/>
      <c r="E1169" s="31"/>
      <c r="F1169" s="32"/>
      <c r="H1169" s="511"/>
      <c r="I1169" s="511"/>
      <c r="J1169" s="511"/>
      <c r="K1169" s="511"/>
      <c r="L1169" s="511"/>
      <c r="M1169" s="511"/>
      <c r="N1169" s="511"/>
      <c r="O1169" s="511"/>
      <c r="P1169" s="511"/>
      <c r="Q1169" s="511"/>
      <c r="R1169" s="511"/>
      <c r="S1169" s="511"/>
      <c r="T1169" s="511"/>
      <c r="U1169" s="511"/>
      <c r="V1169" s="511"/>
      <c r="W1169" s="511"/>
      <c r="X1169" s="511"/>
      <c r="Y1169" s="511"/>
      <c r="Z1169" s="511"/>
      <c r="AA1169" s="511"/>
      <c r="AB1169" s="511"/>
      <c r="AC1169" s="511"/>
      <c r="AD1169" s="511"/>
      <c r="AE1169" s="33"/>
      <c r="AF1169" s="174" t="str">
        <f>_xlfn.IFS(COUNTIF($AE$8:AE1169,AE1169)&lt;&gt;0,COUNTIF($AE$8:AE1169,AE1169),COUNTIF($AE$8:AE1169,AE1169)=0,"")</f>
        <v/>
      </c>
      <c r="AG1169" s="468" t="str">
        <f t="shared" si="38"/>
        <v/>
      </c>
      <c r="AK1169" s="3"/>
      <c r="AL1169" s="614"/>
      <c r="AM1169" s="615"/>
      <c r="AN1169" s="615"/>
      <c r="AO1169" s="615"/>
      <c r="AP1169" s="615"/>
      <c r="AQ1169" s="616"/>
      <c r="AR1169" s="34"/>
    </row>
    <row r="1170" spans="1:44" ht="27" customHeight="1" x14ac:dyDescent="0.65">
      <c r="A1170" s="8" t="str">
        <f t="shared" si="40"/>
        <v/>
      </c>
      <c r="B1170" s="30"/>
      <c r="E1170" s="31"/>
      <c r="F1170" s="32"/>
      <c r="AE1170" s="33"/>
      <c r="AF1170" s="174" t="str">
        <f>_xlfn.IFS(COUNTIF($AE$8:AE1170,AE1170)&lt;&gt;0,COUNTIF($AE$8:AE1170,AE1170),COUNTIF($AE$8:AE1170,AE1170)=0,"")</f>
        <v/>
      </c>
      <c r="AG1170" s="468" t="str">
        <f t="shared" si="38"/>
        <v/>
      </c>
      <c r="AK1170" s="3"/>
      <c r="AL1170" s="372"/>
      <c r="AQ1170" s="374"/>
      <c r="AR1170" s="34"/>
    </row>
    <row r="1171" spans="1:44" ht="27" customHeight="1" x14ac:dyDescent="0.65">
      <c r="A1171" s="8" t="str">
        <f t="shared" si="40"/>
        <v/>
      </c>
      <c r="B1171" s="30"/>
      <c r="E1171" s="31"/>
      <c r="F1171" s="32"/>
      <c r="I1171" s="292"/>
      <c r="J1171" s="292"/>
      <c r="K1171" s="292"/>
      <c r="L1171" s="292"/>
      <c r="M1171" s="292"/>
      <c r="N1171" s="292"/>
      <c r="O1171" s="292"/>
      <c r="P1171" s="292"/>
      <c r="Q1171" s="292"/>
      <c r="R1171" s="292"/>
      <c r="S1171" s="292"/>
      <c r="T1171" s="292"/>
      <c r="U1171" s="292"/>
      <c r="V1171" s="292"/>
      <c r="W1171" s="292"/>
      <c r="X1171" s="292"/>
      <c r="Y1171" s="292"/>
      <c r="Z1171" s="292"/>
      <c r="AA1171" s="292"/>
      <c r="AB1171" s="292"/>
      <c r="AC1171" s="292"/>
      <c r="AD1171" s="292"/>
      <c r="AE1171" s="33"/>
      <c r="AF1171" s="174" t="str">
        <f>_xlfn.IFS(COUNTIF($AE$8:AE1171,AE1171)&lt;&gt;0,COUNTIF($AE$8:AE1171,AE1171),COUNTIF($AE$8:AE1171,AE1171)=0,"")</f>
        <v/>
      </c>
      <c r="AG1171" s="468" t="str">
        <f t="shared" si="38"/>
        <v/>
      </c>
      <c r="AK1171" s="3"/>
      <c r="AL1171" s="372"/>
      <c r="AQ1171" s="374"/>
      <c r="AR1171" s="34"/>
    </row>
    <row r="1172" spans="1:44" ht="27" customHeight="1" x14ac:dyDescent="0.65">
      <c r="A1172" s="8">
        <f t="shared" si="40"/>
        <v>185</v>
      </c>
      <c r="B1172" s="30"/>
      <c r="E1172" s="31"/>
      <c r="F1172" s="32"/>
      <c r="G1172" s="8" t="s">
        <v>216</v>
      </c>
      <c r="H1172" s="511" t="s">
        <v>570</v>
      </c>
      <c r="I1172" s="511"/>
      <c r="J1172" s="511"/>
      <c r="K1172" s="511"/>
      <c r="L1172" s="511"/>
      <c r="M1172" s="511"/>
      <c r="N1172" s="511"/>
      <c r="O1172" s="511"/>
      <c r="P1172" s="511"/>
      <c r="Q1172" s="511"/>
      <c r="R1172" s="511"/>
      <c r="S1172" s="511"/>
      <c r="T1172" s="511"/>
      <c r="U1172" s="511"/>
      <c r="V1172" s="511"/>
      <c r="W1172" s="511"/>
      <c r="X1172" s="511"/>
      <c r="Y1172" s="511"/>
      <c r="Z1172" s="511"/>
      <c r="AA1172" s="511"/>
      <c r="AB1172" s="511"/>
      <c r="AC1172" s="511"/>
      <c r="AD1172" s="511"/>
      <c r="AE1172" s="171" t="s">
        <v>838</v>
      </c>
      <c r="AF1172" s="174">
        <f>_xlfn.IFS(COUNTIF($AE$8:AE1172,AE1172)&lt;&gt;0,COUNTIF($AE$8:AE1172,AE1172),COUNTIF($AE$8:AE1172,AE1172)=0,"")</f>
        <v>185</v>
      </c>
      <c r="AG1172" s="468">
        <f t="shared" si="38"/>
        <v>185</v>
      </c>
      <c r="AH1172" s="554" t="s">
        <v>50</v>
      </c>
      <c r="AI1172" s="555"/>
      <c r="AJ1172" s="556"/>
      <c r="AK1172" s="3"/>
      <c r="AL1172" s="614" t="s">
        <v>299</v>
      </c>
      <c r="AM1172" s="615"/>
      <c r="AN1172" s="615"/>
      <c r="AO1172" s="615"/>
      <c r="AP1172" s="615"/>
      <c r="AQ1172" s="616"/>
      <c r="AR1172" s="70" t="e">
        <f>VLOOKUP(AH1172,$CD$7:$CE$9,2,FALSE)</f>
        <v>#N/A</v>
      </c>
    </row>
    <row r="1173" spans="1:44" ht="27" customHeight="1" x14ac:dyDescent="0.65">
      <c r="A1173" s="8" t="str">
        <f t="shared" si="40"/>
        <v/>
      </c>
      <c r="B1173" s="30"/>
      <c r="E1173" s="31"/>
      <c r="F1173" s="32"/>
      <c r="H1173" s="511"/>
      <c r="I1173" s="511"/>
      <c r="J1173" s="511"/>
      <c r="K1173" s="511"/>
      <c r="L1173" s="511"/>
      <c r="M1173" s="511"/>
      <c r="N1173" s="511"/>
      <c r="O1173" s="511"/>
      <c r="P1173" s="511"/>
      <c r="Q1173" s="511"/>
      <c r="R1173" s="511"/>
      <c r="S1173" s="511"/>
      <c r="T1173" s="511"/>
      <c r="U1173" s="511"/>
      <c r="V1173" s="511"/>
      <c r="W1173" s="511"/>
      <c r="X1173" s="511"/>
      <c r="Y1173" s="511"/>
      <c r="Z1173" s="511"/>
      <c r="AA1173" s="511"/>
      <c r="AB1173" s="511"/>
      <c r="AC1173" s="511"/>
      <c r="AD1173" s="511"/>
      <c r="AE1173" s="33"/>
      <c r="AF1173" s="174" t="str">
        <f>_xlfn.IFS(COUNTIF($AE$8:AE1173,AE1173)&lt;&gt;0,COUNTIF($AE$8:AE1173,AE1173),COUNTIF($AE$8:AE1173,AE1173)=0,"")</f>
        <v/>
      </c>
      <c r="AG1173" s="468" t="str">
        <f t="shared" si="38"/>
        <v/>
      </c>
      <c r="AK1173" s="3"/>
      <c r="AL1173" s="614"/>
      <c r="AM1173" s="615"/>
      <c r="AN1173" s="615"/>
      <c r="AO1173" s="615"/>
      <c r="AP1173" s="615"/>
      <c r="AQ1173" s="616"/>
      <c r="AR1173" s="34"/>
    </row>
    <row r="1174" spans="1:44" ht="27" customHeight="1" x14ac:dyDescent="0.65">
      <c r="A1174" s="8" t="str">
        <f t="shared" si="40"/>
        <v/>
      </c>
      <c r="B1174" s="30"/>
      <c r="E1174" s="31"/>
      <c r="F1174" s="32"/>
      <c r="H1174" s="511"/>
      <c r="I1174" s="511"/>
      <c r="J1174" s="511"/>
      <c r="K1174" s="511"/>
      <c r="L1174" s="511"/>
      <c r="M1174" s="511"/>
      <c r="N1174" s="511"/>
      <c r="O1174" s="511"/>
      <c r="P1174" s="511"/>
      <c r="Q1174" s="511"/>
      <c r="R1174" s="511"/>
      <c r="S1174" s="511"/>
      <c r="T1174" s="511"/>
      <c r="U1174" s="511"/>
      <c r="V1174" s="511"/>
      <c r="W1174" s="511"/>
      <c r="X1174" s="511"/>
      <c r="Y1174" s="511"/>
      <c r="Z1174" s="511"/>
      <c r="AA1174" s="511"/>
      <c r="AB1174" s="511"/>
      <c r="AC1174" s="511"/>
      <c r="AD1174" s="511"/>
      <c r="AE1174" s="33"/>
      <c r="AF1174" s="174" t="str">
        <f>_xlfn.IFS(COUNTIF($AE$8:AE1174,AE1174)&lt;&gt;0,COUNTIF($AE$8:AE1174,AE1174),COUNTIF($AE$8:AE1174,AE1174)=0,"")</f>
        <v/>
      </c>
      <c r="AG1174" s="468" t="str">
        <f t="shared" si="38"/>
        <v/>
      </c>
      <c r="AK1174" s="3"/>
      <c r="AL1174" s="372"/>
      <c r="AQ1174" s="374"/>
      <c r="AR1174" s="34"/>
    </row>
    <row r="1175" spans="1:44" ht="27" customHeight="1" thickBot="1" x14ac:dyDescent="0.7">
      <c r="A1175" s="8" t="str">
        <f t="shared" si="40"/>
        <v/>
      </c>
      <c r="B1175" s="30"/>
      <c r="E1175" s="31"/>
      <c r="F1175" s="32"/>
      <c r="I1175" s="292"/>
      <c r="J1175" s="292"/>
      <c r="K1175" s="292"/>
      <c r="L1175" s="292"/>
      <c r="M1175" s="292"/>
      <c r="N1175" s="292"/>
      <c r="O1175" s="292"/>
      <c r="P1175" s="292"/>
      <c r="Q1175" s="292"/>
      <c r="R1175" s="292"/>
      <c r="S1175" s="292"/>
      <c r="T1175" s="292"/>
      <c r="U1175" s="292"/>
      <c r="V1175" s="292"/>
      <c r="W1175" s="292"/>
      <c r="X1175" s="292"/>
      <c r="Y1175" s="292"/>
      <c r="Z1175" s="292"/>
      <c r="AA1175" s="292"/>
      <c r="AB1175" s="292"/>
      <c r="AC1175" s="292"/>
      <c r="AD1175" s="292"/>
      <c r="AE1175" s="33"/>
      <c r="AF1175" s="174" t="str">
        <f>_xlfn.IFS(COUNTIF($AE$8:AE1175,AE1175)&lt;&gt;0,COUNTIF($AE$8:AE1175,AE1175),COUNTIF($AE$8:AE1175,AE1175)=0,"")</f>
        <v/>
      </c>
      <c r="AG1175" s="468" t="str">
        <f t="shared" si="38"/>
        <v/>
      </c>
      <c r="AK1175" s="3"/>
      <c r="AL1175" s="372"/>
      <c r="AQ1175" s="374"/>
      <c r="AR1175" s="34"/>
    </row>
    <row r="1176" spans="1:44" ht="27" customHeight="1" x14ac:dyDescent="0.65">
      <c r="A1176" s="8" t="str">
        <f t="shared" si="40"/>
        <v/>
      </c>
      <c r="B1176" s="30"/>
      <c r="E1176" s="31"/>
      <c r="F1176" s="32"/>
      <c r="H1176" s="532" t="s">
        <v>283</v>
      </c>
      <c r="I1176" s="533"/>
      <c r="J1176" s="534" t="s">
        <v>300</v>
      </c>
      <c r="K1176" s="534"/>
      <c r="L1176" s="534"/>
      <c r="M1176" s="534"/>
      <c r="N1176" s="534"/>
      <c r="O1176" s="534"/>
      <c r="P1176" s="534"/>
      <c r="Q1176" s="534"/>
      <c r="R1176" s="534"/>
      <c r="S1176" s="534"/>
      <c r="T1176" s="534"/>
      <c r="U1176" s="534"/>
      <c r="V1176" s="534"/>
      <c r="W1176" s="534"/>
      <c r="X1176" s="534"/>
      <c r="Y1176" s="534"/>
      <c r="Z1176" s="534"/>
      <c r="AA1176" s="534"/>
      <c r="AB1176" s="534"/>
      <c r="AC1176" s="534"/>
      <c r="AD1176" s="535"/>
      <c r="AE1176" s="33"/>
      <c r="AF1176" s="174" t="str">
        <f>_xlfn.IFS(COUNTIF($AE$8:AE1176,AE1176)&lt;&gt;0,COUNTIF($AE$8:AE1176,AE1176),COUNTIF($AE$8:AE1176,AE1176)=0,"")</f>
        <v/>
      </c>
      <c r="AG1176" s="468" t="str">
        <f t="shared" si="38"/>
        <v/>
      </c>
      <c r="AK1176" s="3"/>
      <c r="AL1176" s="372"/>
      <c r="AQ1176" s="374"/>
      <c r="AR1176" s="34"/>
    </row>
    <row r="1177" spans="1:44" ht="27" customHeight="1" x14ac:dyDescent="0.65">
      <c r="A1177" s="8" t="str">
        <f t="shared" si="40"/>
        <v/>
      </c>
      <c r="B1177" s="30"/>
      <c r="E1177" s="31"/>
      <c r="F1177" s="32"/>
      <c r="H1177" s="32"/>
      <c r="J1177" s="511"/>
      <c r="K1177" s="511"/>
      <c r="L1177" s="511"/>
      <c r="M1177" s="511"/>
      <c r="N1177" s="511"/>
      <c r="O1177" s="511"/>
      <c r="P1177" s="511"/>
      <c r="Q1177" s="511"/>
      <c r="R1177" s="511"/>
      <c r="S1177" s="511"/>
      <c r="T1177" s="511"/>
      <c r="U1177" s="511"/>
      <c r="V1177" s="511"/>
      <c r="W1177" s="511"/>
      <c r="X1177" s="511"/>
      <c r="Y1177" s="511"/>
      <c r="Z1177" s="511"/>
      <c r="AA1177" s="511"/>
      <c r="AB1177" s="511"/>
      <c r="AC1177" s="511"/>
      <c r="AD1177" s="536"/>
      <c r="AE1177" s="33"/>
      <c r="AF1177" s="174" t="str">
        <f>_xlfn.IFS(COUNTIF($AE$8:AE1177,AE1177)&lt;&gt;0,COUNTIF($AE$8:AE1177,AE1177),COUNTIF($AE$8:AE1177,AE1177)=0,"")</f>
        <v/>
      </c>
      <c r="AG1177" s="468" t="str">
        <f t="shared" si="38"/>
        <v/>
      </c>
      <c r="AK1177" s="3"/>
      <c r="AL1177" s="372"/>
      <c r="AQ1177" s="374"/>
      <c r="AR1177" s="34"/>
    </row>
    <row r="1178" spans="1:44" ht="27" customHeight="1" x14ac:dyDescent="0.65">
      <c r="A1178" s="8" t="str">
        <f t="shared" si="40"/>
        <v/>
      </c>
      <c r="B1178" s="30"/>
      <c r="E1178" s="31"/>
      <c r="F1178" s="32"/>
      <c r="H1178" s="537" t="s">
        <v>284</v>
      </c>
      <c r="I1178" s="538"/>
      <c r="J1178" s="511" t="s">
        <v>508</v>
      </c>
      <c r="K1178" s="511"/>
      <c r="L1178" s="511"/>
      <c r="M1178" s="511"/>
      <c r="N1178" s="511"/>
      <c r="O1178" s="511"/>
      <c r="P1178" s="511"/>
      <c r="Q1178" s="511"/>
      <c r="R1178" s="511"/>
      <c r="S1178" s="511"/>
      <c r="T1178" s="511"/>
      <c r="U1178" s="511"/>
      <c r="V1178" s="511"/>
      <c r="W1178" s="511"/>
      <c r="X1178" s="511"/>
      <c r="Y1178" s="511"/>
      <c r="Z1178" s="511"/>
      <c r="AA1178" s="511"/>
      <c r="AB1178" s="511"/>
      <c r="AC1178" s="511"/>
      <c r="AD1178" s="536"/>
      <c r="AE1178" s="33"/>
      <c r="AF1178" s="174" t="str">
        <f>_xlfn.IFS(COUNTIF($AE$8:AE1178,AE1178)&lt;&gt;0,COUNTIF($AE$8:AE1178,AE1178),COUNTIF($AE$8:AE1178,AE1178)=0,"")</f>
        <v/>
      </c>
      <c r="AG1178" s="468" t="str">
        <f t="shared" si="38"/>
        <v/>
      </c>
      <c r="AK1178" s="3"/>
      <c r="AL1178" s="372"/>
      <c r="AQ1178" s="374"/>
      <c r="AR1178" s="34"/>
    </row>
    <row r="1179" spans="1:44" ht="27" customHeight="1" x14ac:dyDescent="0.65">
      <c r="A1179" s="8" t="str">
        <f t="shared" si="40"/>
        <v/>
      </c>
      <c r="B1179" s="30"/>
      <c r="E1179" s="31"/>
      <c r="F1179" s="32"/>
      <c r="H1179" s="537" t="s">
        <v>285</v>
      </c>
      <c r="I1179" s="538"/>
      <c r="J1179" s="511" t="s">
        <v>301</v>
      </c>
      <c r="K1179" s="511"/>
      <c r="L1179" s="511"/>
      <c r="M1179" s="511"/>
      <c r="N1179" s="511"/>
      <c r="O1179" s="511"/>
      <c r="P1179" s="511"/>
      <c r="Q1179" s="511"/>
      <c r="R1179" s="511"/>
      <c r="S1179" s="511"/>
      <c r="T1179" s="511"/>
      <c r="U1179" s="511"/>
      <c r="V1179" s="511"/>
      <c r="W1179" s="511"/>
      <c r="X1179" s="511"/>
      <c r="Y1179" s="511"/>
      <c r="Z1179" s="511"/>
      <c r="AA1179" s="511"/>
      <c r="AB1179" s="511"/>
      <c r="AC1179" s="511"/>
      <c r="AD1179" s="536"/>
      <c r="AE1179" s="33"/>
      <c r="AF1179" s="174" t="str">
        <f>_xlfn.IFS(COUNTIF($AE$8:AE1179,AE1179)&lt;&gt;0,COUNTIF($AE$8:AE1179,AE1179),COUNTIF($AE$8:AE1179,AE1179)=0,"")</f>
        <v/>
      </c>
      <c r="AG1179" s="468" t="str">
        <f t="shared" si="38"/>
        <v/>
      </c>
      <c r="AK1179" s="3"/>
      <c r="AL1179" s="372"/>
      <c r="AQ1179" s="374"/>
      <c r="AR1179" s="34"/>
    </row>
    <row r="1180" spans="1:44" ht="27" customHeight="1" thickBot="1" x14ac:dyDescent="0.7">
      <c r="A1180" s="8" t="str">
        <f t="shared" si="40"/>
        <v/>
      </c>
      <c r="B1180" s="30"/>
      <c r="E1180" s="31"/>
      <c r="F1180" s="32"/>
      <c r="H1180" s="42"/>
      <c r="I1180" s="54"/>
      <c r="J1180" s="561"/>
      <c r="K1180" s="561"/>
      <c r="L1180" s="561"/>
      <c r="M1180" s="561"/>
      <c r="N1180" s="561"/>
      <c r="O1180" s="561"/>
      <c r="P1180" s="561"/>
      <c r="Q1180" s="561"/>
      <c r="R1180" s="561"/>
      <c r="S1180" s="561"/>
      <c r="T1180" s="561"/>
      <c r="U1180" s="561"/>
      <c r="V1180" s="561"/>
      <c r="W1180" s="561"/>
      <c r="X1180" s="561"/>
      <c r="Y1180" s="561"/>
      <c r="Z1180" s="561"/>
      <c r="AA1180" s="561"/>
      <c r="AB1180" s="561"/>
      <c r="AC1180" s="561"/>
      <c r="AD1180" s="562"/>
      <c r="AE1180" s="33"/>
      <c r="AF1180" s="174" t="str">
        <f>_xlfn.IFS(COUNTIF($AE$8:AE1180,AE1180)&lt;&gt;0,COUNTIF($AE$8:AE1180,AE1180),COUNTIF($AE$8:AE1180,AE1180)=0,"")</f>
        <v/>
      </c>
      <c r="AG1180" s="468" t="str">
        <f t="shared" si="38"/>
        <v/>
      </c>
      <c r="AK1180" s="3"/>
      <c r="AL1180" s="372"/>
      <c r="AQ1180" s="374"/>
      <c r="AR1180" s="34"/>
    </row>
    <row r="1181" spans="1:44" ht="27" customHeight="1" x14ac:dyDescent="0.65">
      <c r="A1181" s="8" t="str">
        <f t="shared" si="40"/>
        <v/>
      </c>
      <c r="B1181" s="30"/>
      <c r="E1181" s="31"/>
      <c r="F1181" s="32"/>
      <c r="I1181" s="292"/>
      <c r="J1181" s="292"/>
      <c r="K1181" s="292"/>
      <c r="L1181" s="292"/>
      <c r="M1181" s="292"/>
      <c r="N1181" s="292"/>
      <c r="O1181" s="292"/>
      <c r="P1181" s="292"/>
      <c r="Q1181" s="292"/>
      <c r="R1181" s="292"/>
      <c r="S1181" s="292"/>
      <c r="T1181" s="292"/>
      <c r="U1181" s="292"/>
      <c r="V1181" s="292"/>
      <c r="W1181" s="292"/>
      <c r="X1181" s="292"/>
      <c r="Y1181" s="292"/>
      <c r="Z1181" s="292"/>
      <c r="AA1181" s="292"/>
      <c r="AB1181" s="292"/>
      <c r="AC1181" s="292"/>
      <c r="AD1181" s="292"/>
      <c r="AE1181" s="33"/>
      <c r="AF1181" s="174" t="str">
        <f>_xlfn.IFS(COUNTIF($AE$8:AE1181,AE1181)&lt;&gt;0,COUNTIF($AE$8:AE1181,AE1181),COUNTIF($AE$8:AE1181,AE1181)=0,"")</f>
        <v/>
      </c>
      <c r="AG1181" s="468" t="str">
        <f t="shared" si="38"/>
        <v/>
      </c>
      <c r="AK1181" s="3"/>
      <c r="AL1181" s="372"/>
      <c r="AQ1181" s="374"/>
      <c r="AR1181" s="34"/>
    </row>
    <row r="1182" spans="1:44" ht="27" customHeight="1" x14ac:dyDescent="0.65">
      <c r="A1182" s="8">
        <f t="shared" si="40"/>
        <v>186</v>
      </c>
      <c r="B1182" s="30"/>
      <c r="E1182" s="31"/>
      <c r="F1182" s="32"/>
      <c r="G1182" s="8" t="s">
        <v>893</v>
      </c>
      <c r="H1182" s="511" t="s">
        <v>894</v>
      </c>
      <c r="I1182" s="511"/>
      <c r="J1182" s="511"/>
      <c r="K1182" s="511"/>
      <c r="L1182" s="511"/>
      <c r="M1182" s="511"/>
      <c r="N1182" s="511"/>
      <c r="O1182" s="511"/>
      <c r="P1182" s="511"/>
      <c r="Q1182" s="511"/>
      <c r="R1182" s="511"/>
      <c r="S1182" s="511"/>
      <c r="T1182" s="511"/>
      <c r="U1182" s="511"/>
      <c r="V1182" s="511"/>
      <c r="W1182" s="511"/>
      <c r="X1182" s="511"/>
      <c r="Y1182" s="511"/>
      <c r="Z1182" s="511"/>
      <c r="AA1182" s="511"/>
      <c r="AB1182" s="511"/>
      <c r="AC1182" s="511"/>
      <c r="AD1182" s="511"/>
      <c r="AE1182" s="171" t="s">
        <v>838</v>
      </c>
      <c r="AF1182" s="174">
        <f>_xlfn.IFS(COUNTIF($AE$8:AE1182,AE1182)&lt;&gt;0,COUNTIF($AE$8:AE1182,AE1182),COUNTIF($AE$8:AE1182,AE1182)=0,"")</f>
        <v>186</v>
      </c>
      <c r="AG1182" s="468">
        <f t="shared" si="38"/>
        <v>186</v>
      </c>
      <c r="AH1182" s="554" t="s">
        <v>50</v>
      </c>
      <c r="AI1182" s="555"/>
      <c r="AJ1182" s="556"/>
      <c r="AK1182" s="3"/>
      <c r="AL1182" s="614" t="s">
        <v>302</v>
      </c>
      <c r="AM1182" s="615"/>
      <c r="AN1182" s="615"/>
      <c r="AO1182" s="615"/>
      <c r="AP1182" s="615"/>
      <c r="AQ1182" s="616"/>
      <c r="AR1182" s="70" t="e">
        <f>VLOOKUP(AH1182,$CD$7:$CE$9,2,FALSE)</f>
        <v>#N/A</v>
      </c>
    </row>
    <row r="1183" spans="1:44" ht="27" customHeight="1" x14ac:dyDescent="0.65">
      <c r="A1183" s="8" t="str">
        <f t="shared" si="40"/>
        <v/>
      </c>
      <c r="B1183" s="30"/>
      <c r="E1183" s="31"/>
      <c r="F1183" s="32"/>
      <c r="H1183" s="511"/>
      <c r="I1183" s="511"/>
      <c r="J1183" s="511"/>
      <c r="K1183" s="511"/>
      <c r="L1183" s="511"/>
      <c r="M1183" s="511"/>
      <c r="N1183" s="511"/>
      <c r="O1183" s="511"/>
      <c r="P1183" s="511"/>
      <c r="Q1183" s="511"/>
      <c r="R1183" s="511"/>
      <c r="S1183" s="511"/>
      <c r="T1183" s="511"/>
      <c r="U1183" s="511"/>
      <c r="V1183" s="511"/>
      <c r="W1183" s="511"/>
      <c r="X1183" s="511"/>
      <c r="Y1183" s="511"/>
      <c r="Z1183" s="511"/>
      <c r="AA1183" s="511"/>
      <c r="AB1183" s="511"/>
      <c r="AC1183" s="511"/>
      <c r="AD1183" s="511"/>
      <c r="AE1183" s="33"/>
      <c r="AF1183" s="174" t="str">
        <f>_xlfn.IFS(COUNTIF($AE$8:AE1183,AE1183)&lt;&gt;0,COUNTIF($AE$8:AE1183,AE1183),COUNTIF($AE$8:AE1183,AE1183)=0,"")</f>
        <v/>
      </c>
      <c r="AG1183" s="468" t="str">
        <f t="shared" si="38"/>
        <v/>
      </c>
      <c r="AK1183" s="3"/>
      <c r="AL1183" s="614"/>
      <c r="AM1183" s="615"/>
      <c r="AN1183" s="615"/>
      <c r="AO1183" s="615"/>
      <c r="AP1183" s="615"/>
      <c r="AQ1183" s="616"/>
      <c r="AR1183" s="34"/>
    </row>
    <row r="1184" spans="1:44" ht="27" customHeight="1" x14ac:dyDescent="0.65">
      <c r="A1184" s="8" t="str">
        <f t="shared" si="40"/>
        <v/>
      </c>
      <c r="B1184" s="30"/>
      <c r="E1184" s="31"/>
      <c r="F1184" s="32"/>
      <c r="H1184" s="511"/>
      <c r="I1184" s="511"/>
      <c r="J1184" s="511"/>
      <c r="K1184" s="511"/>
      <c r="L1184" s="511"/>
      <c r="M1184" s="511"/>
      <c r="N1184" s="511"/>
      <c r="O1184" s="511"/>
      <c r="P1184" s="511"/>
      <c r="Q1184" s="511"/>
      <c r="R1184" s="511"/>
      <c r="S1184" s="511"/>
      <c r="T1184" s="511"/>
      <c r="U1184" s="511"/>
      <c r="V1184" s="511"/>
      <c r="W1184" s="511"/>
      <c r="X1184" s="511"/>
      <c r="Y1184" s="511"/>
      <c r="Z1184" s="511"/>
      <c r="AA1184" s="511"/>
      <c r="AB1184" s="511"/>
      <c r="AC1184" s="511"/>
      <c r="AD1184" s="511"/>
      <c r="AE1184" s="33"/>
      <c r="AF1184" s="174" t="str">
        <f>_xlfn.IFS(COUNTIF($AE$8:AE1184,AE1184)&lt;&gt;0,COUNTIF($AE$8:AE1184,AE1184),COUNTIF($AE$8:AE1184,AE1184)=0,"")</f>
        <v/>
      </c>
      <c r="AG1184" s="468" t="str">
        <f t="shared" si="38"/>
        <v/>
      </c>
      <c r="AK1184" s="3"/>
      <c r="AL1184" s="372"/>
      <c r="AQ1184" s="374"/>
      <c r="AR1184" s="34"/>
    </row>
    <row r="1185" spans="1:44" ht="27" customHeight="1" x14ac:dyDescent="0.65">
      <c r="A1185" s="8" t="str">
        <f t="shared" si="40"/>
        <v/>
      </c>
      <c r="B1185" s="30"/>
      <c r="E1185" s="31"/>
      <c r="F1185" s="32"/>
      <c r="AE1185" s="33"/>
      <c r="AF1185" s="174" t="str">
        <f>_xlfn.IFS(COUNTIF($AE$8:AE1185,AE1185)&lt;&gt;0,COUNTIF($AE$8:AE1185,AE1185),COUNTIF($AE$8:AE1185,AE1185)=0,"")</f>
        <v/>
      </c>
      <c r="AG1185" s="468" t="str">
        <f t="shared" si="38"/>
        <v/>
      </c>
      <c r="AK1185" s="3"/>
      <c r="AL1185" s="372"/>
      <c r="AQ1185" s="374"/>
      <c r="AR1185" s="34"/>
    </row>
    <row r="1186" spans="1:44" ht="27" customHeight="1" x14ac:dyDescent="0.65">
      <c r="A1186" s="8">
        <f t="shared" si="40"/>
        <v>187</v>
      </c>
      <c r="B1186" s="30"/>
      <c r="E1186" s="31"/>
      <c r="F1186" s="629" t="s">
        <v>255</v>
      </c>
      <c r="G1186" s="630"/>
      <c r="H1186" s="545" t="s">
        <v>571</v>
      </c>
      <c r="I1186" s="545"/>
      <c r="J1186" s="545"/>
      <c r="K1186" s="545"/>
      <c r="L1186" s="545"/>
      <c r="M1186" s="545"/>
      <c r="N1186" s="545"/>
      <c r="O1186" s="545"/>
      <c r="P1186" s="545"/>
      <c r="Q1186" s="545"/>
      <c r="R1186" s="545"/>
      <c r="S1186" s="545"/>
      <c r="T1186" s="545"/>
      <c r="U1186" s="545"/>
      <c r="V1186" s="545"/>
      <c r="W1186" s="545"/>
      <c r="X1186" s="545"/>
      <c r="Y1186" s="545"/>
      <c r="Z1186" s="545"/>
      <c r="AA1186" s="545"/>
      <c r="AB1186" s="545"/>
      <c r="AC1186" s="545"/>
      <c r="AD1186" s="545"/>
      <c r="AE1186" s="171" t="s">
        <v>838</v>
      </c>
      <c r="AF1186" s="174">
        <f>_xlfn.IFS(COUNTIF($AE$8:AE1186,AE1186)&lt;&gt;0,COUNTIF($AE$8:AE1186,AE1186),COUNTIF($AE$8:AE1186,AE1186)=0,"")</f>
        <v>187</v>
      </c>
      <c r="AG1186" s="468">
        <f t="shared" si="38"/>
        <v>187</v>
      </c>
      <c r="AH1186" s="554" t="s">
        <v>50</v>
      </c>
      <c r="AI1186" s="555"/>
      <c r="AJ1186" s="556"/>
      <c r="AK1186" s="3"/>
      <c r="AL1186" s="614" t="s">
        <v>872</v>
      </c>
      <c r="AM1186" s="615"/>
      <c r="AN1186" s="615"/>
      <c r="AO1186" s="615"/>
      <c r="AP1186" s="615"/>
      <c r="AQ1186" s="616"/>
      <c r="AR1186" s="70" t="e">
        <f>VLOOKUP(AH1186,$CD$7:$CE$9,2,FALSE)</f>
        <v>#N/A</v>
      </c>
    </row>
    <row r="1187" spans="1:44" ht="27" customHeight="1" x14ac:dyDescent="0.65">
      <c r="A1187" s="8" t="str">
        <f t="shared" si="40"/>
        <v/>
      </c>
      <c r="B1187" s="30"/>
      <c r="E1187" s="31"/>
      <c r="F1187" s="32"/>
      <c r="H1187" s="545"/>
      <c r="I1187" s="545"/>
      <c r="J1187" s="545"/>
      <c r="K1187" s="545"/>
      <c r="L1187" s="545"/>
      <c r="M1187" s="545"/>
      <c r="N1187" s="545"/>
      <c r="O1187" s="545"/>
      <c r="P1187" s="545"/>
      <c r="Q1187" s="545"/>
      <c r="R1187" s="545"/>
      <c r="S1187" s="545"/>
      <c r="T1187" s="545"/>
      <c r="U1187" s="545"/>
      <c r="V1187" s="545"/>
      <c r="W1187" s="545"/>
      <c r="X1187" s="545"/>
      <c r="Y1187" s="545"/>
      <c r="Z1187" s="545"/>
      <c r="AA1187" s="545"/>
      <c r="AB1187" s="545"/>
      <c r="AC1187" s="545"/>
      <c r="AD1187" s="545"/>
      <c r="AE1187" s="33"/>
      <c r="AF1187" s="174" t="str">
        <f>_xlfn.IFS(COUNTIF($AE$8:AE1187,AE1187)&lt;&gt;0,COUNTIF($AE$8:AE1187,AE1187),COUNTIF($AE$8:AE1187,AE1187)=0,"")</f>
        <v/>
      </c>
      <c r="AG1187" s="468" t="str">
        <f t="shared" si="38"/>
        <v/>
      </c>
      <c r="AK1187" s="3"/>
      <c r="AL1187" s="614"/>
      <c r="AM1187" s="615"/>
      <c r="AN1187" s="615"/>
      <c r="AO1187" s="615"/>
      <c r="AP1187" s="615"/>
      <c r="AQ1187" s="616"/>
      <c r="AR1187" s="34"/>
    </row>
    <row r="1188" spans="1:44" ht="27" customHeight="1" x14ac:dyDescent="0.65">
      <c r="A1188" s="8" t="str">
        <f t="shared" si="40"/>
        <v/>
      </c>
      <c r="B1188" s="30"/>
      <c r="E1188" s="31"/>
      <c r="F1188" s="32"/>
      <c r="H1188" s="269"/>
      <c r="I1188" s="269"/>
      <c r="J1188" s="269"/>
      <c r="K1188" s="269"/>
      <c r="L1188" s="269"/>
      <c r="M1188" s="269"/>
      <c r="N1188" s="269"/>
      <c r="O1188" s="269"/>
      <c r="P1188" s="269"/>
      <c r="Q1188" s="269"/>
      <c r="R1188" s="269"/>
      <c r="S1188" s="269"/>
      <c r="T1188" s="269"/>
      <c r="U1188" s="269"/>
      <c r="V1188" s="269"/>
      <c r="W1188" s="269"/>
      <c r="X1188" s="269"/>
      <c r="Y1188" s="269"/>
      <c r="Z1188" s="269"/>
      <c r="AA1188" s="269"/>
      <c r="AB1188" s="269"/>
      <c r="AC1188" s="269"/>
      <c r="AD1188" s="269"/>
      <c r="AE1188" s="33"/>
      <c r="AF1188" s="174" t="str">
        <f>_xlfn.IFS(COUNTIF($AE$8:AE1188,AE1188)&lt;&gt;0,COUNTIF($AE$8:AE1188,AE1188),COUNTIF($AE$8:AE1188,AE1188)=0,"")</f>
        <v/>
      </c>
      <c r="AG1188" s="468" t="str">
        <f t="shared" si="38"/>
        <v/>
      </c>
      <c r="AK1188" s="3"/>
      <c r="AL1188" s="338"/>
      <c r="AM1188" s="339"/>
      <c r="AN1188" s="339"/>
      <c r="AO1188" s="339"/>
      <c r="AP1188" s="339"/>
      <c r="AQ1188" s="340"/>
      <c r="AR1188" s="34"/>
    </row>
    <row r="1189" spans="1:44" ht="27" customHeight="1" x14ac:dyDescent="0.65">
      <c r="A1189" s="8">
        <f t="shared" si="40"/>
        <v>188</v>
      </c>
      <c r="B1189" s="30"/>
      <c r="E1189" s="31"/>
      <c r="F1189" s="629" t="s">
        <v>518</v>
      </c>
      <c r="G1189" s="630"/>
      <c r="H1189" s="511" t="s">
        <v>295</v>
      </c>
      <c r="I1189" s="511"/>
      <c r="J1189" s="511"/>
      <c r="K1189" s="511"/>
      <c r="L1189" s="511"/>
      <c r="M1189" s="511"/>
      <c r="N1189" s="511"/>
      <c r="O1189" s="511"/>
      <c r="P1189" s="511"/>
      <c r="Q1189" s="511"/>
      <c r="R1189" s="511"/>
      <c r="S1189" s="511"/>
      <c r="T1189" s="511"/>
      <c r="U1189" s="511"/>
      <c r="V1189" s="511"/>
      <c r="W1189" s="511"/>
      <c r="X1189" s="511"/>
      <c r="Y1189" s="511"/>
      <c r="Z1189" s="511"/>
      <c r="AA1189" s="511"/>
      <c r="AB1189" s="511"/>
      <c r="AC1189" s="511"/>
      <c r="AD1189" s="511"/>
      <c r="AE1189" s="171" t="s">
        <v>838</v>
      </c>
      <c r="AF1189" s="174">
        <f>_xlfn.IFS(COUNTIF($AE$8:AE1189,AE1189)&lt;&gt;0,COUNTIF($AE$8:AE1189,AE1189),COUNTIF($AE$8:AE1189,AE1189)=0,"")</f>
        <v>188</v>
      </c>
      <c r="AG1189" s="468">
        <f t="shared" si="38"/>
        <v>188</v>
      </c>
      <c r="AH1189" s="554" t="s">
        <v>50</v>
      </c>
      <c r="AI1189" s="555"/>
      <c r="AJ1189" s="556"/>
      <c r="AK1189" s="3"/>
      <c r="AL1189" s="614" t="s">
        <v>1145</v>
      </c>
      <c r="AM1189" s="615"/>
      <c r="AN1189" s="615"/>
      <c r="AO1189" s="615"/>
      <c r="AP1189" s="615"/>
      <c r="AQ1189" s="616"/>
      <c r="AR1189" s="70" t="e">
        <f>VLOOKUP(AH1189,$CD$7:$CE$9,2,FALSE)</f>
        <v>#N/A</v>
      </c>
    </row>
    <row r="1190" spans="1:44" ht="27" customHeight="1" x14ac:dyDescent="0.65">
      <c r="A1190" s="8" t="str">
        <f t="shared" si="40"/>
        <v/>
      </c>
      <c r="B1190" s="30"/>
      <c r="E1190" s="31"/>
      <c r="F1190" s="256"/>
      <c r="G1190" s="195"/>
      <c r="H1190" s="511"/>
      <c r="I1190" s="511"/>
      <c r="J1190" s="511"/>
      <c r="K1190" s="511"/>
      <c r="L1190" s="511"/>
      <c r="M1190" s="511"/>
      <c r="N1190" s="511"/>
      <c r="O1190" s="511"/>
      <c r="P1190" s="511"/>
      <c r="Q1190" s="511"/>
      <c r="R1190" s="511"/>
      <c r="S1190" s="511"/>
      <c r="T1190" s="511"/>
      <c r="U1190" s="511"/>
      <c r="V1190" s="511"/>
      <c r="W1190" s="511"/>
      <c r="X1190" s="511"/>
      <c r="Y1190" s="511"/>
      <c r="Z1190" s="511"/>
      <c r="AA1190" s="511"/>
      <c r="AB1190" s="511"/>
      <c r="AC1190" s="511"/>
      <c r="AD1190" s="511"/>
      <c r="AE1190" s="33"/>
      <c r="AF1190" s="174" t="str">
        <f>_xlfn.IFS(COUNTIF($AE$8:AE1190,AE1190)&lt;&gt;0,COUNTIF($AE$8:AE1190,AE1190),COUNTIF($AE$8:AE1190,AE1190)=0,"")</f>
        <v/>
      </c>
      <c r="AG1190" s="468" t="str">
        <f t="shared" si="38"/>
        <v/>
      </c>
      <c r="AK1190" s="3"/>
      <c r="AL1190" s="614"/>
      <c r="AM1190" s="615"/>
      <c r="AN1190" s="615"/>
      <c r="AO1190" s="615"/>
      <c r="AP1190" s="615"/>
      <c r="AQ1190" s="616"/>
      <c r="AR1190" s="34"/>
    </row>
    <row r="1191" spans="1:44" ht="27" customHeight="1" thickBot="1" x14ac:dyDescent="0.7">
      <c r="A1191" s="8" t="str">
        <f t="shared" si="40"/>
        <v/>
      </c>
      <c r="B1191" s="24"/>
      <c r="C1191" s="1"/>
      <c r="D1191" s="1"/>
      <c r="E1191" s="25"/>
      <c r="F1191" s="42"/>
      <c r="G1191" s="28"/>
      <c r="H1191" s="28"/>
      <c r="I1191" s="28"/>
      <c r="J1191" s="28"/>
      <c r="K1191" s="28"/>
      <c r="L1191" s="28"/>
      <c r="M1191" s="28"/>
      <c r="N1191" s="28"/>
      <c r="O1191" s="28"/>
      <c r="P1191" s="28"/>
      <c r="Q1191" s="28"/>
      <c r="R1191" s="28"/>
      <c r="S1191" s="28"/>
      <c r="T1191" s="28"/>
      <c r="U1191" s="28"/>
      <c r="V1191" s="28"/>
      <c r="W1191" s="28"/>
      <c r="X1191" s="28"/>
      <c r="Y1191" s="28"/>
      <c r="Z1191" s="28"/>
      <c r="AA1191" s="28"/>
      <c r="AB1191" s="28"/>
      <c r="AC1191" s="28"/>
      <c r="AD1191" s="28"/>
      <c r="AE1191" s="279"/>
      <c r="AF1191" s="176" t="str">
        <f>_xlfn.IFS(COUNTIF($AE$8:AE1191,AE1191)&lt;&gt;0,COUNTIF($AE$8:AE1191,AE1191),COUNTIF($AE$8:AE1191,AE1191)=0,"")</f>
        <v/>
      </c>
      <c r="AG1191" s="469" t="str">
        <f t="shared" si="38"/>
        <v/>
      </c>
      <c r="AH1191" s="27"/>
      <c r="AI1191" s="27"/>
      <c r="AJ1191" s="27"/>
      <c r="AK1191" s="6"/>
      <c r="AL1191" s="429"/>
      <c r="AM1191" s="430"/>
      <c r="AN1191" s="430"/>
      <c r="AO1191" s="430"/>
      <c r="AP1191" s="430"/>
      <c r="AQ1191" s="431"/>
      <c r="AR1191" s="34"/>
    </row>
    <row r="1192" spans="1:44" ht="24" customHeight="1" x14ac:dyDescent="0.65">
      <c r="A1192" s="285"/>
      <c r="B1192" s="359"/>
      <c r="C1192" s="299"/>
      <c r="D1192" s="299"/>
      <c r="E1192" s="375"/>
      <c r="F1192" s="280"/>
      <c r="G1192" s="297"/>
      <c r="H1192" s="686"/>
      <c r="I1192" s="686"/>
      <c r="J1192" s="686"/>
      <c r="K1192" s="686"/>
      <c r="L1192" s="686"/>
      <c r="M1192" s="686"/>
      <c r="N1192" s="686"/>
      <c r="O1192" s="686"/>
      <c r="P1192" s="686"/>
      <c r="Q1192" s="686"/>
      <c r="R1192" s="686"/>
      <c r="S1192" s="686"/>
      <c r="T1192" s="686"/>
      <c r="U1192" s="686"/>
      <c r="V1192" s="686"/>
      <c r="W1192" s="686"/>
      <c r="X1192" s="686"/>
      <c r="Y1192" s="686"/>
      <c r="Z1192" s="686"/>
      <c r="AA1192" s="686"/>
      <c r="AB1192" s="686"/>
      <c r="AC1192" s="686"/>
      <c r="AD1192" s="686"/>
      <c r="AE1192" s="33"/>
      <c r="AF1192" s="277"/>
      <c r="AG1192" s="470"/>
      <c r="AK1192" s="3"/>
      <c r="AL1192" s="372"/>
      <c r="AQ1192" s="374"/>
      <c r="AR1192" s="34"/>
    </row>
    <row r="1193" spans="1:44" ht="24" customHeight="1" x14ac:dyDescent="0.65">
      <c r="B1193" s="691" t="s">
        <v>1146</v>
      </c>
      <c r="C1193" s="692"/>
      <c r="D1193" s="692"/>
      <c r="E1193" s="693"/>
      <c r="F1193" s="684" t="s">
        <v>74</v>
      </c>
      <c r="G1193" s="685"/>
      <c r="H1193" s="520" t="s">
        <v>1075</v>
      </c>
      <c r="I1193" s="520"/>
      <c r="J1193" s="520"/>
      <c r="K1193" s="520"/>
      <c r="L1193" s="520"/>
      <c r="M1193" s="520"/>
      <c r="N1193" s="520"/>
      <c r="O1193" s="520"/>
      <c r="P1193" s="520"/>
      <c r="Q1193" s="520"/>
      <c r="R1193" s="520"/>
      <c r="S1193" s="520"/>
      <c r="T1193" s="520"/>
      <c r="U1193" s="520"/>
      <c r="V1193" s="520"/>
      <c r="W1193" s="520"/>
      <c r="X1193" s="520"/>
      <c r="Y1193" s="520"/>
      <c r="Z1193" s="520"/>
      <c r="AA1193" s="520"/>
      <c r="AB1193" s="520"/>
      <c r="AC1193" s="520"/>
      <c r="AD1193" s="520"/>
      <c r="AE1193" s="33"/>
      <c r="AF1193" s="277"/>
      <c r="AG1193" s="470"/>
      <c r="AK1193" s="3"/>
      <c r="AL1193" s="614" t="s">
        <v>810</v>
      </c>
      <c r="AM1193" s="656"/>
      <c r="AN1193" s="656"/>
      <c r="AO1193" s="656"/>
      <c r="AP1193" s="656"/>
      <c r="AQ1193" s="734"/>
      <c r="AR1193" s="34"/>
    </row>
    <row r="1194" spans="1:44" ht="24" customHeight="1" x14ac:dyDescent="0.65">
      <c r="B1194" s="691"/>
      <c r="C1194" s="692"/>
      <c r="D1194" s="692"/>
      <c r="E1194" s="693"/>
      <c r="F1194" s="280"/>
      <c r="G1194" s="297"/>
      <c r="H1194" s="520"/>
      <c r="I1194" s="520"/>
      <c r="J1194" s="520"/>
      <c r="K1194" s="520"/>
      <c r="L1194" s="520"/>
      <c r="M1194" s="520"/>
      <c r="N1194" s="520"/>
      <c r="O1194" s="520"/>
      <c r="P1194" s="520"/>
      <c r="Q1194" s="520"/>
      <c r="R1194" s="520"/>
      <c r="S1194" s="520"/>
      <c r="T1194" s="520"/>
      <c r="U1194" s="520"/>
      <c r="V1194" s="520"/>
      <c r="W1194" s="520"/>
      <c r="X1194" s="520"/>
      <c r="Y1194" s="520"/>
      <c r="Z1194" s="520"/>
      <c r="AA1194" s="520"/>
      <c r="AB1194" s="520"/>
      <c r="AC1194" s="520"/>
      <c r="AD1194" s="520"/>
      <c r="AE1194" s="33"/>
      <c r="AF1194" s="277"/>
      <c r="AG1194" s="470"/>
      <c r="AK1194" s="3"/>
      <c r="AL1194" s="735"/>
      <c r="AM1194" s="656"/>
      <c r="AN1194" s="656"/>
      <c r="AO1194" s="656"/>
      <c r="AP1194" s="656"/>
      <c r="AQ1194" s="734"/>
      <c r="AR1194" s="34"/>
    </row>
    <row r="1195" spans="1:44" ht="24" customHeight="1" x14ac:dyDescent="0.65">
      <c r="B1195" s="691"/>
      <c r="C1195" s="692"/>
      <c r="D1195" s="692"/>
      <c r="E1195" s="693"/>
      <c r="F1195" s="280"/>
      <c r="G1195" s="297"/>
      <c r="H1195" s="520"/>
      <c r="I1195" s="520"/>
      <c r="J1195" s="520"/>
      <c r="K1195" s="520"/>
      <c r="L1195" s="520"/>
      <c r="M1195" s="520"/>
      <c r="N1195" s="520"/>
      <c r="O1195" s="520"/>
      <c r="P1195" s="520"/>
      <c r="Q1195" s="520"/>
      <c r="R1195" s="520"/>
      <c r="S1195" s="520"/>
      <c r="T1195" s="520"/>
      <c r="U1195" s="520"/>
      <c r="V1195" s="520"/>
      <c r="W1195" s="520"/>
      <c r="X1195" s="520"/>
      <c r="Y1195" s="520"/>
      <c r="Z1195" s="520"/>
      <c r="AA1195" s="520"/>
      <c r="AB1195" s="520"/>
      <c r="AC1195" s="520"/>
      <c r="AD1195" s="520"/>
      <c r="AE1195" s="33"/>
      <c r="AF1195" s="277"/>
      <c r="AG1195" s="470"/>
      <c r="AK1195" s="3"/>
      <c r="AL1195" s="366"/>
      <c r="AM1195" s="367"/>
      <c r="AN1195" s="367"/>
      <c r="AO1195" s="367"/>
      <c r="AP1195" s="367"/>
      <c r="AQ1195" s="368"/>
      <c r="AR1195" s="34"/>
    </row>
    <row r="1196" spans="1:44" ht="24" customHeight="1" x14ac:dyDescent="0.65">
      <c r="A1196" s="286"/>
      <c r="B1196" s="359"/>
      <c r="C1196" s="299"/>
      <c r="D1196" s="299"/>
      <c r="E1196" s="375"/>
      <c r="F1196" s="280"/>
      <c r="G1196" s="297"/>
      <c r="H1196" s="520"/>
      <c r="I1196" s="520"/>
      <c r="J1196" s="520"/>
      <c r="K1196" s="520"/>
      <c r="L1196" s="520"/>
      <c r="M1196" s="520"/>
      <c r="N1196" s="520"/>
      <c r="O1196" s="520"/>
      <c r="P1196" s="520"/>
      <c r="Q1196" s="520"/>
      <c r="R1196" s="520"/>
      <c r="S1196" s="520"/>
      <c r="T1196" s="520"/>
      <c r="U1196" s="520"/>
      <c r="V1196" s="520"/>
      <c r="W1196" s="520"/>
      <c r="X1196" s="520"/>
      <c r="Y1196" s="520"/>
      <c r="Z1196" s="520"/>
      <c r="AA1196" s="520"/>
      <c r="AB1196" s="520"/>
      <c r="AC1196" s="520"/>
      <c r="AD1196" s="520"/>
      <c r="AE1196" s="33"/>
      <c r="AF1196" s="277"/>
      <c r="AG1196" s="470"/>
      <c r="AK1196" s="3"/>
      <c r="AL1196" s="366"/>
      <c r="AM1196" s="367"/>
      <c r="AN1196" s="367"/>
      <c r="AO1196" s="367"/>
      <c r="AP1196" s="367"/>
      <c r="AQ1196" s="368"/>
      <c r="AR1196" s="34"/>
    </row>
    <row r="1197" spans="1:44" ht="24" customHeight="1" x14ac:dyDescent="0.65">
      <c r="A1197" s="286"/>
      <c r="B1197" s="359"/>
      <c r="C1197" s="299"/>
      <c r="D1197" s="299"/>
      <c r="E1197" s="375"/>
      <c r="F1197" s="280"/>
      <c r="G1197" s="297"/>
      <c r="H1197" s="520"/>
      <c r="I1197" s="520"/>
      <c r="J1197" s="520"/>
      <c r="K1197" s="520"/>
      <c r="L1197" s="520"/>
      <c r="M1197" s="520"/>
      <c r="N1197" s="520"/>
      <c r="O1197" s="520"/>
      <c r="P1197" s="520"/>
      <c r="Q1197" s="520"/>
      <c r="R1197" s="520"/>
      <c r="S1197" s="520"/>
      <c r="T1197" s="520"/>
      <c r="U1197" s="520"/>
      <c r="V1197" s="520"/>
      <c r="W1197" s="520"/>
      <c r="X1197" s="520"/>
      <c r="Y1197" s="520"/>
      <c r="Z1197" s="520"/>
      <c r="AA1197" s="520"/>
      <c r="AB1197" s="520"/>
      <c r="AC1197" s="520"/>
      <c r="AD1197" s="520"/>
      <c r="AE1197" s="33"/>
      <c r="AF1197" s="277"/>
      <c r="AG1197" s="470"/>
      <c r="AK1197" s="3"/>
      <c r="AL1197" s="372"/>
      <c r="AQ1197" s="374"/>
      <c r="AR1197" s="34"/>
    </row>
    <row r="1198" spans="1:44" ht="24" customHeight="1" x14ac:dyDescent="0.65">
      <c r="A1198" s="286"/>
      <c r="B1198" s="359"/>
      <c r="C1198" s="299"/>
      <c r="D1198" s="299"/>
      <c r="E1198" s="375"/>
      <c r="F1198" s="280"/>
      <c r="G1198" s="297"/>
      <c r="H1198" s="520"/>
      <c r="I1198" s="520"/>
      <c r="J1198" s="520"/>
      <c r="K1198" s="520"/>
      <c r="L1198" s="520"/>
      <c r="M1198" s="520"/>
      <c r="N1198" s="520"/>
      <c r="O1198" s="520"/>
      <c r="P1198" s="520"/>
      <c r="Q1198" s="520"/>
      <c r="R1198" s="520"/>
      <c r="S1198" s="520"/>
      <c r="T1198" s="520"/>
      <c r="U1198" s="520"/>
      <c r="V1198" s="520"/>
      <c r="W1198" s="520"/>
      <c r="X1198" s="520"/>
      <c r="Y1198" s="520"/>
      <c r="Z1198" s="520"/>
      <c r="AA1198" s="520"/>
      <c r="AB1198" s="520"/>
      <c r="AC1198" s="520"/>
      <c r="AD1198" s="520"/>
      <c r="AE1198" s="33"/>
      <c r="AF1198" s="277"/>
      <c r="AG1198" s="470"/>
      <c r="AK1198" s="3"/>
      <c r="AL1198" s="372"/>
      <c r="AQ1198" s="374"/>
      <c r="AR1198" s="34"/>
    </row>
    <row r="1199" spans="1:44" ht="24" customHeight="1" thickBot="1" x14ac:dyDescent="0.7">
      <c r="A1199" s="286"/>
      <c r="B1199" s="359"/>
      <c r="C1199" s="299"/>
      <c r="D1199" s="299"/>
      <c r="E1199" s="375"/>
      <c r="F1199" s="280"/>
      <c r="G1199" s="297"/>
      <c r="H1199" s="343"/>
      <c r="I1199" s="343"/>
      <c r="J1199" s="343"/>
      <c r="K1199" s="343"/>
      <c r="L1199" s="343"/>
      <c r="M1199" s="343"/>
      <c r="N1199" s="343"/>
      <c r="O1199" s="343"/>
      <c r="P1199" s="343"/>
      <c r="Q1199" s="343"/>
      <c r="R1199" s="343"/>
      <c r="S1199" s="343"/>
      <c r="T1199" s="343"/>
      <c r="U1199" s="343"/>
      <c r="V1199" s="343"/>
      <c r="W1199" s="343"/>
      <c r="X1199" s="343"/>
      <c r="Y1199" s="343"/>
      <c r="Z1199" s="343"/>
      <c r="AA1199" s="343"/>
      <c r="AB1199" s="343"/>
      <c r="AC1199" s="343"/>
      <c r="AD1199" s="343"/>
      <c r="AE1199" s="33"/>
      <c r="AF1199" s="277"/>
      <c r="AG1199" s="470"/>
      <c r="AK1199" s="3"/>
      <c r="AL1199" s="372"/>
      <c r="AQ1199" s="374"/>
      <c r="AR1199" s="34"/>
    </row>
    <row r="1200" spans="1:44" ht="50.05" customHeight="1" thickBot="1" x14ac:dyDescent="0.7">
      <c r="A1200" s="286"/>
      <c r="B1200" s="359"/>
      <c r="C1200" s="299"/>
      <c r="D1200" s="299"/>
      <c r="E1200" s="375"/>
      <c r="F1200" s="280"/>
      <c r="G1200" s="297"/>
      <c r="H1200" s="714" t="s">
        <v>980</v>
      </c>
      <c r="I1200" s="715"/>
      <c r="J1200" s="715"/>
      <c r="K1200" s="715"/>
      <c r="L1200" s="715"/>
      <c r="M1200" s="715"/>
      <c r="N1200" s="715"/>
      <c r="O1200" s="715"/>
      <c r="P1200" s="715"/>
      <c r="Q1200" s="715"/>
      <c r="R1200" s="715"/>
      <c r="S1200" s="715"/>
      <c r="T1200" s="715"/>
      <c r="U1200" s="715"/>
      <c r="V1200" s="715"/>
      <c r="W1200" s="715"/>
      <c r="X1200" s="715"/>
      <c r="Y1200" s="715"/>
      <c r="Z1200" s="715"/>
      <c r="AA1200" s="715"/>
      <c r="AB1200" s="715"/>
      <c r="AC1200" s="715"/>
      <c r="AD1200" s="716"/>
      <c r="AE1200" s="33"/>
      <c r="AF1200" s="277"/>
      <c r="AG1200" s="470"/>
      <c r="AK1200" s="3"/>
      <c r="AL1200" s="372"/>
      <c r="AQ1200" s="374"/>
      <c r="AR1200" s="34"/>
    </row>
    <row r="1201" spans="1:44" ht="24" customHeight="1" thickBot="1" x14ac:dyDescent="0.7">
      <c r="A1201" s="286"/>
      <c r="B1201" s="359"/>
      <c r="C1201" s="299"/>
      <c r="D1201" s="299"/>
      <c r="E1201" s="375"/>
      <c r="F1201" s="280"/>
      <c r="G1201" s="297"/>
      <c r="H1201" s="343"/>
      <c r="I1201" s="343"/>
      <c r="J1201" s="343"/>
      <c r="K1201" s="343"/>
      <c r="L1201" s="343"/>
      <c r="M1201" s="343"/>
      <c r="N1201" s="343"/>
      <c r="O1201" s="343"/>
      <c r="P1201" s="343"/>
      <c r="Q1201" s="343"/>
      <c r="R1201" s="343"/>
      <c r="S1201" s="343"/>
      <c r="T1201" s="343"/>
      <c r="U1201" s="343"/>
      <c r="V1201" s="343"/>
      <c r="W1201" s="343"/>
      <c r="X1201" s="343"/>
      <c r="Y1201" s="343"/>
      <c r="Z1201" s="343"/>
      <c r="AA1201" s="343"/>
      <c r="AB1201" s="343"/>
      <c r="AC1201" s="343"/>
      <c r="AD1201" s="343"/>
      <c r="AE1201" s="33"/>
      <c r="AF1201" s="277"/>
      <c r="AG1201" s="470"/>
      <c r="AK1201" s="3"/>
      <c r="AL1201" s="372"/>
      <c r="AQ1201" s="374"/>
      <c r="AR1201" s="34"/>
    </row>
    <row r="1202" spans="1:44" ht="24" customHeight="1" x14ac:dyDescent="0.65">
      <c r="A1202" s="286"/>
      <c r="B1202" s="359"/>
      <c r="C1202" s="299"/>
      <c r="D1202" s="299"/>
      <c r="E1202" s="375"/>
      <c r="F1202" s="280"/>
      <c r="G1202" s="297"/>
      <c r="H1202" s="717" t="s">
        <v>976</v>
      </c>
      <c r="I1202" s="718"/>
      <c r="J1202" s="718"/>
      <c r="K1202" s="718"/>
      <c r="L1202" s="718"/>
      <c r="M1202" s="718"/>
      <c r="N1202" s="718"/>
      <c r="O1202" s="718"/>
      <c r="P1202" s="718"/>
      <c r="Q1202" s="718"/>
      <c r="R1202" s="718"/>
      <c r="S1202" s="718"/>
      <c r="T1202" s="718"/>
      <c r="U1202" s="718"/>
      <c r="V1202" s="718"/>
      <c r="W1202" s="718"/>
      <c r="X1202" s="718"/>
      <c r="Y1202" s="718"/>
      <c r="Z1202" s="718"/>
      <c r="AA1202" s="718"/>
      <c r="AB1202" s="718"/>
      <c r="AC1202" s="718"/>
      <c r="AD1202" s="719"/>
      <c r="AE1202" s="33"/>
      <c r="AF1202" s="277"/>
      <c r="AG1202" s="470"/>
      <c r="AK1202" s="3"/>
      <c r="AL1202" s="372"/>
      <c r="AQ1202" s="374"/>
      <c r="AR1202" s="34"/>
    </row>
    <row r="1203" spans="1:44" ht="24" customHeight="1" x14ac:dyDescent="0.65">
      <c r="A1203" s="286"/>
      <c r="B1203" s="359"/>
      <c r="C1203" s="299"/>
      <c r="D1203" s="299"/>
      <c r="E1203" s="375"/>
      <c r="F1203" s="280"/>
      <c r="G1203" s="297"/>
      <c r="H1203" s="720"/>
      <c r="I1203" s="520"/>
      <c r="J1203" s="520"/>
      <c r="K1203" s="520"/>
      <c r="L1203" s="520"/>
      <c r="M1203" s="520"/>
      <c r="N1203" s="520"/>
      <c r="O1203" s="520"/>
      <c r="P1203" s="520"/>
      <c r="Q1203" s="520"/>
      <c r="R1203" s="520"/>
      <c r="S1203" s="520"/>
      <c r="T1203" s="520"/>
      <c r="U1203" s="520"/>
      <c r="V1203" s="520"/>
      <c r="W1203" s="520"/>
      <c r="X1203" s="520"/>
      <c r="Y1203" s="520"/>
      <c r="Z1203" s="520"/>
      <c r="AA1203" s="520"/>
      <c r="AB1203" s="520"/>
      <c r="AC1203" s="520"/>
      <c r="AD1203" s="721"/>
      <c r="AE1203" s="33"/>
      <c r="AF1203" s="277"/>
      <c r="AG1203" s="470"/>
      <c r="AK1203" s="3"/>
      <c r="AL1203" s="372"/>
      <c r="AQ1203" s="374"/>
      <c r="AR1203" s="34"/>
    </row>
    <row r="1204" spans="1:44" ht="30.55" customHeight="1" thickBot="1" x14ac:dyDescent="0.7">
      <c r="A1204" s="286"/>
      <c r="B1204" s="359"/>
      <c r="C1204" s="299"/>
      <c r="D1204" s="299"/>
      <c r="E1204" s="375"/>
      <c r="F1204" s="280"/>
      <c r="G1204" s="297"/>
      <c r="H1204" s="722"/>
      <c r="I1204" s="723"/>
      <c r="J1204" s="723"/>
      <c r="K1204" s="723"/>
      <c r="L1204" s="723"/>
      <c r="M1204" s="723"/>
      <c r="N1204" s="723"/>
      <c r="O1204" s="723"/>
      <c r="P1204" s="723"/>
      <c r="Q1204" s="723"/>
      <c r="R1204" s="723"/>
      <c r="S1204" s="723"/>
      <c r="T1204" s="723"/>
      <c r="U1204" s="723"/>
      <c r="V1204" s="723"/>
      <c r="W1204" s="723"/>
      <c r="X1204" s="723"/>
      <c r="Y1204" s="723"/>
      <c r="Z1204" s="723"/>
      <c r="AA1204" s="723"/>
      <c r="AB1204" s="723"/>
      <c r="AC1204" s="723"/>
      <c r="AD1204" s="724"/>
      <c r="AE1204" s="33"/>
      <c r="AF1204" s="277"/>
      <c r="AG1204" s="470"/>
      <c r="AK1204" s="3"/>
      <c r="AL1204" s="372"/>
      <c r="AQ1204" s="374"/>
      <c r="AR1204" s="34"/>
    </row>
    <row r="1205" spans="1:44" ht="24" customHeight="1" x14ac:dyDescent="0.65">
      <c r="A1205" s="297"/>
      <c r="B1205" s="359"/>
      <c r="C1205" s="299"/>
      <c r="D1205" s="299"/>
      <c r="E1205" s="375"/>
      <c r="F1205" s="280"/>
      <c r="G1205" s="297"/>
      <c r="H1205" s="297"/>
      <c r="I1205" s="297"/>
      <c r="J1205" s="297"/>
      <c r="K1205" s="297"/>
      <c r="L1205" s="297"/>
      <c r="M1205" s="297"/>
      <c r="N1205" s="297"/>
      <c r="O1205" s="297"/>
      <c r="P1205" s="297"/>
      <c r="Q1205" s="297"/>
      <c r="R1205" s="297"/>
      <c r="S1205" s="297"/>
      <c r="T1205" s="297"/>
      <c r="U1205" s="297"/>
      <c r="V1205" s="297"/>
      <c r="W1205" s="297"/>
      <c r="X1205" s="297"/>
      <c r="Y1205" s="297"/>
      <c r="Z1205" s="297"/>
      <c r="AA1205" s="297"/>
      <c r="AB1205" s="297"/>
      <c r="AC1205" s="297"/>
      <c r="AD1205" s="297"/>
      <c r="AE1205" s="33"/>
      <c r="AF1205" s="277"/>
      <c r="AG1205" s="470"/>
      <c r="AK1205" s="3"/>
      <c r="AL1205" s="378"/>
      <c r="AM1205" s="379"/>
      <c r="AN1205" s="379"/>
      <c r="AO1205" s="379"/>
      <c r="AP1205" s="379"/>
      <c r="AQ1205" s="380"/>
      <c r="AR1205" s="34"/>
    </row>
    <row r="1206" spans="1:44" ht="24" customHeight="1" x14ac:dyDescent="0.65">
      <c r="A1206" s="297">
        <f t="shared" ref="A1206" si="41">_xlfn.IFS(AG1206=0,"",AG1206&gt;0,AG1206,AG1206&lt;&gt;"","")</f>
        <v>1881</v>
      </c>
      <c r="B1206" s="359"/>
      <c r="C1206" s="299"/>
      <c r="D1206" s="299"/>
      <c r="E1206" s="375"/>
      <c r="F1206" s="280"/>
      <c r="G1206" s="376" t="s">
        <v>114</v>
      </c>
      <c r="H1206" s="520" t="s">
        <v>977</v>
      </c>
      <c r="I1206" s="520"/>
      <c r="J1206" s="520"/>
      <c r="K1206" s="520"/>
      <c r="L1206" s="520"/>
      <c r="M1206" s="520"/>
      <c r="N1206" s="520"/>
      <c r="O1206" s="520"/>
      <c r="P1206" s="520"/>
      <c r="Q1206" s="520"/>
      <c r="R1206" s="520"/>
      <c r="S1206" s="520"/>
      <c r="T1206" s="520"/>
      <c r="U1206" s="520"/>
      <c r="V1206" s="520"/>
      <c r="W1206" s="520"/>
      <c r="X1206" s="520"/>
      <c r="Y1206" s="520"/>
      <c r="Z1206" s="520"/>
      <c r="AA1206" s="520"/>
      <c r="AB1206" s="520"/>
      <c r="AC1206" s="520"/>
      <c r="AD1206" s="520"/>
      <c r="AE1206" s="33"/>
      <c r="AF1206" s="277"/>
      <c r="AG1206" s="471">
        <v>1881</v>
      </c>
      <c r="AH1206" s="554" t="s">
        <v>50</v>
      </c>
      <c r="AI1206" s="555"/>
      <c r="AJ1206" s="556"/>
      <c r="AK1206" s="3"/>
      <c r="AL1206" s="372"/>
      <c r="AQ1206" s="374"/>
      <c r="AR1206" s="70" t="e">
        <f>VLOOKUP(AH1206,$CD$7:$CE$9,2,FALSE)</f>
        <v>#N/A</v>
      </c>
    </row>
    <row r="1207" spans="1:44" ht="24" customHeight="1" x14ac:dyDescent="0.65">
      <c r="A1207" s="297"/>
      <c r="B1207" s="359"/>
      <c r="C1207" s="299"/>
      <c r="D1207" s="299"/>
      <c r="E1207" s="375"/>
      <c r="F1207" s="280"/>
      <c r="G1207" s="297"/>
      <c r="H1207" s="520"/>
      <c r="I1207" s="520"/>
      <c r="J1207" s="520"/>
      <c r="K1207" s="520"/>
      <c r="L1207" s="520"/>
      <c r="M1207" s="520"/>
      <c r="N1207" s="520"/>
      <c r="O1207" s="520"/>
      <c r="P1207" s="520"/>
      <c r="Q1207" s="520"/>
      <c r="R1207" s="520"/>
      <c r="S1207" s="520"/>
      <c r="T1207" s="520"/>
      <c r="U1207" s="520"/>
      <c r="V1207" s="520"/>
      <c r="W1207" s="520"/>
      <c r="X1207" s="520"/>
      <c r="Y1207" s="520"/>
      <c r="Z1207" s="520"/>
      <c r="AA1207" s="520"/>
      <c r="AB1207" s="520"/>
      <c r="AC1207" s="520"/>
      <c r="AD1207" s="520"/>
      <c r="AE1207" s="33"/>
      <c r="AF1207" s="277"/>
      <c r="AG1207" s="468"/>
      <c r="AK1207" s="3"/>
      <c r="AL1207" s="378"/>
      <c r="AM1207" s="379"/>
      <c r="AN1207" s="379"/>
      <c r="AO1207" s="379"/>
      <c r="AP1207" s="379"/>
      <c r="AQ1207" s="380"/>
      <c r="AR1207" s="34"/>
    </row>
    <row r="1208" spans="1:44" ht="24" customHeight="1" x14ac:dyDescent="0.65">
      <c r="A1208" s="297"/>
      <c r="B1208" s="359"/>
      <c r="C1208" s="299"/>
      <c r="D1208" s="299"/>
      <c r="E1208" s="375"/>
      <c r="F1208" s="280"/>
      <c r="G1208" s="297"/>
      <c r="H1208" s="520"/>
      <c r="I1208" s="520"/>
      <c r="J1208" s="520"/>
      <c r="K1208" s="520"/>
      <c r="L1208" s="520"/>
      <c r="M1208" s="520"/>
      <c r="N1208" s="520"/>
      <c r="O1208" s="520"/>
      <c r="P1208" s="520"/>
      <c r="Q1208" s="520"/>
      <c r="R1208" s="520"/>
      <c r="S1208" s="520"/>
      <c r="T1208" s="520"/>
      <c r="U1208" s="520"/>
      <c r="V1208" s="520"/>
      <c r="W1208" s="520"/>
      <c r="X1208" s="520"/>
      <c r="Y1208" s="520"/>
      <c r="Z1208" s="520"/>
      <c r="AA1208" s="520"/>
      <c r="AB1208" s="520"/>
      <c r="AC1208" s="520"/>
      <c r="AD1208" s="520"/>
      <c r="AE1208" s="33"/>
      <c r="AF1208" s="277"/>
      <c r="AG1208" s="468"/>
      <c r="AK1208" s="3"/>
      <c r="AL1208" s="378"/>
      <c r="AM1208" s="379"/>
      <c r="AN1208" s="379"/>
      <c r="AO1208" s="379"/>
      <c r="AP1208" s="379"/>
      <c r="AQ1208" s="380"/>
      <c r="AR1208" s="34"/>
    </row>
    <row r="1209" spans="1:44" ht="24" customHeight="1" x14ac:dyDescent="0.65">
      <c r="A1209" s="297">
        <f t="shared" ref="A1209:A1289" si="42">_xlfn.IFS(AG1209=0,"",AG1209&gt;0,AG1209,AG1209&lt;&gt;"","")</f>
        <v>1882</v>
      </c>
      <c r="B1209" s="359"/>
      <c r="C1209" s="299"/>
      <c r="D1209" s="299"/>
      <c r="E1209" s="375"/>
      <c r="F1209" s="280"/>
      <c r="G1209" s="376" t="s">
        <v>115</v>
      </c>
      <c r="H1209" s="520" t="s">
        <v>981</v>
      </c>
      <c r="I1209" s="520"/>
      <c r="J1209" s="520"/>
      <c r="K1209" s="520"/>
      <c r="L1209" s="520"/>
      <c r="M1209" s="520"/>
      <c r="N1209" s="520"/>
      <c r="O1209" s="520"/>
      <c r="P1209" s="520"/>
      <c r="Q1209" s="520"/>
      <c r="R1209" s="520"/>
      <c r="S1209" s="520"/>
      <c r="T1209" s="520"/>
      <c r="U1209" s="520"/>
      <c r="V1209" s="520"/>
      <c r="W1209" s="520"/>
      <c r="X1209" s="520"/>
      <c r="Y1209" s="520"/>
      <c r="Z1209" s="520"/>
      <c r="AA1209" s="520"/>
      <c r="AB1209" s="520"/>
      <c r="AC1209" s="520"/>
      <c r="AD1209" s="520"/>
      <c r="AE1209" s="33"/>
      <c r="AF1209" s="277"/>
      <c r="AG1209" s="471">
        <v>1882</v>
      </c>
      <c r="AH1209" s="554" t="s">
        <v>50</v>
      </c>
      <c r="AI1209" s="555"/>
      <c r="AJ1209" s="556"/>
      <c r="AK1209" s="3"/>
      <c r="AL1209" s="372"/>
      <c r="AQ1209" s="374"/>
      <c r="AR1209" s="70" t="e">
        <f>VLOOKUP(AH1209,$CD$7:$CE$9,2,FALSE)</f>
        <v>#N/A</v>
      </c>
    </row>
    <row r="1210" spans="1:44" ht="24" customHeight="1" x14ac:dyDescent="0.65">
      <c r="A1210" s="297"/>
      <c r="B1210" s="359"/>
      <c r="C1210" s="299"/>
      <c r="D1210" s="299"/>
      <c r="E1210" s="375"/>
      <c r="F1210" s="280"/>
      <c r="G1210" s="297"/>
      <c r="H1210" s="520"/>
      <c r="I1210" s="520"/>
      <c r="J1210" s="520"/>
      <c r="K1210" s="520"/>
      <c r="L1210" s="520"/>
      <c r="M1210" s="520"/>
      <c r="N1210" s="520"/>
      <c r="O1210" s="520"/>
      <c r="P1210" s="520"/>
      <c r="Q1210" s="520"/>
      <c r="R1210" s="520"/>
      <c r="S1210" s="520"/>
      <c r="T1210" s="520"/>
      <c r="U1210" s="520"/>
      <c r="V1210" s="520"/>
      <c r="W1210" s="520"/>
      <c r="X1210" s="520"/>
      <c r="Y1210" s="520"/>
      <c r="Z1210" s="520"/>
      <c r="AA1210" s="520"/>
      <c r="AB1210" s="520"/>
      <c r="AC1210" s="520"/>
      <c r="AD1210" s="520"/>
      <c r="AE1210" s="33"/>
      <c r="AF1210" s="277"/>
      <c r="AG1210" s="468"/>
      <c r="AK1210" s="3"/>
      <c r="AL1210" s="378"/>
      <c r="AM1210" s="379"/>
      <c r="AN1210" s="379"/>
      <c r="AO1210" s="379"/>
      <c r="AP1210" s="379"/>
      <c r="AQ1210" s="380"/>
      <c r="AR1210" s="34"/>
    </row>
    <row r="1211" spans="1:44" ht="24" customHeight="1" x14ac:dyDescent="0.65">
      <c r="A1211" s="297"/>
      <c r="B1211" s="359"/>
      <c r="C1211" s="299"/>
      <c r="D1211" s="299"/>
      <c r="E1211" s="375"/>
      <c r="F1211" s="280"/>
      <c r="G1211" s="297"/>
      <c r="H1211" s="329"/>
      <c r="I1211" s="329"/>
      <c r="J1211" s="329"/>
      <c r="K1211" s="329"/>
      <c r="L1211" s="329"/>
      <c r="M1211" s="329"/>
      <c r="N1211" s="329"/>
      <c r="O1211" s="329"/>
      <c r="P1211" s="329"/>
      <c r="Q1211" s="329"/>
      <c r="R1211" s="329"/>
      <c r="S1211" s="329"/>
      <c r="T1211" s="329"/>
      <c r="U1211" s="329"/>
      <c r="V1211" s="329"/>
      <c r="W1211" s="329"/>
      <c r="X1211" s="329"/>
      <c r="Y1211" s="329"/>
      <c r="Z1211" s="329"/>
      <c r="AA1211" s="329"/>
      <c r="AB1211" s="329"/>
      <c r="AC1211" s="329"/>
      <c r="AD1211" s="329"/>
      <c r="AE1211" s="33"/>
      <c r="AF1211" s="277"/>
      <c r="AG1211" s="468"/>
      <c r="AK1211" s="3"/>
      <c r="AL1211" s="378"/>
      <c r="AM1211" s="379"/>
      <c r="AN1211" s="379"/>
      <c r="AO1211" s="379"/>
      <c r="AP1211" s="379"/>
      <c r="AQ1211" s="380"/>
      <c r="AR1211" s="34"/>
    </row>
    <row r="1212" spans="1:44" ht="24" customHeight="1" x14ac:dyDescent="0.65">
      <c r="A1212" s="297">
        <f t="shared" si="42"/>
        <v>1883</v>
      </c>
      <c r="B1212" s="359"/>
      <c r="C1212" s="299"/>
      <c r="D1212" s="299"/>
      <c r="E1212" s="375"/>
      <c r="F1212" s="280"/>
      <c r="G1212" s="376" t="s">
        <v>136</v>
      </c>
      <c r="H1212" s="520" t="s">
        <v>982</v>
      </c>
      <c r="I1212" s="520"/>
      <c r="J1212" s="520"/>
      <c r="K1212" s="520"/>
      <c r="L1212" s="520"/>
      <c r="M1212" s="520"/>
      <c r="N1212" s="520"/>
      <c r="O1212" s="520"/>
      <c r="P1212" s="520"/>
      <c r="Q1212" s="520"/>
      <c r="R1212" s="520"/>
      <c r="S1212" s="520"/>
      <c r="T1212" s="520"/>
      <c r="U1212" s="520"/>
      <c r="V1212" s="520"/>
      <c r="W1212" s="520"/>
      <c r="X1212" s="520"/>
      <c r="Y1212" s="520"/>
      <c r="Z1212" s="520"/>
      <c r="AA1212" s="520"/>
      <c r="AB1212" s="520"/>
      <c r="AC1212" s="520"/>
      <c r="AD1212" s="520"/>
      <c r="AE1212" s="33"/>
      <c r="AF1212" s="277"/>
      <c r="AG1212" s="471">
        <v>1883</v>
      </c>
      <c r="AH1212" s="554" t="s">
        <v>50</v>
      </c>
      <c r="AI1212" s="555"/>
      <c r="AJ1212" s="556"/>
      <c r="AK1212" s="3"/>
      <c r="AL1212" s="381"/>
      <c r="AM1212" s="382"/>
      <c r="AN1212" s="382"/>
      <c r="AO1212" s="382"/>
      <c r="AP1212" s="382"/>
      <c r="AQ1212" s="383"/>
      <c r="AR1212" s="70" t="e">
        <f>VLOOKUP(AH1212,$CD$7:$CE$9,2,FALSE)</f>
        <v>#N/A</v>
      </c>
    </row>
    <row r="1213" spans="1:44" ht="24" customHeight="1" x14ac:dyDescent="0.65">
      <c r="A1213" s="297"/>
      <c r="B1213" s="359"/>
      <c r="C1213" s="299"/>
      <c r="D1213" s="299"/>
      <c r="E1213" s="375"/>
      <c r="F1213" s="280"/>
      <c r="G1213" s="297"/>
      <c r="H1213" s="520"/>
      <c r="I1213" s="520"/>
      <c r="J1213" s="520"/>
      <c r="K1213" s="520"/>
      <c r="L1213" s="520"/>
      <c r="M1213" s="520"/>
      <c r="N1213" s="520"/>
      <c r="O1213" s="520"/>
      <c r="P1213" s="520"/>
      <c r="Q1213" s="520"/>
      <c r="R1213" s="520"/>
      <c r="S1213" s="520"/>
      <c r="T1213" s="520"/>
      <c r="U1213" s="520"/>
      <c r="V1213" s="520"/>
      <c r="W1213" s="520"/>
      <c r="X1213" s="520"/>
      <c r="Y1213" s="520"/>
      <c r="Z1213" s="520"/>
      <c r="AA1213" s="520"/>
      <c r="AB1213" s="520"/>
      <c r="AC1213" s="520"/>
      <c r="AD1213" s="520"/>
      <c r="AE1213" s="33"/>
      <c r="AF1213" s="277"/>
      <c r="AG1213" s="468"/>
      <c r="AK1213" s="3"/>
      <c r="AL1213" s="381"/>
      <c r="AM1213" s="382"/>
      <c r="AN1213" s="382"/>
      <c r="AO1213" s="382"/>
      <c r="AP1213" s="382"/>
      <c r="AQ1213" s="383"/>
      <c r="AR1213" s="34"/>
    </row>
    <row r="1214" spans="1:44" ht="24" customHeight="1" x14ac:dyDescent="0.65">
      <c r="A1214" s="297"/>
      <c r="B1214" s="359"/>
      <c r="C1214" s="299"/>
      <c r="D1214" s="299"/>
      <c r="E1214" s="375"/>
      <c r="F1214" s="280"/>
      <c r="G1214" s="297"/>
      <c r="H1214" s="520"/>
      <c r="I1214" s="520"/>
      <c r="J1214" s="520"/>
      <c r="K1214" s="520"/>
      <c r="L1214" s="520"/>
      <c r="M1214" s="520"/>
      <c r="N1214" s="520"/>
      <c r="O1214" s="520"/>
      <c r="P1214" s="520"/>
      <c r="Q1214" s="520"/>
      <c r="R1214" s="520"/>
      <c r="S1214" s="520"/>
      <c r="T1214" s="520"/>
      <c r="U1214" s="520"/>
      <c r="V1214" s="520"/>
      <c r="W1214" s="520"/>
      <c r="X1214" s="520"/>
      <c r="Y1214" s="520"/>
      <c r="Z1214" s="520"/>
      <c r="AA1214" s="520"/>
      <c r="AB1214" s="520"/>
      <c r="AC1214" s="520"/>
      <c r="AD1214" s="520"/>
      <c r="AE1214" s="33"/>
      <c r="AF1214" s="277"/>
      <c r="AG1214" s="470"/>
      <c r="AK1214" s="3"/>
      <c r="AL1214" s="372"/>
      <c r="AQ1214" s="374"/>
      <c r="AR1214" s="34"/>
    </row>
    <row r="1215" spans="1:44" ht="24" customHeight="1" x14ac:dyDescent="0.65">
      <c r="A1215" s="297"/>
      <c r="B1215" s="359"/>
      <c r="C1215" s="299"/>
      <c r="D1215" s="299"/>
      <c r="E1215" s="375"/>
      <c r="F1215" s="280"/>
      <c r="G1215" s="297"/>
      <c r="H1215" s="520"/>
      <c r="I1215" s="520"/>
      <c r="J1215" s="520"/>
      <c r="K1215" s="520"/>
      <c r="L1215" s="520"/>
      <c r="M1215" s="520"/>
      <c r="N1215" s="520"/>
      <c r="O1215" s="520"/>
      <c r="P1215" s="520"/>
      <c r="Q1215" s="520"/>
      <c r="R1215" s="520"/>
      <c r="S1215" s="520"/>
      <c r="T1215" s="520"/>
      <c r="U1215" s="520"/>
      <c r="V1215" s="520"/>
      <c r="W1215" s="520"/>
      <c r="X1215" s="520"/>
      <c r="Y1215" s="520"/>
      <c r="Z1215" s="520"/>
      <c r="AA1215" s="520"/>
      <c r="AB1215" s="520"/>
      <c r="AC1215" s="520"/>
      <c r="AD1215" s="520"/>
      <c r="AE1215" s="33"/>
      <c r="AF1215" s="277"/>
      <c r="AG1215" s="470"/>
      <c r="AK1215" s="3"/>
      <c r="AL1215" s="372"/>
      <c r="AQ1215" s="374"/>
      <c r="AR1215" s="34"/>
    </row>
    <row r="1216" spans="1:44" ht="24" customHeight="1" x14ac:dyDescent="0.65">
      <c r="A1216" s="297"/>
      <c r="B1216" s="359"/>
      <c r="C1216" s="299"/>
      <c r="D1216" s="299"/>
      <c r="E1216" s="375"/>
      <c r="F1216" s="280"/>
      <c r="G1216" s="297"/>
      <c r="H1216" s="297"/>
      <c r="I1216" s="297"/>
      <c r="J1216" s="297"/>
      <c r="K1216" s="297"/>
      <c r="L1216" s="297"/>
      <c r="M1216" s="297"/>
      <c r="N1216" s="297"/>
      <c r="O1216" s="297"/>
      <c r="P1216" s="297"/>
      <c r="Q1216" s="297"/>
      <c r="R1216" s="297"/>
      <c r="S1216" s="297"/>
      <c r="T1216" s="297"/>
      <c r="U1216" s="297"/>
      <c r="V1216" s="297"/>
      <c r="W1216" s="297"/>
      <c r="X1216" s="297"/>
      <c r="Y1216" s="297"/>
      <c r="Z1216" s="297"/>
      <c r="AA1216" s="297"/>
      <c r="AB1216" s="297"/>
      <c r="AC1216" s="297"/>
      <c r="AD1216" s="297"/>
      <c r="AE1216" s="33"/>
      <c r="AF1216" s="277"/>
      <c r="AG1216" s="470"/>
      <c r="AK1216" s="3"/>
      <c r="AL1216" s="372"/>
      <c r="AQ1216" s="374"/>
      <c r="AR1216" s="34"/>
    </row>
    <row r="1217" spans="1:44" ht="24" customHeight="1" x14ac:dyDescent="0.65">
      <c r="A1217" s="297"/>
      <c r="B1217" s="359"/>
      <c r="C1217" s="299"/>
      <c r="D1217" s="299"/>
      <c r="E1217" s="375"/>
      <c r="F1217" s="280"/>
      <c r="G1217" s="297"/>
      <c r="H1217" s="520" t="s">
        <v>983</v>
      </c>
      <c r="I1217" s="520"/>
      <c r="J1217" s="520"/>
      <c r="K1217" s="520"/>
      <c r="L1217" s="520"/>
      <c r="M1217" s="520"/>
      <c r="N1217" s="520"/>
      <c r="O1217" s="520"/>
      <c r="P1217" s="520"/>
      <c r="Q1217" s="520"/>
      <c r="R1217" s="520"/>
      <c r="S1217" s="520"/>
      <c r="T1217" s="520"/>
      <c r="U1217" s="520"/>
      <c r="V1217" s="520"/>
      <c r="W1217" s="520"/>
      <c r="X1217" s="520"/>
      <c r="Y1217" s="520"/>
      <c r="Z1217" s="520"/>
      <c r="AA1217" s="520"/>
      <c r="AB1217" s="520"/>
      <c r="AC1217" s="520"/>
      <c r="AD1217" s="520"/>
      <c r="AE1217" s="33"/>
      <c r="AF1217" s="277"/>
      <c r="AG1217" s="470"/>
      <c r="AK1217" s="3"/>
      <c r="AL1217" s="614" t="s">
        <v>994</v>
      </c>
      <c r="AM1217" s="615"/>
      <c r="AN1217" s="615"/>
      <c r="AO1217" s="615"/>
      <c r="AP1217" s="615"/>
      <c r="AQ1217" s="616"/>
      <c r="AR1217" s="34"/>
    </row>
    <row r="1218" spans="1:44" ht="24" customHeight="1" x14ac:dyDescent="0.65">
      <c r="A1218" s="297"/>
      <c r="B1218" s="359"/>
      <c r="C1218" s="299"/>
      <c r="D1218" s="299"/>
      <c r="E1218" s="375"/>
      <c r="F1218" s="280"/>
      <c r="G1218" s="297"/>
      <c r="H1218" s="520"/>
      <c r="I1218" s="520"/>
      <c r="J1218" s="520"/>
      <c r="K1218" s="520"/>
      <c r="L1218" s="520"/>
      <c r="M1218" s="520"/>
      <c r="N1218" s="520"/>
      <c r="O1218" s="520"/>
      <c r="P1218" s="520"/>
      <c r="Q1218" s="520"/>
      <c r="R1218" s="520"/>
      <c r="S1218" s="520"/>
      <c r="T1218" s="520"/>
      <c r="U1218" s="520"/>
      <c r="V1218" s="520"/>
      <c r="W1218" s="520"/>
      <c r="X1218" s="520"/>
      <c r="Y1218" s="520"/>
      <c r="Z1218" s="520"/>
      <c r="AA1218" s="520"/>
      <c r="AB1218" s="520"/>
      <c r="AC1218" s="520"/>
      <c r="AD1218" s="520"/>
      <c r="AE1218" s="33"/>
      <c r="AF1218" s="277"/>
      <c r="AG1218" s="470"/>
      <c r="AK1218" s="3"/>
      <c r="AL1218" s="614"/>
      <c r="AM1218" s="615"/>
      <c r="AN1218" s="615"/>
      <c r="AO1218" s="615"/>
      <c r="AP1218" s="615"/>
      <c r="AQ1218" s="616"/>
      <c r="AR1218" s="34"/>
    </row>
    <row r="1219" spans="1:44" ht="24" customHeight="1" x14ac:dyDescent="0.65">
      <c r="A1219" s="297"/>
      <c r="B1219" s="359"/>
      <c r="C1219" s="299"/>
      <c r="D1219" s="299"/>
      <c r="E1219" s="375"/>
      <c r="F1219" s="280"/>
      <c r="G1219" s="297"/>
      <c r="H1219" s="520"/>
      <c r="I1219" s="520"/>
      <c r="J1219" s="520"/>
      <c r="K1219" s="520"/>
      <c r="L1219" s="520"/>
      <c r="M1219" s="520"/>
      <c r="N1219" s="520"/>
      <c r="O1219" s="520"/>
      <c r="P1219" s="520"/>
      <c r="Q1219" s="520"/>
      <c r="R1219" s="520"/>
      <c r="S1219" s="520"/>
      <c r="T1219" s="520"/>
      <c r="U1219" s="520"/>
      <c r="V1219" s="520"/>
      <c r="W1219" s="520"/>
      <c r="X1219" s="520"/>
      <c r="Y1219" s="520"/>
      <c r="Z1219" s="520"/>
      <c r="AA1219" s="520"/>
      <c r="AB1219" s="520"/>
      <c r="AC1219" s="520"/>
      <c r="AD1219" s="520"/>
      <c r="AE1219" s="33"/>
      <c r="AF1219" s="277"/>
      <c r="AG1219" s="470"/>
      <c r="AK1219" s="3"/>
      <c r="AL1219" s="372"/>
      <c r="AQ1219" s="374"/>
      <c r="AR1219" s="34"/>
    </row>
    <row r="1220" spans="1:44" ht="24" customHeight="1" x14ac:dyDescent="0.65">
      <c r="A1220" s="297"/>
      <c r="B1220" s="359"/>
      <c r="C1220" s="299"/>
      <c r="D1220" s="299"/>
      <c r="E1220" s="375"/>
      <c r="F1220" s="280"/>
      <c r="G1220" s="297"/>
      <c r="H1220" s="520"/>
      <c r="I1220" s="520"/>
      <c r="J1220" s="520"/>
      <c r="K1220" s="520"/>
      <c r="L1220" s="520"/>
      <c r="M1220" s="520"/>
      <c r="N1220" s="520"/>
      <c r="O1220" s="520"/>
      <c r="P1220" s="520"/>
      <c r="Q1220" s="520"/>
      <c r="R1220" s="520"/>
      <c r="S1220" s="520"/>
      <c r="T1220" s="520"/>
      <c r="U1220" s="520"/>
      <c r="V1220" s="520"/>
      <c r="W1220" s="520"/>
      <c r="X1220" s="520"/>
      <c r="Y1220" s="520"/>
      <c r="Z1220" s="520"/>
      <c r="AA1220" s="520"/>
      <c r="AB1220" s="520"/>
      <c r="AC1220" s="520"/>
      <c r="AD1220" s="520"/>
      <c r="AE1220" s="33"/>
      <c r="AF1220" s="277"/>
      <c r="AG1220" s="470"/>
      <c r="AK1220" s="3"/>
      <c r="AL1220" s="372"/>
      <c r="AQ1220" s="374"/>
      <c r="AR1220" s="34"/>
    </row>
    <row r="1221" spans="1:44" ht="24" customHeight="1" x14ac:dyDescent="0.65">
      <c r="A1221" s="297"/>
      <c r="B1221" s="359"/>
      <c r="C1221" s="299"/>
      <c r="D1221" s="299"/>
      <c r="E1221" s="375"/>
      <c r="F1221" s="280"/>
      <c r="G1221" s="297"/>
      <c r="H1221" s="520"/>
      <c r="I1221" s="520"/>
      <c r="J1221" s="520"/>
      <c r="K1221" s="520"/>
      <c r="L1221" s="520"/>
      <c r="M1221" s="520"/>
      <c r="N1221" s="520"/>
      <c r="O1221" s="520"/>
      <c r="P1221" s="520"/>
      <c r="Q1221" s="520"/>
      <c r="R1221" s="520"/>
      <c r="S1221" s="520"/>
      <c r="T1221" s="520"/>
      <c r="U1221" s="520"/>
      <c r="V1221" s="520"/>
      <c r="W1221" s="520"/>
      <c r="X1221" s="520"/>
      <c r="Y1221" s="520"/>
      <c r="Z1221" s="520"/>
      <c r="AA1221" s="520"/>
      <c r="AB1221" s="520"/>
      <c r="AC1221" s="520"/>
      <c r="AD1221" s="520"/>
      <c r="AE1221" s="33"/>
      <c r="AF1221" s="277"/>
      <c r="AG1221" s="470"/>
      <c r="AK1221" s="3"/>
      <c r="AL1221" s="372"/>
      <c r="AQ1221" s="374"/>
      <c r="AR1221" s="34"/>
    </row>
    <row r="1222" spans="1:44" ht="24" customHeight="1" x14ac:dyDescent="0.65">
      <c r="A1222" s="297"/>
      <c r="B1222" s="359"/>
      <c r="C1222" s="299"/>
      <c r="D1222" s="299"/>
      <c r="E1222" s="375"/>
      <c r="F1222" s="280"/>
      <c r="G1222" s="297"/>
      <c r="H1222" s="520"/>
      <c r="I1222" s="520"/>
      <c r="J1222" s="520"/>
      <c r="K1222" s="520"/>
      <c r="L1222" s="520"/>
      <c r="M1222" s="520"/>
      <c r="N1222" s="520"/>
      <c r="O1222" s="520"/>
      <c r="P1222" s="520"/>
      <c r="Q1222" s="520"/>
      <c r="R1222" s="520"/>
      <c r="S1222" s="520"/>
      <c r="T1222" s="520"/>
      <c r="U1222" s="520"/>
      <c r="V1222" s="520"/>
      <c r="W1222" s="520"/>
      <c r="X1222" s="520"/>
      <c r="Y1222" s="520"/>
      <c r="Z1222" s="520"/>
      <c r="AA1222" s="520"/>
      <c r="AB1222" s="520"/>
      <c r="AC1222" s="520"/>
      <c r="AD1222" s="520"/>
      <c r="AE1222" s="33"/>
      <c r="AF1222" s="277"/>
      <c r="AG1222" s="470"/>
      <c r="AK1222" s="3"/>
      <c r="AL1222" s="372"/>
      <c r="AQ1222" s="374"/>
      <c r="AR1222" s="34"/>
    </row>
    <row r="1223" spans="1:44" ht="24" customHeight="1" x14ac:dyDescent="0.65">
      <c r="A1223" s="297"/>
      <c r="B1223" s="359"/>
      <c r="C1223" s="299"/>
      <c r="D1223" s="299"/>
      <c r="E1223" s="375"/>
      <c r="F1223" s="280"/>
      <c r="G1223" s="297"/>
      <c r="H1223" s="520"/>
      <c r="I1223" s="520"/>
      <c r="J1223" s="520"/>
      <c r="K1223" s="520"/>
      <c r="L1223" s="520"/>
      <c r="M1223" s="520"/>
      <c r="N1223" s="520"/>
      <c r="O1223" s="520"/>
      <c r="P1223" s="520"/>
      <c r="Q1223" s="520"/>
      <c r="R1223" s="520"/>
      <c r="S1223" s="520"/>
      <c r="T1223" s="520"/>
      <c r="U1223" s="520"/>
      <c r="V1223" s="520"/>
      <c r="W1223" s="520"/>
      <c r="X1223" s="520"/>
      <c r="Y1223" s="520"/>
      <c r="Z1223" s="520"/>
      <c r="AA1223" s="520"/>
      <c r="AB1223" s="520"/>
      <c r="AC1223" s="520"/>
      <c r="AD1223" s="520"/>
      <c r="AE1223" s="33"/>
      <c r="AF1223" s="277"/>
      <c r="AG1223" s="470"/>
      <c r="AK1223" s="3"/>
      <c r="AL1223" s="372"/>
      <c r="AQ1223" s="374"/>
      <c r="AR1223" s="34"/>
    </row>
    <row r="1224" spans="1:44" ht="24" customHeight="1" x14ac:dyDescent="0.65">
      <c r="A1224" s="297"/>
      <c r="B1224" s="359"/>
      <c r="C1224" s="299"/>
      <c r="D1224" s="299"/>
      <c r="E1224" s="375"/>
      <c r="F1224" s="280"/>
      <c r="G1224" s="297"/>
      <c r="H1224" s="520"/>
      <c r="I1224" s="520"/>
      <c r="J1224" s="520"/>
      <c r="K1224" s="520"/>
      <c r="L1224" s="520"/>
      <c r="M1224" s="520"/>
      <c r="N1224" s="520"/>
      <c r="O1224" s="520"/>
      <c r="P1224" s="520"/>
      <c r="Q1224" s="520"/>
      <c r="R1224" s="520"/>
      <c r="S1224" s="520"/>
      <c r="T1224" s="520"/>
      <c r="U1224" s="520"/>
      <c r="V1224" s="520"/>
      <c r="W1224" s="520"/>
      <c r="X1224" s="520"/>
      <c r="Y1224" s="520"/>
      <c r="Z1224" s="520"/>
      <c r="AA1224" s="520"/>
      <c r="AB1224" s="520"/>
      <c r="AC1224" s="520"/>
      <c r="AD1224" s="520"/>
      <c r="AE1224" s="33"/>
      <c r="AF1224" s="277"/>
      <c r="AG1224" s="470"/>
      <c r="AK1224" s="3"/>
      <c r="AL1224" s="372"/>
      <c r="AQ1224" s="374"/>
      <c r="AR1224" s="34"/>
    </row>
    <row r="1225" spans="1:44" ht="24" customHeight="1" x14ac:dyDescent="0.65">
      <c r="A1225" s="297"/>
      <c r="B1225" s="359"/>
      <c r="C1225" s="299"/>
      <c r="D1225" s="299"/>
      <c r="E1225" s="375"/>
      <c r="F1225" s="280"/>
      <c r="G1225" s="297"/>
      <c r="H1225" s="520"/>
      <c r="I1225" s="520"/>
      <c r="J1225" s="520"/>
      <c r="K1225" s="520"/>
      <c r="L1225" s="520"/>
      <c r="M1225" s="520"/>
      <c r="N1225" s="520"/>
      <c r="O1225" s="520"/>
      <c r="P1225" s="520"/>
      <c r="Q1225" s="520"/>
      <c r="R1225" s="520"/>
      <c r="S1225" s="520"/>
      <c r="T1225" s="520"/>
      <c r="U1225" s="520"/>
      <c r="V1225" s="520"/>
      <c r="W1225" s="520"/>
      <c r="X1225" s="520"/>
      <c r="Y1225" s="520"/>
      <c r="Z1225" s="520"/>
      <c r="AA1225" s="520"/>
      <c r="AB1225" s="520"/>
      <c r="AC1225" s="520"/>
      <c r="AD1225" s="520"/>
      <c r="AE1225" s="33"/>
      <c r="AF1225" s="277"/>
      <c r="AG1225" s="470"/>
      <c r="AK1225" s="3"/>
      <c r="AL1225" s="372"/>
      <c r="AQ1225" s="374"/>
      <c r="AR1225" s="34"/>
    </row>
    <row r="1226" spans="1:44" ht="24" customHeight="1" x14ac:dyDescent="0.65">
      <c r="A1226" s="297"/>
      <c r="B1226" s="359"/>
      <c r="C1226" s="299"/>
      <c r="D1226" s="299"/>
      <c r="E1226" s="375"/>
      <c r="F1226" s="280"/>
      <c r="G1226" s="297"/>
      <c r="H1226" s="520"/>
      <c r="I1226" s="520"/>
      <c r="J1226" s="520"/>
      <c r="K1226" s="520"/>
      <c r="L1226" s="520"/>
      <c r="M1226" s="520"/>
      <c r="N1226" s="520"/>
      <c r="O1226" s="520"/>
      <c r="P1226" s="520"/>
      <c r="Q1226" s="520"/>
      <c r="R1226" s="520"/>
      <c r="S1226" s="520"/>
      <c r="T1226" s="520"/>
      <c r="U1226" s="520"/>
      <c r="V1226" s="520"/>
      <c r="W1226" s="520"/>
      <c r="X1226" s="520"/>
      <c r="Y1226" s="520"/>
      <c r="Z1226" s="520"/>
      <c r="AA1226" s="520"/>
      <c r="AB1226" s="520"/>
      <c r="AC1226" s="520"/>
      <c r="AD1226" s="520"/>
      <c r="AE1226" s="33"/>
      <c r="AF1226" s="277"/>
      <c r="AG1226" s="470"/>
      <c r="AK1226" s="3"/>
      <c r="AL1226" s="372"/>
      <c r="AQ1226" s="374"/>
      <c r="AR1226" s="34"/>
    </row>
    <row r="1227" spans="1:44" ht="24" customHeight="1" x14ac:dyDescent="0.65">
      <c r="A1227" s="297"/>
      <c r="B1227" s="359"/>
      <c r="C1227" s="299"/>
      <c r="D1227" s="299"/>
      <c r="E1227" s="375"/>
      <c r="F1227" s="280"/>
      <c r="G1227" s="297"/>
      <c r="H1227" s="297"/>
      <c r="I1227" s="297"/>
      <c r="J1227" s="297"/>
      <c r="K1227" s="297"/>
      <c r="L1227" s="297"/>
      <c r="M1227" s="297"/>
      <c r="N1227" s="297"/>
      <c r="O1227" s="297"/>
      <c r="P1227" s="297"/>
      <c r="Q1227" s="297"/>
      <c r="R1227" s="297"/>
      <c r="S1227" s="297"/>
      <c r="T1227" s="297"/>
      <c r="U1227" s="297"/>
      <c r="V1227" s="297"/>
      <c r="W1227" s="297"/>
      <c r="X1227" s="297"/>
      <c r="Y1227" s="297"/>
      <c r="Z1227" s="297"/>
      <c r="AA1227" s="297"/>
      <c r="AB1227" s="297"/>
      <c r="AC1227" s="297"/>
      <c r="AD1227" s="297"/>
      <c r="AE1227" s="33"/>
      <c r="AF1227" s="277"/>
      <c r="AG1227" s="470"/>
      <c r="AK1227" s="3"/>
      <c r="AL1227" s="372"/>
      <c r="AQ1227" s="374"/>
      <c r="AR1227" s="34"/>
    </row>
    <row r="1228" spans="1:44" ht="24" customHeight="1" x14ac:dyDescent="0.65">
      <c r="A1228" s="297">
        <f t="shared" si="42"/>
        <v>1884</v>
      </c>
      <c r="B1228" s="359"/>
      <c r="C1228" s="299"/>
      <c r="D1228" s="299"/>
      <c r="E1228" s="375"/>
      <c r="F1228" s="684" t="s">
        <v>112</v>
      </c>
      <c r="G1228" s="685"/>
      <c r="H1228" s="520" t="s">
        <v>984</v>
      </c>
      <c r="I1228" s="520"/>
      <c r="J1228" s="520"/>
      <c r="K1228" s="520"/>
      <c r="L1228" s="520"/>
      <c r="M1228" s="520"/>
      <c r="N1228" s="520"/>
      <c r="O1228" s="520"/>
      <c r="P1228" s="520"/>
      <c r="Q1228" s="520"/>
      <c r="R1228" s="520"/>
      <c r="S1228" s="520"/>
      <c r="T1228" s="520"/>
      <c r="U1228" s="520"/>
      <c r="V1228" s="520"/>
      <c r="W1228" s="520"/>
      <c r="X1228" s="520"/>
      <c r="Y1228" s="520"/>
      <c r="Z1228" s="520"/>
      <c r="AA1228" s="520"/>
      <c r="AB1228" s="520"/>
      <c r="AC1228" s="520"/>
      <c r="AD1228" s="520"/>
      <c r="AE1228" s="33"/>
      <c r="AF1228" s="277"/>
      <c r="AG1228" s="471">
        <v>1884</v>
      </c>
      <c r="AH1228" s="554" t="s">
        <v>50</v>
      </c>
      <c r="AI1228" s="555"/>
      <c r="AJ1228" s="556"/>
      <c r="AK1228" s="3"/>
      <c r="AL1228" s="614" t="s">
        <v>990</v>
      </c>
      <c r="AM1228" s="656"/>
      <c r="AN1228" s="656"/>
      <c r="AO1228" s="656"/>
      <c r="AP1228" s="656"/>
      <c r="AQ1228" s="734"/>
      <c r="AR1228" s="70" t="e">
        <f>VLOOKUP(AH1228,$CD$7:$CE$9,2,FALSE)</f>
        <v>#N/A</v>
      </c>
    </row>
    <row r="1229" spans="1:44" ht="24" customHeight="1" x14ac:dyDescent="0.65">
      <c r="A1229" s="297"/>
      <c r="B1229" s="359"/>
      <c r="C1229" s="299"/>
      <c r="D1229" s="299"/>
      <c r="E1229" s="375"/>
      <c r="F1229" s="280"/>
      <c r="G1229" s="297"/>
      <c r="H1229" s="520"/>
      <c r="I1229" s="520"/>
      <c r="J1229" s="520"/>
      <c r="K1229" s="520"/>
      <c r="L1229" s="520"/>
      <c r="M1229" s="520"/>
      <c r="N1229" s="520"/>
      <c r="O1229" s="520"/>
      <c r="P1229" s="520"/>
      <c r="Q1229" s="520"/>
      <c r="R1229" s="520"/>
      <c r="S1229" s="520"/>
      <c r="T1229" s="520"/>
      <c r="U1229" s="520"/>
      <c r="V1229" s="520"/>
      <c r="W1229" s="520"/>
      <c r="X1229" s="520"/>
      <c r="Y1229" s="520"/>
      <c r="Z1229" s="520"/>
      <c r="AA1229" s="520"/>
      <c r="AB1229" s="520"/>
      <c r="AC1229" s="520"/>
      <c r="AD1229" s="520"/>
      <c r="AE1229" s="33"/>
      <c r="AF1229" s="277"/>
      <c r="AG1229" s="468"/>
      <c r="AK1229" s="3"/>
      <c r="AL1229" s="735"/>
      <c r="AM1229" s="656"/>
      <c r="AN1229" s="656"/>
      <c r="AO1229" s="656"/>
      <c r="AP1229" s="656"/>
      <c r="AQ1229" s="734"/>
      <c r="AR1229" s="34"/>
    </row>
    <row r="1230" spans="1:44" ht="24" customHeight="1" x14ac:dyDescent="0.65">
      <c r="A1230" s="297"/>
      <c r="B1230" s="359"/>
      <c r="C1230" s="299"/>
      <c r="D1230" s="299"/>
      <c r="E1230" s="375"/>
      <c r="F1230" s="280"/>
      <c r="G1230" s="297"/>
      <c r="H1230" s="520"/>
      <c r="I1230" s="520"/>
      <c r="J1230" s="520"/>
      <c r="K1230" s="520"/>
      <c r="L1230" s="520"/>
      <c r="M1230" s="520"/>
      <c r="N1230" s="520"/>
      <c r="O1230" s="520"/>
      <c r="P1230" s="520"/>
      <c r="Q1230" s="520"/>
      <c r="R1230" s="520"/>
      <c r="S1230" s="520"/>
      <c r="T1230" s="520"/>
      <c r="U1230" s="520"/>
      <c r="V1230" s="520"/>
      <c r="W1230" s="520"/>
      <c r="X1230" s="520"/>
      <c r="Y1230" s="520"/>
      <c r="Z1230" s="520"/>
      <c r="AA1230" s="520"/>
      <c r="AB1230" s="520"/>
      <c r="AC1230" s="520"/>
      <c r="AD1230" s="520"/>
      <c r="AE1230" s="33"/>
      <c r="AF1230" s="277"/>
      <c r="AG1230" s="468"/>
      <c r="AK1230" s="3"/>
      <c r="AL1230" s="366"/>
      <c r="AM1230" s="367"/>
      <c r="AN1230" s="367"/>
      <c r="AO1230" s="367"/>
      <c r="AP1230" s="367"/>
      <c r="AQ1230" s="368"/>
      <c r="AR1230" s="34"/>
    </row>
    <row r="1231" spans="1:44" ht="24" customHeight="1" x14ac:dyDescent="0.65">
      <c r="A1231" s="297"/>
      <c r="B1231" s="359"/>
      <c r="C1231" s="299"/>
      <c r="D1231" s="299"/>
      <c r="E1231" s="375"/>
      <c r="F1231" s="280"/>
      <c r="G1231" s="297"/>
      <c r="H1231" s="520"/>
      <c r="I1231" s="520"/>
      <c r="J1231" s="520"/>
      <c r="K1231" s="520"/>
      <c r="L1231" s="520"/>
      <c r="M1231" s="520"/>
      <c r="N1231" s="520"/>
      <c r="O1231" s="520"/>
      <c r="P1231" s="520"/>
      <c r="Q1231" s="520"/>
      <c r="R1231" s="520"/>
      <c r="S1231" s="520"/>
      <c r="T1231" s="520"/>
      <c r="U1231" s="520"/>
      <c r="V1231" s="520"/>
      <c r="W1231" s="520"/>
      <c r="X1231" s="520"/>
      <c r="Y1231" s="520"/>
      <c r="Z1231" s="520"/>
      <c r="AA1231" s="520"/>
      <c r="AB1231" s="520"/>
      <c r="AC1231" s="520"/>
      <c r="AD1231" s="520"/>
      <c r="AE1231" s="33"/>
      <c r="AF1231" s="277"/>
      <c r="AG1231" s="470"/>
      <c r="AK1231" s="3"/>
      <c r="AL1231" s="372"/>
      <c r="AQ1231" s="374"/>
      <c r="AR1231" s="34"/>
    </row>
    <row r="1232" spans="1:44" ht="24" customHeight="1" x14ac:dyDescent="0.65">
      <c r="A1232" s="297"/>
      <c r="B1232" s="359"/>
      <c r="C1232" s="299"/>
      <c r="D1232" s="299"/>
      <c r="E1232" s="375"/>
      <c r="F1232" s="280"/>
      <c r="G1232" s="297"/>
      <c r="H1232" s="297"/>
      <c r="I1232" s="297"/>
      <c r="J1232" s="297"/>
      <c r="K1232" s="297"/>
      <c r="L1232" s="297"/>
      <c r="M1232" s="297"/>
      <c r="N1232" s="297"/>
      <c r="O1232" s="297"/>
      <c r="P1232" s="297"/>
      <c r="Q1232" s="297"/>
      <c r="R1232" s="297"/>
      <c r="S1232" s="297"/>
      <c r="T1232" s="297"/>
      <c r="U1232" s="297"/>
      <c r="V1232" s="297"/>
      <c r="W1232" s="297"/>
      <c r="X1232" s="297"/>
      <c r="Y1232" s="297"/>
      <c r="Z1232" s="297"/>
      <c r="AA1232" s="297"/>
      <c r="AB1232" s="297"/>
      <c r="AC1232" s="297"/>
      <c r="AD1232" s="297"/>
      <c r="AE1232" s="33"/>
      <c r="AF1232" s="277"/>
      <c r="AG1232" s="470"/>
      <c r="AK1232" s="3"/>
      <c r="AL1232" s="372"/>
      <c r="AQ1232" s="374"/>
      <c r="AR1232" s="34"/>
    </row>
    <row r="1233" spans="1:44" ht="24" customHeight="1" x14ac:dyDescent="0.65">
      <c r="A1233" s="297"/>
      <c r="B1233" s="359"/>
      <c r="C1233" s="299"/>
      <c r="D1233" s="299"/>
      <c r="E1233" s="375"/>
      <c r="F1233" s="280"/>
      <c r="G1233" s="297" t="s">
        <v>94</v>
      </c>
      <c r="H1233" s="520" t="s">
        <v>985</v>
      </c>
      <c r="I1233" s="656"/>
      <c r="J1233" s="656"/>
      <c r="K1233" s="656"/>
      <c r="L1233" s="656"/>
      <c r="M1233" s="656"/>
      <c r="N1233" s="656"/>
      <c r="O1233" s="656"/>
      <c r="P1233" s="656"/>
      <c r="Q1233" s="656"/>
      <c r="R1233" s="656"/>
      <c r="S1233" s="656"/>
      <c r="T1233" s="656"/>
      <c r="U1233" s="656"/>
      <c r="V1233" s="656"/>
      <c r="W1233" s="656"/>
      <c r="X1233" s="656"/>
      <c r="Y1233" s="656"/>
      <c r="Z1233" s="656"/>
      <c r="AA1233" s="656"/>
      <c r="AB1233" s="656"/>
      <c r="AC1233" s="656"/>
      <c r="AD1233" s="656"/>
      <c r="AE1233" s="33"/>
      <c r="AF1233" s="277"/>
      <c r="AG1233" s="468"/>
      <c r="AK1233" s="3"/>
      <c r="AL1233" s="614" t="s">
        <v>995</v>
      </c>
      <c r="AM1233" s="615"/>
      <c r="AN1233" s="615"/>
      <c r="AO1233" s="615"/>
      <c r="AP1233" s="615"/>
      <c r="AQ1233" s="616"/>
      <c r="AR1233" s="34"/>
    </row>
    <row r="1234" spans="1:44" ht="24" customHeight="1" x14ac:dyDescent="0.65">
      <c r="A1234" s="297"/>
      <c r="B1234" s="359"/>
      <c r="C1234" s="299"/>
      <c r="D1234" s="299"/>
      <c r="E1234" s="375"/>
      <c r="F1234" s="280"/>
      <c r="G1234" s="297"/>
      <c r="H1234" s="656"/>
      <c r="I1234" s="656"/>
      <c r="J1234" s="656"/>
      <c r="K1234" s="656"/>
      <c r="L1234" s="656"/>
      <c r="M1234" s="656"/>
      <c r="N1234" s="656"/>
      <c r="O1234" s="656"/>
      <c r="P1234" s="656"/>
      <c r="Q1234" s="656"/>
      <c r="R1234" s="656"/>
      <c r="S1234" s="656"/>
      <c r="T1234" s="656"/>
      <c r="U1234" s="656"/>
      <c r="V1234" s="656"/>
      <c r="W1234" s="656"/>
      <c r="X1234" s="656"/>
      <c r="Y1234" s="656"/>
      <c r="Z1234" s="656"/>
      <c r="AA1234" s="656"/>
      <c r="AB1234" s="656"/>
      <c r="AC1234" s="656"/>
      <c r="AD1234" s="656"/>
      <c r="AE1234" s="33"/>
      <c r="AF1234" s="277"/>
      <c r="AG1234" s="468"/>
      <c r="AK1234" s="3"/>
      <c r="AL1234" s="614"/>
      <c r="AM1234" s="615"/>
      <c r="AN1234" s="615"/>
      <c r="AO1234" s="615"/>
      <c r="AP1234" s="615"/>
      <c r="AQ1234" s="616"/>
      <c r="AR1234" s="34"/>
    </row>
    <row r="1235" spans="1:44" ht="24" customHeight="1" x14ac:dyDescent="0.65">
      <c r="A1235" s="297"/>
      <c r="B1235" s="359"/>
      <c r="C1235" s="299"/>
      <c r="D1235" s="299"/>
      <c r="E1235" s="375"/>
      <c r="F1235" s="280"/>
      <c r="G1235" s="297"/>
      <c r="H1235" s="656"/>
      <c r="I1235" s="656"/>
      <c r="J1235" s="656"/>
      <c r="K1235" s="656"/>
      <c r="L1235" s="656"/>
      <c r="M1235" s="656"/>
      <c r="N1235" s="656"/>
      <c r="O1235" s="656"/>
      <c r="P1235" s="656"/>
      <c r="Q1235" s="656"/>
      <c r="R1235" s="656"/>
      <c r="S1235" s="656"/>
      <c r="T1235" s="656"/>
      <c r="U1235" s="656"/>
      <c r="V1235" s="656"/>
      <c r="W1235" s="656"/>
      <c r="X1235" s="656"/>
      <c r="Y1235" s="656"/>
      <c r="Z1235" s="656"/>
      <c r="AA1235" s="656"/>
      <c r="AB1235" s="656"/>
      <c r="AC1235" s="656"/>
      <c r="AD1235" s="656"/>
      <c r="AE1235" s="33"/>
      <c r="AF1235" s="277"/>
      <c r="AG1235" s="468"/>
      <c r="AK1235" s="3"/>
      <c r="AL1235" s="372"/>
      <c r="AQ1235" s="374"/>
      <c r="AR1235" s="34"/>
    </row>
    <row r="1236" spans="1:44" ht="24" customHeight="1" x14ac:dyDescent="0.65">
      <c r="A1236" s="297"/>
      <c r="B1236" s="359"/>
      <c r="C1236" s="299"/>
      <c r="D1236" s="299"/>
      <c r="E1236" s="375"/>
      <c r="F1236" s="280"/>
      <c r="G1236" s="297"/>
      <c r="H1236" s="656"/>
      <c r="I1236" s="656"/>
      <c r="J1236" s="656"/>
      <c r="K1236" s="656"/>
      <c r="L1236" s="656"/>
      <c r="M1236" s="656"/>
      <c r="N1236" s="656"/>
      <c r="O1236" s="656"/>
      <c r="P1236" s="656"/>
      <c r="Q1236" s="656"/>
      <c r="R1236" s="656"/>
      <c r="S1236" s="656"/>
      <c r="T1236" s="656"/>
      <c r="U1236" s="656"/>
      <c r="V1236" s="656"/>
      <c r="W1236" s="656"/>
      <c r="X1236" s="656"/>
      <c r="Y1236" s="656"/>
      <c r="Z1236" s="656"/>
      <c r="AA1236" s="656"/>
      <c r="AB1236" s="656"/>
      <c r="AC1236" s="656"/>
      <c r="AD1236" s="656"/>
      <c r="AE1236" s="33"/>
      <c r="AF1236" s="277"/>
      <c r="AG1236" s="468"/>
      <c r="AK1236" s="3"/>
      <c r="AL1236" s="372"/>
      <c r="AQ1236" s="374"/>
      <c r="AR1236" s="34"/>
    </row>
    <row r="1237" spans="1:44" ht="24" customHeight="1" x14ac:dyDescent="0.65">
      <c r="A1237" s="297"/>
      <c r="B1237" s="359"/>
      <c r="C1237" s="299"/>
      <c r="D1237" s="299"/>
      <c r="E1237" s="375"/>
      <c r="F1237" s="280"/>
      <c r="G1237" s="297"/>
      <c r="H1237" s="656"/>
      <c r="I1237" s="656"/>
      <c r="J1237" s="656"/>
      <c r="K1237" s="656"/>
      <c r="L1237" s="656"/>
      <c r="M1237" s="656"/>
      <c r="N1237" s="656"/>
      <c r="O1237" s="656"/>
      <c r="P1237" s="656"/>
      <c r="Q1237" s="656"/>
      <c r="R1237" s="656"/>
      <c r="S1237" s="656"/>
      <c r="T1237" s="656"/>
      <c r="U1237" s="656"/>
      <c r="V1237" s="656"/>
      <c r="W1237" s="656"/>
      <c r="X1237" s="656"/>
      <c r="Y1237" s="656"/>
      <c r="Z1237" s="656"/>
      <c r="AA1237" s="656"/>
      <c r="AB1237" s="656"/>
      <c r="AC1237" s="656"/>
      <c r="AD1237" s="656"/>
      <c r="AE1237" s="33"/>
      <c r="AF1237" s="277"/>
      <c r="AG1237" s="468"/>
      <c r="AK1237" s="3"/>
      <c r="AL1237" s="372"/>
      <c r="AQ1237" s="374"/>
      <c r="AR1237" s="34"/>
    </row>
    <row r="1238" spans="1:44" ht="24" customHeight="1" x14ac:dyDescent="0.65">
      <c r="A1238" s="297"/>
      <c r="B1238" s="359"/>
      <c r="C1238" s="299"/>
      <c r="D1238" s="299"/>
      <c r="E1238" s="375"/>
      <c r="F1238" s="280"/>
      <c r="G1238" s="297"/>
      <c r="H1238" s="656"/>
      <c r="I1238" s="656"/>
      <c r="J1238" s="656"/>
      <c r="K1238" s="656"/>
      <c r="L1238" s="656"/>
      <c r="M1238" s="656"/>
      <c r="N1238" s="656"/>
      <c r="O1238" s="656"/>
      <c r="P1238" s="656"/>
      <c r="Q1238" s="656"/>
      <c r="R1238" s="656"/>
      <c r="S1238" s="656"/>
      <c r="T1238" s="656"/>
      <c r="U1238" s="656"/>
      <c r="V1238" s="656"/>
      <c r="W1238" s="656"/>
      <c r="X1238" s="656"/>
      <c r="Y1238" s="656"/>
      <c r="Z1238" s="656"/>
      <c r="AA1238" s="656"/>
      <c r="AB1238" s="656"/>
      <c r="AC1238" s="656"/>
      <c r="AD1238" s="656"/>
      <c r="AE1238" s="33"/>
      <c r="AF1238" s="277"/>
      <c r="AG1238" s="468"/>
      <c r="AK1238" s="3"/>
      <c r="AL1238" s="372"/>
      <c r="AQ1238" s="374"/>
      <c r="AR1238" s="34"/>
    </row>
    <row r="1239" spans="1:44" ht="24" customHeight="1" x14ac:dyDescent="0.65">
      <c r="A1239" s="297"/>
      <c r="B1239" s="359"/>
      <c r="C1239" s="299"/>
      <c r="D1239" s="299"/>
      <c r="E1239" s="375"/>
      <c r="F1239" s="280"/>
      <c r="G1239" s="297"/>
      <c r="H1239" s="297"/>
      <c r="I1239" s="297"/>
      <c r="J1239" s="297"/>
      <c r="K1239" s="297"/>
      <c r="L1239" s="297"/>
      <c r="M1239" s="297"/>
      <c r="N1239" s="297"/>
      <c r="O1239" s="297"/>
      <c r="P1239" s="297"/>
      <c r="Q1239" s="297"/>
      <c r="R1239" s="297"/>
      <c r="S1239" s="297"/>
      <c r="T1239" s="297"/>
      <c r="U1239" s="297"/>
      <c r="V1239" s="297"/>
      <c r="W1239" s="297"/>
      <c r="X1239" s="297"/>
      <c r="Y1239" s="297"/>
      <c r="Z1239" s="297"/>
      <c r="AA1239" s="297"/>
      <c r="AB1239" s="297"/>
      <c r="AC1239" s="297"/>
      <c r="AD1239" s="297"/>
      <c r="AE1239" s="33"/>
      <c r="AF1239" s="277"/>
      <c r="AG1239" s="470"/>
      <c r="AK1239" s="3"/>
      <c r="AL1239" s="372"/>
      <c r="AQ1239" s="374"/>
      <c r="AR1239" s="34"/>
    </row>
    <row r="1240" spans="1:44" ht="24" customHeight="1" x14ac:dyDescent="0.65">
      <c r="A1240" s="297"/>
      <c r="B1240" s="359"/>
      <c r="C1240" s="299"/>
      <c r="D1240" s="299"/>
      <c r="E1240" s="375"/>
      <c r="F1240" s="280"/>
      <c r="G1240" s="297"/>
      <c r="H1240" s="297"/>
      <c r="I1240" s="297"/>
      <c r="J1240" s="297"/>
      <c r="K1240" s="297"/>
      <c r="L1240" s="297"/>
      <c r="M1240" s="297"/>
      <c r="N1240" s="297"/>
      <c r="O1240" s="297"/>
      <c r="P1240" s="297"/>
      <c r="Q1240" s="297"/>
      <c r="R1240" s="297"/>
      <c r="S1240" s="297"/>
      <c r="T1240" s="297"/>
      <c r="U1240" s="297"/>
      <c r="V1240" s="297"/>
      <c r="W1240" s="297"/>
      <c r="X1240" s="297"/>
      <c r="Y1240" s="297"/>
      <c r="Z1240" s="297"/>
      <c r="AA1240" s="297"/>
      <c r="AB1240" s="297"/>
      <c r="AC1240" s="297"/>
      <c r="AD1240" s="297"/>
      <c r="AE1240" s="33"/>
      <c r="AF1240" s="277"/>
      <c r="AG1240" s="470"/>
      <c r="AK1240" s="3"/>
      <c r="AL1240" s="372"/>
      <c r="AQ1240" s="374"/>
      <c r="AR1240" s="34"/>
    </row>
    <row r="1241" spans="1:44" ht="24" customHeight="1" x14ac:dyDescent="0.65">
      <c r="A1241" s="297">
        <f t="shared" si="42"/>
        <v>1885</v>
      </c>
      <c r="B1241" s="359"/>
      <c r="C1241" s="299"/>
      <c r="D1241" s="299"/>
      <c r="E1241" s="375"/>
      <c r="F1241" s="684" t="s">
        <v>249</v>
      </c>
      <c r="G1241" s="685"/>
      <c r="H1241" s="520" t="s">
        <v>986</v>
      </c>
      <c r="I1241" s="656"/>
      <c r="J1241" s="656"/>
      <c r="K1241" s="656"/>
      <c r="L1241" s="656"/>
      <c r="M1241" s="656"/>
      <c r="N1241" s="656"/>
      <c r="O1241" s="656"/>
      <c r="P1241" s="656"/>
      <c r="Q1241" s="656"/>
      <c r="R1241" s="656"/>
      <c r="S1241" s="656"/>
      <c r="T1241" s="656"/>
      <c r="U1241" s="656"/>
      <c r="V1241" s="656"/>
      <c r="W1241" s="656"/>
      <c r="X1241" s="656"/>
      <c r="Y1241" s="656"/>
      <c r="Z1241" s="656"/>
      <c r="AA1241" s="656"/>
      <c r="AB1241" s="656"/>
      <c r="AC1241" s="656"/>
      <c r="AD1241" s="656"/>
      <c r="AE1241" s="33"/>
      <c r="AF1241" s="277"/>
      <c r="AG1241" s="471">
        <v>1885</v>
      </c>
      <c r="AH1241" s="554" t="s">
        <v>50</v>
      </c>
      <c r="AI1241" s="555"/>
      <c r="AJ1241" s="556"/>
      <c r="AK1241" s="3"/>
      <c r="AL1241" s="614" t="s">
        <v>991</v>
      </c>
      <c r="AM1241" s="656"/>
      <c r="AN1241" s="656"/>
      <c r="AO1241" s="656"/>
      <c r="AP1241" s="656"/>
      <c r="AQ1241" s="734"/>
      <c r="AR1241" s="70" t="e">
        <f>VLOOKUP(AH1241,$CD$7:$CE$9,2,FALSE)</f>
        <v>#N/A</v>
      </c>
    </row>
    <row r="1242" spans="1:44" ht="24" customHeight="1" x14ac:dyDescent="0.65">
      <c r="A1242" s="297"/>
      <c r="B1242" s="359"/>
      <c r="C1242" s="299"/>
      <c r="D1242" s="299"/>
      <c r="E1242" s="375"/>
      <c r="F1242" s="280"/>
      <c r="G1242" s="297"/>
      <c r="H1242" s="656"/>
      <c r="I1242" s="656"/>
      <c r="J1242" s="656"/>
      <c r="K1242" s="656"/>
      <c r="L1242" s="656"/>
      <c r="M1242" s="656"/>
      <c r="N1242" s="656"/>
      <c r="O1242" s="656"/>
      <c r="P1242" s="656"/>
      <c r="Q1242" s="656"/>
      <c r="R1242" s="656"/>
      <c r="S1242" s="656"/>
      <c r="T1242" s="656"/>
      <c r="U1242" s="656"/>
      <c r="V1242" s="656"/>
      <c r="W1242" s="656"/>
      <c r="X1242" s="656"/>
      <c r="Y1242" s="656"/>
      <c r="Z1242" s="656"/>
      <c r="AA1242" s="656"/>
      <c r="AB1242" s="656"/>
      <c r="AC1242" s="656"/>
      <c r="AD1242" s="656"/>
      <c r="AE1242" s="33"/>
      <c r="AF1242" s="277"/>
      <c r="AG1242" s="470"/>
      <c r="AK1242" s="3"/>
      <c r="AL1242" s="735"/>
      <c r="AM1242" s="656"/>
      <c r="AN1242" s="656"/>
      <c r="AO1242" s="656"/>
      <c r="AP1242" s="656"/>
      <c r="AQ1242" s="734"/>
      <c r="AR1242" s="34"/>
    </row>
    <row r="1243" spans="1:44" ht="24" customHeight="1" x14ac:dyDescent="0.65">
      <c r="A1243" s="297"/>
      <c r="B1243" s="359"/>
      <c r="C1243" s="299"/>
      <c r="D1243" s="299"/>
      <c r="E1243" s="375"/>
      <c r="F1243" s="280"/>
      <c r="G1243" s="297"/>
      <c r="H1243" s="656"/>
      <c r="I1243" s="656"/>
      <c r="J1243" s="656"/>
      <c r="K1243" s="656"/>
      <c r="L1243" s="656"/>
      <c r="M1243" s="656"/>
      <c r="N1243" s="656"/>
      <c r="O1243" s="656"/>
      <c r="P1243" s="656"/>
      <c r="Q1243" s="656"/>
      <c r="R1243" s="656"/>
      <c r="S1243" s="656"/>
      <c r="T1243" s="656"/>
      <c r="U1243" s="656"/>
      <c r="V1243" s="656"/>
      <c r="W1243" s="656"/>
      <c r="X1243" s="656"/>
      <c r="Y1243" s="656"/>
      <c r="Z1243" s="656"/>
      <c r="AA1243" s="656"/>
      <c r="AB1243" s="656"/>
      <c r="AC1243" s="656"/>
      <c r="AD1243" s="656"/>
      <c r="AE1243" s="33"/>
      <c r="AF1243" s="277"/>
      <c r="AG1243" s="470"/>
      <c r="AK1243" s="3"/>
      <c r="AL1243" s="372"/>
      <c r="AQ1243" s="374"/>
      <c r="AR1243" s="34"/>
    </row>
    <row r="1244" spans="1:44" ht="24" customHeight="1" x14ac:dyDescent="0.65">
      <c r="A1244" s="297"/>
      <c r="B1244" s="359"/>
      <c r="C1244" s="299"/>
      <c r="D1244" s="299"/>
      <c r="E1244" s="375"/>
      <c r="F1244" s="280"/>
      <c r="G1244" s="297"/>
      <c r="H1244" s="656"/>
      <c r="I1244" s="656"/>
      <c r="J1244" s="656"/>
      <c r="K1244" s="656"/>
      <c r="L1244" s="656"/>
      <c r="M1244" s="656"/>
      <c r="N1244" s="656"/>
      <c r="O1244" s="656"/>
      <c r="P1244" s="656"/>
      <c r="Q1244" s="656"/>
      <c r="R1244" s="656"/>
      <c r="S1244" s="656"/>
      <c r="T1244" s="656"/>
      <c r="U1244" s="656"/>
      <c r="V1244" s="656"/>
      <c r="W1244" s="656"/>
      <c r="X1244" s="656"/>
      <c r="Y1244" s="656"/>
      <c r="Z1244" s="656"/>
      <c r="AA1244" s="656"/>
      <c r="AB1244" s="656"/>
      <c r="AC1244" s="656"/>
      <c r="AD1244" s="656"/>
      <c r="AE1244" s="33"/>
      <c r="AF1244" s="277"/>
      <c r="AG1244" s="470"/>
      <c r="AK1244" s="3"/>
      <c r="AL1244" s="372"/>
      <c r="AQ1244" s="374"/>
      <c r="AR1244" s="34"/>
    </row>
    <row r="1245" spans="1:44" ht="24" customHeight="1" x14ac:dyDescent="0.65">
      <c r="A1245" s="297"/>
      <c r="B1245" s="359"/>
      <c r="C1245" s="299"/>
      <c r="D1245" s="299"/>
      <c r="E1245" s="375"/>
      <c r="F1245" s="280"/>
      <c r="G1245" s="297"/>
      <c r="H1245" s="656"/>
      <c r="I1245" s="656"/>
      <c r="J1245" s="656"/>
      <c r="K1245" s="656"/>
      <c r="L1245" s="656"/>
      <c r="M1245" s="656"/>
      <c r="N1245" s="656"/>
      <c r="O1245" s="656"/>
      <c r="P1245" s="656"/>
      <c r="Q1245" s="656"/>
      <c r="R1245" s="656"/>
      <c r="S1245" s="656"/>
      <c r="T1245" s="656"/>
      <c r="U1245" s="656"/>
      <c r="V1245" s="656"/>
      <c r="W1245" s="656"/>
      <c r="X1245" s="656"/>
      <c r="Y1245" s="656"/>
      <c r="Z1245" s="656"/>
      <c r="AA1245" s="656"/>
      <c r="AB1245" s="656"/>
      <c r="AC1245" s="656"/>
      <c r="AD1245" s="656"/>
      <c r="AE1245" s="33"/>
      <c r="AF1245" s="277"/>
      <c r="AG1245" s="470"/>
      <c r="AK1245" s="3"/>
      <c r="AL1245" s="372"/>
      <c r="AQ1245" s="374"/>
      <c r="AR1245" s="34"/>
    </row>
    <row r="1246" spans="1:44" ht="24" customHeight="1" x14ac:dyDescent="0.65">
      <c r="A1246" s="297"/>
      <c r="B1246" s="359"/>
      <c r="C1246" s="299"/>
      <c r="D1246" s="299"/>
      <c r="E1246" s="375"/>
      <c r="F1246" s="280"/>
      <c r="G1246" s="297"/>
      <c r="H1246" s="656"/>
      <c r="I1246" s="656"/>
      <c r="J1246" s="656"/>
      <c r="K1246" s="656"/>
      <c r="L1246" s="656"/>
      <c r="M1246" s="656"/>
      <c r="N1246" s="656"/>
      <c r="O1246" s="656"/>
      <c r="P1246" s="656"/>
      <c r="Q1246" s="656"/>
      <c r="R1246" s="656"/>
      <c r="S1246" s="656"/>
      <c r="T1246" s="656"/>
      <c r="U1246" s="656"/>
      <c r="V1246" s="656"/>
      <c r="W1246" s="656"/>
      <c r="X1246" s="656"/>
      <c r="Y1246" s="656"/>
      <c r="Z1246" s="656"/>
      <c r="AA1246" s="656"/>
      <c r="AB1246" s="656"/>
      <c r="AC1246" s="656"/>
      <c r="AD1246" s="656"/>
      <c r="AE1246" s="33"/>
      <c r="AF1246" s="277"/>
      <c r="AG1246" s="470"/>
      <c r="AK1246" s="3"/>
      <c r="AL1246" s="372"/>
      <c r="AQ1246" s="374"/>
      <c r="AR1246" s="34"/>
    </row>
    <row r="1247" spans="1:44" ht="24" customHeight="1" x14ac:dyDescent="0.65">
      <c r="A1247" s="297"/>
      <c r="B1247" s="359"/>
      <c r="C1247" s="299"/>
      <c r="D1247" s="299"/>
      <c r="E1247" s="375"/>
      <c r="F1247" s="280"/>
      <c r="G1247" s="297"/>
      <c r="H1247" s="656"/>
      <c r="I1247" s="656"/>
      <c r="J1247" s="656"/>
      <c r="K1247" s="656"/>
      <c r="L1247" s="656"/>
      <c r="M1247" s="656"/>
      <c r="N1247" s="656"/>
      <c r="O1247" s="656"/>
      <c r="P1247" s="656"/>
      <c r="Q1247" s="656"/>
      <c r="R1247" s="656"/>
      <c r="S1247" s="656"/>
      <c r="T1247" s="656"/>
      <c r="U1247" s="656"/>
      <c r="V1247" s="656"/>
      <c r="W1247" s="656"/>
      <c r="X1247" s="656"/>
      <c r="Y1247" s="656"/>
      <c r="Z1247" s="656"/>
      <c r="AA1247" s="656"/>
      <c r="AB1247" s="656"/>
      <c r="AC1247" s="656"/>
      <c r="AD1247" s="656"/>
      <c r="AE1247" s="33"/>
      <c r="AF1247" s="277"/>
      <c r="AG1247" s="470"/>
      <c r="AK1247" s="3"/>
      <c r="AL1247" s="372"/>
      <c r="AQ1247" s="374"/>
      <c r="AR1247" s="34"/>
    </row>
    <row r="1248" spans="1:44" ht="24" customHeight="1" x14ac:dyDescent="0.65">
      <c r="A1248" s="297"/>
      <c r="B1248" s="359"/>
      <c r="C1248" s="299"/>
      <c r="D1248" s="299"/>
      <c r="E1248" s="375"/>
      <c r="F1248" s="280"/>
      <c r="G1248" s="297"/>
      <c r="H1248" s="357"/>
      <c r="I1248" s="357"/>
      <c r="J1248" s="357"/>
      <c r="K1248" s="357"/>
      <c r="L1248" s="357"/>
      <c r="M1248" s="357"/>
      <c r="N1248" s="357"/>
      <c r="O1248" s="357"/>
      <c r="P1248" s="357"/>
      <c r="Q1248" s="357"/>
      <c r="R1248" s="357"/>
      <c r="S1248" s="357"/>
      <c r="T1248" s="357"/>
      <c r="U1248" s="357"/>
      <c r="V1248" s="357"/>
      <c r="W1248" s="357"/>
      <c r="X1248" s="357"/>
      <c r="Y1248" s="357"/>
      <c r="Z1248" s="357"/>
      <c r="AA1248" s="357"/>
      <c r="AB1248" s="357"/>
      <c r="AC1248" s="357"/>
      <c r="AD1248" s="357"/>
      <c r="AE1248" s="33"/>
      <c r="AF1248" s="277"/>
      <c r="AG1248" s="470"/>
      <c r="AK1248" s="3"/>
      <c r="AL1248" s="372"/>
      <c r="AQ1248" s="374"/>
      <c r="AR1248" s="34"/>
    </row>
    <row r="1249" spans="1:44" ht="24" customHeight="1" x14ac:dyDescent="0.65">
      <c r="A1249" s="297"/>
      <c r="B1249" s="359"/>
      <c r="C1249" s="299"/>
      <c r="D1249" s="299"/>
      <c r="E1249" s="375"/>
      <c r="F1249" s="280"/>
      <c r="G1249" s="297" t="s">
        <v>94</v>
      </c>
      <c r="H1249" s="520" t="s">
        <v>987</v>
      </c>
      <c r="I1249" s="520"/>
      <c r="J1249" s="520"/>
      <c r="K1249" s="520"/>
      <c r="L1249" s="520"/>
      <c r="M1249" s="520"/>
      <c r="N1249" s="520"/>
      <c r="O1249" s="520"/>
      <c r="P1249" s="520"/>
      <c r="Q1249" s="520"/>
      <c r="R1249" s="520"/>
      <c r="S1249" s="520"/>
      <c r="T1249" s="520"/>
      <c r="U1249" s="520"/>
      <c r="V1249" s="520"/>
      <c r="W1249" s="520"/>
      <c r="X1249" s="520"/>
      <c r="Y1249" s="520"/>
      <c r="Z1249" s="520"/>
      <c r="AA1249" s="520"/>
      <c r="AB1249" s="520"/>
      <c r="AC1249" s="520"/>
      <c r="AD1249" s="520"/>
      <c r="AE1249" s="33"/>
      <c r="AF1249" s="277"/>
      <c r="AG1249" s="470"/>
      <c r="AK1249" s="3"/>
      <c r="AL1249" s="614" t="s">
        <v>996</v>
      </c>
      <c r="AM1249" s="615"/>
      <c r="AN1249" s="615"/>
      <c r="AO1249" s="615"/>
      <c r="AP1249" s="615"/>
      <c r="AQ1249" s="616"/>
      <c r="AR1249" s="34"/>
    </row>
    <row r="1250" spans="1:44" ht="24" customHeight="1" x14ac:dyDescent="0.65">
      <c r="A1250" s="297"/>
      <c r="B1250" s="359"/>
      <c r="C1250" s="299"/>
      <c r="D1250" s="299"/>
      <c r="E1250" s="375"/>
      <c r="F1250" s="280"/>
      <c r="G1250" s="297"/>
      <c r="H1250" s="520"/>
      <c r="I1250" s="520"/>
      <c r="J1250" s="520"/>
      <c r="K1250" s="520"/>
      <c r="L1250" s="520"/>
      <c r="M1250" s="520"/>
      <c r="N1250" s="520"/>
      <c r="O1250" s="520"/>
      <c r="P1250" s="520"/>
      <c r="Q1250" s="520"/>
      <c r="R1250" s="520"/>
      <c r="S1250" s="520"/>
      <c r="T1250" s="520"/>
      <c r="U1250" s="520"/>
      <c r="V1250" s="520"/>
      <c r="W1250" s="520"/>
      <c r="X1250" s="520"/>
      <c r="Y1250" s="520"/>
      <c r="Z1250" s="520"/>
      <c r="AA1250" s="520"/>
      <c r="AB1250" s="520"/>
      <c r="AC1250" s="520"/>
      <c r="AD1250" s="520"/>
      <c r="AE1250" s="33"/>
      <c r="AF1250" s="277"/>
      <c r="AG1250" s="470"/>
      <c r="AK1250" s="3"/>
      <c r="AL1250" s="614"/>
      <c r="AM1250" s="615"/>
      <c r="AN1250" s="615"/>
      <c r="AO1250" s="615"/>
      <c r="AP1250" s="615"/>
      <c r="AQ1250" s="616"/>
      <c r="AR1250" s="34"/>
    </row>
    <row r="1251" spans="1:44" ht="24" customHeight="1" x14ac:dyDescent="0.65">
      <c r="A1251" s="297"/>
      <c r="B1251" s="359"/>
      <c r="C1251" s="299"/>
      <c r="D1251" s="299"/>
      <c r="E1251" s="375"/>
      <c r="F1251" s="280"/>
      <c r="G1251" s="297"/>
      <c r="H1251" s="520"/>
      <c r="I1251" s="520"/>
      <c r="J1251" s="520"/>
      <c r="K1251" s="520"/>
      <c r="L1251" s="520"/>
      <c r="M1251" s="520"/>
      <c r="N1251" s="520"/>
      <c r="O1251" s="520"/>
      <c r="P1251" s="520"/>
      <c r="Q1251" s="520"/>
      <c r="R1251" s="520"/>
      <c r="S1251" s="520"/>
      <c r="T1251" s="520"/>
      <c r="U1251" s="520"/>
      <c r="V1251" s="520"/>
      <c r="W1251" s="520"/>
      <c r="X1251" s="520"/>
      <c r="Y1251" s="520"/>
      <c r="Z1251" s="520"/>
      <c r="AA1251" s="520"/>
      <c r="AB1251" s="520"/>
      <c r="AC1251" s="520"/>
      <c r="AD1251" s="520"/>
      <c r="AE1251" s="33"/>
      <c r="AF1251" s="277"/>
      <c r="AG1251" s="470"/>
      <c r="AK1251" s="3"/>
      <c r="AL1251" s="372"/>
      <c r="AQ1251" s="374"/>
      <c r="AR1251" s="34"/>
    </row>
    <row r="1252" spans="1:44" ht="24" customHeight="1" x14ac:dyDescent="0.65">
      <c r="A1252" s="297"/>
      <c r="B1252" s="359"/>
      <c r="C1252" s="299"/>
      <c r="D1252" s="299"/>
      <c r="E1252" s="375"/>
      <c r="F1252" s="280"/>
      <c r="G1252" s="297"/>
      <c r="H1252" s="520"/>
      <c r="I1252" s="520"/>
      <c r="J1252" s="520"/>
      <c r="K1252" s="520"/>
      <c r="L1252" s="520"/>
      <c r="M1252" s="520"/>
      <c r="N1252" s="520"/>
      <c r="O1252" s="520"/>
      <c r="P1252" s="520"/>
      <c r="Q1252" s="520"/>
      <c r="R1252" s="520"/>
      <c r="S1252" s="520"/>
      <c r="T1252" s="520"/>
      <c r="U1252" s="520"/>
      <c r="V1252" s="520"/>
      <c r="W1252" s="520"/>
      <c r="X1252" s="520"/>
      <c r="Y1252" s="520"/>
      <c r="Z1252" s="520"/>
      <c r="AA1252" s="520"/>
      <c r="AB1252" s="520"/>
      <c r="AC1252" s="520"/>
      <c r="AD1252" s="520"/>
      <c r="AE1252" s="33"/>
      <c r="AF1252" s="277"/>
      <c r="AG1252" s="470"/>
      <c r="AK1252" s="3"/>
      <c r="AL1252" s="372"/>
      <c r="AQ1252" s="374"/>
      <c r="AR1252" s="34"/>
    </row>
    <row r="1253" spans="1:44" ht="24" customHeight="1" x14ac:dyDescent="0.65">
      <c r="A1253" s="297"/>
      <c r="B1253" s="359"/>
      <c r="C1253" s="299"/>
      <c r="D1253" s="299"/>
      <c r="E1253" s="375"/>
      <c r="F1253" s="280"/>
      <c r="G1253" s="297"/>
      <c r="H1253" s="520"/>
      <c r="I1253" s="520"/>
      <c r="J1253" s="520"/>
      <c r="K1253" s="520"/>
      <c r="L1253" s="520"/>
      <c r="M1253" s="520"/>
      <c r="N1253" s="520"/>
      <c r="O1253" s="520"/>
      <c r="P1253" s="520"/>
      <c r="Q1253" s="520"/>
      <c r="R1253" s="520"/>
      <c r="S1253" s="520"/>
      <c r="T1253" s="520"/>
      <c r="U1253" s="520"/>
      <c r="V1253" s="520"/>
      <c r="W1253" s="520"/>
      <c r="X1253" s="520"/>
      <c r="Y1253" s="520"/>
      <c r="Z1253" s="520"/>
      <c r="AA1253" s="520"/>
      <c r="AB1253" s="520"/>
      <c r="AC1253" s="520"/>
      <c r="AD1253" s="520"/>
      <c r="AE1253" s="33"/>
      <c r="AF1253" s="277"/>
      <c r="AG1253" s="470"/>
      <c r="AK1253" s="3"/>
      <c r="AL1253" s="372"/>
      <c r="AQ1253" s="374"/>
      <c r="AR1253" s="34"/>
    </row>
    <row r="1254" spans="1:44" ht="24" customHeight="1" x14ac:dyDescent="0.65">
      <c r="A1254" s="297"/>
      <c r="B1254" s="359"/>
      <c r="C1254" s="299"/>
      <c r="D1254" s="299"/>
      <c r="E1254" s="375"/>
      <c r="F1254" s="280"/>
      <c r="G1254" s="297"/>
      <c r="H1254" s="520"/>
      <c r="I1254" s="520"/>
      <c r="J1254" s="520"/>
      <c r="K1254" s="520"/>
      <c r="L1254" s="520"/>
      <c r="M1254" s="520"/>
      <c r="N1254" s="520"/>
      <c r="O1254" s="520"/>
      <c r="P1254" s="520"/>
      <c r="Q1254" s="520"/>
      <c r="R1254" s="520"/>
      <c r="S1254" s="520"/>
      <c r="T1254" s="520"/>
      <c r="U1254" s="520"/>
      <c r="V1254" s="520"/>
      <c r="W1254" s="520"/>
      <c r="X1254" s="520"/>
      <c r="Y1254" s="520"/>
      <c r="Z1254" s="520"/>
      <c r="AA1254" s="520"/>
      <c r="AB1254" s="520"/>
      <c r="AC1254" s="520"/>
      <c r="AD1254" s="520"/>
      <c r="AE1254" s="33"/>
      <c r="AF1254" s="277"/>
      <c r="AG1254" s="470"/>
      <c r="AK1254" s="3"/>
      <c r="AL1254" s="372"/>
      <c r="AQ1254" s="374"/>
      <c r="AR1254" s="34"/>
    </row>
    <row r="1255" spans="1:44" ht="24" customHeight="1" x14ac:dyDescent="0.65">
      <c r="A1255" s="297"/>
      <c r="B1255" s="359"/>
      <c r="C1255" s="299"/>
      <c r="D1255" s="299"/>
      <c r="E1255" s="375"/>
      <c r="F1255" s="280"/>
      <c r="G1255" s="297"/>
      <c r="H1255" s="520"/>
      <c r="I1255" s="520"/>
      <c r="J1255" s="520"/>
      <c r="K1255" s="520"/>
      <c r="L1255" s="520"/>
      <c r="M1255" s="520"/>
      <c r="N1255" s="520"/>
      <c r="O1255" s="520"/>
      <c r="P1255" s="520"/>
      <c r="Q1255" s="520"/>
      <c r="R1255" s="520"/>
      <c r="S1255" s="520"/>
      <c r="T1255" s="520"/>
      <c r="U1255" s="520"/>
      <c r="V1255" s="520"/>
      <c r="W1255" s="520"/>
      <c r="X1255" s="520"/>
      <c r="Y1255" s="520"/>
      <c r="Z1255" s="520"/>
      <c r="AA1255" s="520"/>
      <c r="AB1255" s="520"/>
      <c r="AC1255" s="520"/>
      <c r="AD1255" s="520"/>
      <c r="AE1255" s="33"/>
      <c r="AF1255" s="277"/>
      <c r="AG1255" s="470"/>
      <c r="AK1255" s="3"/>
      <c r="AL1255" s="372"/>
      <c r="AQ1255" s="374"/>
      <c r="AR1255" s="34"/>
    </row>
    <row r="1256" spans="1:44" ht="24" customHeight="1" x14ac:dyDescent="0.65">
      <c r="A1256" s="297"/>
      <c r="B1256" s="359"/>
      <c r="C1256" s="299"/>
      <c r="D1256" s="299"/>
      <c r="E1256" s="375"/>
      <c r="F1256" s="280"/>
      <c r="G1256" s="297"/>
      <c r="H1256" s="343"/>
      <c r="I1256" s="343"/>
      <c r="J1256" s="343"/>
      <c r="K1256" s="343"/>
      <c r="L1256" s="343"/>
      <c r="M1256" s="343"/>
      <c r="N1256" s="343"/>
      <c r="O1256" s="343"/>
      <c r="P1256" s="343"/>
      <c r="Q1256" s="343"/>
      <c r="R1256" s="343"/>
      <c r="S1256" s="343"/>
      <c r="T1256" s="343"/>
      <c r="U1256" s="343"/>
      <c r="V1256" s="343"/>
      <c r="W1256" s="343"/>
      <c r="X1256" s="343"/>
      <c r="Y1256" s="343"/>
      <c r="Z1256" s="343"/>
      <c r="AA1256" s="343"/>
      <c r="AB1256" s="343"/>
      <c r="AC1256" s="343"/>
      <c r="AD1256" s="343"/>
      <c r="AE1256" s="33"/>
      <c r="AF1256" s="277"/>
      <c r="AG1256" s="470"/>
      <c r="AK1256" s="3"/>
      <c r="AL1256" s="372"/>
      <c r="AQ1256" s="374"/>
      <c r="AR1256" s="34"/>
    </row>
    <row r="1257" spans="1:44" ht="24" customHeight="1" x14ac:dyDescent="0.65">
      <c r="A1257" s="297">
        <f t="shared" si="42"/>
        <v>1886</v>
      </c>
      <c r="B1257" s="359"/>
      <c r="C1257" s="299"/>
      <c r="D1257" s="299"/>
      <c r="E1257" s="375"/>
      <c r="F1257" s="684" t="s">
        <v>250</v>
      </c>
      <c r="G1257" s="685"/>
      <c r="H1257" s="520" t="s">
        <v>988</v>
      </c>
      <c r="I1257" s="520"/>
      <c r="J1257" s="520"/>
      <c r="K1257" s="520"/>
      <c r="L1257" s="520"/>
      <c r="M1257" s="520"/>
      <c r="N1257" s="520"/>
      <c r="O1257" s="520"/>
      <c r="P1257" s="520"/>
      <c r="Q1257" s="520"/>
      <c r="R1257" s="520"/>
      <c r="S1257" s="520"/>
      <c r="T1257" s="520"/>
      <c r="U1257" s="520"/>
      <c r="V1257" s="520"/>
      <c r="W1257" s="520"/>
      <c r="X1257" s="520"/>
      <c r="Y1257" s="520"/>
      <c r="Z1257" s="520"/>
      <c r="AA1257" s="520"/>
      <c r="AB1257" s="520"/>
      <c r="AC1257" s="520"/>
      <c r="AD1257" s="520"/>
      <c r="AE1257" s="33"/>
      <c r="AF1257" s="277"/>
      <c r="AG1257" s="471">
        <v>1886</v>
      </c>
      <c r="AH1257" s="554" t="s">
        <v>50</v>
      </c>
      <c r="AI1257" s="555"/>
      <c r="AJ1257" s="556"/>
      <c r="AK1257" s="3"/>
      <c r="AL1257" s="614" t="s">
        <v>992</v>
      </c>
      <c r="AM1257" s="656"/>
      <c r="AN1257" s="656"/>
      <c r="AO1257" s="656"/>
      <c r="AP1257" s="656"/>
      <c r="AQ1257" s="734"/>
      <c r="AR1257" s="70" t="e">
        <f>VLOOKUP(AH1257,$CD$7:$CE$9,2,FALSE)</f>
        <v>#N/A</v>
      </c>
    </row>
    <row r="1258" spans="1:44" ht="24" customHeight="1" x14ac:dyDescent="0.65">
      <c r="A1258" s="297"/>
      <c r="B1258" s="359"/>
      <c r="C1258" s="299"/>
      <c r="D1258" s="299"/>
      <c r="E1258" s="375"/>
      <c r="F1258" s="280"/>
      <c r="G1258" s="297"/>
      <c r="H1258" s="520"/>
      <c r="I1258" s="520"/>
      <c r="J1258" s="520"/>
      <c r="K1258" s="520"/>
      <c r="L1258" s="520"/>
      <c r="M1258" s="520"/>
      <c r="N1258" s="520"/>
      <c r="O1258" s="520"/>
      <c r="P1258" s="520"/>
      <c r="Q1258" s="520"/>
      <c r="R1258" s="520"/>
      <c r="S1258" s="520"/>
      <c r="T1258" s="520"/>
      <c r="U1258" s="520"/>
      <c r="V1258" s="520"/>
      <c r="W1258" s="520"/>
      <c r="X1258" s="520"/>
      <c r="Y1258" s="520"/>
      <c r="Z1258" s="520"/>
      <c r="AA1258" s="520"/>
      <c r="AB1258" s="520"/>
      <c r="AC1258" s="520"/>
      <c r="AD1258" s="520"/>
      <c r="AE1258" s="33"/>
      <c r="AF1258" s="277"/>
      <c r="AG1258" s="468"/>
      <c r="AK1258" s="3"/>
      <c r="AL1258" s="735"/>
      <c r="AM1258" s="656"/>
      <c r="AN1258" s="656"/>
      <c r="AO1258" s="656"/>
      <c r="AP1258" s="656"/>
      <c r="AQ1258" s="734"/>
      <c r="AR1258" s="34"/>
    </row>
    <row r="1259" spans="1:44" ht="24" customHeight="1" x14ac:dyDescent="0.65">
      <c r="A1259" s="297"/>
      <c r="B1259" s="359"/>
      <c r="C1259" s="299"/>
      <c r="D1259" s="299"/>
      <c r="E1259" s="375"/>
      <c r="F1259" s="280"/>
      <c r="G1259" s="297"/>
      <c r="H1259" s="520"/>
      <c r="I1259" s="520"/>
      <c r="J1259" s="520"/>
      <c r="K1259" s="520"/>
      <c r="L1259" s="520"/>
      <c r="M1259" s="520"/>
      <c r="N1259" s="520"/>
      <c r="O1259" s="520"/>
      <c r="P1259" s="520"/>
      <c r="Q1259" s="520"/>
      <c r="R1259" s="520"/>
      <c r="S1259" s="520"/>
      <c r="T1259" s="520"/>
      <c r="U1259" s="520"/>
      <c r="V1259" s="520"/>
      <c r="W1259" s="520"/>
      <c r="X1259" s="520"/>
      <c r="Y1259" s="520"/>
      <c r="Z1259" s="520"/>
      <c r="AA1259" s="520"/>
      <c r="AB1259" s="520"/>
      <c r="AC1259" s="520"/>
      <c r="AD1259" s="520"/>
      <c r="AE1259" s="33"/>
      <c r="AF1259" s="277"/>
      <c r="AG1259" s="468"/>
      <c r="AK1259" s="3"/>
      <c r="AL1259" s="372"/>
      <c r="AQ1259" s="374"/>
      <c r="AR1259" s="34"/>
    </row>
    <row r="1260" spans="1:44" ht="24" customHeight="1" x14ac:dyDescent="0.65">
      <c r="A1260" s="297"/>
      <c r="B1260" s="359"/>
      <c r="C1260" s="299"/>
      <c r="D1260" s="299"/>
      <c r="E1260" s="375"/>
      <c r="F1260" s="280"/>
      <c r="G1260" s="297"/>
      <c r="H1260" s="520"/>
      <c r="I1260" s="520"/>
      <c r="J1260" s="520"/>
      <c r="K1260" s="520"/>
      <c r="L1260" s="520"/>
      <c r="M1260" s="520"/>
      <c r="N1260" s="520"/>
      <c r="O1260" s="520"/>
      <c r="P1260" s="520"/>
      <c r="Q1260" s="520"/>
      <c r="R1260" s="520"/>
      <c r="S1260" s="520"/>
      <c r="T1260" s="520"/>
      <c r="U1260" s="520"/>
      <c r="V1260" s="520"/>
      <c r="W1260" s="520"/>
      <c r="X1260" s="520"/>
      <c r="Y1260" s="520"/>
      <c r="Z1260" s="520"/>
      <c r="AA1260" s="520"/>
      <c r="AB1260" s="520"/>
      <c r="AC1260" s="520"/>
      <c r="AD1260" s="520"/>
      <c r="AE1260" s="33"/>
      <c r="AF1260" s="277"/>
      <c r="AG1260" s="468"/>
      <c r="AK1260" s="3"/>
      <c r="AL1260" s="372"/>
      <c r="AQ1260" s="374"/>
      <c r="AR1260" s="34"/>
    </row>
    <row r="1261" spans="1:44" ht="24" customHeight="1" x14ac:dyDescent="0.65">
      <c r="A1261" s="297"/>
      <c r="B1261" s="359"/>
      <c r="C1261" s="299"/>
      <c r="D1261" s="299"/>
      <c r="E1261" s="375"/>
      <c r="F1261" s="280"/>
      <c r="G1261" s="297"/>
      <c r="H1261" s="329"/>
      <c r="I1261" s="329"/>
      <c r="J1261" s="329"/>
      <c r="K1261" s="329"/>
      <c r="L1261" s="329"/>
      <c r="M1261" s="329"/>
      <c r="N1261" s="329"/>
      <c r="O1261" s="329"/>
      <c r="P1261" s="329"/>
      <c r="Q1261" s="329"/>
      <c r="R1261" s="329"/>
      <c r="S1261" s="329"/>
      <c r="T1261" s="329"/>
      <c r="U1261" s="329"/>
      <c r="V1261" s="329"/>
      <c r="W1261" s="329"/>
      <c r="X1261" s="329"/>
      <c r="Y1261" s="329"/>
      <c r="Z1261" s="329"/>
      <c r="AA1261" s="329"/>
      <c r="AB1261" s="329"/>
      <c r="AC1261" s="329"/>
      <c r="AD1261" s="329"/>
      <c r="AE1261" s="33"/>
      <c r="AF1261" s="277"/>
      <c r="AG1261" s="468"/>
      <c r="AK1261" s="3"/>
      <c r="AL1261" s="333"/>
      <c r="AM1261" s="334"/>
      <c r="AN1261" s="334"/>
      <c r="AO1261" s="334"/>
      <c r="AP1261" s="334"/>
      <c r="AQ1261" s="335"/>
      <c r="AR1261" s="34"/>
    </row>
    <row r="1262" spans="1:44" ht="24" customHeight="1" x14ac:dyDescent="0.65">
      <c r="A1262" s="297"/>
      <c r="B1262" s="359"/>
      <c r="C1262" s="299"/>
      <c r="D1262" s="299"/>
      <c r="E1262" s="375"/>
      <c r="F1262" s="280"/>
      <c r="G1262" s="297" t="s">
        <v>94</v>
      </c>
      <c r="H1262" s="520" t="s">
        <v>978</v>
      </c>
      <c r="I1262" s="520"/>
      <c r="J1262" s="520"/>
      <c r="K1262" s="520"/>
      <c r="L1262" s="520"/>
      <c r="M1262" s="520"/>
      <c r="N1262" s="520"/>
      <c r="O1262" s="520"/>
      <c r="P1262" s="520"/>
      <c r="Q1262" s="520"/>
      <c r="R1262" s="520"/>
      <c r="S1262" s="520"/>
      <c r="T1262" s="520"/>
      <c r="U1262" s="520"/>
      <c r="V1262" s="520"/>
      <c r="W1262" s="520"/>
      <c r="X1262" s="520"/>
      <c r="Y1262" s="520"/>
      <c r="Z1262" s="520"/>
      <c r="AA1262" s="520"/>
      <c r="AB1262" s="520"/>
      <c r="AC1262" s="520"/>
      <c r="AD1262" s="520"/>
      <c r="AE1262" s="33"/>
      <c r="AF1262" s="277"/>
      <c r="AG1262" s="468"/>
      <c r="AK1262" s="3"/>
      <c r="AL1262" s="614" t="s">
        <v>997</v>
      </c>
      <c r="AM1262" s="615"/>
      <c r="AN1262" s="615"/>
      <c r="AO1262" s="615"/>
      <c r="AP1262" s="615"/>
      <c r="AQ1262" s="616"/>
      <c r="AR1262" s="34"/>
    </row>
    <row r="1263" spans="1:44" ht="24" customHeight="1" x14ac:dyDescent="0.65">
      <c r="A1263" s="297"/>
      <c r="B1263" s="359"/>
      <c r="C1263" s="299"/>
      <c r="D1263" s="299"/>
      <c r="E1263" s="375"/>
      <c r="F1263" s="280"/>
      <c r="G1263" s="297"/>
      <c r="H1263" s="520"/>
      <c r="I1263" s="520"/>
      <c r="J1263" s="520"/>
      <c r="K1263" s="520"/>
      <c r="L1263" s="520"/>
      <c r="M1263" s="520"/>
      <c r="N1263" s="520"/>
      <c r="O1263" s="520"/>
      <c r="P1263" s="520"/>
      <c r="Q1263" s="520"/>
      <c r="R1263" s="520"/>
      <c r="S1263" s="520"/>
      <c r="T1263" s="520"/>
      <c r="U1263" s="520"/>
      <c r="V1263" s="520"/>
      <c r="W1263" s="520"/>
      <c r="X1263" s="520"/>
      <c r="Y1263" s="520"/>
      <c r="Z1263" s="520"/>
      <c r="AA1263" s="520"/>
      <c r="AB1263" s="520"/>
      <c r="AC1263" s="520"/>
      <c r="AD1263" s="520"/>
      <c r="AE1263" s="33"/>
      <c r="AF1263" s="277"/>
      <c r="AG1263" s="468"/>
      <c r="AK1263" s="3"/>
      <c r="AL1263" s="614"/>
      <c r="AM1263" s="615"/>
      <c r="AN1263" s="615"/>
      <c r="AO1263" s="615"/>
      <c r="AP1263" s="615"/>
      <c r="AQ1263" s="616"/>
      <c r="AR1263" s="34"/>
    </row>
    <row r="1264" spans="1:44" ht="24" customHeight="1" x14ac:dyDescent="0.65">
      <c r="A1264" s="297"/>
      <c r="B1264" s="359"/>
      <c r="C1264" s="299"/>
      <c r="D1264" s="299"/>
      <c r="E1264" s="375"/>
      <c r="F1264" s="280"/>
      <c r="G1264" s="297"/>
      <c r="H1264" s="520"/>
      <c r="I1264" s="520"/>
      <c r="J1264" s="520"/>
      <c r="K1264" s="520"/>
      <c r="L1264" s="520"/>
      <c r="M1264" s="520"/>
      <c r="N1264" s="520"/>
      <c r="O1264" s="520"/>
      <c r="P1264" s="520"/>
      <c r="Q1264" s="520"/>
      <c r="R1264" s="520"/>
      <c r="S1264" s="520"/>
      <c r="T1264" s="520"/>
      <c r="U1264" s="520"/>
      <c r="V1264" s="520"/>
      <c r="W1264" s="520"/>
      <c r="X1264" s="520"/>
      <c r="Y1264" s="520"/>
      <c r="Z1264" s="520"/>
      <c r="AA1264" s="520"/>
      <c r="AB1264" s="520"/>
      <c r="AC1264" s="520"/>
      <c r="AD1264" s="520"/>
      <c r="AE1264" s="33"/>
      <c r="AF1264" s="277"/>
      <c r="AG1264" s="470"/>
      <c r="AK1264" s="3"/>
      <c r="AL1264" s="372"/>
      <c r="AQ1264" s="374"/>
      <c r="AR1264" s="34"/>
    </row>
    <row r="1265" spans="1:44" ht="24" customHeight="1" x14ac:dyDescent="0.65">
      <c r="A1265" s="297"/>
      <c r="B1265" s="359"/>
      <c r="C1265" s="299"/>
      <c r="D1265" s="299"/>
      <c r="E1265" s="375"/>
      <c r="F1265" s="280"/>
      <c r="G1265" s="297"/>
      <c r="H1265" s="520"/>
      <c r="I1265" s="520"/>
      <c r="J1265" s="520"/>
      <c r="K1265" s="520"/>
      <c r="L1265" s="520"/>
      <c r="M1265" s="520"/>
      <c r="N1265" s="520"/>
      <c r="O1265" s="520"/>
      <c r="P1265" s="520"/>
      <c r="Q1265" s="520"/>
      <c r="R1265" s="520"/>
      <c r="S1265" s="520"/>
      <c r="T1265" s="520"/>
      <c r="U1265" s="520"/>
      <c r="V1265" s="520"/>
      <c r="W1265" s="520"/>
      <c r="X1265" s="520"/>
      <c r="Y1265" s="520"/>
      <c r="Z1265" s="520"/>
      <c r="AA1265" s="520"/>
      <c r="AB1265" s="520"/>
      <c r="AC1265" s="520"/>
      <c r="AD1265" s="520"/>
      <c r="AE1265" s="33"/>
      <c r="AF1265" s="277"/>
      <c r="AG1265" s="470"/>
      <c r="AK1265" s="3"/>
      <c r="AL1265" s="372"/>
      <c r="AQ1265" s="374"/>
      <c r="AR1265" s="34"/>
    </row>
    <row r="1266" spans="1:44" ht="24" customHeight="1" x14ac:dyDescent="0.65">
      <c r="A1266" s="297"/>
      <c r="B1266" s="359"/>
      <c r="C1266" s="299"/>
      <c r="D1266" s="299"/>
      <c r="E1266" s="375"/>
      <c r="F1266" s="280"/>
      <c r="G1266" s="297"/>
      <c r="H1266" s="520"/>
      <c r="I1266" s="520"/>
      <c r="J1266" s="520"/>
      <c r="K1266" s="520"/>
      <c r="L1266" s="520"/>
      <c r="M1266" s="520"/>
      <c r="N1266" s="520"/>
      <c r="O1266" s="520"/>
      <c r="P1266" s="520"/>
      <c r="Q1266" s="520"/>
      <c r="R1266" s="520"/>
      <c r="S1266" s="520"/>
      <c r="T1266" s="520"/>
      <c r="U1266" s="520"/>
      <c r="V1266" s="520"/>
      <c r="W1266" s="520"/>
      <c r="X1266" s="520"/>
      <c r="Y1266" s="520"/>
      <c r="Z1266" s="520"/>
      <c r="AA1266" s="520"/>
      <c r="AB1266" s="520"/>
      <c r="AC1266" s="520"/>
      <c r="AD1266" s="520"/>
      <c r="AE1266" s="33"/>
      <c r="AF1266" s="277"/>
      <c r="AG1266" s="470"/>
      <c r="AK1266" s="3"/>
      <c r="AL1266" s="372"/>
      <c r="AQ1266" s="374"/>
      <c r="AR1266" s="34"/>
    </row>
    <row r="1267" spans="1:44" ht="24" customHeight="1" x14ac:dyDescent="0.65">
      <c r="A1267" s="297"/>
      <c r="B1267" s="359"/>
      <c r="C1267" s="299"/>
      <c r="D1267" s="299"/>
      <c r="E1267" s="375"/>
      <c r="F1267" s="280"/>
      <c r="G1267" s="297"/>
      <c r="H1267" s="520"/>
      <c r="I1267" s="520"/>
      <c r="J1267" s="520"/>
      <c r="K1267" s="520"/>
      <c r="L1267" s="520"/>
      <c r="M1267" s="520"/>
      <c r="N1267" s="520"/>
      <c r="O1267" s="520"/>
      <c r="P1267" s="520"/>
      <c r="Q1267" s="520"/>
      <c r="R1267" s="520"/>
      <c r="S1267" s="520"/>
      <c r="T1267" s="520"/>
      <c r="U1267" s="520"/>
      <c r="V1267" s="520"/>
      <c r="W1267" s="520"/>
      <c r="X1267" s="520"/>
      <c r="Y1267" s="520"/>
      <c r="Z1267" s="520"/>
      <c r="AA1267" s="520"/>
      <c r="AB1267" s="520"/>
      <c r="AC1267" s="520"/>
      <c r="AD1267" s="520"/>
      <c r="AE1267" s="33"/>
      <c r="AF1267" s="277"/>
      <c r="AG1267" s="470"/>
      <c r="AK1267" s="3"/>
      <c r="AL1267" s="372"/>
      <c r="AQ1267" s="374"/>
      <c r="AR1267" s="34"/>
    </row>
    <row r="1268" spans="1:44" ht="24" customHeight="1" x14ac:dyDescent="0.65">
      <c r="A1268" s="297"/>
      <c r="B1268" s="359"/>
      <c r="C1268" s="299"/>
      <c r="D1268" s="299"/>
      <c r="E1268" s="375"/>
      <c r="F1268" s="280"/>
      <c r="G1268" s="297"/>
      <c r="H1268" s="520"/>
      <c r="I1268" s="520"/>
      <c r="J1268" s="520"/>
      <c r="K1268" s="520"/>
      <c r="L1268" s="520"/>
      <c r="M1268" s="520"/>
      <c r="N1268" s="520"/>
      <c r="O1268" s="520"/>
      <c r="P1268" s="520"/>
      <c r="Q1268" s="520"/>
      <c r="R1268" s="520"/>
      <c r="S1268" s="520"/>
      <c r="T1268" s="520"/>
      <c r="U1268" s="520"/>
      <c r="V1268" s="520"/>
      <c r="W1268" s="520"/>
      <c r="X1268" s="520"/>
      <c r="Y1268" s="520"/>
      <c r="Z1268" s="520"/>
      <c r="AA1268" s="520"/>
      <c r="AB1268" s="520"/>
      <c r="AC1268" s="520"/>
      <c r="AD1268" s="520"/>
      <c r="AE1268" s="33"/>
      <c r="AF1268" s="277"/>
      <c r="AG1268" s="470"/>
      <c r="AK1268" s="3"/>
      <c r="AL1268" s="372"/>
      <c r="AQ1268" s="374"/>
      <c r="AR1268" s="34"/>
    </row>
    <row r="1269" spans="1:44" ht="24" customHeight="1" x14ac:dyDescent="0.65">
      <c r="A1269" s="297"/>
      <c r="B1269" s="359"/>
      <c r="C1269" s="299"/>
      <c r="D1269" s="299"/>
      <c r="E1269" s="375"/>
      <c r="F1269" s="280"/>
      <c r="G1269" s="297"/>
      <c r="H1269" s="329"/>
      <c r="I1269" s="329"/>
      <c r="J1269" s="329"/>
      <c r="K1269" s="329"/>
      <c r="L1269" s="329"/>
      <c r="M1269" s="329"/>
      <c r="N1269" s="329"/>
      <c r="O1269" s="329"/>
      <c r="P1269" s="329"/>
      <c r="Q1269" s="329"/>
      <c r="R1269" s="329"/>
      <c r="S1269" s="329"/>
      <c r="T1269" s="329"/>
      <c r="U1269" s="329"/>
      <c r="V1269" s="329"/>
      <c r="W1269" s="329"/>
      <c r="X1269" s="329"/>
      <c r="Y1269" s="329"/>
      <c r="Z1269" s="329"/>
      <c r="AA1269" s="329"/>
      <c r="AB1269" s="329"/>
      <c r="AC1269" s="329"/>
      <c r="AD1269" s="329"/>
      <c r="AE1269" s="33"/>
      <c r="AF1269" s="277"/>
      <c r="AG1269" s="470"/>
      <c r="AK1269" s="3"/>
      <c r="AL1269" s="372"/>
      <c r="AQ1269" s="374"/>
      <c r="AR1269" s="34"/>
    </row>
    <row r="1270" spans="1:44" ht="24" customHeight="1" x14ac:dyDescent="0.65">
      <c r="A1270" s="297"/>
      <c r="B1270" s="359"/>
      <c r="C1270" s="299"/>
      <c r="D1270" s="299"/>
      <c r="E1270" s="375"/>
      <c r="F1270" s="280"/>
      <c r="G1270" s="297"/>
      <c r="H1270" s="343"/>
      <c r="I1270" s="343"/>
      <c r="J1270" s="343"/>
      <c r="K1270" s="343"/>
      <c r="L1270" s="343"/>
      <c r="M1270" s="343"/>
      <c r="N1270" s="343"/>
      <c r="O1270" s="343"/>
      <c r="P1270" s="343"/>
      <c r="Q1270" s="343"/>
      <c r="R1270" s="343"/>
      <c r="S1270" s="343"/>
      <c r="T1270" s="343"/>
      <c r="U1270" s="343"/>
      <c r="V1270" s="343"/>
      <c r="W1270" s="343"/>
      <c r="X1270" s="343"/>
      <c r="Y1270" s="343"/>
      <c r="Z1270" s="343"/>
      <c r="AA1270" s="343"/>
      <c r="AB1270" s="343"/>
      <c r="AC1270" s="343"/>
      <c r="AD1270" s="343"/>
      <c r="AE1270" s="33"/>
      <c r="AF1270" s="277"/>
      <c r="AG1270" s="470"/>
      <c r="AK1270" s="3"/>
      <c r="AL1270" s="372"/>
      <c r="AQ1270" s="374"/>
      <c r="AR1270" s="34"/>
    </row>
    <row r="1271" spans="1:44" ht="24" customHeight="1" x14ac:dyDescent="0.65">
      <c r="A1271" s="297">
        <f t="shared" si="42"/>
        <v>189</v>
      </c>
      <c r="B1271" s="359"/>
      <c r="C1271" s="299"/>
      <c r="D1271" s="299"/>
      <c r="E1271" s="375"/>
      <c r="F1271" s="684" t="s">
        <v>244</v>
      </c>
      <c r="G1271" s="685"/>
      <c r="H1271" s="520" t="s">
        <v>989</v>
      </c>
      <c r="I1271" s="520"/>
      <c r="J1271" s="520"/>
      <c r="K1271" s="520"/>
      <c r="L1271" s="520"/>
      <c r="M1271" s="520"/>
      <c r="N1271" s="520"/>
      <c r="O1271" s="520"/>
      <c r="P1271" s="520"/>
      <c r="Q1271" s="520"/>
      <c r="R1271" s="520"/>
      <c r="S1271" s="520"/>
      <c r="T1271" s="520"/>
      <c r="U1271" s="520"/>
      <c r="V1271" s="520"/>
      <c r="W1271" s="520"/>
      <c r="X1271" s="520"/>
      <c r="Y1271" s="520"/>
      <c r="Z1271" s="520"/>
      <c r="AA1271" s="520"/>
      <c r="AB1271" s="520"/>
      <c r="AC1271" s="520"/>
      <c r="AD1271" s="520"/>
      <c r="AE1271" s="171" t="s">
        <v>838</v>
      </c>
      <c r="AG1271" s="468">
        <v>189</v>
      </c>
      <c r="AH1271" s="554" t="s">
        <v>50</v>
      </c>
      <c r="AI1271" s="555"/>
      <c r="AJ1271" s="556"/>
      <c r="AK1271" s="3"/>
      <c r="AL1271" s="614" t="s">
        <v>993</v>
      </c>
      <c r="AM1271" s="656"/>
      <c r="AN1271" s="656"/>
      <c r="AO1271" s="656"/>
      <c r="AP1271" s="656"/>
      <c r="AQ1271" s="734"/>
      <c r="AR1271" s="70" t="e">
        <f>VLOOKUP(AH1271,$CD$7:$CE$9,2,FALSE)</f>
        <v>#N/A</v>
      </c>
    </row>
    <row r="1272" spans="1:44" ht="24" customHeight="1" x14ac:dyDescent="0.65">
      <c r="A1272" s="297"/>
      <c r="B1272" s="359"/>
      <c r="C1272" s="299"/>
      <c r="D1272" s="299"/>
      <c r="E1272" s="375"/>
      <c r="F1272" s="280"/>
      <c r="G1272" s="297"/>
      <c r="H1272" s="520"/>
      <c r="I1272" s="520"/>
      <c r="J1272" s="520"/>
      <c r="K1272" s="520"/>
      <c r="L1272" s="520"/>
      <c r="M1272" s="520"/>
      <c r="N1272" s="520"/>
      <c r="O1272" s="520"/>
      <c r="P1272" s="520"/>
      <c r="Q1272" s="520"/>
      <c r="R1272" s="520"/>
      <c r="S1272" s="520"/>
      <c r="T1272" s="520"/>
      <c r="U1272" s="520"/>
      <c r="V1272" s="520"/>
      <c r="W1272" s="520"/>
      <c r="X1272" s="520"/>
      <c r="Y1272" s="520"/>
      <c r="Z1272" s="520"/>
      <c r="AA1272" s="520"/>
      <c r="AB1272" s="520"/>
      <c r="AC1272" s="520"/>
      <c r="AD1272" s="520"/>
      <c r="AE1272" s="33"/>
      <c r="AF1272" s="277"/>
      <c r="AG1272" s="470"/>
      <c r="AK1272" s="3"/>
      <c r="AL1272" s="735"/>
      <c r="AM1272" s="656"/>
      <c r="AN1272" s="656"/>
      <c r="AO1272" s="656"/>
      <c r="AP1272" s="656"/>
      <c r="AQ1272" s="734"/>
      <c r="AR1272" s="34"/>
    </row>
    <row r="1273" spans="1:44" ht="24" customHeight="1" x14ac:dyDescent="0.65">
      <c r="A1273" s="297"/>
      <c r="B1273" s="359"/>
      <c r="C1273" s="299"/>
      <c r="D1273" s="299"/>
      <c r="E1273" s="375"/>
      <c r="F1273" s="280"/>
      <c r="G1273" s="297"/>
      <c r="H1273" s="520"/>
      <c r="I1273" s="520"/>
      <c r="J1273" s="520"/>
      <c r="K1273" s="520"/>
      <c r="L1273" s="520"/>
      <c r="M1273" s="520"/>
      <c r="N1273" s="520"/>
      <c r="O1273" s="520"/>
      <c r="P1273" s="520"/>
      <c r="Q1273" s="520"/>
      <c r="R1273" s="520"/>
      <c r="S1273" s="520"/>
      <c r="T1273" s="520"/>
      <c r="U1273" s="520"/>
      <c r="V1273" s="520"/>
      <c r="W1273" s="520"/>
      <c r="X1273" s="520"/>
      <c r="Y1273" s="520"/>
      <c r="Z1273" s="520"/>
      <c r="AA1273" s="520"/>
      <c r="AB1273" s="520"/>
      <c r="AC1273" s="520"/>
      <c r="AD1273" s="520"/>
      <c r="AE1273" s="33"/>
      <c r="AF1273" s="277"/>
      <c r="AG1273" s="470"/>
      <c r="AK1273" s="3"/>
      <c r="AL1273" s="366"/>
      <c r="AM1273" s="367"/>
      <c r="AN1273" s="367"/>
      <c r="AO1273" s="367"/>
      <c r="AP1273" s="367"/>
      <c r="AQ1273" s="368"/>
      <c r="AR1273" s="34"/>
    </row>
    <row r="1274" spans="1:44" ht="24" customHeight="1" x14ac:dyDescent="0.65">
      <c r="A1274" s="297"/>
      <c r="B1274" s="359"/>
      <c r="C1274" s="299"/>
      <c r="D1274" s="299"/>
      <c r="E1274" s="375"/>
      <c r="F1274" s="280"/>
      <c r="G1274" s="297"/>
      <c r="H1274" s="520"/>
      <c r="I1274" s="520"/>
      <c r="J1274" s="520"/>
      <c r="K1274" s="520"/>
      <c r="L1274" s="520"/>
      <c r="M1274" s="520"/>
      <c r="N1274" s="520"/>
      <c r="O1274" s="520"/>
      <c r="P1274" s="520"/>
      <c r="Q1274" s="520"/>
      <c r="R1274" s="520"/>
      <c r="S1274" s="520"/>
      <c r="T1274" s="520"/>
      <c r="U1274" s="520"/>
      <c r="V1274" s="520"/>
      <c r="W1274" s="520"/>
      <c r="X1274" s="520"/>
      <c r="Y1274" s="520"/>
      <c r="Z1274" s="520"/>
      <c r="AA1274" s="520"/>
      <c r="AB1274" s="520"/>
      <c r="AC1274" s="520"/>
      <c r="AD1274" s="520"/>
      <c r="AE1274" s="33"/>
      <c r="AF1274" s="277"/>
      <c r="AG1274" s="470"/>
      <c r="AK1274" s="3"/>
      <c r="AL1274" s="366"/>
      <c r="AM1274" s="367"/>
      <c r="AN1274" s="367"/>
      <c r="AO1274" s="367"/>
      <c r="AP1274" s="367"/>
      <c r="AQ1274" s="368"/>
      <c r="AR1274" s="34"/>
    </row>
    <row r="1275" spans="1:44" ht="24" customHeight="1" x14ac:dyDescent="0.65">
      <c r="A1275" s="297"/>
      <c r="B1275" s="359"/>
      <c r="C1275" s="299"/>
      <c r="D1275" s="299"/>
      <c r="E1275" s="375"/>
      <c r="F1275" s="280"/>
      <c r="G1275" s="297"/>
      <c r="H1275" s="329"/>
      <c r="I1275" s="329"/>
      <c r="J1275" s="329"/>
      <c r="K1275" s="329"/>
      <c r="L1275" s="329"/>
      <c r="M1275" s="329"/>
      <c r="N1275" s="329"/>
      <c r="O1275" s="329"/>
      <c r="P1275" s="329"/>
      <c r="Q1275" s="329"/>
      <c r="R1275" s="329"/>
      <c r="S1275" s="329"/>
      <c r="T1275" s="329"/>
      <c r="U1275" s="329"/>
      <c r="V1275" s="329"/>
      <c r="W1275" s="329"/>
      <c r="X1275" s="329"/>
      <c r="Y1275" s="329"/>
      <c r="Z1275" s="329"/>
      <c r="AA1275" s="329"/>
      <c r="AB1275" s="329"/>
      <c r="AC1275" s="329"/>
      <c r="AD1275" s="329"/>
      <c r="AE1275" s="33"/>
      <c r="AF1275" s="277"/>
      <c r="AG1275" s="470"/>
      <c r="AK1275" s="3"/>
      <c r="AL1275" s="333"/>
      <c r="AM1275" s="334"/>
      <c r="AN1275" s="334"/>
      <c r="AO1275" s="334"/>
      <c r="AP1275" s="334"/>
      <c r="AQ1275" s="335"/>
      <c r="AR1275" s="34"/>
    </row>
    <row r="1276" spans="1:44" ht="24" customHeight="1" x14ac:dyDescent="0.65">
      <c r="A1276" s="297"/>
      <c r="B1276" s="359"/>
      <c r="C1276" s="299"/>
      <c r="D1276" s="299"/>
      <c r="E1276" s="375"/>
      <c r="F1276" s="280"/>
      <c r="G1276" s="297" t="s">
        <v>94</v>
      </c>
      <c r="H1276" s="520" t="s">
        <v>979</v>
      </c>
      <c r="I1276" s="520"/>
      <c r="J1276" s="520"/>
      <c r="K1276" s="520"/>
      <c r="L1276" s="520"/>
      <c r="M1276" s="520"/>
      <c r="N1276" s="520"/>
      <c r="O1276" s="520"/>
      <c r="P1276" s="520"/>
      <c r="Q1276" s="520"/>
      <c r="R1276" s="520"/>
      <c r="S1276" s="520"/>
      <c r="T1276" s="520"/>
      <c r="U1276" s="520"/>
      <c r="V1276" s="520"/>
      <c r="W1276" s="520"/>
      <c r="X1276" s="520"/>
      <c r="Y1276" s="520"/>
      <c r="Z1276" s="520"/>
      <c r="AA1276" s="520"/>
      <c r="AB1276" s="520"/>
      <c r="AC1276" s="520"/>
      <c r="AD1276" s="520"/>
      <c r="AE1276" s="33"/>
      <c r="AF1276" s="277"/>
      <c r="AG1276" s="470"/>
      <c r="AK1276" s="3"/>
      <c r="AL1276" s="614" t="s">
        <v>998</v>
      </c>
      <c r="AM1276" s="615"/>
      <c r="AN1276" s="615"/>
      <c r="AO1276" s="615"/>
      <c r="AP1276" s="615"/>
      <c r="AQ1276" s="616"/>
      <c r="AR1276" s="34"/>
    </row>
    <row r="1277" spans="1:44" ht="24" customHeight="1" x14ac:dyDescent="0.65">
      <c r="A1277" s="297"/>
      <c r="B1277" s="359"/>
      <c r="C1277" s="299"/>
      <c r="D1277" s="299"/>
      <c r="E1277" s="375"/>
      <c r="F1277" s="280"/>
      <c r="G1277" s="297"/>
      <c r="H1277" s="520"/>
      <c r="I1277" s="520"/>
      <c r="J1277" s="520"/>
      <c r="K1277" s="520"/>
      <c r="L1277" s="520"/>
      <c r="M1277" s="520"/>
      <c r="N1277" s="520"/>
      <c r="O1277" s="520"/>
      <c r="P1277" s="520"/>
      <c r="Q1277" s="520"/>
      <c r="R1277" s="520"/>
      <c r="S1277" s="520"/>
      <c r="T1277" s="520"/>
      <c r="U1277" s="520"/>
      <c r="V1277" s="520"/>
      <c r="W1277" s="520"/>
      <c r="X1277" s="520"/>
      <c r="Y1277" s="520"/>
      <c r="Z1277" s="520"/>
      <c r="AA1277" s="520"/>
      <c r="AB1277" s="520"/>
      <c r="AC1277" s="520"/>
      <c r="AD1277" s="520"/>
      <c r="AE1277" s="33"/>
      <c r="AF1277" s="277"/>
      <c r="AG1277" s="470"/>
      <c r="AK1277" s="3"/>
      <c r="AL1277" s="614"/>
      <c r="AM1277" s="615"/>
      <c r="AN1277" s="615"/>
      <c r="AO1277" s="615"/>
      <c r="AP1277" s="615"/>
      <c r="AQ1277" s="616"/>
      <c r="AR1277" s="34"/>
    </row>
    <row r="1278" spans="1:44" ht="24" customHeight="1" x14ac:dyDescent="0.65">
      <c r="A1278" s="297"/>
      <c r="B1278" s="359"/>
      <c r="C1278" s="299"/>
      <c r="D1278" s="299"/>
      <c r="E1278" s="375"/>
      <c r="F1278" s="280"/>
      <c r="G1278" s="297"/>
      <c r="H1278" s="520"/>
      <c r="I1278" s="520"/>
      <c r="J1278" s="520"/>
      <c r="K1278" s="520"/>
      <c r="L1278" s="520"/>
      <c r="M1278" s="520"/>
      <c r="N1278" s="520"/>
      <c r="O1278" s="520"/>
      <c r="P1278" s="520"/>
      <c r="Q1278" s="520"/>
      <c r="R1278" s="520"/>
      <c r="S1278" s="520"/>
      <c r="T1278" s="520"/>
      <c r="U1278" s="520"/>
      <c r="V1278" s="520"/>
      <c r="W1278" s="520"/>
      <c r="X1278" s="520"/>
      <c r="Y1278" s="520"/>
      <c r="Z1278" s="520"/>
      <c r="AA1278" s="520"/>
      <c r="AB1278" s="520"/>
      <c r="AC1278" s="520"/>
      <c r="AD1278" s="520"/>
      <c r="AE1278" s="33"/>
      <c r="AF1278" s="277"/>
      <c r="AG1278" s="470"/>
      <c r="AK1278" s="3"/>
      <c r="AL1278" s="372"/>
      <c r="AQ1278" s="374"/>
      <c r="AR1278" s="34"/>
    </row>
    <row r="1279" spans="1:44" ht="30.9" customHeight="1" x14ac:dyDescent="0.65">
      <c r="A1279" s="297"/>
      <c r="B1279" s="359"/>
      <c r="C1279" s="299"/>
      <c r="D1279" s="299"/>
      <c r="E1279" s="375"/>
      <c r="F1279" s="280"/>
      <c r="G1279" s="297"/>
      <c r="H1279" s="520"/>
      <c r="I1279" s="520"/>
      <c r="J1279" s="520"/>
      <c r="K1279" s="520"/>
      <c r="L1279" s="520"/>
      <c r="M1279" s="520"/>
      <c r="N1279" s="520"/>
      <c r="O1279" s="520"/>
      <c r="P1279" s="520"/>
      <c r="Q1279" s="520"/>
      <c r="R1279" s="520"/>
      <c r="S1279" s="520"/>
      <c r="T1279" s="520"/>
      <c r="U1279" s="520"/>
      <c r="V1279" s="520"/>
      <c r="W1279" s="520"/>
      <c r="X1279" s="520"/>
      <c r="Y1279" s="520"/>
      <c r="Z1279" s="520"/>
      <c r="AA1279" s="520"/>
      <c r="AB1279" s="520"/>
      <c r="AC1279" s="520"/>
      <c r="AD1279" s="520"/>
      <c r="AE1279" s="33"/>
      <c r="AF1279" s="277"/>
      <c r="AG1279" s="470"/>
      <c r="AK1279" s="3"/>
      <c r="AL1279" s="372"/>
      <c r="AQ1279" s="374"/>
      <c r="AR1279" s="34"/>
    </row>
    <row r="1280" spans="1:44" ht="21" customHeight="1" thickBot="1" x14ac:dyDescent="0.7">
      <c r="A1280" s="297" t="str">
        <f t="shared" si="42"/>
        <v/>
      </c>
      <c r="B1280" s="280"/>
      <c r="C1280" s="297"/>
      <c r="D1280" s="297"/>
      <c r="E1280" s="297"/>
      <c r="F1280" s="326"/>
      <c r="G1280" s="327"/>
      <c r="H1280" s="342"/>
      <c r="I1280" s="342"/>
      <c r="J1280" s="342"/>
      <c r="K1280" s="342"/>
      <c r="L1280" s="342"/>
      <c r="M1280" s="342"/>
      <c r="N1280" s="342"/>
      <c r="O1280" s="342"/>
      <c r="P1280" s="342"/>
      <c r="Q1280" s="342"/>
      <c r="R1280" s="342"/>
      <c r="S1280" s="342"/>
      <c r="T1280" s="342"/>
      <c r="U1280" s="342"/>
      <c r="V1280" s="342"/>
      <c r="W1280" s="342"/>
      <c r="X1280" s="342"/>
      <c r="Y1280" s="342"/>
      <c r="Z1280" s="342"/>
      <c r="AA1280" s="342"/>
      <c r="AB1280" s="342"/>
      <c r="AC1280" s="342"/>
      <c r="AD1280" s="342"/>
      <c r="AE1280" s="33"/>
      <c r="AF1280" s="277"/>
      <c r="AG1280" s="470"/>
      <c r="AK1280" s="3"/>
      <c r="AL1280" s="366"/>
      <c r="AM1280" s="367"/>
      <c r="AN1280" s="367"/>
      <c r="AO1280" s="367"/>
      <c r="AP1280" s="367"/>
      <c r="AQ1280" s="368"/>
      <c r="AR1280" s="70"/>
    </row>
    <row r="1281" spans="1:44" ht="29.15" customHeight="1" thickBot="1" x14ac:dyDescent="0.7">
      <c r="A1281" s="297"/>
      <c r="B1281" s="280"/>
      <c r="C1281" s="297"/>
      <c r="D1281" s="297"/>
      <c r="E1281" s="297"/>
      <c r="F1281" s="326"/>
      <c r="G1281" s="327"/>
      <c r="H1281" s="607" t="s">
        <v>1076</v>
      </c>
      <c r="I1281" s="608"/>
      <c r="J1281" s="608"/>
      <c r="K1281" s="608"/>
      <c r="L1281" s="608"/>
      <c r="M1281" s="608"/>
      <c r="N1281" s="608"/>
      <c r="O1281" s="608"/>
      <c r="P1281" s="695"/>
      <c r="Q1281" s="696"/>
      <c r="R1281" s="696"/>
      <c r="S1281" s="696"/>
      <c r="T1281" s="696"/>
      <c r="U1281" s="696"/>
      <c r="V1281" s="696"/>
      <c r="W1281" s="696"/>
      <c r="X1281" s="696"/>
      <c r="Y1281" s="696"/>
      <c r="Z1281" s="696"/>
      <c r="AA1281" s="696"/>
      <c r="AB1281" s="696"/>
      <c r="AC1281" s="696"/>
      <c r="AD1281" s="697"/>
      <c r="AE1281" s="33"/>
      <c r="AF1281" s="277"/>
      <c r="AG1281" s="470"/>
      <c r="AK1281" s="3"/>
      <c r="AL1281" s="366"/>
      <c r="AM1281" s="367"/>
      <c r="AN1281" s="367"/>
      <c r="AO1281" s="367"/>
      <c r="AP1281" s="367"/>
      <c r="AQ1281" s="368"/>
      <c r="AR1281" s="70"/>
    </row>
    <row r="1282" spans="1:44" ht="25.75" customHeight="1" thickBot="1" x14ac:dyDescent="0.7">
      <c r="A1282" s="297"/>
      <c r="B1282" s="280"/>
      <c r="C1282" s="297"/>
      <c r="D1282" s="297"/>
      <c r="E1282" s="297"/>
      <c r="F1282" s="326"/>
      <c r="G1282" s="327"/>
      <c r="H1282" s="695" t="s">
        <v>304</v>
      </c>
      <c r="I1282" s="696"/>
      <c r="J1282" s="696"/>
      <c r="K1282" s="696"/>
      <c r="L1282" s="696"/>
      <c r="M1282" s="696"/>
      <c r="N1282" s="696"/>
      <c r="O1282" s="697"/>
      <c r="P1282" s="992" t="s">
        <v>90</v>
      </c>
      <c r="Q1282" s="993"/>
      <c r="R1282" s="994"/>
      <c r="S1282" s="687" t="s">
        <v>306</v>
      </c>
      <c r="T1282" s="688"/>
      <c r="U1282" s="688"/>
      <c r="V1282" s="688"/>
      <c r="W1282" s="689"/>
      <c r="X1282" s="689"/>
      <c r="Y1282" s="689"/>
      <c r="Z1282" s="689"/>
      <c r="AA1282" s="689"/>
      <c r="AB1282" s="688" t="s">
        <v>305</v>
      </c>
      <c r="AC1282" s="688"/>
      <c r="AD1282" s="690"/>
      <c r="AE1282" s="33"/>
      <c r="AF1282" s="277"/>
      <c r="AG1282" s="470"/>
      <c r="AK1282" s="3"/>
      <c r="AL1282" s="366"/>
      <c r="AM1282" s="367"/>
      <c r="AN1282" s="367"/>
      <c r="AO1282" s="367"/>
      <c r="AP1282" s="367"/>
      <c r="AQ1282" s="368"/>
      <c r="AR1282" s="70"/>
    </row>
    <row r="1283" spans="1:44" ht="15.55" customHeight="1" thickBot="1" x14ac:dyDescent="0.7">
      <c r="A1283" s="297"/>
      <c r="B1283" s="280"/>
      <c r="C1283" s="297"/>
      <c r="D1283" s="297"/>
      <c r="E1283" s="297"/>
      <c r="F1283" s="326"/>
      <c r="G1283" s="327"/>
      <c r="H1283" s="342"/>
      <c r="I1283" s="342"/>
      <c r="J1283" s="342"/>
      <c r="K1283" s="342"/>
      <c r="L1283" s="342"/>
      <c r="M1283" s="342"/>
      <c r="N1283" s="342"/>
      <c r="O1283" s="342"/>
      <c r="P1283" s="342"/>
      <c r="Q1283" s="342"/>
      <c r="R1283" s="342"/>
      <c r="S1283" s="342"/>
      <c r="T1283" s="342"/>
      <c r="U1283" s="342"/>
      <c r="V1283" s="342"/>
      <c r="W1283" s="342"/>
      <c r="X1283" s="342"/>
      <c r="Y1283" s="342"/>
      <c r="Z1283" s="342"/>
      <c r="AA1283" s="342"/>
      <c r="AB1283" s="342"/>
      <c r="AC1283" s="342"/>
      <c r="AD1283" s="342"/>
      <c r="AE1283" s="33"/>
      <c r="AF1283" s="277"/>
      <c r="AG1283" s="470"/>
      <c r="AK1283" s="3"/>
      <c r="AL1283" s="366"/>
      <c r="AM1283" s="367"/>
      <c r="AN1283" s="367"/>
      <c r="AO1283" s="367"/>
      <c r="AP1283" s="367"/>
      <c r="AQ1283" s="368"/>
      <c r="AR1283" s="70"/>
    </row>
    <row r="1284" spans="1:44" ht="27" customHeight="1" thickBot="1" x14ac:dyDescent="0.7">
      <c r="A1284" s="297" t="str">
        <f t="shared" si="42"/>
        <v/>
      </c>
      <c r="B1284" s="280"/>
      <c r="C1284" s="297"/>
      <c r="D1284" s="297"/>
      <c r="E1284" s="297"/>
      <c r="F1284" s="280"/>
      <c r="G1284" s="297"/>
      <c r="H1284" s="607" t="s">
        <v>1076</v>
      </c>
      <c r="I1284" s="608"/>
      <c r="J1284" s="608"/>
      <c r="K1284" s="608"/>
      <c r="L1284" s="608"/>
      <c r="M1284" s="608"/>
      <c r="N1284" s="608"/>
      <c r="O1284" s="608"/>
      <c r="P1284" s="695"/>
      <c r="Q1284" s="696"/>
      <c r="R1284" s="696"/>
      <c r="S1284" s="696"/>
      <c r="T1284" s="696"/>
      <c r="U1284" s="696"/>
      <c r="V1284" s="696"/>
      <c r="W1284" s="696"/>
      <c r="X1284" s="696"/>
      <c r="Y1284" s="696"/>
      <c r="Z1284" s="696"/>
      <c r="AA1284" s="696"/>
      <c r="AB1284" s="696"/>
      <c r="AC1284" s="696"/>
      <c r="AD1284" s="697"/>
      <c r="AE1284" s="33"/>
      <c r="AF1284" s="277"/>
      <c r="AG1284" s="470"/>
      <c r="AK1284" s="3"/>
      <c r="AL1284" s="366"/>
      <c r="AM1284" s="367"/>
      <c r="AN1284" s="367"/>
      <c r="AO1284" s="367"/>
      <c r="AP1284" s="367"/>
      <c r="AQ1284" s="368"/>
      <c r="AR1284" s="34"/>
    </row>
    <row r="1285" spans="1:44" ht="27" customHeight="1" thickBot="1" x14ac:dyDescent="0.7">
      <c r="A1285" s="286" t="str">
        <f t="shared" si="42"/>
        <v/>
      </c>
      <c r="B1285" s="359"/>
      <c r="C1285" s="299"/>
      <c r="D1285" s="299"/>
      <c r="E1285" s="375"/>
      <c r="F1285" s="280"/>
      <c r="G1285" s="297"/>
      <c r="H1285" s="695" t="s">
        <v>304</v>
      </c>
      <c r="I1285" s="696"/>
      <c r="J1285" s="696"/>
      <c r="K1285" s="696"/>
      <c r="L1285" s="696"/>
      <c r="M1285" s="696"/>
      <c r="N1285" s="696"/>
      <c r="O1285" s="697"/>
      <c r="P1285" s="992" t="s">
        <v>90</v>
      </c>
      <c r="Q1285" s="993"/>
      <c r="R1285" s="994"/>
      <c r="S1285" s="687" t="s">
        <v>306</v>
      </c>
      <c r="T1285" s="688"/>
      <c r="U1285" s="688"/>
      <c r="V1285" s="688"/>
      <c r="W1285" s="689"/>
      <c r="X1285" s="689"/>
      <c r="Y1285" s="689"/>
      <c r="Z1285" s="689"/>
      <c r="AA1285" s="689"/>
      <c r="AB1285" s="688" t="s">
        <v>305</v>
      </c>
      <c r="AC1285" s="688"/>
      <c r="AD1285" s="690"/>
      <c r="AE1285" s="33"/>
      <c r="AF1285" s="277"/>
      <c r="AG1285" s="470"/>
      <c r="AK1285" s="3"/>
      <c r="AL1285" s="366"/>
      <c r="AM1285" s="367"/>
      <c r="AN1285" s="367"/>
      <c r="AO1285" s="367"/>
      <c r="AP1285" s="367"/>
      <c r="AQ1285" s="368"/>
      <c r="AR1285" s="34"/>
    </row>
    <row r="1286" spans="1:44" ht="15" customHeight="1" thickBot="1" x14ac:dyDescent="0.7">
      <c r="A1286" s="286" t="str">
        <f t="shared" si="42"/>
        <v/>
      </c>
      <c r="B1286" s="359"/>
      <c r="C1286" s="299"/>
      <c r="D1286" s="299"/>
      <c r="E1286" s="375"/>
      <c r="F1286" s="280"/>
      <c r="G1286" s="297"/>
      <c r="H1286" s="297"/>
      <c r="I1286" s="297"/>
      <c r="J1286" s="297"/>
      <c r="K1286" s="297"/>
      <c r="L1286" s="297"/>
      <c r="M1286" s="297"/>
      <c r="N1286" s="297"/>
      <c r="O1286" s="297"/>
      <c r="P1286" s="297"/>
      <c r="Q1286" s="297"/>
      <c r="R1286" s="297"/>
      <c r="S1286" s="297"/>
      <c r="T1286" s="297"/>
      <c r="U1286" s="297"/>
      <c r="V1286" s="297"/>
      <c r="W1286" s="297"/>
      <c r="X1286" s="297"/>
      <c r="Y1286" s="297"/>
      <c r="Z1286" s="297"/>
      <c r="AA1286" s="297"/>
      <c r="AB1286" s="297"/>
      <c r="AC1286" s="297"/>
      <c r="AD1286" s="297"/>
      <c r="AE1286" s="33"/>
      <c r="AF1286" s="277"/>
      <c r="AG1286" s="470"/>
      <c r="AK1286" s="3"/>
      <c r="AL1286" s="338"/>
      <c r="AM1286" s="339"/>
      <c r="AN1286" s="339"/>
      <c r="AO1286" s="339"/>
      <c r="AP1286" s="339"/>
      <c r="AQ1286" s="340"/>
      <c r="AR1286" s="34"/>
    </row>
    <row r="1287" spans="1:44" ht="27" customHeight="1" thickBot="1" x14ac:dyDescent="0.7">
      <c r="A1287" s="286" t="str">
        <f t="shared" si="42"/>
        <v/>
      </c>
      <c r="B1287" s="359"/>
      <c r="C1287" s="299"/>
      <c r="D1287" s="299"/>
      <c r="E1287" s="375"/>
      <c r="F1287" s="280"/>
      <c r="G1287" s="297"/>
      <c r="H1287" s="607" t="s">
        <v>1076</v>
      </c>
      <c r="I1287" s="608"/>
      <c r="J1287" s="608"/>
      <c r="K1287" s="608"/>
      <c r="L1287" s="608"/>
      <c r="M1287" s="608"/>
      <c r="N1287" s="608"/>
      <c r="O1287" s="608"/>
      <c r="P1287" s="695"/>
      <c r="Q1287" s="696"/>
      <c r="R1287" s="696"/>
      <c r="S1287" s="696"/>
      <c r="T1287" s="696"/>
      <c r="U1287" s="696"/>
      <c r="V1287" s="696"/>
      <c r="W1287" s="696"/>
      <c r="X1287" s="696"/>
      <c r="Y1287" s="696"/>
      <c r="Z1287" s="696"/>
      <c r="AA1287" s="696"/>
      <c r="AB1287" s="696"/>
      <c r="AC1287" s="696"/>
      <c r="AD1287" s="697"/>
      <c r="AE1287" s="33"/>
      <c r="AF1287" s="277"/>
      <c r="AG1287" s="470"/>
      <c r="AK1287" s="3"/>
      <c r="AL1287" s="338"/>
      <c r="AM1287" s="339"/>
      <c r="AN1287" s="339"/>
      <c r="AO1287" s="339"/>
      <c r="AP1287" s="339"/>
      <c r="AQ1287" s="340"/>
      <c r="AR1287" s="34"/>
    </row>
    <row r="1288" spans="1:44" ht="27" customHeight="1" thickBot="1" x14ac:dyDescent="0.7">
      <c r="A1288" s="286" t="str">
        <f t="shared" si="42"/>
        <v/>
      </c>
      <c r="B1288" s="359"/>
      <c r="C1288" s="299"/>
      <c r="D1288" s="299"/>
      <c r="E1288" s="375"/>
      <c r="F1288" s="280"/>
      <c r="G1288" s="297"/>
      <c r="H1288" s="695" t="s">
        <v>304</v>
      </c>
      <c r="I1288" s="696"/>
      <c r="J1288" s="696"/>
      <c r="K1288" s="696"/>
      <c r="L1288" s="696"/>
      <c r="M1288" s="696"/>
      <c r="N1288" s="696"/>
      <c r="O1288" s="697"/>
      <c r="P1288" s="992" t="s">
        <v>90</v>
      </c>
      <c r="Q1288" s="993"/>
      <c r="R1288" s="994"/>
      <c r="S1288" s="687" t="s">
        <v>306</v>
      </c>
      <c r="T1288" s="688"/>
      <c r="U1288" s="688"/>
      <c r="V1288" s="688"/>
      <c r="W1288" s="689"/>
      <c r="X1288" s="689"/>
      <c r="Y1288" s="689"/>
      <c r="Z1288" s="689"/>
      <c r="AA1288" s="689"/>
      <c r="AB1288" s="688" t="s">
        <v>305</v>
      </c>
      <c r="AC1288" s="688"/>
      <c r="AD1288" s="690"/>
      <c r="AE1288" s="33"/>
      <c r="AF1288" s="277"/>
      <c r="AG1288" s="470"/>
      <c r="AK1288" s="3"/>
      <c r="AL1288" s="372"/>
      <c r="AQ1288" s="374"/>
      <c r="AR1288" s="34"/>
    </row>
    <row r="1289" spans="1:44" ht="27" customHeight="1" x14ac:dyDescent="0.65">
      <c r="A1289" s="285" t="str">
        <f t="shared" si="42"/>
        <v/>
      </c>
      <c r="B1289" s="359"/>
      <c r="C1289" s="299"/>
      <c r="D1289" s="299"/>
      <c r="E1289" s="375"/>
      <c r="F1289" s="280"/>
      <c r="G1289" s="297"/>
      <c r="H1289" s="999" t="s">
        <v>308</v>
      </c>
      <c r="I1289" s="999"/>
      <c r="J1289" s="999"/>
      <c r="K1289" s="999"/>
      <c r="L1289" s="999"/>
      <c r="M1289" s="999"/>
      <c r="N1289" s="999"/>
      <c r="O1289" s="999"/>
      <c r="P1289" s="999"/>
      <c r="Q1289" s="999"/>
      <c r="R1289" s="999"/>
      <c r="S1289" s="999"/>
      <c r="T1289" s="999"/>
      <c r="U1289" s="999"/>
      <c r="V1289" s="999"/>
      <c r="W1289" s="999"/>
      <c r="X1289" s="999"/>
      <c r="Y1289" s="999"/>
      <c r="Z1289" s="999"/>
      <c r="AA1289" s="999"/>
      <c r="AB1289" s="999"/>
      <c r="AC1289" s="999"/>
      <c r="AD1289" s="999"/>
      <c r="AE1289" s="33"/>
      <c r="AF1289" s="277"/>
      <c r="AG1289" s="470"/>
      <c r="AK1289" s="3"/>
      <c r="AL1289" s="372"/>
      <c r="AQ1289" s="374"/>
      <c r="AR1289" s="34"/>
    </row>
    <row r="1290" spans="1:44" ht="27" customHeight="1" x14ac:dyDescent="0.65">
      <c r="A1290" s="285"/>
      <c r="B1290" s="359"/>
      <c r="C1290" s="299"/>
      <c r="D1290" s="299"/>
      <c r="E1290" s="375"/>
      <c r="F1290" s="280"/>
      <c r="G1290" s="297"/>
      <c r="H1290" s="377"/>
      <c r="I1290" s="377"/>
      <c r="J1290" s="377"/>
      <c r="K1290" s="377"/>
      <c r="L1290" s="377"/>
      <c r="M1290" s="377"/>
      <c r="N1290" s="377"/>
      <c r="O1290" s="377"/>
      <c r="P1290" s="377"/>
      <c r="Q1290" s="377"/>
      <c r="R1290" s="377"/>
      <c r="S1290" s="377"/>
      <c r="T1290" s="377"/>
      <c r="U1290" s="377"/>
      <c r="V1290" s="377"/>
      <c r="W1290" s="377"/>
      <c r="X1290" s="377"/>
      <c r="Y1290" s="377"/>
      <c r="Z1290" s="377"/>
      <c r="AA1290" s="377"/>
      <c r="AB1290" s="377"/>
      <c r="AC1290" s="377"/>
      <c r="AD1290" s="377"/>
      <c r="AE1290" s="33"/>
      <c r="AF1290" s="277"/>
      <c r="AG1290" s="470"/>
      <c r="AK1290" s="3"/>
      <c r="AL1290" s="372"/>
      <c r="AQ1290" s="374"/>
      <c r="AR1290" s="34"/>
    </row>
    <row r="1291" spans="1:44" ht="27.75" customHeight="1" x14ac:dyDescent="0.65">
      <c r="A1291" s="8">
        <f t="shared" ref="A1291" si="43">+AG1291</f>
        <v>190</v>
      </c>
      <c r="B1291" s="30"/>
      <c r="E1291" s="31"/>
      <c r="F1291" s="684" t="s">
        <v>245</v>
      </c>
      <c r="G1291" s="685"/>
      <c r="H1291" s="743" t="s">
        <v>303</v>
      </c>
      <c r="I1291" s="743"/>
      <c r="J1291" s="743"/>
      <c r="K1291" s="743"/>
      <c r="L1291" s="743"/>
      <c r="M1291" s="743"/>
      <c r="N1291" s="743"/>
      <c r="O1291" s="743"/>
      <c r="P1291" s="743"/>
      <c r="Q1291" s="743"/>
      <c r="R1291" s="743"/>
      <c r="S1291" s="743"/>
      <c r="T1291" s="743"/>
      <c r="U1291" s="743"/>
      <c r="V1291" s="743"/>
      <c r="W1291" s="743"/>
      <c r="X1291" s="743"/>
      <c r="Y1291" s="743"/>
      <c r="Z1291" s="743"/>
      <c r="AA1291" s="743"/>
      <c r="AB1291" s="743"/>
      <c r="AC1291" s="743"/>
      <c r="AD1291" s="743"/>
      <c r="AE1291" s="171" t="s">
        <v>838</v>
      </c>
      <c r="AF1291" s="174">
        <f>_xlfn.IFS(COUNTIF($AE$8:AE1291,AE1291)&lt;&gt;0,COUNTIF($AE$8:AE1291,AE1291),COUNTIF($AE$8:AE1291,AE1291)=0,"")</f>
        <v>190</v>
      </c>
      <c r="AG1291" s="468">
        <f t="shared" ref="AG1291:AG1292" si="44">+AF1291</f>
        <v>190</v>
      </c>
      <c r="AH1291" s="554" t="s">
        <v>50</v>
      </c>
      <c r="AI1291" s="555"/>
      <c r="AJ1291" s="556"/>
      <c r="AK1291" s="3"/>
      <c r="AL1291" s="614" t="s">
        <v>1147</v>
      </c>
      <c r="AM1291" s="615"/>
      <c r="AN1291" s="615"/>
      <c r="AO1291" s="615"/>
      <c r="AP1291" s="615"/>
      <c r="AQ1291" s="616"/>
      <c r="AR1291" s="70" t="e">
        <f>VLOOKUP(AH1291,$CD$7:$CE$9,2,FALSE)</f>
        <v>#N/A</v>
      </c>
    </row>
    <row r="1292" spans="1:44" ht="27.75" customHeight="1" x14ac:dyDescent="0.65">
      <c r="A1292" s="276"/>
      <c r="B1292" s="30"/>
      <c r="E1292" s="31"/>
      <c r="F1292" s="280"/>
      <c r="G1292" s="297"/>
      <c r="H1292" s="743"/>
      <c r="I1292" s="743"/>
      <c r="J1292" s="743"/>
      <c r="K1292" s="743"/>
      <c r="L1292" s="743"/>
      <c r="M1292" s="743"/>
      <c r="N1292" s="743"/>
      <c r="O1292" s="743"/>
      <c r="P1292" s="743"/>
      <c r="Q1292" s="743"/>
      <c r="R1292" s="743"/>
      <c r="S1292" s="743"/>
      <c r="T1292" s="743"/>
      <c r="U1292" s="743"/>
      <c r="V1292" s="743"/>
      <c r="W1292" s="743"/>
      <c r="X1292" s="743"/>
      <c r="Y1292" s="743"/>
      <c r="Z1292" s="743"/>
      <c r="AA1292" s="743"/>
      <c r="AB1292" s="743"/>
      <c r="AC1292" s="743"/>
      <c r="AD1292" s="743"/>
      <c r="AE1292" s="33"/>
      <c r="AF1292" s="174" t="str">
        <f>_xlfn.IFS(COUNTIF($AE$8:AE1292,AE1292)&lt;&gt;0,COUNTIF($AE$8:AE1292,AE1292),COUNTIF($AE$8:AE1292,AE1292)=0,"")</f>
        <v/>
      </c>
      <c r="AG1292" s="468" t="str">
        <f t="shared" si="44"/>
        <v/>
      </c>
      <c r="AK1292" s="3"/>
      <c r="AL1292" s="614"/>
      <c r="AM1292" s="615"/>
      <c r="AN1292" s="615"/>
      <c r="AO1292" s="615"/>
      <c r="AP1292" s="615"/>
      <c r="AQ1292" s="616"/>
      <c r="AR1292" s="34"/>
    </row>
    <row r="1293" spans="1:44" ht="27.75" customHeight="1" thickBot="1" x14ac:dyDescent="0.7">
      <c r="A1293" s="276"/>
      <c r="B1293" s="30"/>
      <c r="E1293" s="31"/>
      <c r="F1293" s="280"/>
      <c r="G1293" s="297"/>
      <c r="H1293" s="292"/>
      <c r="I1293" s="292"/>
      <c r="J1293" s="292"/>
      <c r="K1293" s="292"/>
      <c r="L1293" s="292"/>
      <c r="M1293" s="292"/>
      <c r="N1293" s="292"/>
      <c r="O1293" s="292"/>
      <c r="Q1293" s="292"/>
      <c r="R1293" s="292"/>
      <c r="S1293" s="292"/>
      <c r="T1293" s="292"/>
      <c r="U1293" s="292"/>
      <c r="V1293" s="292"/>
      <c r="W1293" s="292"/>
      <c r="X1293" s="292"/>
      <c r="Y1293" s="292"/>
      <c r="Z1293" s="292"/>
      <c r="AA1293" s="292"/>
      <c r="AB1293" s="292"/>
      <c r="AC1293" s="292"/>
      <c r="AD1293" s="292"/>
      <c r="AE1293" s="33"/>
      <c r="AF1293" s="277"/>
      <c r="AG1293" s="468"/>
      <c r="AK1293" s="3"/>
      <c r="AL1293" s="614"/>
      <c r="AM1293" s="615"/>
      <c r="AN1293" s="615"/>
      <c r="AO1293" s="615"/>
      <c r="AP1293" s="615"/>
      <c r="AQ1293" s="616"/>
      <c r="AR1293" s="34"/>
    </row>
    <row r="1294" spans="1:44" ht="27" customHeight="1" thickBot="1" x14ac:dyDescent="0.7">
      <c r="A1294" s="8" t="str">
        <f t="shared" ref="A1294:A1343" si="45">+AG1294</f>
        <v/>
      </c>
      <c r="B1294" s="30"/>
      <c r="E1294" s="31"/>
      <c r="F1294" s="32"/>
      <c r="H1294" s="522" t="s">
        <v>307</v>
      </c>
      <c r="I1294" s="523"/>
      <c r="J1294" s="523"/>
      <c r="K1294" s="523"/>
      <c r="L1294" s="523"/>
      <c r="M1294" s="523"/>
      <c r="N1294" s="523"/>
      <c r="O1294" s="523"/>
      <c r="P1294" s="522"/>
      <c r="Q1294" s="523"/>
      <c r="R1294" s="523"/>
      <c r="S1294" s="523"/>
      <c r="T1294" s="523"/>
      <c r="U1294" s="523"/>
      <c r="V1294" s="523"/>
      <c r="W1294" s="523"/>
      <c r="X1294" s="523"/>
      <c r="Y1294" s="523"/>
      <c r="Z1294" s="523"/>
      <c r="AA1294" s="523"/>
      <c r="AB1294" s="523"/>
      <c r="AC1294" s="523"/>
      <c r="AD1294" s="524"/>
      <c r="AE1294" s="33"/>
      <c r="AF1294" s="174" t="str">
        <f>_xlfn.IFS(COUNTIF($AE$8:AE1294,AE1294)&lt;&gt;0,COUNTIF($AE$8:AE1294,AE1294),COUNTIF($AE$8:AE1294,AE1294)=0,"")</f>
        <v/>
      </c>
      <c r="AG1294" s="468" t="str">
        <f t="shared" ref="AG1294:AG1341" si="46">+AF1294</f>
        <v/>
      </c>
      <c r="AK1294" s="3"/>
      <c r="AL1294" s="614"/>
      <c r="AM1294" s="615"/>
      <c r="AN1294" s="615"/>
      <c r="AO1294" s="615"/>
      <c r="AP1294" s="615"/>
      <c r="AQ1294" s="616"/>
      <c r="AR1294" s="34"/>
    </row>
    <row r="1295" spans="1:44" ht="27" customHeight="1" thickBot="1" x14ac:dyDescent="0.7">
      <c r="A1295" s="8" t="str">
        <f t="shared" si="45"/>
        <v/>
      </c>
      <c r="B1295" s="30"/>
      <c r="E1295" s="31"/>
      <c r="F1295" s="32"/>
      <c r="H1295" s="522" t="s">
        <v>304</v>
      </c>
      <c r="I1295" s="523"/>
      <c r="J1295" s="523"/>
      <c r="K1295" s="523"/>
      <c r="L1295" s="523"/>
      <c r="M1295" s="523"/>
      <c r="N1295" s="523"/>
      <c r="O1295" s="524"/>
      <c r="P1295" s="525" t="s">
        <v>90</v>
      </c>
      <c r="Q1295" s="526"/>
      <c r="R1295" s="527"/>
      <c r="S1295" s="528" t="s">
        <v>306</v>
      </c>
      <c r="T1295" s="529"/>
      <c r="U1295" s="529"/>
      <c r="V1295" s="529"/>
      <c r="W1295" s="530"/>
      <c r="X1295" s="530"/>
      <c r="Y1295" s="530"/>
      <c r="Z1295" s="530"/>
      <c r="AA1295" s="530"/>
      <c r="AB1295" s="529" t="s">
        <v>305</v>
      </c>
      <c r="AC1295" s="529"/>
      <c r="AD1295" s="531"/>
      <c r="AE1295" s="33"/>
      <c r="AF1295" s="174" t="str">
        <f>_xlfn.IFS(COUNTIF($AE$8:AE1295,AE1295)&lt;&gt;0,COUNTIF($AE$8:AE1295,AE1295),COUNTIF($AE$8:AE1295,AE1295)=0,"")</f>
        <v/>
      </c>
      <c r="AG1295" s="468" t="str">
        <f t="shared" si="46"/>
        <v/>
      </c>
      <c r="AK1295" s="3"/>
      <c r="AL1295" s="372"/>
      <c r="AQ1295" s="374"/>
      <c r="AR1295" s="34"/>
    </row>
    <row r="1296" spans="1:44" ht="27" customHeight="1" thickBot="1" x14ac:dyDescent="0.7">
      <c r="A1296" s="8" t="str">
        <f t="shared" si="45"/>
        <v/>
      </c>
      <c r="B1296" s="30"/>
      <c r="E1296" s="31"/>
      <c r="F1296" s="32"/>
      <c r="H1296" s="89"/>
      <c r="I1296" s="89"/>
      <c r="J1296" s="89"/>
      <c r="K1296" s="89"/>
      <c r="L1296" s="89"/>
      <c r="M1296" s="89"/>
      <c r="N1296" s="89"/>
      <c r="O1296" s="89"/>
      <c r="P1296" s="89"/>
      <c r="Q1296" s="89"/>
      <c r="R1296" s="89"/>
      <c r="S1296" s="89"/>
      <c r="T1296" s="89"/>
      <c r="U1296" s="89"/>
      <c r="V1296" s="89"/>
      <c r="W1296" s="89"/>
      <c r="X1296" s="89"/>
      <c r="Y1296" s="89"/>
      <c r="Z1296" s="89"/>
      <c r="AA1296" s="89"/>
      <c r="AB1296" s="89"/>
      <c r="AC1296" s="89"/>
      <c r="AD1296" s="89"/>
      <c r="AE1296" s="33"/>
      <c r="AF1296" s="174" t="str">
        <f>_xlfn.IFS(COUNTIF($AE$8:AE1296,AE1296)&lt;&gt;0,COUNTIF($AE$8:AE1296,AE1296),COUNTIF($AE$8:AE1296,AE1296)=0,"")</f>
        <v/>
      </c>
      <c r="AG1296" s="468" t="str">
        <f t="shared" si="46"/>
        <v/>
      </c>
      <c r="AK1296" s="3"/>
      <c r="AL1296" s="372"/>
      <c r="AQ1296" s="374"/>
      <c r="AR1296" s="34"/>
    </row>
    <row r="1297" spans="1:44" ht="27" customHeight="1" thickBot="1" x14ac:dyDescent="0.7">
      <c r="A1297" s="8" t="str">
        <f t="shared" si="45"/>
        <v/>
      </c>
      <c r="B1297" s="30"/>
      <c r="E1297" s="31"/>
      <c r="F1297" s="32"/>
      <c r="H1297" s="522" t="s">
        <v>307</v>
      </c>
      <c r="I1297" s="523"/>
      <c r="J1297" s="523"/>
      <c r="K1297" s="523"/>
      <c r="L1297" s="523"/>
      <c r="M1297" s="523"/>
      <c r="N1297" s="523"/>
      <c r="O1297" s="523"/>
      <c r="P1297" s="522"/>
      <c r="Q1297" s="523"/>
      <c r="R1297" s="523"/>
      <c r="S1297" s="523"/>
      <c r="T1297" s="523"/>
      <c r="U1297" s="523"/>
      <c r="V1297" s="523"/>
      <c r="W1297" s="523"/>
      <c r="X1297" s="523"/>
      <c r="Y1297" s="523"/>
      <c r="Z1297" s="523"/>
      <c r="AA1297" s="523"/>
      <c r="AB1297" s="523"/>
      <c r="AC1297" s="523"/>
      <c r="AD1297" s="524"/>
      <c r="AE1297" s="33"/>
      <c r="AF1297" s="174" t="str">
        <f>_xlfn.IFS(COUNTIF($AE$8:AE1297,AE1297)&lt;&gt;0,COUNTIF($AE$8:AE1297,AE1297),COUNTIF($AE$8:AE1297,AE1297)=0,"")</f>
        <v/>
      </c>
      <c r="AG1297" s="468" t="str">
        <f t="shared" si="46"/>
        <v/>
      </c>
      <c r="AK1297" s="3"/>
      <c r="AL1297" s="372"/>
      <c r="AQ1297" s="374"/>
      <c r="AR1297" s="34"/>
    </row>
    <row r="1298" spans="1:44" ht="27" customHeight="1" thickBot="1" x14ac:dyDescent="0.7">
      <c r="A1298" s="8" t="str">
        <f t="shared" si="45"/>
        <v/>
      </c>
      <c r="B1298" s="30"/>
      <c r="E1298" s="31"/>
      <c r="F1298" s="32"/>
      <c r="H1298" s="522" t="s">
        <v>304</v>
      </c>
      <c r="I1298" s="523"/>
      <c r="J1298" s="523"/>
      <c r="K1298" s="523"/>
      <c r="L1298" s="523"/>
      <c r="M1298" s="523"/>
      <c r="N1298" s="523"/>
      <c r="O1298" s="524"/>
      <c r="P1298" s="525" t="s">
        <v>90</v>
      </c>
      <c r="Q1298" s="526"/>
      <c r="R1298" s="527"/>
      <c r="S1298" s="528" t="s">
        <v>306</v>
      </c>
      <c r="T1298" s="529"/>
      <c r="U1298" s="529"/>
      <c r="V1298" s="529"/>
      <c r="W1298" s="530"/>
      <c r="X1298" s="530"/>
      <c r="Y1298" s="530"/>
      <c r="Z1298" s="530"/>
      <c r="AA1298" s="530"/>
      <c r="AB1298" s="529" t="s">
        <v>305</v>
      </c>
      <c r="AC1298" s="529"/>
      <c r="AD1298" s="531"/>
      <c r="AE1298" s="33"/>
      <c r="AF1298" s="174" t="str">
        <f>_xlfn.IFS(COUNTIF($AE$8:AE1298,AE1298)&lt;&gt;0,COUNTIF($AE$8:AE1298,AE1298),COUNTIF($AE$8:AE1298,AE1298)=0,"")</f>
        <v/>
      </c>
      <c r="AG1298" s="468" t="str">
        <f t="shared" si="46"/>
        <v/>
      </c>
      <c r="AK1298" s="3"/>
      <c r="AL1298" s="372"/>
      <c r="AQ1298" s="374"/>
      <c r="AR1298" s="34"/>
    </row>
    <row r="1299" spans="1:44" ht="27" customHeight="1" x14ac:dyDescent="0.65">
      <c r="A1299" s="8" t="str">
        <f t="shared" si="45"/>
        <v/>
      </c>
      <c r="B1299" s="30"/>
      <c r="E1299" s="31"/>
      <c r="F1299" s="32"/>
      <c r="H1299" s="683" t="s">
        <v>308</v>
      </c>
      <c r="I1299" s="683"/>
      <c r="J1299" s="683"/>
      <c r="K1299" s="683"/>
      <c r="L1299" s="683"/>
      <c r="M1299" s="683"/>
      <c r="N1299" s="683"/>
      <c r="O1299" s="683"/>
      <c r="P1299" s="683"/>
      <c r="Q1299" s="683"/>
      <c r="R1299" s="683"/>
      <c r="S1299" s="683"/>
      <c r="T1299" s="683"/>
      <c r="U1299" s="683"/>
      <c r="V1299" s="683"/>
      <c r="W1299" s="683"/>
      <c r="X1299" s="683"/>
      <c r="Y1299" s="683"/>
      <c r="Z1299" s="683"/>
      <c r="AA1299" s="683"/>
      <c r="AB1299" s="683"/>
      <c r="AC1299" s="683"/>
      <c r="AD1299" s="683"/>
      <c r="AE1299" s="33"/>
      <c r="AF1299" s="174" t="str">
        <f>_xlfn.IFS(COUNTIF($AE$8:AE1299,AE1299)&lt;&gt;0,COUNTIF($AE$8:AE1299,AE1299),COUNTIF($AE$8:AE1299,AE1299)=0,"")</f>
        <v/>
      </c>
      <c r="AG1299" s="468" t="str">
        <f t="shared" si="46"/>
        <v/>
      </c>
      <c r="AK1299" s="3"/>
      <c r="AL1299" s="372"/>
      <c r="AQ1299" s="374"/>
      <c r="AR1299" s="34"/>
    </row>
    <row r="1300" spans="1:44" ht="27" customHeight="1" thickBot="1" x14ac:dyDescent="0.7">
      <c r="A1300" s="8" t="str">
        <f t="shared" si="45"/>
        <v/>
      </c>
      <c r="B1300" s="24"/>
      <c r="C1300" s="1"/>
      <c r="D1300" s="1"/>
      <c r="E1300" s="25"/>
      <c r="F1300" s="42"/>
      <c r="G1300" s="28"/>
      <c r="H1300" s="28"/>
      <c r="I1300" s="28"/>
      <c r="J1300" s="28"/>
      <c r="K1300" s="28"/>
      <c r="L1300" s="28"/>
      <c r="M1300" s="28"/>
      <c r="N1300" s="28"/>
      <c r="O1300" s="28"/>
      <c r="P1300" s="28"/>
      <c r="Q1300" s="28"/>
      <c r="R1300" s="28"/>
      <c r="S1300" s="28"/>
      <c r="T1300" s="28"/>
      <c r="U1300" s="28"/>
      <c r="V1300" s="28"/>
      <c r="W1300" s="28"/>
      <c r="X1300" s="28"/>
      <c r="Y1300" s="28"/>
      <c r="Z1300" s="28"/>
      <c r="AA1300" s="28"/>
      <c r="AB1300" s="28"/>
      <c r="AC1300" s="28"/>
      <c r="AD1300" s="28"/>
      <c r="AE1300" s="33"/>
      <c r="AF1300" s="174" t="str">
        <f>_xlfn.IFS(COUNTIF($AE$8:AE1300,AE1300)&lt;&gt;0,COUNTIF($AE$8:AE1300,AE1300),COUNTIF($AE$8:AE1300,AE1300)=0,"")</f>
        <v/>
      </c>
      <c r="AG1300" s="468" t="str">
        <f t="shared" si="46"/>
        <v/>
      </c>
      <c r="AJ1300" s="27"/>
      <c r="AK1300" s="6"/>
      <c r="AL1300" s="429"/>
      <c r="AM1300" s="430"/>
      <c r="AN1300" s="430"/>
      <c r="AO1300" s="430"/>
      <c r="AP1300" s="430"/>
      <c r="AQ1300" s="431"/>
      <c r="AR1300" s="34"/>
    </row>
    <row r="1301" spans="1:44" ht="27" customHeight="1" x14ac:dyDescent="0.65">
      <c r="A1301" s="8" t="str">
        <f t="shared" si="45"/>
        <v/>
      </c>
      <c r="B1301" s="30"/>
      <c r="E1301" s="31"/>
      <c r="F1301" s="32"/>
      <c r="AE1301" s="47"/>
      <c r="AF1301" s="175" t="str">
        <f>_xlfn.IFS(COUNTIF($AE$8:AE1301,AE1301)&lt;&gt;0,COUNTIF($AE$8:AE1301,AE1301),COUNTIF($AE$8:AE1301,AE1301)=0,"")</f>
        <v/>
      </c>
      <c r="AG1301" s="472" t="str">
        <f t="shared" si="46"/>
        <v/>
      </c>
      <c r="AH1301" s="48"/>
      <c r="AI1301" s="48"/>
      <c r="AK1301" s="3"/>
      <c r="AL1301" s="372"/>
      <c r="AQ1301" s="374"/>
      <c r="AR1301" s="34"/>
    </row>
    <row r="1302" spans="1:44" ht="27" customHeight="1" x14ac:dyDescent="0.65">
      <c r="A1302" s="8">
        <f t="shared" si="45"/>
        <v>191</v>
      </c>
      <c r="B1302" s="661" t="s">
        <v>939</v>
      </c>
      <c r="C1302" s="662"/>
      <c r="D1302" s="662"/>
      <c r="E1302" s="663"/>
      <c r="F1302" s="629" t="s">
        <v>74</v>
      </c>
      <c r="G1302" s="630"/>
      <c r="H1302" s="511" t="s">
        <v>572</v>
      </c>
      <c r="I1302" s="511"/>
      <c r="J1302" s="511"/>
      <c r="K1302" s="511"/>
      <c r="L1302" s="511"/>
      <c r="M1302" s="511"/>
      <c r="N1302" s="511"/>
      <c r="O1302" s="511"/>
      <c r="P1302" s="511"/>
      <c r="Q1302" s="511"/>
      <c r="R1302" s="511"/>
      <c r="S1302" s="511"/>
      <c r="T1302" s="511"/>
      <c r="U1302" s="511"/>
      <c r="V1302" s="511"/>
      <c r="W1302" s="511"/>
      <c r="X1302" s="511"/>
      <c r="Y1302" s="511"/>
      <c r="Z1302" s="511"/>
      <c r="AA1302" s="511"/>
      <c r="AB1302" s="511"/>
      <c r="AC1302" s="511"/>
      <c r="AD1302" s="511"/>
      <c r="AE1302" s="171" t="s">
        <v>838</v>
      </c>
      <c r="AF1302" s="174">
        <f>_xlfn.IFS(COUNTIF($AE$8:AE1302,AE1302)&lt;&gt;0,COUNTIF($AE$8:AE1302,AE1302),COUNTIF($AE$8:AE1302,AE1302)=0,"")</f>
        <v>191</v>
      </c>
      <c r="AG1302" s="468">
        <f t="shared" si="46"/>
        <v>191</v>
      </c>
      <c r="AH1302" s="554" t="s">
        <v>50</v>
      </c>
      <c r="AI1302" s="555"/>
      <c r="AJ1302" s="556"/>
      <c r="AK1302" s="3"/>
      <c r="AL1302" s="503" t="s">
        <v>811</v>
      </c>
      <c r="AM1302" s="504"/>
      <c r="AN1302" s="504"/>
      <c r="AO1302" s="504"/>
      <c r="AP1302" s="504"/>
      <c r="AQ1302" s="505"/>
      <c r="AR1302" s="694" t="e">
        <v>#N/A</v>
      </c>
    </row>
    <row r="1303" spans="1:44" ht="27" customHeight="1" x14ac:dyDescent="0.65">
      <c r="A1303" s="8" t="str">
        <f t="shared" si="45"/>
        <v/>
      </c>
      <c r="B1303" s="661"/>
      <c r="C1303" s="662"/>
      <c r="D1303" s="662"/>
      <c r="E1303" s="663"/>
      <c r="F1303" s="256"/>
      <c r="G1303" s="195"/>
      <c r="H1303" s="511"/>
      <c r="I1303" s="511"/>
      <c r="J1303" s="511"/>
      <c r="K1303" s="511"/>
      <c r="L1303" s="511"/>
      <c r="M1303" s="511"/>
      <c r="N1303" s="511"/>
      <c r="O1303" s="511"/>
      <c r="P1303" s="511"/>
      <c r="Q1303" s="511"/>
      <c r="R1303" s="511"/>
      <c r="S1303" s="511"/>
      <c r="T1303" s="511"/>
      <c r="U1303" s="511"/>
      <c r="V1303" s="511"/>
      <c r="W1303" s="511"/>
      <c r="X1303" s="511"/>
      <c r="Y1303" s="511"/>
      <c r="Z1303" s="511"/>
      <c r="AA1303" s="511"/>
      <c r="AB1303" s="511"/>
      <c r="AC1303" s="511"/>
      <c r="AD1303" s="511"/>
      <c r="AE1303" s="33"/>
      <c r="AF1303" s="174" t="str">
        <f>_xlfn.IFS(COUNTIF($AE$8:AE1303,AE1303)&lt;&gt;0,COUNTIF($AE$8:AE1303,AE1303),COUNTIF($AE$8:AE1303,AE1303)=0,"")</f>
        <v/>
      </c>
      <c r="AG1303" s="468" t="str">
        <f t="shared" si="46"/>
        <v/>
      </c>
      <c r="AK1303" s="3"/>
      <c r="AL1303" s="503"/>
      <c r="AM1303" s="504"/>
      <c r="AN1303" s="504"/>
      <c r="AO1303" s="504"/>
      <c r="AP1303" s="504"/>
      <c r="AQ1303" s="505"/>
      <c r="AR1303" s="694"/>
    </row>
    <row r="1304" spans="1:44" ht="27" customHeight="1" x14ac:dyDescent="0.65">
      <c r="A1304" s="8" t="str">
        <f t="shared" si="45"/>
        <v/>
      </c>
      <c r="B1304" s="30"/>
      <c r="E1304" s="31"/>
      <c r="F1304" s="256"/>
      <c r="G1304" s="195"/>
      <c r="AE1304" s="33"/>
      <c r="AF1304" s="174" t="str">
        <f>_xlfn.IFS(COUNTIF($AE$8:AE1304,AE1304)&lt;&gt;0,COUNTIF($AE$8:AE1304,AE1304),COUNTIF($AE$8:AE1304,AE1304)=0,"")</f>
        <v/>
      </c>
      <c r="AG1304" s="468" t="str">
        <f t="shared" si="46"/>
        <v/>
      </c>
      <c r="AK1304" s="3"/>
      <c r="AL1304" s="503"/>
      <c r="AM1304" s="504"/>
      <c r="AN1304" s="504"/>
      <c r="AO1304" s="504"/>
      <c r="AP1304" s="504"/>
      <c r="AQ1304" s="505"/>
      <c r="AR1304" s="34"/>
    </row>
    <row r="1305" spans="1:44" ht="27" customHeight="1" x14ac:dyDescent="0.65">
      <c r="A1305" s="8">
        <f t="shared" si="45"/>
        <v>192</v>
      </c>
      <c r="B1305" s="30"/>
      <c r="E1305" s="31"/>
      <c r="F1305" s="629" t="s">
        <v>5</v>
      </c>
      <c r="G1305" s="630"/>
      <c r="H1305" s="511" t="s">
        <v>573</v>
      </c>
      <c r="I1305" s="511"/>
      <c r="J1305" s="511"/>
      <c r="K1305" s="511"/>
      <c r="L1305" s="511"/>
      <c r="M1305" s="511"/>
      <c r="N1305" s="511"/>
      <c r="O1305" s="511"/>
      <c r="P1305" s="511"/>
      <c r="Q1305" s="511"/>
      <c r="R1305" s="511"/>
      <c r="S1305" s="511"/>
      <c r="T1305" s="511"/>
      <c r="U1305" s="511"/>
      <c r="V1305" s="511"/>
      <c r="W1305" s="511"/>
      <c r="X1305" s="511"/>
      <c r="Y1305" s="511"/>
      <c r="Z1305" s="511"/>
      <c r="AA1305" s="511"/>
      <c r="AB1305" s="511"/>
      <c r="AC1305" s="511"/>
      <c r="AD1305" s="511"/>
      <c r="AE1305" s="171" t="s">
        <v>838</v>
      </c>
      <c r="AF1305" s="174">
        <f>_xlfn.IFS(COUNTIF($AE$8:AE1305,AE1305)&lt;&gt;0,COUNTIF($AE$8:AE1305,AE1305),COUNTIF($AE$8:AE1305,AE1305)=0,"")</f>
        <v>192</v>
      </c>
      <c r="AG1305" s="468">
        <f t="shared" si="46"/>
        <v>192</v>
      </c>
      <c r="AH1305" s="554" t="s">
        <v>50</v>
      </c>
      <c r="AI1305" s="555"/>
      <c r="AJ1305" s="556"/>
      <c r="AK1305" s="3"/>
      <c r="AL1305" s="614" t="s">
        <v>1159</v>
      </c>
      <c r="AM1305" s="615"/>
      <c r="AN1305" s="615"/>
      <c r="AO1305" s="615"/>
      <c r="AP1305" s="615"/>
      <c r="AQ1305" s="616"/>
      <c r="AR1305" s="70" t="e">
        <f>VLOOKUP(AH1305,$CD$7:$CE$9,2,FALSE)</f>
        <v>#N/A</v>
      </c>
    </row>
    <row r="1306" spans="1:44" ht="27" customHeight="1" x14ac:dyDescent="0.65">
      <c r="A1306" s="8" t="str">
        <f t="shared" si="45"/>
        <v/>
      </c>
      <c r="B1306" s="30"/>
      <c r="E1306" s="31"/>
      <c r="F1306" s="32"/>
      <c r="H1306" s="511"/>
      <c r="I1306" s="511"/>
      <c r="J1306" s="511"/>
      <c r="K1306" s="511"/>
      <c r="L1306" s="511"/>
      <c r="M1306" s="511"/>
      <c r="N1306" s="511"/>
      <c r="O1306" s="511"/>
      <c r="P1306" s="511"/>
      <c r="Q1306" s="511"/>
      <c r="R1306" s="511"/>
      <c r="S1306" s="511"/>
      <c r="T1306" s="511"/>
      <c r="U1306" s="511"/>
      <c r="V1306" s="511"/>
      <c r="W1306" s="511"/>
      <c r="X1306" s="511"/>
      <c r="Y1306" s="511"/>
      <c r="Z1306" s="511"/>
      <c r="AA1306" s="511"/>
      <c r="AB1306" s="511"/>
      <c r="AC1306" s="511"/>
      <c r="AD1306" s="511"/>
      <c r="AE1306" s="33"/>
      <c r="AF1306" s="174" t="str">
        <f>_xlfn.IFS(COUNTIF($AE$8:AE1306,AE1306)&lt;&gt;0,COUNTIF($AE$8:AE1306,AE1306),COUNTIF($AE$8:AE1306,AE1306)=0,"")</f>
        <v/>
      </c>
      <c r="AG1306" s="468" t="str">
        <f t="shared" si="46"/>
        <v/>
      </c>
      <c r="AK1306" s="3"/>
      <c r="AL1306" s="614"/>
      <c r="AM1306" s="615"/>
      <c r="AN1306" s="615"/>
      <c r="AO1306" s="615"/>
      <c r="AP1306" s="615"/>
      <c r="AQ1306" s="616"/>
      <c r="AR1306" s="34"/>
    </row>
    <row r="1307" spans="1:44" ht="27" customHeight="1" x14ac:dyDescent="0.65">
      <c r="A1307" s="8" t="str">
        <f t="shared" si="45"/>
        <v/>
      </c>
      <c r="B1307" s="30"/>
      <c r="E1307" s="31"/>
      <c r="F1307" s="32"/>
      <c r="H1307" s="511"/>
      <c r="I1307" s="511"/>
      <c r="J1307" s="511"/>
      <c r="K1307" s="511"/>
      <c r="L1307" s="511"/>
      <c r="M1307" s="511"/>
      <c r="N1307" s="511"/>
      <c r="O1307" s="511"/>
      <c r="P1307" s="511"/>
      <c r="Q1307" s="511"/>
      <c r="R1307" s="511"/>
      <c r="S1307" s="511"/>
      <c r="T1307" s="511"/>
      <c r="U1307" s="511"/>
      <c r="V1307" s="511"/>
      <c r="W1307" s="511"/>
      <c r="X1307" s="511"/>
      <c r="Y1307" s="511"/>
      <c r="Z1307" s="511"/>
      <c r="AA1307" s="511"/>
      <c r="AB1307" s="511"/>
      <c r="AC1307" s="511"/>
      <c r="AD1307" s="511"/>
      <c r="AE1307" s="33"/>
      <c r="AF1307" s="174" t="str">
        <f>_xlfn.IFS(COUNTIF($AE$8:AE1307,AE1307)&lt;&gt;0,COUNTIF($AE$8:AE1307,AE1307),COUNTIF($AE$8:AE1307,AE1307)=0,"")</f>
        <v/>
      </c>
      <c r="AG1307" s="468" t="str">
        <f t="shared" si="46"/>
        <v/>
      </c>
      <c r="AK1307" s="3"/>
      <c r="AL1307" s="614"/>
      <c r="AM1307" s="615"/>
      <c r="AN1307" s="615"/>
      <c r="AO1307" s="615"/>
      <c r="AP1307" s="615"/>
      <c r="AQ1307" s="616"/>
      <c r="AR1307" s="34"/>
    </row>
    <row r="1308" spans="1:44" ht="27" customHeight="1" x14ac:dyDescent="0.65">
      <c r="A1308" s="8" t="str">
        <f t="shared" si="45"/>
        <v/>
      </c>
      <c r="B1308" s="30"/>
      <c r="E1308" s="31"/>
      <c r="F1308" s="32"/>
      <c r="AE1308" s="33"/>
      <c r="AF1308" s="174" t="str">
        <f>_xlfn.IFS(COUNTIF($AE$8:AE1308,AE1308)&lt;&gt;0,COUNTIF($AE$8:AE1308,AE1308),COUNTIF($AE$8:AE1308,AE1308)=0,"")</f>
        <v/>
      </c>
      <c r="AG1308" s="468" t="str">
        <f t="shared" si="46"/>
        <v/>
      </c>
      <c r="AK1308" s="3"/>
      <c r="AL1308" s="614"/>
      <c r="AM1308" s="615"/>
      <c r="AN1308" s="615"/>
      <c r="AO1308" s="615"/>
      <c r="AP1308" s="615"/>
      <c r="AQ1308" s="616"/>
      <c r="AR1308" s="34"/>
    </row>
    <row r="1309" spans="1:44" ht="27" customHeight="1" x14ac:dyDescent="0.65">
      <c r="A1309" s="8">
        <f t="shared" si="45"/>
        <v>193</v>
      </c>
      <c r="B1309" s="30"/>
      <c r="E1309" s="31"/>
      <c r="F1309" s="629" t="s">
        <v>516</v>
      </c>
      <c r="G1309" s="630"/>
      <c r="H1309" s="511" t="s">
        <v>574</v>
      </c>
      <c r="I1309" s="511"/>
      <c r="J1309" s="511"/>
      <c r="K1309" s="511"/>
      <c r="L1309" s="511"/>
      <c r="M1309" s="511"/>
      <c r="N1309" s="511"/>
      <c r="O1309" s="511"/>
      <c r="P1309" s="511"/>
      <c r="Q1309" s="511"/>
      <c r="R1309" s="511"/>
      <c r="S1309" s="511"/>
      <c r="T1309" s="511"/>
      <c r="U1309" s="511"/>
      <c r="V1309" s="511"/>
      <c r="W1309" s="511"/>
      <c r="X1309" s="511"/>
      <c r="Y1309" s="511"/>
      <c r="Z1309" s="511"/>
      <c r="AA1309" s="511"/>
      <c r="AB1309" s="511"/>
      <c r="AC1309" s="511"/>
      <c r="AD1309" s="511"/>
      <c r="AE1309" s="171" t="s">
        <v>838</v>
      </c>
      <c r="AF1309" s="174">
        <f>_xlfn.IFS(COUNTIF($AE$8:AE1309,AE1309)&lt;&gt;0,COUNTIF($AE$8:AE1309,AE1309),COUNTIF($AE$8:AE1309,AE1309)=0,"")</f>
        <v>193</v>
      </c>
      <c r="AG1309" s="468">
        <f t="shared" si="46"/>
        <v>193</v>
      </c>
      <c r="AH1309" s="554" t="s">
        <v>50</v>
      </c>
      <c r="AI1309" s="555"/>
      <c r="AJ1309" s="556"/>
      <c r="AK1309" s="3"/>
      <c r="AL1309" s="614" t="s">
        <v>309</v>
      </c>
      <c r="AM1309" s="615"/>
      <c r="AN1309" s="615"/>
      <c r="AO1309" s="615"/>
      <c r="AP1309" s="615"/>
      <c r="AQ1309" s="616"/>
      <c r="AR1309" s="70" t="e">
        <f>VLOOKUP(AH1309,$CD$7:$CE$9,2,FALSE)</f>
        <v>#N/A</v>
      </c>
    </row>
    <row r="1310" spans="1:44" ht="27" customHeight="1" x14ac:dyDescent="0.65">
      <c r="A1310" s="8" t="str">
        <f t="shared" si="45"/>
        <v/>
      </c>
      <c r="B1310" s="30"/>
      <c r="E1310" s="31"/>
      <c r="F1310" s="32"/>
      <c r="H1310" s="511"/>
      <c r="I1310" s="511"/>
      <c r="J1310" s="511"/>
      <c r="K1310" s="511"/>
      <c r="L1310" s="511"/>
      <c r="M1310" s="511"/>
      <c r="N1310" s="511"/>
      <c r="O1310" s="511"/>
      <c r="P1310" s="511"/>
      <c r="Q1310" s="511"/>
      <c r="R1310" s="511"/>
      <c r="S1310" s="511"/>
      <c r="T1310" s="511"/>
      <c r="U1310" s="511"/>
      <c r="V1310" s="511"/>
      <c r="W1310" s="511"/>
      <c r="X1310" s="511"/>
      <c r="Y1310" s="511"/>
      <c r="Z1310" s="511"/>
      <c r="AA1310" s="511"/>
      <c r="AB1310" s="511"/>
      <c r="AC1310" s="511"/>
      <c r="AD1310" s="511"/>
      <c r="AE1310" s="33"/>
      <c r="AF1310" s="174" t="str">
        <f>_xlfn.IFS(COUNTIF($AE$8:AE1310,AE1310)&lt;&gt;0,COUNTIF($AE$8:AE1310,AE1310),COUNTIF($AE$8:AE1310,AE1310)=0,"")</f>
        <v/>
      </c>
      <c r="AG1310" s="468" t="str">
        <f t="shared" si="46"/>
        <v/>
      </c>
      <c r="AK1310" s="3"/>
      <c r="AL1310" s="614"/>
      <c r="AM1310" s="615"/>
      <c r="AN1310" s="615"/>
      <c r="AO1310" s="615"/>
      <c r="AP1310" s="615"/>
      <c r="AQ1310" s="616"/>
      <c r="AR1310" s="34"/>
    </row>
    <row r="1311" spans="1:44" ht="27" customHeight="1" x14ac:dyDescent="0.65">
      <c r="A1311" s="8" t="str">
        <f t="shared" si="45"/>
        <v/>
      </c>
      <c r="B1311" s="30"/>
      <c r="E1311" s="31"/>
      <c r="F1311" s="32"/>
      <c r="H1311" s="511"/>
      <c r="I1311" s="511"/>
      <c r="J1311" s="511"/>
      <c r="K1311" s="511"/>
      <c r="L1311" s="511"/>
      <c r="M1311" s="511"/>
      <c r="N1311" s="511"/>
      <c r="O1311" s="511"/>
      <c r="P1311" s="511"/>
      <c r="Q1311" s="511"/>
      <c r="R1311" s="511"/>
      <c r="S1311" s="511"/>
      <c r="T1311" s="511"/>
      <c r="U1311" s="511"/>
      <c r="V1311" s="511"/>
      <c r="W1311" s="511"/>
      <c r="X1311" s="511"/>
      <c r="Y1311" s="511"/>
      <c r="Z1311" s="511"/>
      <c r="AA1311" s="511"/>
      <c r="AB1311" s="511"/>
      <c r="AC1311" s="511"/>
      <c r="AD1311" s="511"/>
      <c r="AE1311" s="33"/>
      <c r="AF1311" s="174" t="str">
        <f>_xlfn.IFS(COUNTIF($AE$8:AE1311,AE1311)&lt;&gt;0,COUNTIF($AE$8:AE1311,AE1311),COUNTIF($AE$8:AE1311,AE1311)=0,"")</f>
        <v/>
      </c>
      <c r="AG1311" s="468" t="str">
        <f t="shared" si="46"/>
        <v/>
      </c>
      <c r="AK1311" s="3"/>
      <c r="AL1311" s="338"/>
      <c r="AM1311" s="339"/>
      <c r="AN1311" s="339"/>
      <c r="AO1311" s="339"/>
      <c r="AP1311" s="339"/>
      <c r="AQ1311" s="340"/>
      <c r="AR1311" s="34"/>
    </row>
    <row r="1312" spans="1:44" ht="27" customHeight="1" x14ac:dyDescent="0.65">
      <c r="A1312" s="8" t="str">
        <f t="shared" si="45"/>
        <v/>
      </c>
      <c r="B1312" s="30"/>
      <c r="E1312" s="31"/>
      <c r="F1312" s="32"/>
      <c r="H1312" s="118"/>
      <c r="I1312" s="118"/>
      <c r="J1312" s="118"/>
      <c r="K1312" s="118"/>
      <c r="L1312" s="118"/>
      <c r="M1312" s="118"/>
      <c r="N1312" s="118"/>
      <c r="O1312" s="118"/>
      <c r="P1312" s="118"/>
      <c r="Q1312" s="118"/>
      <c r="R1312" s="118"/>
      <c r="S1312" s="118"/>
      <c r="T1312" s="118"/>
      <c r="U1312" s="118"/>
      <c r="V1312" s="118"/>
      <c r="W1312" s="118"/>
      <c r="X1312" s="118"/>
      <c r="Y1312" s="118"/>
      <c r="Z1312" s="118"/>
      <c r="AA1312" s="118"/>
      <c r="AB1312" s="118"/>
      <c r="AC1312" s="118"/>
      <c r="AD1312" s="118"/>
      <c r="AE1312" s="33"/>
      <c r="AF1312" s="174" t="str">
        <f>_xlfn.IFS(COUNTIF($AE$8:AE1312,AE1312)&lt;&gt;0,COUNTIF($AE$8:AE1312,AE1312),COUNTIF($AE$8:AE1312,AE1312)=0,"")</f>
        <v/>
      </c>
      <c r="AG1312" s="468" t="str">
        <f t="shared" si="46"/>
        <v/>
      </c>
      <c r="AK1312" s="3"/>
      <c r="AL1312" s="338"/>
      <c r="AM1312" s="339"/>
      <c r="AN1312" s="339"/>
      <c r="AO1312" s="339"/>
      <c r="AP1312" s="339"/>
      <c r="AQ1312" s="340"/>
      <c r="AR1312" s="34"/>
    </row>
    <row r="1313" spans="1:44" ht="27" customHeight="1" x14ac:dyDescent="0.65">
      <c r="A1313" s="8">
        <f t="shared" si="45"/>
        <v>194</v>
      </c>
      <c r="B1313" s="30"/>
      <c r="E1313" s="31"/>
      <c r="F1313" s="629" t="s">
        <v>575</v>
      </c>
      <c r="G1313" s="630"/>
      <c r="H1313" s="511" t="s">
        <v>576</v>
      </c>
      <c r="I1313" s="511"/>
      <c r="J1313" s="511"/>
      <c r="K1313" s="511"/>
      <c r="L1313" s="511"/>
      <c r="M1313" s="511"/>
      <c r="N1313" s="511"/>
      <c r="O1313" s="511"/>
      <c r="P1313" s="511"/>
      <c r="Q1313" s="511"/>
      <c r="R1313" s="511"/>
      <c r="S1313" s="511"/>
      <c r="T1313" s="511"/>
      <c r="U1313" s="511"/>
      <c r="V1313" s="511"/>
      <c r="W1313" s="511"/>
      <c r="X1313" s="511"/>
      <c r="Y1313" s="511"/>
      <c r="Z1313" s="511"/>
      <c r="AA1313" s="511"/>
      <c r="AB1313" s="511"/>
      <c r="AC1313" s="511"/>
      <c r="AD1313" s="511"/>
      <c r="AE1313" s="171" t="s">
        <v>838</v>
      </c>
      <c r="AF1313" s="174">
        <f>_xlfn.IFS(COUNTIF($AE$8:AE1313,AE1313)&lt;&gt;0,COUNTIF($AE$8:AE1313,AE1313),COUNTIF($AE$8:AE1313,AE1313)=0,"")</f>
        <v>194</v>
      </c>
      <c r="AG1313" s="468">
        <f t="shared" si="46"/>
        <v>194</v>
      </c>
      <c r="AH1313" s="554" t="s">
        <v>50</v>
      </c>
      <c r="AI1313" s="555"/>
      <c r="AJ1313" s="556"/>
      <c r="AK1313" s="3"/>
      <c r="AL1313" s="614" t="s">
        <v>309</v>
      </c>
      <c r="AM1313" s="615"/>
      <c r="AN1313" s="615"/>
      <c r="AO1313" s="615"/>
      <c r="AP1313" s="615"/>
      <c r="AQ1313" s="616"/>
      <c r="AR1313" s="70" t="e">
        <f>VLOOKUP(AH1313,$CD$7:$CE$9,2,FALSE)</f>
        <v>#N/A</v>
      </c>
    </row>
    <row r="1314" spans="1:44" ht="27" customHeight="1" thickBot="1" x14ac:dyDescent="0.7">
      <c r="A1314" s="8" t="str">
        <f t="shared" si="45"/>
        <v/>
      </c>
      <c r="B1314" s="30"/>
      <c r="E1314" s="31"/>
      <c r="F1314" s="32"/>
      <c r="AE1314" s="33"/>
      <c r="AF1314" s="174" t="str">
        <f>_xlfn.IFS(COUNTIF($AE$8:AE1314,AE1314)&lt;&gt;0,COUNTIF($AE$8:AE1314,AE1314),COUNTIF($AE$8:AE1314,AE1314)=0,"")</f>
        <v/>
      </c>
      <c r="AG1314" s="468" t="str">
        <f t="shared" si="46"/>
        <v/>
      </c>
      <c r="AK1314" s="3"/>
      <c r="AL1314" s="614"/>
      <c r="AM1314" s="615"/>
      <c r="AN1314" s="615"/>
      <c r="AO1314" s="615"/>
      <c r="AP1314" s="615"/>
      <c r="AQ1314" s="616"/>
      <c r="AR1314" s="34"/>
    </row>
    <row r="1315" spans="1:44" ht="27" customHeight="1" x14ac:dyDescent="0.65">
      <c r="A1315" s="8" t="str">
        <f t="shared" si="45"/>
        <v/>
      </c>
      <c r="B1315" s="30"/>
      <c r="E1315" s="31"/>
      <c r="F1315" s="32"/>
      <c r="H1315" s="506" t="s">
        <v>310</v>
      </c>
      <c r="I1315" s="507"/>
      <c r="J1315" s="507"/>
      <c r="K1315" s="507"/>
      <c r="L1315" s="507"/>
      <c r="M1315" s="507"/>
      <c r="N1315" s="507"/>
      <c r="O1315" s="507"/>
      <c r="P1315" s="507"/>
      <c r="Q1315" s="507"/>
      <c r="R1315" s="507"/>
      <c r="S1315" s="507"/>
      <c r="T1315" s="507"/>
      <c r="U1315" s="507"/>
      <c r="V1315" s="507"/>
      <c r="W1315" s="507"/>
      <c r="X1315" s="507"/>
      <c r="Y1315" s="507"/>
      <c r="Z1315" s="507"/>
      <c r="AA1315" s="507"/>
      <c r="AB1315" s="507"/>
      <c r="AC1315" s="507"/>
      <c r="AD1315" s="508"/>
      <c r="AE1315" s="33"/>
      <c r="AF1315" s="174" t="str">
        <f>_xlfn.IFS(COUNTIF($AE$8:AE1315,AE1315)&lt;&gt;0,COUNTIF($AE$8:AE1315,AE1315),COUNTIF($AE$8:AE1315,AE1315)=0,"")</f>
        <v/>
      </c>
      <c r="AG1315" s="468" t="str">
        <f t="shared" si="46"/>
        <v/>
      </c>
      <c r="AK1315" s="3"/>
      <c r="AL1315" s="372"/>
      <c r="AQ1315" s="374"/>
      <c r="AR1315" s="34"/>
    </row>
    <row r="1316" spans="1:44" ht="27" customHeight="1" x14ac:dyDescent="0.65">
      <c r="A1316" s="8" t="str">
        <f t="shared" si="45"/>
        <v/>
      </c>
      <c r="B1316" s="30"/>
      <c r="E1316" s="31"/>
      <c r="F1316" s="32"/>
      <c r="H1316" s="66" t="s">
        <v>197</v>
      </c>
      <c r="I1316" s="583" t="s">
        <v>311</v>
      </c>
      <c r="J1316" s="583"/>
      <c r="K1316" s="583"/>
      <c r="L1316" s="583"/>
      <c r="M1316" s="583"/>
      <c r="N1316" s="583"/>
      <c r="O1316" s="583"/>
      <c r="P1316" s="583"/>
      <c r="Q1316" s="583"/>
      <c r="R1316" s="583"/>
      <c r="S1316" s="583"/>
      <c r="T1316" s="583"/>
      <c r="U1316" s="583"/>
      <c r="V1316" s="583"/>
      <c r="W1316" s="583"/>
      <c r="X1316" s="583"/>
      <c r="Y1316" s="583"/>
      <c r="Z1316" s="583"/>
      <c r="AA1316" s="583"/>
      <c r="AB1316" s="583"/>
      <c r="AC1316" s="583"/>
      <c r="AD1316" s="584"/>
      <c r="AE1316" s="33"/>
      <c r="AF1316" s="174" t="str">
        <f>_xlfn.IFS(COUNTIF($AE$8:AE1316,AE1316)&lt;&gt;0,COUNTIF($AE$8:AE1316,AE1316),COUNTIF($AE$8:AE1316,AE1316)=0,"")</f>
        <v/>
      </c>
      <c r="AG1316" s="468" t="str">
        <f t="shared" si="46"/>
        <v/>
      </c>
      <c r="AK1316" s="3"/>
      <c r="AL1316" s="372"/>
      <c r="AQ1316" s="374"/>
      <c r="AR1316" s="34"/>
    </row>
    <row r="1317" spans="1:44" ht="27" customHeight="1" x14ac:dyDescent="0.65">
      <c r="A1317" s="8" t="str">
        <f t="shared" si="45"/>
        <v/>
      </c>
      <c r="B1317" s="30"/>
      <c r="E1317" s="31"/>
      <c r="F1317" s="32"/>
      <c r="H1317" s="66"/>
      <c r="I1317" s="583"/>
      <c r="J1317" s="583"/>
      <c r="K1317" s="583"/>
      <c r="L1317" s="583"/>
      <c r="M1317" s="583"/>
      <c r="N1317" s="583"/>
      <c r="O1317" s="583"/>
      <c r="P1317" s="583"/>
      <c r="Q1317" s="583"/>
      <c r="R1317" s="583"/>
      <c r="S1317" s="583"/>
      <c r="T1317" s="583"/>
      <c r="U1317" s="583"/>
      <c r="V1317" s="583"/>
      <c r="W1317" s="583"/>
      <c r="X1317" s="583"/>
      <c r="Y1317" s="583"/>
      <c r="Z1317" s="583"/>
      <c r="AA1317" s="583"/>
      <c r="AB1317" s="583"/>
      <c r="AC1317" s="583"/>
      <c r="AD1317" s="584"/>
      <c r="AE1317" s="33"/>
      <c r="AF1317" s="174" t="str">
        <f>_xlfn.IFS(COUNTIF($AE$8:AE1317,AE1317)&lt;&gt;0,COUNTIF($AE$8:AE1317,AE1317),COUNTIF($AE$8:AE1317,AE1317)=0,"")</f>
        <v/>
      </c>
      <c r="AG1317" s="468" t="str">
        <f t="shared" si="46"/>
        <v/>
      </c>
      <c r="AK1317" s="3"/>
      <c r="AL1317" s="372"/>
      <c r="AQ1317" s="374"/>
      <c r="AR1317" s="34"/>
    </row>
    <row r="1318" spans="1:44" ht="27" customHeight="1" x14ac:dyDescent="0.65">
      <c r="A1318" s="8" t="str">
        <f t="shared" si="45"/>
        <v/>
      </c>
      <c r="B1318" s="30"/>
      <c r="E1318" s="31"/>
      <c r="F1318" s="32"/>
      <c r="H1318" s="66" t="s">
        <v>198</v>
      </c>
      <c r="I1318" s="583" t="s">
        <v>312</v>
      </c>
      <c r="J1318" s="583"/>
      <c r="K1318" s="583"/>
      <c r="L1318" s="583"/>
      <c r="M1318" s="583"/>
      <c r="N1318" s="583"/>
      <c r="O1318" s="583"/>
      <c r="P1318" s="583"/>
      <c r="Q1318" s="583"/>
      <c r="R1318" s="583"/>
      <c r="S1318" s="583"/>
      <c r="T1318" s="583"/>
      <c r="U1318" s="583"/>
      <c r="V1318" s="583"/>
      <c r="W1318" s="583"/>
      <c r="X1318" s="583"/>
      <c r="Y1318" s="583"/>
      <c r="Z1318" s="583"/>
      <c r="AA1318" s="583"/>
      <c r="AB1318" s="583"/>
      <c r="AC1318" s="583"/>
      <c r="AD1318" s="584"/>
      <c r="AE1318" s="33"/>
      <c r="AF1318" s="174" t="str">
        <f>_xlfn.IFS(COUNTIF($AE$8:AE1318,AE1318)&lt;&gt;0,COUNTIF($AE$8:AE1318,AE1318),COUNTIF($AE$8:AE1318,AE1318)=0,"")</f>
        <v/>
      </c>
      <c r="AG1318" s="468" t="str">
        <f t="shared" si="46"/>
        <v/>
      </c>
      <c r="AK1318" s="3"/>
      <c r="AL1318" s="372"/>
      <c r="AQ1318" s="374"/>
      <c r="AR1318" s="34"/>
    </row>
    <row r="1319" spans="1:44" ht="27" customHeight="1" x14ac:dyDescent="0.65">
      <c r="A1319" s="8" t="str">
        <f t="shared" si="45"/>
        <v/>
      </c>
      <c r="B1319" s="30"/>
      <c r="E1319" s="31"/>
      <c r="F1319" s="32"/>
      <c r="H1319" s="66"/>
      <c r="I1319" s="583"/>
      <c r="J1319" s="583"/>
      <c r="K1319" s="583"/>
      <c r="L1319" s="583"/>
      <c r="M1319" s="583"/>
      <c r="N1319" s="583"/>
      <c r="O1319" s="583"/>
      <c r="P1319" s="583"/>
      <c r="Q1319" s="583"/>
      <c r="R1319" s="583"/>
      <c r="S1319" s="583"/>
      <c r="T1319" s="583"/>
      <c r="U1319" s="583"/>
      <c r="V1319" s="583"/>
      <c r="W1319" s="583"/>
      <c r="X1319" s="583"/>
      <c r="Y1319" s="583"/>
      <c r="Z1319" s="583"/>
      <c r="AA1319" s="583"/>
      <c r="AB1319" s="583"/>
      <c r="AC1319" s="583"/>
      <c r="AD1319" s="584"/>
      <c r="AE1319" s="33"/>
      <c r="AF1319" s="174" t="str">
        <f>_xlfn.IFS(COUNTIF($AE$8:AE1319,AE1319)&lt;&gt;0,COUNTIF($AE$8:AE1319,AE1319),COUNTIF($AE$8:AE1319,AE1319)=0,"")</f>
        <v/>
      </c>
      <c r="AG1319" s="468" t="str">
        <f t="shared" si="46"/>
        <v/>
      </c>
      <c r="AK1319" s="3"/>
      <c r="AL1319" s="372"/>
      <c r="AQ1319" s="374"/>
      <c r="AR1319" s="34"/>
    </row>
    <row r="1320" spans="1:44" ht="27" customHeight="1" x14ac:dyDescent="0.65">
      <c r="A1320" s="8" t="str">
        <f t="shared" si="45"/>
        <v/>
      </c>
      <c r="B1320" s="30"/>
      <c r="E1320" s="31"/>
      <c r="F1320" s="32"/>
      <c r="H1320" s="66" t="s">
        <v>199</v>
      </c>
      <c r="I1320" s="583" t="s">
        <v>317</v>
      </c>
      <c r="J1320" s="583"/>
      <c r="K1320" s="583"/>
      <c r="L1320" s="583"/>
      <c r="M1320" s="583"/>
      <c r="N1320" s="583"/>
      <c r="O1320" s="583"/>
      <c r="P1320" s="583"/>
      <c r="Q1320" s="583"/>
      <c r="R1320" s="583"/>
      <c r="S1320" s="583"/>
      <c r="T1320" s="583"/>
      <c r="U1320" s="583"/>
      <c r="V1320" s="583"/>
      <c r="W1320" s="583"/>
      <c r="X1320" s="583"/>
      <c r="Y1320" s="583"/>
      <c r="Z1320" s="583"/>
      <c r="AA1320" s="583"/>
      <c r="AB1320" s="583"/>
      <c r="AC1320" s="583"/>
      <c r="AD1320" s="584"/>
      <c r="AE1320" s="33"/>
      <c r="AF1320" s="174" t="str">
        <f>_xlfn.IFS(COUNTIF($AE$8:AE1320,AE1320)&lt;&gt;0,COUNTIF($AE$8:AE1320,AE1320),COUNTIF($AE$8:AE1320,AE1320)=0,"")</f>
        <v/>
      </c>
      <c r="AG1320" s="468" t="str">
        <f t="shared" si="46"/>
        <v/>
      </c>
      <c r="AK1320" s="3"/>
      <c r="AL1320" s="372"/>
      <c r="AQ1320" s="374"/>
      <c r="AR1320" s="34"/>
    </row>
    <row r="1321" spans="1:44" ht="27" customHeight="1" x14ac:dyDescent="0.65">
      <c r="A1321" s="8" t="str">
        <f t="shared" si="45"/>
        <v/>
      </c>
      <c r="B1321" s="30"/>
      <c r="E1321" s="31"/>
      <c r="F1321" s="32"/>
      <c r="H1321" s="66"/>
      <c r="I1321" s="583"/>
      <c r="J1321" s="583"/>
      <c r="K1321" s="583"/>
      <c r="L1321" s="583"/>
      <c r="M1321" s="583"/>
      <c r="N1321" s="583"/>
      <c r="O1321" s="583"/>
      <c r="P1321" s="583"/>
      <c r="Q1321" s="583"/>
      <c r="R1321" s="583"/>
      <c r="S1321" s="583"/>
      <c r="T1321" s="583"/>
      <c r="U1321" s="583"/>
      <c r="V1321" s="583"/>
      <c r="W1321" s="583"/>
      <c r="X1321" s="583"/>
      <c r="Y1321" s="583"/>
      <c r="Z1321" s="583"/>
      <c r="AA1321" s="583"/>
      <c r="AB1321" s="583"/>
      <c r="AC1321" s="583"/>
      <c r="AD1321" s="584"/>
      <c r="AE1321" s="33"/>
      <c r="AF1321" s="174" t="str">
        <f>_xlfn.IFS(COUNTIF($AE$8:AE1321,AE1321)&lt;&gt;0,COUNTIF($AE$8:AE1321,AE1321),COUNTIF($AE$8:AE1321,AE1321)=0,"")</f>
        <v/>
      </c>
      <c r="AG1321" s="468" t="str">
        <f t="shared" si="46"/>
        <v/>
      </c>
      <c r="AK1321" s="3"/>
      <c r="AL1321" s="372"/>
      <c r="AQ1321" s="374"/>
      <c r="AR1321" s="34"/>
    </row>
    <row r="1322" spans="1:44" ht="27" customHeight="1" x14ac:dyDescent="0.65">
      <c r="A1322" s="8" t="str">
        <f t="shared" si="45"/>
        <v/>
      </c>
      <c r="B1322" s="30"/>
      <c r="E1322" s="31"/>
      <c r="F1322" s="32"/>
      <c r="H1322" s="66" t="s">
        <v>200</v>
      </c>
      <c r="I1322" s="626" t="s">
        <v>313</v>
      </c>
      <c r="J1322" s="626"/>
      <c r="K1322" s="626"/>
      <c r="L1322" s="626"/>
      <c r="M1322" s="626"/>
      <c r="N1322" s="626"/>
      <c r="O1322" s="626"/>
      <c r="P1322" s="626"/>
      <c r="Q1322" s="626"/>
      <c r="R1322" s="626"/>
      <c r="S1322" s="626"/>
      <c r="T1322" s="626"/>
      <c r="U1322" s="626"/>
      <c r="V1322" s="626"/>
      <c r="W1322" s="626"/>
      <c r="X1322" s="626"/>
      <c r="Y1322" s="626"/>
      <c r="Z1322" s="626"/>
      <c r="AA1322" s="626"/>
      <c r="AB1322" s="626"/>
      <c r="AC1322" s="626"/>
      <c r="AD1322" s="627"/>
      <c r="AE1322" s="33"/>
      <c r="AF1322" s="174" t="str">
        <f>_xlfn.IFS(COUNTIF($AE$8:AE1322,AE1322)&lt;&gt;0,COUNTIF($AE$8:AE1322,AE1322),COUNTIF($AE$8:AE1322,AE1322)=0,"")</f>
        <v/>
      </c>
      <c r="AG1322" s="468" t="str">
        <f t="shared" si="46"/>
        <v/>
      </c>
      <c r="AK1322" s="3"/>
      <c r="AL1322" s="372"/>
      <c r="AQ1322" s="374"/>
      <c r="AR1322" s="34"/>
    </row>
    <row r="1323" spans="1:44" ht="27" customHeight="1" x14ac:dyDescent="0.65">
      <c r="A1323" s="8" t="str">
        <f t="shared" si="45"/>
        <v/>
      </c>
      <c r="B1323" s="30"/>
      <c r="E1323" s="31"/>
      <c r="F1323" s="32"/>
      <c r="H1323" s="66" t="s">
        <v>201</v>
      </c>
      <c r="I1323" s="583" t="s">
        <v>315</v>
      </c>
      <c r="J1323" s="583"/>
      <c r="K1323" s="583"/>
      <c r="L1323" s="583"/>
      <c r="M1323" s="583"/>
      <c r="N1323" s="583"/>
      <c r="O1323" s="583"/>
      <c r="P1323" s="583"/>
      <c r="Q1323" s="583"/>
      <c r="R1323" s="583"/>
      <c r="S1323" s="583"/>
      <c r="T1323" s="583"/>
      <c r="U1323" s="583"/>
      <c r="V1323" s="583"/>
      <c r="W1323" s="583"/>
      <c r="X1323" s="583"/>
      <c r="Y1323" s="583"/>
      <c r="Z1323" s="583"/>
      <c r="AA1323" s="583"/>
      <c r="AB1323" s="583"/>
      <c r="AC1323" s="583"/>
      <c r="AD1323" s="584"/>
      <c r="AE1323" s="33"/>
      <c r="AF1323" s="174" t="str">
        <f>_xlfn.IFS(COUNTIF($AE$8:AE1323,AE1323)&lt;&gt;0,COUNTIF($AE$8:AE1323,AE1323),COUNTIF($AE$8:AE1323,AE1323)=0,"")</f>
        <v/>
      </c>
      <c r="AG1323" s="468" t="str">
        <f t="shared" si="46"/>
        <v/>
      </c>
      <c r="AK1323" s="3"/>
      <c r="AL1323" s="372"/>
      <c r="AQ1323" s="374"/>
      <c r="AR1323" s="34"/>
    </row>
    <row r="1324" spans="1:44" ht="27" customHeight="1" x14ac:dyDescent="0.65">
      <c r="A1324" s="8" t="str">
        <f t="shared" si="45"/>
        <v/>
      </c>
      <c r="B1324" s="30"/>
      <c r="E1324" s="31"/>
      <c r="F1324" s="32"/>
      <c r="H1324" s="66"/>
      <c r="I1324" s="583"/>
      <c r="J1324" s="583"/>
      <c r="K1324" s="583"/>
      <c r="L1324" s="583"/>
      <c r="M1324" s="583"/>
      <c r="N1324" s="583"/>
      <c r="O1324" s="583"/>
      <c r="P1324" s="583"/>
      <c r="Q1324" s="583"/>
      <c r="R1324" s="583"/>
      <c r="S1324" s="583"/>
      <c r="T1324" s="583"/>
      <c r="U1324" s="583"/>
      <c r="V1324" s="583"/>
      <c r="W1324" s="583"/>
      <c r="X1324" s="583"/>
      <c r="Y1324" s="583"/>
      <c r="Z1324" s="583"/>
      <c r="AA1324" s="583"/>
      <c r="AB1324" s="583"/>
      <c r="AC1324" s="583"/>
      <c r="AD1324" s="584"/>
      <c r="AE1324" s="33"/>
      <c r="AF1324" s="174" t="str">
        <f>_xlfn.IFS(COUNTIF($AE$8:AE1324,AE1324)&lt;&gt;0,COUNTIF($AE$8:AE1324,AE1324),COUNTIF($AE$8:AE1324,AE1324)=0,"")</f>
        <v/>
      </c>
      <c r="AG1324" s="468" t="str">
        <f t="shared" si="46"/>
        <v/>
      </c>
      <c r="AK1324" s="3"/>
      <c r="AL1324" s="372"/>
      <c r="AQ1324" s="374"/>
      <c r="AR1324" s="34"/>
    </row>
    <row r="1325" spans="1:44" ht="27" customHeight="1" x14ac:dyDescent="0.65">
      <c r="A1325" s="8" t="str">
        <f t="shared" si="45"/>
        <v/>
      </c>
      <c r="B1325" s="30"/>
      <c r="E1325" s="31"/>
      <c r="F1325" s="32"/>
      <c r="H1325" s="66" t="s">
        <v>215</v>
      </c>
      <c r="I1325" s="626" t="s">
        <v>314</v>
      </c>
      <c r="J1325" s="626"/>
      <c r="K1325" s="626"/>
      <c r="L1325" s="626"/>
      <c r="M1325" s="626"/>
      <c r="N1325" s="626"/>
      <c r="O1325" s="626"/>
      <c r="P1325" s="626"/>
      <c r="Q1325" s="626"/>
      <c r="R1325" s="626"/>
      <c r="S1325" s="626"/>
      <c r="T1325" s="626"/>
      <c r="U1325" s="626"/>
      <c r="V1325" s="626"/>
      <c r="W1325" s="626"/>
      <c r="X1325" s="626"/>
      <c r="Y1325" s="626"/>
      <c r="Z1325" s="626"/>
      <c r="AA1325" s="626"/>
      <c r="AB1325" s="626"/>
      <c r="AC1325" s="626"/>
      <c r="AD1325" s="627"/>
      <c r="AE1325" s="33"/>
      <c r="AF1325" s="174" t="str">
        <f>_xlfn.IFS(COUNTIF($AE$8:AE1325,AE1325)&lt;&gt;0,COUNTIF($AE$8:AE1325,AE1325),COUNTIF($AE$8:AE1325,AE1325)=0,"")</f>
        <v/>
      </c>
      <c r="AG1325" s="468" t="str">
        <f t="shared" si="46"/>
        <v/>
      </c>
      <c r="AK1325" s="3"/>
      <c r="AL1325" s="372"/>
      <c r="AQ1325" s="374"/>
      <c r="AR1325" s="34"/>
    </row>
    <row r="1326" spans="1:44" ht="27" customHeight="1" x14ac:dyDescent="0.65">
      <c r="A1326" s="8" t="str">
        <f t="shared" si="45"/>
        <v/>
      </c>
      <c r="B1326" s="30"/>
      <c r="E1326" s="31"/>
      <c r="F1326" s="32"/>
      <c r="H1326" s="66" t="s">
        <v>94</v>
      </c>
      <c r="I1326" s="583" t="s">
        <v>316</v>
      </c>
      <c r="J1326" s="583"/>
      <c r="K1326" s="583"/>
      <c r="L1326" s="583"/>
      <c r="M1326" s="583"/>
      <c r="N1326" s="583"/>
      <c r="O1326" s="583"/>
      <c r="P1326" s="583"/>
      <c r="Q1326" s="583"/>
      <c r="R1326" s="583"/>
      <c r="S1326" s="583"/>
      <c r="T1326" s="583"/>
      <c r="U1326" s="583"/>
      <c r="V1326" s="583"/>
      <c r="W1326" s="583"/>
      <c r="X1326" s="583"/>
      <c r="Y1326" s="583"/>
      <c r="Z1326" s="583"/>
      <c r="AA1326" s="583"/>
      <c r="AB1326" s="583"/>
      <c r="AC1326" s="583"/>
      <c r="AD1326" s="584"/>
      <c r="AE1326" s="33"/>
      <c r="AF1326" s="174" t="str">
        <f>_xlfn.IFS(COUNTIF($AE$8:AE1326,AE1326)&lt;&gt;0,COUNTIF($AE$8:AE1326,AE1326),COUNTIF($AE$8:AE1326,AE1326)=0,"")</f>
        <v/>
      </c>
      <c r="AG1326" s="468" t="str">
        <f t="shared" si="46"/>
        <v/>
      </c>
      <c r="AK1326" s="3"/>
      <c r="AL1326" s="372"/>
      <c r="AQ1326" s="374"/>
      <c r="AR1326" s="34"/>
    </row>
    <row r="1327" spans="1:44" ht="27" customHeight="1" thickBot="1" x14ac:dyDescent="0.7">
      <c r="A1327" s="8" t="str">
        <f t="shared" si="45"/>
        <v/>
      </c>
      <c r="B1327" s="30"/>
      <c r="E1327" s="31"/>
      <c r="F1327" s="32"/>
      <c r="H1327" s="67"/>
      <c r="I1327" s="664"/>
      <c r="J1327" s="664"/>
      <c r="K1327" s="664"/>
      <c r="L1327" s="664"/>
      <c r="M1327" s="664"/>
      <c r="N1327" s="664"/>
      <c r="O1327" s="664"/>
      <c r="P1327" s="664"/>
      <c r="Q1327" s="664"/>
      <c r="R1327" s="664"/>
      <c r="S1327" s="664"/>
      <c r="T1327" s="664"/>
      <c r="U1327" s="664"/>
      <c r="V1327" s="664"/>
      <c r="W1327" s="664"/>
      <c r="X1327" s="664"/>
      <c r="Y1327" s="664"/>
      <c r="Z1327" s="664"/>
      <c r="AA1327" s="664"/>
      <c r="AB1327" s="664"/>
      <c r="AC1327" s="664"/>
      <c r="AD1327" s="665"/>
      <c r="AE1327" s="33"/>
      <c r="AF1327" s="174" t="str">
        <f>_xlfn.IFS(COUNTIF($AE$8:AE1327,AE1327)&lt;&gt;0,COUNTIF($AE$8:AE1327,AE1327),COUNTIF($AE$8:AE1327,AE1327)=0,"")</f>
        <v/>
      </c>
      <c r="AG1327" s="468" t="str">
        <f t="shared" si="46"/>
        <v/>
      </c>
      <c r="AK1327" s="3"/>
      <c r="AL1327" s="372"/>
      <c r="AQ1327" s="374"/>
      <c r="AR1327" s="34"/>
    </row>
    <row r="1328" spans="1:44" ht="27" customHeight="1" x14ac:dyDescent="0.65">
      <c r="A1328" s="8" t="str">
        <f t="shared" si="45"/>
        <v/>
      </c>
      <c r="B1328" s="30"/>
      <c r="E1328" s="31"/>
      <c r="F1328" s="32"/>
      <c r="H1328" s="91"/>
      <c r="I1328" s="91"/>
      <c r="J1328" s="91"/>
      <c r="K1328" s="91"/>
      <c r="L1328" s="91"/>
      <c r="M1328" s="91"/>
      <c r="N1328" s="91"/>
      <c r="O1328" s="91"/>
      <c r="P1328" s="91"/>
      <c r="Q1328" s="91"/>
      <c r="R1328" s="91"/>
      <c r="S1328" s="91"/>
      <c r="T1328" s="91"/>
      <c r="U1328" s="91"/>
      <c r="V1328" s="91"/>
      <c r="W1328" s="91"/>
      <c r="X1328" s="91"/>
      <c r="Y1328" s="91"/>
      <c r="Z1328" s="91"/>
      <c r="AA1328" s="91"/>
      <c r="AB1328" s="91"/>
      <c r="AC1328" s="91"/>
      <c r="AD1328" s="91"/>
      <c r="AE1328" s="33"/>
      <c r="AF1328" s="174" t="str">
        <f>_xlfn.IFS(COUNTIF($AE$8:AE1328,AE1328)&lt;&gt;0,COUNTIF($AE$8:AE1328,AE1328),COUNTIF($AE$8:AE1328,AE1328)=0,"")</f>
        <v/>
      </c>
      <c r="AG1328" s="468" t="str">
        <f t="shared" si="46"/>
        <v/>
      </c>
      <c r="AK1328" s="3"/>
      <c r="AL1328" s="372"/>
      <c r="AQ1328" s="374"/>
      <c r="AR1328" s="34"/>
    </row>
    <row r="1329" spans="1:44" ht="27" customHeight="1" thickBot="1" x14ac:dyDescent="0.7">
      <c r="A1329" s="8" t="str">
        <f t="shared" si="45"/>
        <v/>
      </c>
      <c r="B1329" s="30"/>
      <c r="E1329" s="31"/>
      <c r="F1329" s="32"/>
      <c r="AE1329" s="33"/>
      <c r="AF1329" s="174" t="str">
        <f>_xlfn.IFS(COUNTIF($AE$8:AE1329,AE1329)&lt;&gt;0,COUNTIF($AE$8:AE1329,AE1329),COUNTIF($AE$8:AE1329,AE1329)=0,"")</f>
        <v/>
      </c>
      <c r="AG1329" s="468" t="str">
        <f t="shared" si="46"/>
        <v/>
      </c>
      <c r="AK1329" s="3"/>
      <c r="AL1329" s="372"/>
      <c r="AQ1329" s="374"/>
      <c r="AR1329" s="34"/>
    </row>
    <row r="1330" spans="1:44" ht="27" customHeight="1" x14ac:dyDescent="0.65">
      <c r="A1330" s="8" t="str">
        <f t="shared" si="45"/>
        <v/>
      </c>
      <c r="B1330" s="30"/>
      <c r="E1330" s="31"/>
      <c r="F1330" s="32"/>
      <c r="H1330" s="666" t="s">
        <v>1183</v>
      </c>
      <c r="I1330" s="667"/>
      <c r="J1330" s="667"/>
      <c r="K1330" s="667"/>
      <c r="L1330" s="667"/>
      <c r="M1330" s="667"/>
      <c r="N1330" s="667"/>
      <c r="O1330" s="667"/>
      <c r="P1330" s="667"/>
      <c r="Q1330" s="667"/>
      <c r="R1330" s="667"/>
      <c r="S1330" s="667"/>
      <c r="T1330" s="667"/>
      <c r="U1330" s="667"/>
      <c r="V1330" s="667"/>
      <c r="W1330" s="667"/>
      <c r="X1330" s="667"/>
      <c r="Y1330" s="667"/>
      <c r="Z1330" s="667"/>
      <c r="AA1330" s="667"/>
      <c r="AB1330" s="667"/>
      <c r="AC1330" s="667"/>
      <c r="AD1330" s="668"/>
      <c r="AE1330" s="33"/>
      <c r="AF1330" s="174" t="str">
        <f>_xlfn.IFS(COUNTIF($AE$8:AE1330,AE1330)&lt;&gt;0,COUNTIF($AE$8:AE1330,AE1330),COUNTIF($AE$8:AE1330,AE1330)=0,"")</f>
        <v/>
      </c>
      <c r="AG1330" s="468" t="str">
        <f t="shared" si="46"/>
        <v/>
      </c>
      <c r="AK1330" s="3"/>
      <c r="AL1330" s="614" t="s">
        <v>319</v>
      </c>
      <c r="AM1330" s="615"/>
      <c r="AN1330" s="615"/>
      <c r="AO1330" s="615"/>
      <c r="AP1330" s="615"/>
      <c r="AQ1330" s="616"/>
      <c r="AR1330" s="34"/>
    </row>
    <row r="1331" spans="1:44" ht="27" customHeight="1" x14ac:dyDescent="0.65">
      <c r="A1331" s="8" t="str">
        <f t="shared" si="45"/>
        <v/>
      </c>
      <c r="B1331" s="30"/>
      <c r="E1331" s="31"/>
      <c r="F1331" s="32"/>
      <c r="H1331" s="669"/>
      <c r="I1331" s="670"/>
      <c r="J1331" s="670"/>
      <c r="K1331" s="670"/>
      <c r="L1331" s="670"/>
      <c r="M1331" s="670"/>
      <c r="N1331" s="670"/>
      <c r="O1331" s="670"/>
      <c r="P1331" s="670"/>
      <c r="Q1331" s="670"/>
      <c r="R1331" s="670"/>
      <c r="S1331" s="670"/>
      <c r="T1331" s="670"/>
      <c r="U1331" s="670"/>
      <c r="V1331" s="670"/>
      <c r="W1331" s="670"/>
      <c r="X1331" s="670"/>
      <c r="Y1331" s="670"/>
      <c r="Z1331" s="670"/>
      <c r="AA1331" s="670"/>
      <c r="AB1331" s="670"/>
      <c r="AC1331" s="670"/>
      <c r="AD1331" s="671"/>
      <c r="AE1331" s="33"/>
      <c r="AF1331" s="174" t="str">
        <f>_xlfn.IFS(COUNTIF($AE$8:AE1331,AE1331)&lt;&gt;0,COUNTIF($AE$8:AE1331,AE1331),COUNTIF($AE$8:AE1331,AE1331)=0,"")</f>
        <v/>
      </c>
      <c r="AG1331" s="468" t="str">
        <f t="shared" si="46"/>
        <v/>
      </c>
      <c r="AK1331" s="3"/>
      <c r="AL1331" s="614"/>
      <c r="AM1331" s="615"/>
      <c r="AN1331" s="615"/>
      <c r="AO1331" s="615"/>
      <c r="AP1331" s="615"/>
      <c r="AQ1331" s="616"/>
      <c r="AR1331" s="34"/>
    </row>
    <row r="1332" spans="1:44" ht="27" customHeight="1" x14ac:dyDescent="0.65">
      <c r="A1332" s="8" t="str">
        <f t="shared" si="45"/>
        <v/>
      </c>
      <c r="B1332" s="30"/>
      <c r="E1332" s="31"/>
      <c r="F1332" s="32"/>
      <c r="H1332" s="597" t="s">
        <v>318</v>
      </c>
      <c r="I1332" s="598"/>
      <c r="J1332" s="598"/>
      <c r="K1332" s="598"/>
      <c r="L1332" s="598"/>
      <c r="M1332" s="598"/>
      <c r="N1332" s="598"/>
      <c r="O1332" s="598"/>
      <c r="P1332" s="598"/>
      <c r="Q1332" s="598"/>
      <c r="R1332" s="598"/>
      <c r="S1332" s="598"/>
      <c r="T1332" s="598"/>
      <c r="U1332" s="598"/>
      <c r="V1332" s="598"/>
      <c r="W1332" s="598"/>
      <c r="X1332" s="598"/>
      <c r="Y1332" s="598"/>
      <c r="Z1332" s="598"/>
      <c r="AA1332" s="598"/>
      <c r="AB1332" s="598"/>
      <c r="AC1332" s="598"/>
      <c r="AD1332" s="599"/>
      <c r="AE1332" s="33"/>
      <c r="AF1332" s="174" t="str">
        <f>_xlfn.IFS(COUNTIF($AE$8:AE1332,AE1332)&lt;&gt;0,COUNTIF($AE$8:AE1332,AE1332),COUNTIF($AE$8:AE1332,AE1332)=0,"")</f>
        <v/>
      </c>
      <c r="AG1332" s="468" t="str">
        <f t="shared" si="46"/>
        <v/>
      </c>
      <c r="AK1332" s="3"/>
      <c r="AL1332" s="372"/>
      <c r="AQ1332" s="374"/>
      <c r="AR1332" s="34"/>
    </row>
    <row r="1333" spans="1:44" ht="27" customHeight="1" x14ac:dyDescent="0.65">
      <c r="A1333" s="8" t="str">
        <f t="shared" si="45"/>
        <v/>
      </c>
      <c r="B1333" s="30"/>
      <c r="E1333" s="31"/>
      <c r="F1333" s="32"/>
      <c r="H1333" s="597"/>
      <c r="I1333" s="598"/>
      <c r="J1333" s="598"/>
      <c r="K1333" s="598"/>
      <c r="L1333" s="598"/>
      <c r="M1333" s="598"/>
      <c r="N1333" s="598"/>
      <c r="O1333" s="598"/>
      <c r="P1333" s="598"/>
      <c r="Q1333" s="598"/>
      <c r="R1333" s="598"/>
      <c r="S1333" s="598"/>
      <c r="T1333" s="598"/>
      <c r="U1333" s="598"/>
      <c r="V1333" s="598"/>
      <c r="W1333" s="598"/>
      <c r="X1333" s="598"/>
      <c r="Y1333" s="598"/>
      <c r="Z1333" s="598"/>
      <c r="AA1333" s="598"/>
      <c r="AB1333" s="598"/>
      <c r="AC1333" s="598"/>
      <c r="AD1333" s="599"/>
      <c r="AE1333" s="33"/>
      <c r="AF1333" s="174" t="str">
        <f>_xlfn.IFS(COUNTIF($AE$8:AE1333,AE1333)&lt;&gt;0,COUNTIF($AE$8:AE1333,AE1333),COUNTIF($AE$8:AE1333,AE1333)=0,"")</f>
        <v/>
      </c>
      <c r="AG1333" s="468" t="str">
        <f t="shared" si="46"/>
        <v/>
      </c>
      <c r="AK1333" s="3"/>
      <c r="AL1333" s="372"/>
      <c r="AQ1333" s="374"/>
      <c r="AR1333" s="34"/>
    </row>
    <row r="1334" spans="1:44" ht="27" customHeight="1" x14ac:dyDescent="0.65">
      <c r="A1334" s="8" t="str">
        <f t="shared" si="45"/>
        <v/>
      </c>
      <c r="B1334" s="30"/>
      <c r="E1334" s="31"/>
      <c r="F1334" s="32"/>
      <c r="H1334" s="597"/>
      <c r="I1334" s="598"/>
      <c r="J1334" s="598"/>
      <c r="K1334" s="598"/>
      <c r="L1334" s="598"/>
      <c r="M1334" s="598"/>
      <c r="N1334" s="598"/>
      <c r="O1334" s="598"/>
      <c r="P1334" s="598"/>
      <c r="Q1334" s="598"/>
      <c r="R1334" s="598"/>
      <c r="S1334" s="598"/>
      <c r="T1334" s="598"/>
      <c r="U1334" s="598"/>
      <c r="V1334" s="598"/>
      <c r="W1334" s="598"/>
      <c r="X1334" s="598"/>
      <c r="Y1334" s="598"/>
      <c r="Z1334" s="598"/>
      <c r="AA1334" s="598"/>
      <c r="AB1334" s="598"/>
      <c r="AC1334" s="598"/>
      <c r="AD1334" s="599"/>
      <c r="AE1334" s="33"/>
      <c r="AF1334" s="174" t="str">
        <f>_xlfn.IFS(COUNTIF($AE$8:AE1334,AE1334)&lt;&gt;0,COUNTIF($AE$8:AE1334,AE1334),COUNTIF($AE$8:AE1334,AE1334)=0,"")</f>
        <v/>
      </c>
      <c r="AG1334" s="468" t="str">
        <f t="shared" si="46"/>
        <v/>
      </c>
      <c r="AK1334" s="3"/>
      <c r="AL1334" s="372"/>
      <c r="AQ1334" s="374"/>
      <c r="AR1334" s="34"/>
    </row>
    <row r="1335" spans="1:44" ht="27" customHeight="1" thickBot="1" x14ac:dyDescent="0.7">
      <c r="A1335" s="8" t="str">
        <f t="shared" si="45"/>
        <v/>
      </c>
      <c r="B1335" s="30"/>
      <c r="E1335" s="31"/>
      <c r="F1335" s="32"/>
      <c r="H1335" s="600"/>
      <c r="I1335" s="601"/>
      <c r="J1335" s="601"/>
      <c r="K1335" s="601"/>
      <c r="L1335" s="601"/>
      <c r="M1335" s="601"/>
      <c r="N1335" s="601"/>
      <c r="O1335" s="601"/>
      <c r="P1335" s="601"/>
      <c r="Q1335" s="601"/>
      <c r="R1335" s="601"/>
      <c r="S1335" s="601"/>
      <c r="T1335" s="601"/>
      <c r="U1335" s="601"/>
      <c r="V1335" s="601"/>
      <c r="W1335" s="601"/>
      <c r="X1335" s="601"/>
      <c r="Y1335" s="601"/>
      <c r="Z1335" s="601"/>
      <c r="AA1335" s="601"/>
      <c r="AB1335" s="601"/>
      <c r="AC1335" s="601"/>
      <c r="AD1335" s="602"/>
      <c r="AE1335" s="33"/>
      <c r="AF1335" s="174" t="str">
        <f>_xlfn.IFS(COUNTIF($AE$8:AE1335,AE1335)&lt;&gt;0,COUNTIF($AE$8:AE1335,AE1335),COUNTIF($AE$8:AE1335,AE1335)=0,"")</f>
        <v/>
      </c>
      <c r="AG1335" s="468" t="str">
        <f t="shared" si="46"/>
        <v/>
      </c>
      <c r="AK1335" s="3"/>
      <c r="AL1335" s="372"/>
      <c r="AQ1335" s="374"/>
      <c r="AR1335" s="34"/>
    </row>
    <row r="1336" spans="1:44" ht="27" customHeight="1" x14ac:dyDescent="0.65">
      <c r="A1336" s="8" t="str">
        <f t="shared" si="45"/>
        <v/>
      </c>
      <c r="B1336" s="30"/>
      <c r="E1336" s="31"/>
      <c r="F1336" s="32"/>
      <c r="H1336" s="90"/>
      <c r="I1336" s="90"/>
      <c r="J1336" s="90"/>
      <c r="K1336" s="90"/>
      <c r="L1336" s="90"/>
      <c r="M1336" s="90"/>
      <c r="N1336" s="90"/>
      <c r="O1336" s="90"/>
      <c r="P1336" s="90"/>
      <c r="Q1336" s="90"/>
      <c r="R1336" s="90"/>
      <c r="S1336" s="90"/>
      <c r="T1336" s="90"/>
      <c r="U1336" s="90"/>
      <c r="V1336" s="90"/>
      <c r="W1336" s="90"/>
      <c r="X1336" s="90"/>
      <c r="Y1336" s="90"/>
      <c r="Z1336" s="90"/>
      <c r="AA1336" s="90"/>
      <c r="AB1336" s="90"/>
      <c r="AC1336" s="90"/>
      <c r="AD1336" s="90"/>
      <c r="AE1336" s="33"/>
      <c r="AF1336" s="174" t="str">
        <f>_xlfn.IFS(COUNTIF($AE$8:AE1336,AE1336)&lt;&gt;0,COUNTIF($AE$8:AE1336,AE1336),COUNTIF($AE$8:AE1336,AE1336)=0,"")</f>
        <v/>
      </c>
      <c r="AG1336" s="468" t="str">
        <f t="shared" si="46"/>
        <v/>
      </c>
      <c r="AK1336" s="3"/>
      <c r="AL1336" s="372"/>
      <c r="AQ1336" s="374"/>
      <c r="AR1336" s="34"/>
    </row>
    <row r="1337" spans="1:44" ht="27" customHeight="1" thickBot="1" x14ac:dyDescent="0.7">
      <c r="A1337" s="8" t="str">
        <f t="shared" si="45"/>
        <v/>
      </c>
      <c r="B1337" s="24"/>
      <c r="C1337" s="1"/>
      <c r="D1337" s="1"/>
      <c r="E1337" s="25"/>
      <c r="F1337" s="42"/>
      <c r="G1337" s="28"/>
      <c r="H1337" s="69"/>
      <c r="I1337" s="69"/>
      <c r="J1337" s="69"/>
      <c r="K1337" s="69"/>
      <c r="L1337" s="69"/>
      <c r="M1337" s="69"/>
      <c r="N1337" s="69"/>
      <c r="O1337" s="69"/>
      <c r="P1337" s="69"/>
      <c r="Q1337" s="69"/>
      <c r="R1337" s="69"/>
      <c r="S1337" s="69"/>
      <c r="T1337" s="69"/>
      <c r="U1337" s="69"/>
      <c r="V1337" s="69"/>
      <c r="W1337" s="69"/>
      <c r="X1337" s="69"/>
      <c r="Y1337" s="69"/>
      <c r="Z1337" s="69"/>
      <c r="AA1337" s="69"/>
      <c r="AB1337" s="69"/>
      <c r="AC1337" s="69"/>
      <c r="AD1337" s="69"/>
      <c r="AE1337" s="33"/>
      <c r="AF1337" s="174" t="str">
        <f>_xlfn.IFS(COUNTIF($AE$8:AE1337,AE1337)&lt;&gt;0,COUNTIF($AE$8:AE1337,AE1337),COUNTIF($AE$8:AE1337,AE1337)=0,"")</f>
        <v/>
      </c>
      <c r="AG1337" s="468" t="str">
        <f t="shared" si="46"/>
        <v/>
      </c>
      <c r="AI1337" s="27"/>
      <c r="AJ1337" s="27"/>
      <c r="AK1337" s="6"/>
      <c r="AL1337" s="429"/>
      <c r="AM1337" s="430"/>
      <c r="AN1337" s="430"/>
      <c r="AO1337" s="430"/>
      <c r="AP1337" s="430"/>
      <c r="AQ1337" s="431"/>
      <c r="AR1337" s="34"/>
    </row>
    <row r="1338" spans="1:44" ht="27" customHeight="1" x14ac:dyDescent="0.65">
      <c r="A1338" s="8" t="str">
        <f t="shared" si="45"/>
        <v/>
      </c>
      <c r="B1338" s="30"/>
      <c r="E1338" s="31"/>
      <c r="F1338" s="32"/>
      <c r="AE1338" s="47"/>
      <c r="AF1338" s="175" t="str">
        <f>_xlfn.IFS(COUNTIF($AE$8:AE1338,AE1338)&lt;&gt;0,COUNTIF($AE$8:AE1338,AE1338),COUNTIF($AE$8:AE1338,AE1338)=0,"")</f>
        <v/>
      </c>
      <c r="AG1338" s="472" t="str">
        <f t="shared" si="46"/>
        <v/>
      </c>
      <c r="AH1338" s="48"/>
      <c r="AK1338" s="3"/>
      <c r="AL1338" s="372"/>
      <c r="AQ1338" s="374"/>
      <c r="AR1338" s="34"/>
    </row>
    <row r="1339" spans="1:44" ht="27" customHeight="1" x14ac:dyDescent="0.65">
      <c r="A1339" s="8">
        <f t="shared" si="45"/>
        <v>195</v>
      </c>
      <c r="B1339" s="661" t="s">
        <v>940</v>
      </c>
      <c r="C1339" s="662"/>
      <c r="D1339" s="662"/>
      <c r="E1339" s="663"/>
      <c r="F1339" s="629" t="s">
        <v>74</v>
      </c>
      <c r="G1339" s="630"/>
      <c r="H1339" s="511" t="s">
        <v>577</v>
      </c>
      <c r="I1339" s="511"/>
      <c r="J1339" s="511"/>
      <c r="K1339" s="511"/>
      <c r="L1339" s="511"/>
      <c r="M1339" s="511"/>
      <c r="N1339" s="511"/>
      <c r="O1339" s="511"/>
      <c r="P1339" s="511"/>
      <c r="Q1339" s="511"/>
      <c r="R1339" s="511"/>
      <c r="S1339" s="511"/>
      <c r="T1339" s="511"/>
      <c r="U1339" s="511"/>
      <c r="V1339" s="511"/>
      <c r="W1339" s="511"/>
      <c r="X1339" s="511"/>
      <c r="Y1339" s="511"/>
      <c r="Z1339" s="511"/>
      <c r="AA1339" s="511"/>
      <c r="AB1339" s="511"/>
      <c r="AC1339" s="511"/>
      <c r="AD1339" s="511"/>
      <c r="AE1339" s="171" t="s">
        <v>838</v>
      </c>
      <c r="AF1339" s="174">
        <f>_xlfn.IFS(COUNTIF($AE$8:AE1339,AE1339)&lt;&gt;0,COUNTIF($AE$8:AE1339,AE1339),COUNTIF($AE$8:AE1339,AE1339)=0,"")</f>
        <v>195</v>
      </c>
      <c r="AG1339" s="468">
        <f t="shared" si="46"/>
        <v>195</v>
      </c>
      <c r="AH1339" s="554" t="s">
        <v>50</v>
      </c>
      <c r="AI1339" s="555"/>
      <c r="AJ1339" s="556"/>
      <c r="AK1339" s="3"/>
      <c r="AL1339" s="631" t="s">
        <v>1148</v>
      </c>
      <c r="AM1339" s="632"/>
      <c r="AN1339" s="632"/>
      <c r="AO1339" s="632"/>
      <c r="AP1339" s="632"/>
      <c r="AQ1339" s="633"/>
      <c r="AR1339" s="70" t="e">
        <f>VLOOKUP(AH1339,$CD$7:$CE$9,2,FALSE)</f>
        <v>#N/A</v>
      </c>
    </row>
    <row r="1340" spans="1:44" ht="27" customHeight="1" x14ac:dyDescent="0.65">
      <c r="A1340" s="8" t="str">
        <f t="shared" si="45"/>
        <v/>
      </c>
      <c r="B1340" s="661"/>
      <c r="C1340" s="662"/>
      <c r="D1340" s="662"/>
      <c r="E1340" s="663"/>
      <c r="F1340" s="256"/>
      <c r="G1340" s="195"/>
      <c r="H1340" s="511"/>
      <c r="I1340" s="511"/>
      <c r="J1340" s="511"/>
      <c r="K1340" s="511"/>
      <c r="L1340" s="511"/>
      <c r="M1340" s="511"/>
      <c r="N1340" s="511"/>
      <c r="O1340" s="511"/>
      <c r="P1340" s="511"/>
      <c r="Q1340" s="511"/>
      <c r="R1340" s="511"/>
      <c r="S1340" s="511"/>
      <c r="T1340" s="511"/>
      <c r="U1340" s="511"/>
      <c r="V1340" s="511"/>
      <c r="W1340" s="511"/>
      <c r="X1340" s="511"/>
      <c r="Y1340" s="511"/>
      <c r="Z1340" s="511"/>
      <c r="AA1340" s="511"/>
      <c r="AB1340" s="511"/>
      <c r="AC1340" s="511"/>
      <c r="AD1340" s="511"/>
      <c r="AE1340" s="33"/>
      <c r="AF1340" s="174" t="str">
        <f>_xlfn.IFS(COUNTIF($AE$8:AE1340,AE1340)&lt;&gt;0,COUNTIF($AE$8:AE1340,AE1340),COUNTIF($AE$8:AE1340,AE1340)=0,"")</f>
        <v/>
      </c>
      <c r="AG1340" s="468" t="str">
        <f t="shared" si="46"/>
        <v/>
      </c>
      <c r="AK1340" s="3"/>
      <c r="AL1340" s="631"/>
      <c r="AM1340" s="632"/>
      <c r="AN1340" s="632"/>
      <c r="AO1340" s="632"/>
      <c r="AP1340" s="632"/>
      <c r="AQ1340" s="633"/>
      <c r="AR1340" s="34"/>
    </row>
    <row r="1341" spans="1:44" ht="27" customHeight="1" thickBot="1" x14ac:dyDescent="0.7">
      <c r="A1341" s="8" t="str">
        <f t="shared" si="45"/>
        <v/>
      </c>
      <c r="B1341" s="30"/>
      <c r="E1341" s="31"/>
      <c r="F1341" s="256"/>
      <c r="G1341" s="195"/>
      <c r="AE1341" s="33"/>
      <c r="AF1341" s="174" t="str">
        <f>_xlfn.IFS(COUNTIF($AE$8:AE1341,AE1341)&lt;&gt;0,COUNTIF($AE$8:AE1341,AE1341),COUNTIF($AE$8:AE1341,AE1341)=0,"")</f>
        <v/>
      </c>
      <c r="AG1341" s="468" t="str">
        <f t="shared" si="46"/>
        <v/>
      </c>
      <c r="AK1341" s="3"/>
      <c r="AL1341" s="631"/>
      <c r="AM1341" s="632"/>
      <c r="AN1341" s="632"/>
      <c r="AO1341" s="632"/>
      <c r="AP1341" s="632"/>
      <c r="AQ1341" s="633"/>
      <c r="AR1341" s="34"/>
    </row>
    <row r="1342" spans="1:44" ht="27" customHeight="1" x14ac:dyDescent="0.65">
      <c r="A1342" s="8" t="str">
        <f t="shared" si="45"/>
        <v/>
      </c>
      <c r="B1342" s="30"/>
      <c r="E1342" s="31"/>
      <c r="F1342" s="256"/>
      <c r="G1342" s="195"/>
      <c r="H1342" s="674" t="s">
        <v>812</v>
      </c>
      <c r="I1342" s="675"/>
      <c r="J1342" s="675"/>
      <c r="K1342" s="675"/>
      <c r="L1342" s="675"/>
      <c r="M1342" s="675"/>
      <c r="N1342" s="675"/>
      <c r="O1342" s="675"/>
      <c r="P1342" s="675"/>
      <c r="Q1342" s="675"/>
      <c r="R1342" s="675"/>
      <c r="S1342" s="675"/>
      <c r="T1342" s="675"/>
      <c r="U1342" s="675"/>
      <c r="V1342" s="675"/>
      <c r="W1342" s="675"/>
      <c r="X1342" s="675"/>
      <c r="Y1342" s="675"/>
      <c r="Z1342" s="675"/>
      <c r="AA1342" s="675"/>
      <c r="AB1342" s="675"/>
      <c r="AC1342" s="675"/>
      <c r="AD1342" s="676"/>
      <c r="AE1342" s="33"/>
      <c r="AF1342" s="174" t="str">
        <f>_xlfn.IFS(COUNTIF($AE$8:AE1342,AE1342)&lt;&gt;0,COUNTIF($AE$8:AE1342,AE1342),COUNTIF($AE$8:AE1342,AE1342)=0,"")</f>
        <v/>
      </c>
      <c r="AG1342" s="468" t="str">
        <f t="shared" ref="AG1342:AG1407" si="47">+AF1342</f>
        <v/>
      </c>
      <c r="AK1342" s="3"/>
      <c r="AL1342" s="631"/>
      <c r="AM1342" s="632"/>
      <c r="AN1342" s="632"/>
      <c r="AO1342" s="632"/>
      <c r="AP1342" s="632"/>
      <c r="AQ1342" s="633"/>
      <c r="AR1342" s="34"/>
    </row>
    <row r="1343" spans="1:44" ht="27" customHeight="1" x14ac:dyDescent="0.65">
      <c r="A1343" s="8" t="str">
        <f t="shared" si="45"/>
        <v/>
      </c>
      <c r="B1343" s="30"/>
      <c r="E1343" s="31"/>
      <c r="F1343" s="256"/>
      <c r="G1343" s="195"/>
      <c r="H1343" s="677"/>
      <c r="I1343" s="678"/>
      <c r="J1343" s="678"/>
      <c r="K1343" s="678"/>
      <c r="L1343" s="678"/>
      <c r="M1343" s="678"/>
      <c r="N1343" s="678"/>
      <c r="O1343" s="678"/>
      <c r="P1343" s="678"/>
      <c r="Q1343" s="678"/>
      <c r="R1343" s="678"/>
      <c r="S1343" s="678"/>
      <c r="T1343" s="678"/>
      <c r="U1343" s="678"/>
      <c r="V1343" s="678"/>
      <c r="W1343" s="678"/>
      <c r="X1343" s="678"/>
      <c r="Y1343" s="678"/>
      <c r="Z1343" s="678"/>
      <c r="AA1343" s="678"/>
      <c r="AB1343" s="678"/>
      <c r="AC1343" s="678"/>
      <c r="AD1343" s="679"/>
      <c r="AE1343" s="33"/>
      <c r="AF1343" s="174" t="str">
        <f>_xlfn.IFS(COUNTIF($AE$8:AE1343,AE1343)&lt;&gt;0,COUNTIF($AE$8:AE1343,AE1343),COUNTIF($AE$8:AE1343,AE1343)=0,"")</f>
        <v/>
      </c>
      <c r="AG1343" s="468" t="str">
        <f t="shared" si="47"/>
        <v/>
      </c>
      <c r="AK1343" s="3"/>
      <c r="AL1343" s="333"/>
      <c r="AM1343" s="334"/>
      <c r="AN1343" s="334"/>
      <c r="AO1343" s="334"/>
      <c r="AP1343" s="334"/>
      <c r="AQ1343" s="335"/>
      <c r="AR1343" s="34"/>
    </row>
    <row r="1344" spans="1:44" ht="27" customHeight="1" x14ac:dyDescent="0.65">
      <c r="A1344" s="8" t="str">
        <f t="shared" ref="A1344:A1408" si="48">+AG1344</f>
        <v/>
      </c>
      <c r="B1344" s="30"/>
      <c r="E1344" s="31"/>
      <c r="F1344" s="256"/>
      <c r="G1344" s="195"/>
      <c r="H1344" s="677"/>
      <c r="I1344" s="678"/>
      <c r="J1344" s="678"/>
      <c r="K1344" s="678"/>
      <c r="L1344" s="678"/>
      <c r="M1344" s="678"/>
      <c r="N1344" s="678"/>
      <c r="O1344" s="678"/>
      <c r="P1344" s="678"/>
      <c r="Q1344" s="678"/>
      <c r="R1344" s="678"/>
      <c r="S1344" s="678"/>
      <c r="T1344" s="678"/>
      <c r="U1344" s="678"/>
      <c r="V1344" s="678"/>
      <c r="W1344" s="678"/>
      <c r="X1344" s="678"/>
      <c r="Y1344" s="678"/>
      <c r="Z1344" s="678"/>
      <c r="AA1344" s="678"/>
      <c r="AB1344" s="678"/>
      <c r="AC1344" s="678"/>
      <c r="AD1344" s="679"/>
      <c r="AE1344" s="33"/>
      <c r="AF1344" s="174" t="str">
        <f>_xlfn.IFS(COUNTIF($AE$8:AE1344,AE1344)&lt;&gt;0,COUNTIF($AE$8:AE1344,AE1344),COUNTIF($AE$8:AE1344,AE1344)=0,"")</f>
        <v/>
      </c>
      <c r="AG1344" s="468" t="str">
        <f t="shared" si="47"/>
        <v/>
      </c>
      <c r="AK1344" s="3"/>
      <c r="AL1344" s="333"/>
      <c r="AM1344" s="334"/>
      <c r="AN1344" s="334"/>
      <c r="AO1344" s="334"/>
      <c r="AP1344" s="334"/>
      <c r="AQ1344" s="335"/>
      <c r="AR1344" s="34"/>
    </row>
    <row r="1345" spans="1:44" ht="27" customHeight="1" x14ac:dyDescent="0.65">
      <c r="A1345" s="8" t="str">
        <f t="shared" si="48"/>
        <v/>
      </c>
      <c r="B1345" s="30"/>
      <c r="E1345" s="31"/>
      <c r="F1345" s="256"/>
      <c r="G1345" s="195"/>
      <c r="H1345" s="677"/>
      <c r="I1345" s="678"/>
      <c r="J1345" s="678"/>
      <c r="K1345" s="678"/>
      <c r="L1345" s="678"/>
      <c r="M1345" s="678"/>
      <c r="N1345" s="678"/>
      <c r="O1345" s="678"/>
      <c r="P1345" s="678"/>
      <c r="Q1345" s="678"/>
      <c r="R1345" s="678"/>
      <c r="S1345" s="678"/>
      <c r="T1345" s="678"/>
      <c r="U1345" s="678"/>
      <c r="V1345" s="678"/>
      <c r="W1345" s="678"/>
      <c r="X1345" s="678"/>
      <c r="Y1345" s="678"/>
      <c r="Z1345" s="678"/>
      <c r="AA1345" s="678"/>
      <c r="AB1345" s="678"/>
      <c r="AC1345" s="678"/>
      <c r="AD1345" s="679"/>
      <c r="AE1345" s="33"/>
      <c r="AF1345" s="174" t="str">
        <f>_xlfn.IFS(COUNTIF($AE$8:AE1345,AE1345)&lt;&gt;0,COUNTIF($AE$8:AE1345,AE1345),COUNTIF($AE$8:AE1345,AE1345)=0,"")</f>
        <v/>
      </c>
      <c r="AG1345" s="468" t="str">
        <f t="shared" si="47"/>
        <v/>
      </c>
      <c r="AK1345" s="3"/>
      <c r="AL1345" s="333"/>
      <c r="AM1345" s="334"/>
      <c r="AN1345" s="334"/>
      <c r="AO1345" s="334"/>
      <c r="AP1345" s="334"/>
      <c r="AQ1345" s="335"/>
      <c r="AR1345" s="34"/>
    </row>
    <row r="1346" spans="1:44" ht="27" customHeight="1" thickBot="1" x14ac:dyDescent="0.7">
      <c r="A1346" s="8" t="str">
        <f t="shared" si="48"/>
        <v/>
      </c>
      <c r="B1346" s="30"/>
      <c r="E1346" s="31"/>
      <c r="F1346" s="256"/>
      <c r="G1346" s="195"/>
      <c r="H1346" s="680"/>
      <c r="I1346" s="681"/>
      <c r="J1346" s="681"/>
      <c r="K1346" s="681"/>
      <c r="L1346" s="681"/>
      <c r="M1346" s="681"/>
      <c r="N1346" s="681"/>
      <c r="O1346" s="681"/>
      <c r="P1346" s="681"/>
      <c r="Q1346" s="681"/>
      <c r="R1346" s="681"/>
      <c r="S1346" s="681"/>
      <c r="T1346" s="681"/>
      <c r="U1346" s="681"/>
      <c r="V1346" s="681"/>
      <c r="W1346" s="681"/>
      <c r="X1346" s="681"/>
      <c r="Y1346" s="681"/>
      <c r="Z1346" s="681"/>
      <c r="AA1346" s="681"/>
      <c r="AB1346" s="681"/>
      <c r="AC1346" s="681"/>
      <c r="AD1346" s="682"/>
      <c r="AE1346" s="33"/>
      <c r="AF1346" s="174" t="str">
        <f>_xlfn.IFS(COUNTIF($AE$8:AE1346,AE1346)&lt;&gt;0,COUNTIF($AE$8:AE1346,AE1346),COUNTIF($AE$8:AE1346,AE1346)=0,"")</f>
        <v/>
      </c>
      <c r="AG1346" s="468" t="str">
        <f t="shared" si="47"/>
        <v/>
      </c>
      <c r="AK1346" s="3"/>
      <c r="AL1346" s="333"/>
      <c r="AM1346" s="334"/>
      <c r="AN1346" s="334"/>
      <c r="AO1346" s="334"/>
      <c r="AP1346" s="334"/>
      <c r="AQ1346" s="335"/>
      <c r="AR1346" s="34"/>
    </row>
    <row r="1347" spans="1:44" ht="27" customHeight="1" x14ac:dyDescent="0.65">
      <c r="A1347" s="8" t="str">
        <f t="shared" si="48"/>
        <v/>
      </c>
      <c r="B1347" s="30"/>
      <c r="E1347" s="31"/>
      <c r="F1347" s="256"/>
      <c r="G1347" s="195"/>
      <c r="AE1347" s="33"/>
      <c r="AF1347" s="174" t="str">
        <f>_xlfn.IFS(COUNTIF($AE$8:AE1347,AE1347)&lt;&gt;0,COUNTIF($AE$8:AE1347,AE1347),COUNTIF($AE$8:AE1347,AE1347)=0,"")</f>
        <v/>
      </c>
      <c r="AG1347" s="468" t="str">
        <f t="shared" si="47"/>
        <v/>
      </c>
      <c r="AK1347" s="3"/>
      <c r="AL1347" s="333"/>
      <c r="AM1347" s="334"/>
      <c r="AN1347" s="334"/>
      <c r="AO1347" s="334"/>
      <c r="AP1347" s="334"/>
      <c r="AQ1347" s="335"/>
      <c r="AR1347" s="34"/>
    </row>
    <row r="1348" spans="1:44" ht="27" customHeight="1" x14ac:dyDescent="0.65">
      <c r="A1348" s="8">
        <f t="shared" si="48"/>
        <v>196</v>
      </c>
      <c r="B1348" s="30"/>
      <c r="E1348" s="31"/>
      <c r="F1348" s="629" t="s">
        <v>509</v>
      </c>
      <c r="G1348" s="630"/>
      <c r="H1348" s="511" t="s">
        <v>578</v>
      </c>
      <c r="I1348" s="511"/>
      <c r="J1348" s="511"/>
      <c r="K1348" s="511"/>
      <c r="L1348" s="511"/>
      <c r="M1348" s="511"/>
      <c r="N1348" s="511"/>
      <c r="O1348" s="511"/>
      <c r="P1348" s="511"/>
      <c r="Q1348" s="511"/>
      <c r="R1348" s="511"/>
      <c r="S1348" s="511"/>
      <c r="T1348" s="511"/>
      <c r="U1348" s="511"/>
      <c r="V1348" s="511"/>
      <c r="W1348" s="511"/>
      <c r="X1348" s="511"/>
      <c r="Y1348" s="511"/>
      <c r="Z1348" s="511"/>
      <c r="AA1348" s="511"/>
      <c r="AB1348" s="511"/>
      <c r="AC1348" s="511"/>
      <c r="AD1348" s="511"/>
      <c r="AE1348" s="171" t="s">
        <v>838</v>
      </c>
      <c r="AF1348" s="174">
        <f>_xlfn.IFS(COUNTIF($AE$8:AE1348,AE1348)&lt;&gt;0,COUNTIF($AE$8:AE1348,AE1348),COUNTIF($AE$8:AE1348,AE1348)=0,"")</f>
        <v>196</v>
      </c>
      <c r="AG1348" s="468">
        <f t="shared" si="47"/>
        <v>196</v>
      </c>
      <c r="AH1348" s="554" t="s">
        <v>50</v>
      </c>
      <c r="AI1348" s="555"/>
      <c r="AJ1348" s="556"/>
      <c r="AK1348" s="3"/>
      <c r="AL1348" s="614" t="s">
        <v>813</v>
      </c>
      <c r="AM1348" s="615"/>
      <c r="AN1348" s="615"/>
      <c r="AO1348" s="615"/>
      <c r="AP1348" s="615"/>
      <c r="AQ1348" s="616"/>
      <c r="AR1348" s="70" t="e">
        <f>VLOOKUP(AH1348,$CD$7:$CE$9,2,FALSE)</f>
        <v>#N/A</v>
      </c>
    </row>
    <row r="1349" spans="1:44" ht="27" customHeight="1" x14ac:dyDescent="0.65">
      <c r="A1349" s="8" t="str">
        <f t="shared" si="48"/>
        <v/>
      </c>
      <c r="B1349" s="30"/>
      <c r="E1349" s="31"/>
      <c r="F1349" s="32"/>
      <c r="H1349" s="511"/>
      <c r="I1349" s="511"/>
      <c r="J1349" s="511"/>
      <c r="K1349" s="511"/>
      <c r="L1349" s="511"/>
      <c r="M1349" s="511"/>
      <c r="N1349" s="511"/>
      <c r="O1349" s="511"/>
      <c r="P1349" s="511"/>
      <c r="Q1349" s="511"/>
      <c r="R1349" s="511"/>
      <c r="S1349" s="511"/>
      <c r="T1349" s="511"/>
      <c r="U1349" s="511"/>
      <c r="V1349" s="511"/>
      <c r="W1349" s="511"/>
      <c r="X1349" s="511"/>
      <c r="Y1349" s="511"/>
      <c r="Z1349" s="511"/>
      <c r="AA1349" s="511"/>
      <c r="AB1349" s="511"/>
      <c r="AC1349" s="511"/>
      <c r="AD1349" s="511"/>
      <c r="AE1349" s="33"/>
      <c r="AF1349" s="174" t="str">
        <f>_xlfn.IFS(COUNTIF($AE$8:AE1349,AE1349)&lt;&gt;0,COUNTIF($AE$8:AE1349,AE1349),COUNTIF($AE$8:AE1349,AE1349)=0,"")</f>
        <v/>
      </c>
      <c r="AG1349" s="468" t="str">
        <f t="shared" si="47"/>
        <v/>
      </c>
      <c r="AK1349" s="3"/>
      <c r="AL1349" s="614"/>
      <c r="AM1349" s="615"/>
      <c r="AN1349" s="615"/>
      <c r="AO1349" s="615"/>
      <c r="AP1349" s="615"/>
      <c r="AQ1349" s="616"/>
      <c r="AR1349" s="34"/>
    </row>
    <row r="1350" spans="1:44" ht="27" customHeight="1" x14ac:dyDescent="0.65">
      <c r="A1350" s="8" t="str">
        <f t="shared" si="48"/>
        <v/>
      </c>
      <c r="B1350" s="30"/>
      <c r="E1350" s="31"/>
      <c r="F1350" s="32"/>
      <c r="H1350" s="672" t="s">
        <v>579</v>
      </c>
      <c r="I1350" s="672"/>
      <c r="J1350" s="672"/>
      <c r="K1350" s="672"/>
      <c r="L1350" s="672"/>
      <c r="M1350" s="672"/>
      <c r="N1350" s="672"/>
      <c r="O1350" s="672"/>
      <c r="P1350" s="672"/>
      <c r="Q1350" s="672"/>
      <c r="R1350" s="672" t="s">
        <v>580</v>
      </c>
      <c r="S1350" s="672"/>
      <c r="T1350" s="672"/>
      <c r="U1350" s="672"/>
      <c r="V1350" s="672"/>
      <c r="W1350" s="672"/>
      <c r="X1350" s="672"/>
      <c r="Y1350" s="672"/>
      <c r="Z1350" s="672"/>
      <c r="AA1350" s="672"/>
      <c r="AE1350" s="33"/>
      <c r="AF1350" s="174" t="str">
        <f>_xlfn.IFS(COUNTIF($AE$8:AE1350,AE1350)&lt;&gt;0,COUNTIF($AE$8:AE1350,AE1350),COUNTIF($AE$8:AE1350,AE1350)=0,"")</f>
        <v/>
      </c>
      <c r="AG1350" s="468" t="str">
        <f t="shared" si="47"/>
        <v/>
      </c>
      <c r="AK1350" s="3"/>
      <c r="AL1350" s="614"/>
      <c r="AM1350" s="615"/>
      <c r="AN1350" s="615"/>
      <c r="AO1350" s="615"/>
      <c r="AP1350" s="615"/>
      <c r="AQ1350" s="616"/>
      <c r="AR1350" s="34"/>
    </row>
    <row r="1351" spans="1:44" ht="27" customHeight="1" x14ac:dyDescent="0.65">
      <c r="A1351" s="8" t="str">
        <f t="shared" si="48"/>
        <v/>
      </c>
      <c r="B1351" s="30"/>
      <c r="E1351" s="31"/>
      <c r="F1351" s="256"/>
      <c r="G1351" s="195"/>
      <c r="H1351" s="672" t="s">
        <v>581</v>
      </c>
      <c r="I1351" s="672"/>
      <c r="J1351" s="672"/>
      <c r="K1351" s="672"/>
      <c r="L1351" s="672"/>
      <c r="M1351" s="672"/>
      <c r="N1351" s="672"/>
      <c r="O1351" s="672"/>
      <c r="P1351" s="672"/>
      <c r="Q1351" s="672"/>
      <c r="R1351" s="673"/>
      <c r="S1351" s="673"/>
      <c r="T1351" s="673"/>
      <c r="U1351" s="673"/>
      <c r="V1351" s="673"/>
      <c r="W1351" s="673"/>
      <c r="X1351" s="673"/>
      <c r="Y1351" s="673"/>
      <c r="Z1351" s="673"/>
      <c r="AA1351" s="673"/>
      <c r="AE1351" s="33"/>
      <c r="AF1351" s="174" t="str">
        <f>_xlfn.IFS(COUNTIF($AE$8:AE1351,AE1351)&lt;&gt;0,COUNTIF($AE$8:AE1351,AE1351),COUNTIF($AE$8:AE1351,AE1351)=0,"")</f>
        <v/>
      </c>
      <c r="AG1351" s="468" t="str">
        <f t="shared" si="47"/>
        <v/>
      </c>
      <c r="AK1351" s="3"/>
      <c r="AL1351" s="333"/>
      <c r="AM1351" s="334"/>
      <c r="AN1351" s="334"/>
      <c r="AO1351" s="334"/>
      <c r="AP1351" s="334"/>
      <c r="AQ1351" s="335"/>
      <c r="AR1351" s="34"/>
    </row>
    <row r="1352" spans="1:44" ht="27" customHeight="1" x14ac:dyDescent="0.65">
      <c r="A1352" s="8" t="str">
        <f t="shared" si="48"/>
        <v/>
      </c>
      <c r="B1352" s="30"/>
      <c r="E1352" s="31"/>
      <c r="F1352" s="256"/>
      <c r="G1352" s="195"/>
      <c r="H1352" s="672" t="s">
        <v>582</v>
      </c>
      <c r="I1352" s="672"/>
      <c r="J1352" s="672"/>
      <c r="K1352" s="672"/>
      <c r="L1352" s="672"/>
      <c r="M1352" s="672"/>
      <c r="N1352" s="672"/>
      <c r="O1352" s="672"/>
      <c r="P1352" s="672"/>
      <c r="Q1352" s="672"/>
      <c r="R1352" s="673"/>
      <c r="S1352" s="673"/>
      <c r="T1352" s="673"/>
      <c r="U1352" s="673"/>
      <c r="V1352" s="673"/>
      <c r="W1352" s="673"/>
      <c r="X1352" s="673"/>
      <c r="Y1352" s="673"/>
      <c r="Z1352" s="673"/>
      <c r="AA1352" s="673"/>
      <c r="AE1352" s="33"/>
      <c r="AF1352" s="174" t="str">
        <f>_xlfn.IFS(COUNTIF($AE$8:AE1352,AE1352)&lt;&gt;0,COUNTIF($AE$8:AE1352,AE1352),COUNTIF($AE$8:AE1352,AE1352)=0,"")</f>
        <v/>
      </c>
      <c r="AG1352" s="468" t="str">
        <f t="shared" si="47"/>
        <v/>
      </c>
      <c r="AK1352" s="3"/>
      <c r="AL1352" s="333"/>
      <c r="AM1352" s="334"/>
      <c r="AN1352" s="334"/>
      <c r="AO1352" s="334"/>
      <c r="AP1352" s="334"/>
      <c r="AQ1352" s="335"/>
      <c r="AR1352" s="34"/>
    </row>
    <row r="1353" spans="1:44" ht="27" customHeight="1" x14ac:dyDescent="0.65">
      <c r="A1353" s="8" t="str">
        <f t="shared" si="48"/>
        <v/>
      </c>
      <c r="B1353" s="30"/>
      <c r="E1353" s="31"/>
      <c r="F1353" s="256"/>
      <c r="G1353" s="195"/>
      <c r="H1353" s="672" t="s">
        <v>583</v>
      </c>
      <c r="I1353" s="672"/>
      <c r="J1353" s="672"/>
      <c r="K1353" s="672"/>
      <c r="L1353" s="672"/>
      <c r="M1353" s="672"/>
      <c r="N1353" s="672"/>
      <c r="O1353" s="672"/>
      <c r="P1353" s="672"/>
      <c r="Q1353" s="672"/>
      <c r="R1353" s="673"/>
      <c r="S1353" s="673"/>
      <c r="T1353" s="673"/>
      <c r="U1353" s="673"/>
      <c r="V1353" s="673"/>
      <c r="W1353" s="673"/>
      <c r="X1353" s="673"/>
      <c r="Y1353" s="673"/>
      <c r="Z1353" s="673"/>
      <c r="AA1353" s="673"/>
      <c r="AE1353" s="33"/>
      <c r="AF1353" s="174" t="str">
        <f>_xlfn.IFS(COUNTIF($AE$8:AE1353,AE1353)&lt;&gt;0,COUNTIF($AE$8:AE1353,AE1353),COUNTIF($AE$8:AE1353,AE1353)=0,"")</f>
        <v/>
      </c>
      <c r="AG1353" s="468" t="str">
        <f t="shared" si="47"/>
        <v/>
      </c>
      <c r="AK1353" s="3"/>
      <c r="AL1353" s="333"/>
      <c r="AM1353" s="334"/>
      <c r="AN1353" s="334"/>
      <c r="AO1353" s="334"/>
      <c r="AP1353" s="334"/>
      <c r="AQ1353" s="335"/>
      <c r="AR1353" s="34"/>
    </row>
    <row r="1354" spans="1:44" ht="27" customHeight="1" x14ac:dyDescent="0.65">
      <c r="A1354" s="8" t="str">
        <f t="shared" si="48"/>
        <v/>
      </c>
      <c r="B1354" s="30"/>
      <c r="E1354" s="31"/>
      <c r="F1354" s="256"/>
      <c r="G1354" s="195"/>
      <c r="H1354" s="672" t="s">
        <v>583</v>
      </c>
      <c r="I1354" s="672"/>
      <c r="J1354" s="672"/>
      <c r="K1354" s="672"/>
      <c r="L1354" s="672"/>
      <c r="M1354" s="672"/>
      <c r="N1354" s="672"/>
      <c r="O1354" s="672"/>
      <c r="P1354" s="672"/>
      <c r="Q1354" s="672"/>
      <c r="R1354" s="673"/>
      <c r="S1354" s="673"/>
      <c r="T1354" s="673"/>
      <c r="U1354" s="673"/>
      <c r="V1354" s="673"/>
      <c r="W1354" s="673"/>
      <c r="X1354" s="673"/>
      <c r="Y1354" s="673"/>
      <c r="Z1354" s="673"/>
      <c r="AA1354" s="673"/>
      <c r="AE1354" s="33"/>
      <c r="AF1354" s="174" t="str">
        <f>_xlfn.IFS(COUNTIF($AE$8:AE1354,AE1354)&lt;&gt;0,COUNTIF($AE$8:AE1354,AE1354),COUNTIF($AE$8:AE1354,AE1354)=0,"")</f>
        <v/>
      </c>
      <c r="AG1354" s="468" t="str">
        <f t="shared" si="47"/>
        <v/>
      </c>
      <c r="AK1354" s="3"/>
      <c r="AL1354" s="333"/>
      <c r="AM1354" s="334"/>
      <c r="AN1354" s="334"/>
      <c r="AO1354" s="334"/>
      <c r="AP1354" s="334"/>
      <c r="AQ1354" s="335"/>
      <c r="AR1354" s="34"/>
    </row>
    <row r="1355" spans="1:44" ht="27" customHeight="1" x14ac:dyDescent="0.65">
      <c r="A1355" s="8" t="str">
        <f t="shared" si="48"/>
        <v/>
      </c>
      <c r="B1355" s="30"/>
      <c r="E1355" s="31"/>
      <c r="F1355" s="256"/>
      <c r="G1355" s="195"/>
      <c r="H1355" s="652"/>
      <c r="I1355" s="652"/>
      <c r="J1355" s="652"/>
      <c r="K1355" s="652"/>
      <c r="L1355" s="652"/>
      <c r="M1355" s="652"/>
      <c r="N1355" s="652"/>
      <c r="O1355" s="652"/>
      <c r="P1355" s="652"/>
      <c r="Q1355" s="652"/>
      <c r="R1355" s="652"/>
      <c r="S1355" s="652"/>
      <c r="T1355" s="652"/>
      <c r="U1355" s="652"/>
      <c r="V1355" s="652"/>
      <c r="W1355" s="652"/>
      <c r="X1355" s="652"/>
      <c r="Y1355" s="652"/>
      <c r="Z1355" s="652"/>
      <c r="AA1355" s="652"/>
      <c r="AE1355" s="33"/>
      <c r="AF1355" s="174" t="str">
        <f>_xlfn.IFS(COUNTIF($AE$8:AE1355,AE1355)&lt;&gt;0,COUNTIF($AE$8:AE1355,AE1355),COUNTIF($AE$8:AE1355,AE1355)=0,"")</f>
        <v/>
      </c>
      <c r="AG1355" s="468" t="str">
        <f t="shared" si="47"/>
        <v/>
      </c>
      <c r="AK1355" s="3"/>
      <c r="AL1355" s="333"/>
      <c r="AM1355" s="334"/>
      <c r="AN1355" s="334"/>
      <c r="AO1355" s="334"/>
      <c r="AP1355" s="334"/>
      <c r="AQ1355" s="335"/>
      <c r="AR1355" s="34"/>
    </row>
    <row r="1356" spans="1:44" ht="27" customHeight="1" x14ac:dyDescent="0.65">
      <c r="A1356" s="8">
        <f t="shared" si="48"/>
        <v>197</v>
      </c>
      <c r="B1356" s="30"/>
      <c r="E1356" s="31"/>
      <c r="F1356" s="629" t="s">
        <v>516</v>
      </c>
      <c r="G1356" s="630"/>
      <c r="H1356" s="511" t="s">
        <v>585</v>
      </c>
      <c r="I1356" s="511"/>
      <c r="J1356" s="511"/>
      <c r="K1356" s="511"/>
      <c r="L1356" s="511"/>
      <c r="M1356" s="511"/>
      <c r="N1356" s="511"/>
      <c r="O1356" s="511"/>
      <c r="P1356" s="511"/>
      <c r="Q1356" s="511"/>
      <c r="R1356" s="511"/>
      <c r="S1356" s="511"/>
      <c r="T1356" s="511"/>
      <c r="U1356" s="511"/>
      <c r="V1356" s="511"/>
      <c r="W1356" s="511"/>
      <c r="X1356" s="511"/>
      <c r="Y1356" s="511"/>
      <c r="Z1356" s="511"/>
      <c r="AA1356" s="511"/>
      <c r="AB1356" s="511"/>
      <c r="AC1356" s="511"/>
      <c r="AD1356" s="511"/>
      <c r="AE1356" s="171" t="s">
        <v>838</v>
      </c>
      <c r="AF1356" s="174">
        <f>_xlfn.IFS(COUNTIF($AE$8:AE1356,AE1356)&lt;&gt;0,COUNTIF($AE$8:AE1356,AE1356),COUNTIF($AE$8:AE1356,AE1356)=0,"")</f>
        <v>197</v>
      </c>
      <c r="AG1356" s="468">
        <f t="shared" si="47"/>
        <v>197</v>
      </c>
      <c r="AH1356" s="554" t="s">
        <v>50</v>
      </c>
      <c r="AI1356" s="555"/>
      <c r="AJ1356" s="556"/>
      <c r="AK1356" s="3"/>
      <c r="AL1356" s="631" t="s">
        <v>1149</v>
      </c>
      <c r="AM1356" s="632"/>
      <c r="AN1356" s="632"/>
      <c r="AO1356" s="632"/>
      <c r="AP1356" s="632"/>
      <c r="AQ1356" s="633"/>
      <c r="AR1356" s="70" t="e">
        <f>VLOOKUP(AH1356,$CD$7:$CE$9,2,FALSE)</f>
        <v>#N/A</v>
      </c>
    </row>
    <row r="1357" spans="1:44" ht="27" customHeight="1" x14ac:dyDescent="0.65">
      <c r="A1357" s="8" t="str">
        <f t="shared" si="48"/>
        <v/>
      </c>
      <c r="B1357" s="30"/>
      <c r="E1357" s="31"/>
      <c r="F1357" s="32"/>
      <c r="H1357" s="511"/>
      <c r="I1357" s="511"/>
      <c r="J1357" s="511"/>
      <c r="K1357" s="511"/>
      <c r="L1357" s="511"/>
      <c r="M1357" s="511"/>
      <c r="N1357" s="511"/>
      <c r="O1357" s="511"/>
      <c r="P1357" s="511"/>
      <c r="Q1357" s="511"/>
      <c r="R1357" s="511"/>
      <c r="S1357" s="511"/>
      <c r="T1357" s="511"/>
      <c r="U1357" s="511"/>
      <c r="V1357" s="511"/>
      <c r="W1357" s="511"/>
      <c r="X1357" s="511"/>
      <c r="Y1357" s="511"/>
      <c r="Z1357" s="511"/>
      <c r="AA1357" s="511"/>
      <c r="AB1357" s="511"/>
      <c r="AC1357" s="511"/>
      <c r="AD1357" s="511"/>
      <c r="AE1357" s="33"/>
      <c r="AF1357" s="174" t="str">
        <f>_xlfn.IFS(COUNTIF($AE$8:AE1357,AE1357)&lt;&gt;0,COUNTIF($AE$8:AE1357,AE1357),COUNTIF($AE$8:AE1357,AE1357)=0,"")</f>
        <v/>
      </c>
      <c r="AG1357" s="468" t="str">
        <f t="shared" si="47"/>
        <v/>
      </c>
      <c r="AK1357" s="3"/>
      <c r="AL1357" s="631"/>
      <c r="AM1357" s="632"/>
      <c r="AN1357" s="632"/>
      <c r="AO1357" s="632"/>
      <c r="AP1357" s="632"/>
      <c r="AQ1357" s="633"/>
      <c r="AR1357" s="34"/>
    </row>
    <row r="1358" spans="1:44" ht="27" customHeight="1" x14ac:dyDescent="0.65">
      <c r="A1358" s="8" t="str">
        <f t="shared" si="48"/>
        <v/>
      </c>
      <c r="B1358" s="30"/>
      <c r="E1358" s="31"/>
      <c r="F1358" s="32"/>
      <c r="AE1358" s="33"/>
      <c r="AF1358" s="174" t="str">
        <f>_xlfn.IFS(COUNTIF($AE$8:AE1358,AE1358)&lt;&gt;0,COUNTIF($AE$8:AE1358,AE1358),COUNTIF($AE$8:AE1358,AE1358)=0,"")</f>
        <v/>
      </c>
      <c r="AG1358" s="468" t="str">
        <f t="shared" si="47"/>
        <v/>
      </c>
      <c r="AK1358" s="3"/>
      <c r="AL1358" s="631"/>
      <c r="AM1358" s="632"/>
      <c r="AN1358" s="632"/>
      <c r="AO1358" s="632"/>
      <c r="AP1358" s="632"/>
      <c r="AQ1358" s="633"/>
      <c r="AR1358" s="34"/>
    </row>
    <row r="1359" spans="1:44" ht="27" customHeight="1" x14ac:dyDescent="0.65">
      <c r="A1359" s="8">
        <f t="shared" si="48"/>
        <v>198</v>
      </c>
      <c r="B1359" s="30"/>
      <c r="E1359" s="31"/>
      <c r="F1359" s="32"/>
      <c r="H1359" s="511" t="s">
        <v>584</v>
      </c>
      <c r="I1359" s="511"/>
      <c r="J1359" s="511"/>
      <c r="K1359" s="511"/>
      <c r="L1359" s="511"/>
      <c r="M1359" s="511"/>
      <c r="N1359" s="511"/>
      <c r="O1359" s="511"/>
      <c r="P1359" s="511"/>
      <c r="Q1359" s="511"/>
      <c r="R1359" s="511"/>
      <c r="S1359" s="511"/>
      <c r="T1359" s="511"/>
      <c r="U1359" s="511"/>
      <c r="V1359" s="511"/>
      <c r="W1359" s="511"/>
      <c r="X1359" s="511"/>
      <c r="Y1359" s="511"/>
      <c r="Z1359" s="511"/>
      <c r="AA1359" s="511"/>
      <c r="AB1359" s="511"/>
      <c r="AC1359" s="511"/>
      <c r="AD1359" s="511"/>
      <c r="AE1359" s="171" t="s">
        <v>838</v>
      </c>
      <c r="AF1359" s="174">
        <f>_xlfn.IFS(COUNTIF($AE$8:AE1359,AE1359)&lt;&gt;0,COUNTIF($AE$8:AE1359,AE1359),COUNTIF($AE$8:AE1359,AE1359)=0,"")</f>
        <v>198</v>
      </c>
      <c r="AG1359" s="468">
        <f t="shared" si="47"/>
        <v>198</v>
      </c>
      <c r="AH1359" s="554" t="s">
        <v>50</v>
      </c>
      <c r="AI1359" s="555"/>
      <c r="AJ1359" s="556"/>
      <c r="AK1359" s="3"/>
      <c r="AL1359" s="614" t="s">
        <v>814</v>
      </c>
      <c r="AM1359" s="615"/>
      <c r="AN1359" s="615"/>
      <c r="AO1359" s="615"/>
      <c r="AP1359" s="615"/>
      <c r="AQ1359" s="616"/>
      <c r="AR1359" s="70" t="e">
        <f>VLOOKUP(AH1359,$CD$7:$CE$9,2,FALSE)</f>
        <v>#N/A</v>
      </c>
    </row>
    <row r="1360" spans="1:44" ht="27" customHeight="1" x14ac:dyDescent="0.65">
      <c r="A1360" s="8" t="str">
        <f t="shared" si="48"/>
        <v/>
      </c>
      <c r="B1360" s="30"/>
      <c r="E1360" s="31"/>
      <c r="F1360" s="32"/>
      <c r="H1360" s="511"/>
      <c r="I1360" s="511"/>
      <c r="J1360" s="511"/>
      <c r="K1360" s="511"/>
      <c r="L1360" s="511"/>
      <c r="M1360" s="511"/>
      <c r="N1360" s="511"/>
      <c r="O1360" s="511"/>
      <c r="P1360" s="511"/>
      <c r="Q1360" s="511"/>
      <c r="R1360" s="511"/>
      <c r="S1360" s="511"/>
      <c r="T1360" s="511"/>
      <c r="U1360" s="511"/>
      <c r="V1360" s="511"/>
      <c r="W1360" s="511"/>
      <c r="X1360" s="511"/>
      <c r="Y1360" s="511"/>
      <c r="Z1360" s="511"/>
      <c r="AA1360" s="511"/>
      <c r="AB1360" s="511"/>
      <c r="AC1360" s="511"/>
      <c r="AD1360" s="511"/>
      <c r="AE1360" s="33"/>
      <c r="AF1360" s="174" t="str">
        <f>_xlfn.IFS(COUNTIF($AE$8:AE1360,AE1360)&lt;&gt;0,COUNTIF($AE$8:AE1360,AE1360),COUNTIF($AE$8:AE1360,AE1360)=0,"")</f>
        <v/>
      </c>
      <c r="AG1360" s="468" t="str">
        <f t="shared" si="47"/>
        <v/>
      </c>
      <c r="AK1360" s="3"/>
      <c r="AL1360" s="614"/>
      <c r="AM1360" s="615"/>
      <c r="AN1360" s="615"/>
      <c r="AO1360" s="615"/>
      <c r="AP1360" s="615"/>
      <c r="AQ1360" s="616"/>
      <c r="AR1360" s="34"/>
    </row>
    <row r="1361" spans="1:44" ht="27" customHeight="1" x14ac:dyDescent="0.65">
      <c r="A1361" s="8" t="str">
        <f t="shared" si="48"/>
        <v/>
      </c>
      <c r="B1361" s="30"/>
      <c r="E1361" s="31"/>
      <c r="F1361" s="32"/>
      <c r="H1361" s="262"/>
      <c r="I1361" s="262"/>
      <c r="J1361" s="262"/>
      <c r="K1361" s="262"/>
      <c r="L1361" s="262"/>
      <c r="M1361" s="262"/>
      <c r="N1361" s="262"/>
      <c r="O1361" s="262"/>
      <c r="P1361" s="262"/>
      <c r="Q1361" s="262"/>
      <c r="R1361" s="262"/>
      <c r="S1361" s="262"/>
      <c r="T1361" s="262"/>
      <c r="U1361" s="262"/>
      <c r="V1361" s="262"/>
      <c r="W1361" s="262"/>
      <c r="X1361" s="262"/>
      <c r="Y1361" s="262"/>
      <c r="Z1361" s="262"/>
      <c r="AA1361" s="262"/>
      <c r="AB1361" s="262"/>
      <c r="AC1361" s="262"/>
      <c r="AD1361" s="262"/>
      <c r="AE1361" s="33"/>
      <c r="AF1361" s="174" t="str">
        <f>_xlfn.IFS(COUNTIF($AE$8:AE1361,AE1361)&lt;&gt;0,COUNTIF($AE$8:AE1361,AE1361),COUNTIF($AE$8:AE1361,AE1361)=0,"")</f>
        <v/>
      </c>
      <c r="AG1361" s="468" t="str">
        <f t="shared" si="47"/>
        <v/>
      </c>
      <c r="AK1361" s="3"/>
      <c r="AL1361" s="333"/>
      <c r="AM1361" s="334"/>
      <c r="AN1361" s="334"/>
      <c r="AO1361" s="334"/>
      <c r="AP1361" s="334"/>
      <c r="AQ1361" s="335"/>
      <c r="AR1361" s="34"/>
    </row>
    <row r="1362" spans="1:44" ht="27" customHeight="1" x14ac:dyDescent="0.65">
      <c r="A1362" s="8">
        <f t="shared" si="48"/>
        <v>199</v>
      </c>
      <c r="B1362" s="30"/>
      <c r="E1362" s="31"/>
      <c r="F1362" s="32"/>
      <c r="H1362" s="511" t="s">
        <v>586</v>
      </c>
      <c r="I1362" s="511"/>
      <c r="J1362" s="511"/>
      <c r="K1362" s="511"/>
      <c r="L1362" s="511"/>
      <c r="M1362" s="511"/>
      <c r="N1362" s="511"/>
      <c r="O1362" s="511"/>
      <c r="P1362" s="511"/>
      <c r="Q1362" s="511"/>
      <c r="R1362" s="511"/>
      <c r="S1362" s="511"/>
      <c r="T1362" s="511"/>
      <c r="U1362" s="511"/>
      <c r="V1362" s="511"/>
      <c r="W1362" s="511"/>
      <c r="X1362" s="511"/>
      <c r="Y1362" s="511"/>
      <c r="Z1362" s="511"/>
      <c r="AA1362" s="511"/>
      <c r="AB1362" s="511"/>
      <c r="AC1362" s="511"/>
      <c r="AD1362" s="511"/>
      <c r="AE1362" s="171" t="s">
        <v>838</v>
      </c>
      <c r="AF1362" s="174">
        <f>_xlfn.IFS(COUNTIF($AE$8:AE1362,AE1362)&lt;&gt;0,COUNTIF($AE$8:AE1362,AE1362),COUNTIF($AE$8:AE1362,AE1362)=0,"")</f>
        <v>199</v>
      </c>
      <c r="AG1362" s="468">
        <f t="shared" si="47"/>
        <v>199</v>
      </c>
      <c r="AH1362" s="554" t="s">
        <v>50</v>
      </c>
      <c r="AI1362" s="555"/>
      <c r="AJ1362" s="556"/>
      <c r="AK1362" s="3"/>
      <c r="AL1362" s="614" t="s">
        <v>815</v>
      </c>
      <c r="AM1362" s="615"/>
      <c r="AN1362" s="615"/>
      <c r="AO1362" s="615"/>
      <c r="AP1362" s="615"/>
      <c r="AQ1362" s="616"/>
      <c r="AR1362" s="70" t="e">
        <f>VLOOKUP(AH1362,$CD$7:$CE$9,2,FALSE)</f>
        <v>#N/A</v>
      </c>
    </row>
    <row r="1363" spans="1:44" ht="27" customHeight="1" x14ac:dyDescent="0.65">
      <c r="A1363" s="8" t="str">
        <f t="shared" si="48"/>
        <v/>
      </c>
      <c r="B1363" s="30"/>
      <c r="E1363" s="31"/>
      <c r="F1363" s="32"/>
      <c r="AE1363" s="33"/>
      <c r="AF1363" s="174" t="str">
        <f>_xlfn.IFS(COUNTIF($AE$8:AE1363,AE1363)&lt;&gt;0,COUNTIF($AE$8:AE1363,AE1363),COUNTIF($AE$8:AE1363,AE1363)=0,"")</f>
        <v/>
      </c>
      <c r="AG1363" s="468" t="str">
        <f t="shared" si="47"/>
        <v/>
      </c>
      <c r="AK1363" s="3"/>
      <c r="AL1363" s="614"/>
      <c r="AM1363" s="615"/>
      <c r="AN1363" s="615"/>
      <c r="AO1363" s="615"/>
      <c r="AP1363" s="615"/>
      <c r="AQ1363" s="616"/>
      <c r="AR1363" s="34"/>
    </row>
    <row r="1364" spans="1:44" ht="27" customHeight="1" x14ac:dyDescent="0.65">
      <c r="A1364" s="8" t="str">
        <f t="shared" si="48"/>
        <v/>
      </c>
      <c r="B1364" s="30"/>
      <c r="E1364" s="31"/>
      <c r="F1364" s="32"/>
      <c r="AE1364" s="33"/>
      <c r="AF1364" s="174" t="str">
        <f>_xlfn.IFS(COUNTIF($AE$8:AE1364,AE1364)&lt;&gt;0,COUNTIF($AE$8:AE1364,AE1364),COUNTIF($AE$8:AE1364,AE1364)=0,"")</f>
        <v/>
      </c>
      <c r="AG1364" s="468" t="str">
        <f t="shared" si="47"/>
        <v/>
      </c>
      <c r="AK1364" s="3"/>
      <c r="AL1364" s="333"/>
      <c r="AM1364" s="334"/>
      <c r="AN1364" s="334"/>
      <c r="AO1364" s="334"/>
      <c r="AP1364" s="334"/>
      <c r="AQ1364" s="335"/>
      <c r="AR1364" s="34"/>
    </row>
    <row r="1365" spans="1:44" ht="27" customHeight="1" x14ac:dyDescent="0.65">
      <c r="A1365" s="8">
        <f t="shared" si="48"/>
        <v>200</v>
      </c>
      <c r="B1365" s="30"/>
      <c r="E1365" s="31"/>
      <c r="F1365" s="629" t="s">
        <v>513</v>
      </c>
      <c r="G1365" s="630"/>
      <c r="H1365" s="511" t="s">
        <v>587</v>
      </c>
      <c r="I1365" s="511"/>
      <c r="J1365" s="511"/>
      <c r="K1365" s="511"/>
      <c r="L1365" s="511"/>
      <c r="M1365" s="511"/>
      <c r="N1365" s="511"/>
      <c r="O1365" s="511"/>
      <c r="P1365" s="511"/>
      <c r="Q1365" s="511"/>
      <c r="R1365" s="511"/>
      <c r="S1365" s="511"/>
      <c r="T1365" s="511"/>
      <c r="U1365" s="511"/>
      <c r="V1365" s="511"/>
      <c r="W1365" s="511"/>
      <c r="X1365" s="511"/>
      <c r="Y1365" s="511"/>
      <c r="Z1365" s="511"/>
      <c r="AA1365" s="511"/>
      <c r="AB1365" s="511"/>
      <c r="AC1365" s="511"/>
      <c r="AD1365" s="511"/>
      <c r="AE1365" s="171" t="s">
        <v>838</v>
      </c>
      <c r="AF1365" s="174">
        <f>_xlfn.IFS(COUNTIF($AE$8:AE1365,AE1365)&lt;&gt;0,COUNTIF($AE$8:AE1365,AE1365),COUNTIF($AE$8:AE1365,AE1365)=0,"")</f>
        <v>200</v>
      </c>
      <c r="AG1365" s="468">
        <f t="shared" si="47"/>
        <v>200</v>
      </c>
      <c r="AH1365" s="554" t="s">
        <v>50</v>
      </c>
      <c r="AI1365" s="555"/>
      <c r="AJ1365" s="556"/>
      <c r="AK1365" s="3"/>
      <c r="AL1365" s="614" t="s">
        <v>816</v>
      </c>
      <c r="AM1365" s="615"/>
      <c r="AN1365" s="615"/>
      <c r="AO1365" s="615"/>
      <c r="AP1365" s="615"/>
      <c r="AQ1365" s="616"/>
      <c r="AR1365" s="70" t="e">
        <f>VLOOKUP(AH1365,$CD$7:$CE$9,2,FALSE)</f>
        <v>#N/A</v>
      </c>
    </row>
    <row r="1366" spans="1:44" ht="27" customHeight="1" x14ac:dyDescent="0.65">
      <c r="A1366" s="8" t="str">
        <f t="shared" si="48"/>
        <v/>
      </c>
      <c r="B1366" s="30"/>
      <c r="E1366" s="31"/>
      <c r="F1366" s="32"/>
      <c r="H1366" s="511"/>
      <c r="I1366" s="511"/>
      <c r="J1366" s="511"/>
      <c r="K1366" s="511"/>
      <c r="L1366" s="511"/>
      <c r="M1366" s="511"/>
      <c r="N1366" s="511"/>
      <c r="O1366" s="511"/>
      <c r="P1366" s="511"/>
      <c r="Q1366" s="511"/>
      <c r="R1366" s="511"/>
      <c r="S1366" s="511"/>
      <c r="T1366" s="511"/>
      <c r="U1366" s="511"/>
      <c r="V1366" s="511"/>
      <c r="W1366" s="511"/>
      <c r="X1366" s="511"/>
      <c r="Y1366" s="511"/>
      <c r="Z1366" s="511"/>
      <c r="AA1366" s="511"/>
      <c r="AB1366" s="511"/>
      <c r="AC1366" s="511"/>
      <c r="AD1366" s="511"/>
      <c r="AE1366" s="33"/>
      <c r="AF1366" s="174" t="str">
        <f>_xlfn.IFS(COUNTIF($AE$8:AE1366,AE1366)&lt;&gt;0,COUNTIF($AE$8:AE1366,AE1366),COUNTIF($AE$8:AE1366,AE1366)=0,"")</f>
        <v/>
      </c>
      <c r="AG1366" s="468" t="str">
        <f t="shared" si="47"/>
        <v/>
      </c>
      <c r="AK1366" s="3"/>
      <c r="AL1366" s="614"/>
      <c r="AM1366" s="615"/>
      <c r="AN1366" s="615"/>
      <c r="AO1366" s="615"/>
      <c r="AP1366" s="615"/>
      <c r="AQ1366" s="616"/>
      <c r="AR1366" s="34"/>
    </row>
    <row r="1367" spans="1:44" ht="27" customHeight="1" x14ac:dyDescent="0.65">
      <c r="A1367" s="8" t="str">
        <f t="shared" si="48"/>
        <v/>
      </c>
      <c r="B1367" s="30"/>
      <c r="E1367" s="31"/>
      <c r="F1367" s="32"/>
      <c r="AE1367" s="33"/>
      <c r="AF1367" s="174" t="str">
        <f>_xlfn.IFS(COUNTIF($AE$8:AE1367,AE1367)&lt;&gt;0,COUNTIF($AE$8:AE1367,AE1367),COUNTIF($AE$8:AE1367,AE1367)=0,"")</f>
        <v/>
      </c>
      <c r="AG1367" s="468" t="str">
        <f t="shared" si="47"/>
        <v/>
      </c>
      <c r="AK1367" s="3"/>
      <c r="AL1367" s="614"/>
      <c r="AM1367" s="615"/>
      <c r="AN1367" s="615"/>
      <c r="AO1367" s="615"/>
      <c r="AP1367" s="615"/>
      <c r="AQ1367" s="616"/>
      <c r="AR1367" s="34"/>
    </row>
    <row r="1368" spans="1:44" ht="27" customHeight="1" x14ac:dyDescent="0.65">
      <c r="A1368" s="8">
        <f t="shared" si="48"/>
        <v>201</v>
      </c>
      <c r="B1368" s="30"/>
      <c r="E1368" s="31"/>
      <c r="F1368" s="629" t="s">
        <v>518</v>
      </c>
      <c r="G1368" s="630"/>
      <c r="H1368" s="511" t="s">
        <v>918</v>
      </c>
      <c r="I1368" s="511"/>
      <c r="J1368" s="511"/>
      <c r="K1368" s="511"/>
      <c r="L1368" s="511"/>
      <c r="M1368" s="511"/>
      <c r="N1368" s="511"/>
      <c r="O1368" s="511"/>
      <c r="P1368" s="511"/>
      <c r="Q1368" s="511"/>
      <c r="R1368" s="511"/>
      <c r="S1368" s="511"/>
      <c r="T1368" s="511"/>
      <c r="U1368" s="511"/>
      <c r="V1368" s="511"/>
      <c r="W1368" s="511"/>
      <c r="X1368" s="511"/>
      <c r="Y1368" s="511"/>
      <c r="Z1368" s="511"/>
      <c r="AA1368" s="511"/>
      <c r="AB1368" s="511"/>
      <c r="AC1368" s="511"/>
      <c r="AD1368" s="511"/>
      <c r="AE1368" s="171" t="s">
        <v>838</v>
      </c>
      <c r="AF1368" s="174">
        <f>_xlfn.IFS(COUNTIF($AE$8:AE1368,AE1368)&lt;&gt;0,COUNTIF($AE$8:AE1368,AE1368),COUNTIF($AE$8:AE1368,AE1368)=0,"")</f>
        <v>201</v>
      </c>
      <c r="AG1368" s="468">
        <f t="shared" si="47"/>
        <v>201</v>
      </c>
      <c r="AH1368" s="554" t="s">
        <v>50</v>
      </c>
      <c r="AI1368" s="555"/>
      <c r="AJ1368" s="556"/>
      <c r="AK1368" s="3"/>
      <c r="AL1368" s="614" t="s">
        <v>818</v>
      </c>
      <c r="AM1368" s="615"/>
      <c r="AN1368" s="615"/>
      <c r="AO1368" s="615"/>
      <c r="AP1368" s="615"/>
      <c r="AQ1368" s="616"/>
      <c r="AR1368" s="70" t="e">
        <f>VLOOKUP(AH1368,$CD$7:$CE$9,2,FALSE)</f>
        <v>#N/A</v>
      </c>
    </row>
    <row r="1369" spans="1:44" ht="27" customHeight="1" x14ac:dyDescent="0.65">
      <c r="A1369" s="8" t="str">
        <f t="shared" si="48"/>
        <v/>
      </c>
      <c r="B1369" s="30"/>
      <c r="E1369" s="31"/>
      <c r="F1369" s="32"/>
      <c r="H1369" s="511"/>
      <c r="I1369" s="511"/>
      <c r="J1369" s="511"/>
      <c r="K1369" s="511"/>
      <c r="L1369" s="511"/>
      <c r="M1369" s="511"/>
      <c r="N1369" s="511"/>
      <c r="O1369" s="511"/>
      <c r="P1369" s="511"/>
      <c r="Q1369" s="511"/>
      <c r="R1369" s="511"/>
      <c r="S1369" s="511"/>
      <c r="T1369" s="511"/>
      <c r="U1369" s="511"/>
      <c r="V1369" s="511"/>
      <c r="W1369" s="511"/>
      <c r="X1369" s="511"/>
      <c r="Y1369" s="511"/>
      <c r="Z1369" s="511"/>
      <c r="AA1369" s="511"/>
      <c r="AB1369" s="511"/>
      <c r="AC1369" s="511"/>
      <c r="AD1369" s="511"/>
      <c r="AE1369" s="33"/>
      <c r="AF1369" s="174" t="str">
        <f>_xlfn.IFS(COUNTIF($AE$8:AE1369,AE1369)&lt;&gt;0,COUNTIF($AE$8:AE1369,AE1369),COUNTIF($AE$8:AE1369,AE1369)=0,"")</f>
        <v/>
      </c>
      <c r="AG1369" s="468" t="str">
        <f t="shared" si="47"/>
        <v/>
      </c>
      <c r="AK1369" s="3"/>
      <c r="AL1369" s="614"/>
      <c r="AM1369" s="615"/>
      <c r="AN1369" s="615"/>
      <c r="AO1369" s="615"/>
      <c r="AP1369" s="615"/>
      <c r="AQ1369" s="616"/>
      <c r="AR1369" s="34"/>
    </row>
    <row r="1370" spans="1:44" ht="27" customHeight="1" x14ac:dyDescent="0.65">
      <c r="A1370" s="8" t="str">
        <f t="shared" si="48"/>
        <v/>
      </c>
      <c r="B1370" s="30"/>
      <c r="E1370" s="31"/>
      <c r="F1370" s="32"/>
      <c r="AE1370" s="33"/>
      <c r="AF1370" s="174" t="str">
        <f>_xlfn.IFS(COUNTIF($AE$8:AE1370,AE1370)&lt;&gt;0,COUNTIF($AE$8:AE1370,AE1370),COUNTIF($AE$8:AE1370,AE1370)=0,"")</f>
        <v/>
      </c>
      <c r="AG1370" s="468" t="str">
        <f t="shared" si="47"/>
        <v/>
      </c>
      <c r="AK1370" s="3"/>
      <c r="AL1370" s="614"/>
      <c r="AM1370" s="615"/>
      <c r="AN1370" s="615"/>
      <c r="AO1370" s="615"/>
      <c r="AP1370" s="615"/>
      <c r="AQ1370" s="616"/>
      <c r="AR1370" s="34"/>
    </row>
    <row r="1371" spans="1:44" ht="27" customHeight="1" x14ac:dyDescent="0.65">
      <c r="A1371" s="8">
        <f t="shared" si="48"/>
        <v>202</v>
      </c>
      <c r="B1371" s="30"/>
      <c r="E1371" s="31"/>
      <c r="F1371" s="629" t="s">
        <v>514</v>
      </c>
      <c r="G1371" s="630"/>
      <c r="H1371" s="511" t="s">
        <v>588</v>
      </c>
      <c r="I1371" s="511"/>
      <c r="J1371" s="511"/>
      <c r="K1371" s="511"/>
      <c r="L1371" s="511"/>
      <c r="M1371" s="511"/>
      <c r="N1371" s="511"/>
      <c r="O1371" s="511"/>
      <c r="P1371" s="511"/>
      <c r="Q1371" s="511"/>
      <c r="R1371" s="511"/>
      <c r="S1371" s="511"/>
      <c r="T1371" s="511"/>
      <c r="U1371" s="511"/>
      <c r="V1371" s="511"/>
      <c r="W1371" s="511"/>
      <c r="X1371" s="511"/>
      <c r="Y1371" s="511"/>
      <c r="Z1371" s="511"/>
      <c r="AA1371" s="511"/>
      <c r="AB1371" s="511"/>
      <c r="AC1371" s="511"/>
      <c r="AD1371" s="511"/>
      <c r="AE1371" s="171" t="s">
        <v>838</v>
      </c>
      <c r="AF1371" s="174">
        <f>_xlfn.IFS(COUNTIF($AE$8:AE1371,AE1371)&lt;&gt;0,COUNTIF($AE$8:AE1371,AE1371),COUNTIF($AE$8:AE1371,AE1371)=0,"")</f>
        <v>202</v>
      </c>
      <c r="AG1371" s="468">
        <f t="shared" si="47"/>
        <v>202</v>
      </c>
      <c r="AH1371" s="554" t="s">
        <v>50</v>
      </c>
      <c r="AI1371" s="555"/>
      <c r="AJ1371" s="556"/>
      <c r="AK1371" s="3"/>
      <c r="AL1371" s="614" t="s">
        <v>817</v>
      </c>
      <c r="AM1371" s="615"/>
      <c r="AN1371" s="615"/>
      <c r="AO1371" s="615"/>
      <c r="AP1371" s="615"/>
      <c r="AQ1371" s="616"/>
      <c r="AR1371" s="70" t="e">
        <f>VLOOKUP(AH1371,$CD$7:$CE$9,2,FALSE)</f>
        <v>#N/A</v>
      </c>
    </row>
    <row r="1372" spans="1:44" ht="27" customHeight="1" x14ac:dyDescent="0.65">
      <c r="A1372" s="8" t="str">
        <f t="shared" si="48"/>
        <v/>
      </c>
      <c r="B1372" s="30"/>
      <c r="E1372" s="31"/>
      <c r="F1372" s="256"/>
      <c r="G1372" s="195"/>
      <c r="H1372" s="511"/>
      <c r="I1372" s="511"/>
      <c r="J1372" s="511"/>
      <c r="K1372" s="511"/>
      <c r="L1372" s="511"/>
      <c r="M1372" s="511"/>
      <c r="N1372" s="511"/>
      <c r="O1372" s="511"/>
      <c r="P1372" s="511"/>
      <c r="Q1372" s="511"/>
      <c r="R1372" s="511"/>
      <c r="S1372" s="511"/>
      <c r="T1372" s="511"/>
      <c r="U1372" s="511"/>
      <c r="V1372" s="511"/>
      <c r="W1372" s="511"/>
      <c r="X1372" s="511"/>
      <c r="Y1372" s="511"/>
      <c r="Z1372" s="511"/>
      <c r="AA1372" s="511"/>
      <c r="AB1372" s="511"/>
      <c r="AC1372" s="511"/>
      <c r="AD1372" s="511"/>
      <c r="AE1372" s="33"/>
      <c r="AF1372" s="174" t="str">
        <f>_xlfn.IFS(COUNTIF($AE$8:AE1372,AE1372)&lt;&gt;0,COUNTIF($AE$8:AE1372,AE1372),COUNTIF($AE$8:AE1372,AE1372)=0,"")</f>
        <v/>
      </c>
      <c r="AG1372" s="468" t="str">
        <f t="shared" si="47"/>
        <v/>
      </c>
      <c r="AK1372" s="3"/>
      <c r="AL1372" s="614"/>
      <c r="AM1372" s="615"/>
      <c r="AN1372" s="615"/>
      <c r="AO1372" s="615"/>
      <c r="AP1372" s="615"/>
      <c r="AQ1372" s="616"/>
      <c r="AR1372" s="34"/>
    </row>
    <row r="1373" spans="1:44" ht="27" customHeight="1" x14ac:dyDescent="0.65">
      <c r="A1373" s="8" t="str">
        <f t="shared" si="48"/>
        <v/>
      </c>
      <c r="B1373" s="30"/>
      <c r="E1373" s="31"/>
      <c r="F1373" s="256"/>
      <c r="G1373" s="195"/>
      <c r="H1373" s="511"/>
      <c r="I1373" s="511"/>
      <c r="J1373" s="511"/>
      <c r="K1373" s="511"/>
      <c r="L1373" s="511"/>
      <c r="M1373" s="511"/>
      <c r="N1373" s="511"/>
      <c r="O1373" s="511"/>
      <c r="P1373" s="511"/>
      <c r="Q1373" s="511"/>
      <c r="R1373" s="511"/>
      <c r="S1373" s="511"/>
      <c r="T1373" s="511"/>
      <c r="U1373" s="511"/>
      <c r="V1373" s="511"/>
      <c r="W1373" s="511"/>
      <c r="X1373" s="511"/>
      <c r="Y1373" s="511"/>
      <c r="Z1373" s="511"/>
      <c r="AA1373" s="511"/>
      <c r="AB1373" s="511"/>
      <c r="AC1373" s="511"/>
      <c r="AD1373" s="511"/>
      <c r="AE1373" s="33"/>
      <c r="AF1373" s="174" t="str">
        <f>_xlfn.IFS(COUNTIF($AE$8:AE1373,AE1373)&lt;&gt;0,COUNTIF($AE$8:AE1373,AE1373),COUNTIF($AE$8:AE1373,AE1373)=0,"")</f>
        <v/>
      </c>
      <c r="AG1373" s="468" t="str">
        <f t="shared" si="47"/>
        <v/>
      </c>
      <c r="AK1373" s="3"/>
      <c r="AL1373" s="614"/>
      <c r="AM1373" s="615"/>
      <c r="AN1373" s="615"/>
      <c r="AO1373" s="615"/>
      <c r="AP1373" s="615"/>
      <c r="AQ1373" s="616"/>
      <c r="AR1373" s="34"/>
    </row>
    <row r="1374" spans="1:44" ht="27" customHeight="1" thickBot="1" x14ac:dyDescent="0.7">
      <c r="A1374" s="8" t="str">
        <f t="shared" si="48"/>
        <v/>
      </c>
      <c r="B1374" s="30"/>
      <c r="E1374" s="31"/>
      <c r="F1374" s="256"/>
      <c r="G1374" s="195"/>
      <c r="AE1374" s="33"/>
      <c r="AF1374" s="174" t="str">
        <f>_xlfn.IFS(COUNTIF($AE$8:AE1374,AE1374)&lt;&gt;0,COUNTIF($AE$8:AE1374,AE1374),COUNTIF($AE$8:AE1374,AE1374)=0,"")</f>
        <v/>
      </c>
      <c r="AG1374" s="468" t="str">
        <f t="shared" si="47"/>
        <v/>
      </c>
      <c r="AK1374" s="3"/>
      <c r="AL1374" s="372"/>
      <c r="AQ1374" s="374"/>
      <c r="AR1374" s="34"/>
    </row>
    <row r="1375" spans="1:44" ht="27" customHeight="1" x14ac:dyDescent="0.65">
      <c r="A1375" s="8" t="str">
        <f t="shared" si="48"/>
        <v/>
      </c>
      <c r="B1375" s="17"/>
      <c r="C1375" s="4"/>
      <c r="D1375" s="4"/>
      <c r="E1375" s="18"/>
      <c r="F1375" s="36"/>
      <c r="G1375" s="5"/>
      <c r="H1375" s="5"/>
      <c r="I1375" s="5"/>
      <c r="J1375" s="5"/>
      <c r="K1375" s="5"/>
      <c r="L1375" s="5"/>
      <c r="M1375" s="5"/>
      <c r="N1375" s="5"/>
      <c r="O1375" s="5"/>
      <c r="P1375" s="5"/>
      <c r="Q1375" s="5"/>
      <c r="R1375" s="5"/>
      <c r="S1375" s="5"/>
      <c r="T1375" s="5"/>
      <c r="U1375" s="5"/>
      <c r="V1375" s="5"/>
      <c r="W1375" s="5"/>
      <c r="X1375" s="5"/>
      <c r="Y1375" s="5"/>
      <c r="Z1375" s="5"/>
      <c r="AA1375" s="5"/>
      <c r="AB1375" s="5"/>
      <c r="AC1375" s="5"/>
      <c r="AD1375" s="5"/>
      <c r="AE1375" s="47"/>
      <c r="AF1375" s="175" t="str">
        <f>_xlfn.IFS(COUNTIF($AE$8:AE1375,AE1375)&lt;&gt;0,COUNTIF($AE$8:AE1375,AE1375),COUNTIF($AE$8:AE1375,AE1375)=0,"")</f>
        <v/>
      </c>
      <c r="AG1375" s="472" t="str">
        <f t="shared" si="47"/>
        <v/>
      </c>
      <c r="AH1375" s="48"/>
      <c r="AI1375" s="48"/>
      <c r="AJ1375" s="48"/>
      <c r="AK1375" s="13"/>
      <c r="AL1375" s="369"/>
      <c r="AM1375" s="370"/>
      <c r="AN1375" s="370"/>
      <c r="AO1375" s="370"/>
      <c r="AP1375" s="370"/>
      <c r="AQ1375" s="371"/>
      <c r="AR1375" s="34"/>
    </row>
    <row r="1376" spans="1:44" ht="27" customHeight="1" x14ac:dyDescent="0.65">
      <c r="A1376" s="8">
        <f t="shared" si="48"/>
        <v>203</v>
      </c>
      <c r="B1376" s="661" t="s">
        <v>941</v>
      </c>
      <c r="C1376" s="662"/>
      <c r="D1376" s="662"/>
      <c r="E1376" s="663"/>
      <c r="F1376" s="629" t="s">
        <v>74</v>
      </c>
      <c r="G1376" s="630"/>
      <c r="H1376" s="511" t="s">
        <v>590</v>
      </c>
      <c r="I1376" s="511"/>
      <c r="J1376" s="511"/>
      <c r="K1376" s="511"/>
      <c r="L1376" s="511"/>
      <c r="M1376" s="511"/>
      <c r="N1376" s="511"/>
      <c r="O1376" s="511"/>
      <c r="P1376" s="511"/>
      <c r="Q1376" s="511"/>
      <c r="R1376" s="511"/>
      <c r="S1376" s="511"/>
      <c r="T1376" s="511"/>
      <c r="U1376" s="511"/>
      <c r="V1376" s="511"/>
      <c r="W1376" s="511"/>
      <c r="X1376" s="511"/>
      <c r="Y1376" s="511"/>
      <c r="Z1376" s="511"/>
      <c r="AA1376" s="511"/>
      <c r="AB1376" s="511"/>
      <c r="AC1376" s="511"/>
      <c r="AD1376" s="511"/>
      <c r="AE1376" s="171" t="s">
        <v>838</v>
      </c>
      <c r="AF1376" s="174">
        <f>_xlfn.IFS(COUNTIF($AE$8:AE1376,AE1376)&lt;&gt;0,COUNTIF($AE$8:AE1376,AE1376),COUNTIF($AE$8:AE1376,AE1376)=0,"")</f>
        <v>203</v>
      </c>
      <c r="AG1376" s="468">
        <f t="shared" si="47"/>
        <v>203</v>
      </c>
      <c r="AH1376" s="554" t="s">
        <v>50</v>
      </c>
      <c r="AI1376" s="555"/>
      <c r="AJ1376" s="556"/>
      <c r="AK1376" s="3"/>
      <c r="AL1376" s="631" t="s">
        <v>1150</v>
      </c>
      <c r="AM1376" s="632"/>
      <c r="AN1376" s="632"/>
      <c r="AO1376" s="632"/>
      <c r="AP1376" s="632"/>
      <c r="AQ1376" s="633"/>
      <c r="AR1376" s="70" t="e">
        <f>VLOOKUP(AH1376,$CD$7:$CE$9,2,FALSE)</f>
        <v>#N/A</v>
      </c>
    </row>
    <row r="1377" spans="1:44" ht="27" customHeight="1" x14ac:dyDescent="0.65">
      <c r="A1377" s="8" t="str">
        <f t="shared" si="48"/>
        <v/>
      </c>
      <c r="B1377" s="661"/>
      <c r="C1377" s="662"/>
      <c r="D1377" s="662"/>
      <c r="E1377" s="663"/>
      <c r="F1377" s="256"/>
      <c r="G1377" s="195"/>
      <c r="H1377" s="511"/>
      <c r="I1377" s="511"/>
      <c r="J1377" s="511"/>
      <c r="K1377" s="511"/>
      <c r="L1377" s="511"/>
      <c r="M1377" s="511"/>
      <c r="N1377" s="511"/>
      <c r="O1377" s="511"/>
      <c r="P1377" s="511"/>
      <c r="Q1377" s="511"/>
      <c r="R1377" s="511"/>
      <c r="S1377" s="511"/>
      <c r="T1377" s="511"/>
      <c r="U1377" s="511"/>
      <c r="V1377" s="511"/>
      <c r="W1377" s="511"/>
      <c r="X1377" s="511"/>
      <c r="Y1377" s="511"/>
      <c r="Z1377" s="511"/>
      <c r="AA1377" s="511"/>
      <c r="AB1377" s="511"/>
      <c r="AC1377" s="511"/>
      <c r="AD1377" s="511"/>
      <c r="AE1377" s="33"/>
      <c r="AF1377" s="174" t="str">
        <f>_xlfn.IFS(COUNTIF($AE$8:AE1377,AE1377)&lt;&gt;0,COUNTIF($AE$8:AE1377,AE1377),COUNTIF($AE$8:AE1377,AE1377)=0,"")</f>
        <v/>
      </c>
      <c r="AG1377" s="468" t="str">
        <f t="shared" si="47"/>
        <v/>
      </c>
      <c r="AK1377" s="3"/>
      <c r="AL1377" s="631"/>
      <c r="AM1377" s="632"/>
      <c r="AN1377" s="632"/>
      <c r="AO1377" s="632"/>
      <c r="AP1377" s="632"/>
      <c r="AQ1377" s="633"/>
      <c r="AR1377" s="34"/>
    </row>
    <row r="1378" spans="1:44" ht="27" customHeight="1" x14ac:dyDescent="0.65">
      <c r="A1378" s="8" t="str">
        <f t="shared" si="48"/>
        <v/>
      </c>
      <c r="B1378" s="661"/>
      <c r="C1378" s="662"/>
      <c r="D1378" s="662"/>
      <c r="E1378" s="663"/>
      <c r="F1378" s="256"/>
      <c r="G1378" s="195"/>
      <c r="H1378" s="511"/>
      <c r="I1378" s="511"/>
      <c r="J1378" s="511"/>
      <c r="K1378" s="511"/>
      <c r="L1378" s="511"/>
      <c r="M1378" s="511"/>
      <c r="N1378" s="511"/>
      <c r="O1378" s="511"/>
      <c r="P1378" s="511"/>
      <c r="Q1378" s="511"/>
      <c r="R1378" s="511"/>
      <c r="S1378" s="511"/>
      <c r="T1378" s="511"/>
      <c r="U1378" s="511"/>
      <c r="V1378" s="511"/>
      <c r="W1378" s="511"/>
      <c r="X1378" s="511"/>
      <c r="Y1378" s="511"/>
      <c r="Z1378" s="511"/>
      <c r="AA1378" s="511"/>
      <c r="AB1378" s="511"/>
      <c r="AC1378" s="511"/>
      <c r="AD1378" s="511"/>
      <c r="AE1378" s="33"/>
      <c r="AF1378" s="174" t="str">
        <f>_xlfn.IFS(COUNTIF($AE$8:AE1378,AE1378)&lt;&gt;0,COUNTIF($AE$8:AE1378,AE1378),COUNTIF($AE$8:AE1378,AE1378)=0,"")</f>
        <v/>
      </c>
      <c r="AG1378" s="468" t="str">
        <f t="shared" si="47"/>
        <v/>
      </c>
      <c r="AK1378" s="3"/>
      <c r="AL1378" s="631"/>
      <c r="AM1378" s="632"/>
      <c r="AN1378" s="632"/>
      <c r="AO1378" s="632"/>
      <c r="AP1378" s="632"/>
      <c r="AQ1378" s="633"/>
      <c r="AR1378" s="34"/>
    </row>
    <row r="1379" spans="1:44" ht="27" customHeight="1" x14ac:dyDescent="0.65">
      <c r="A1379" s="8" t="str">
        <f t="shared" si="48"/>
        <v/>
      </c>
      <c r="B1379" s="252"/>
      <c r="C1379" s="250"/>
      <c r="D1379" s="250"/>
      <c r="E1379" s="251"/>
      <c r="F1379" s="256"/>
      <c r="G1379" s="195"/>
      <c r="H1379" s="118"/>
      <c r="I1379" s="118"/>
      <c r="J1379" s="118"/>
      <c r="K1379" s="118"/>
      <c r="L1379" s="118"/>
      <c r="M1379" s="118"/>
      <c r="N1379" s="118"/>
      <c r="O1379" s="118"/>
      <c r="P1379" s="118"/>
      <c r="Q1379" s="118"/>
      <c r="R1379" s="118"/>
      <c r="S1379" s="118"/>
      <c r="T1379" s="118"/>
      <c r="U1379" s="118"/>
      <c r="V1379" s="118"/>
      <c r="W1379" s="118"/>
      <c r="X1379" s="118"/>
      <c r="Y1379" s="118"/>
      <c r="Z1379" s="118"/>
      <c r="AA1379" s="118"/>
      <c r="AB1379" s="118"/>
      <c r="AC1379" s="118"/>
      <c r="AD1379" s="118"/>
      <c r="AE1379" s="33"/>
      <c r="AF1379" s="174" t="str">
        <f>_xlfn.IFS(COUNTIF($AE$8:AE1379,AE1379)&lt;&gt;0,COUNTIF($AE$8:AE1379,AE1379),COUNTIF($AE$8:AE1379,AE1379)=0,"")</f>
        <v/>
      </c>
      <c r="AG1379" s="468" t="str">
        <f t="shared" si="47"/>
        <v/>
      </c>
      <c r="AK1379" s="3"/>
      <c r="AL1379" s="384"/>
      <c r="AM1379" s="385"/>
      <c r="AN1379" s="385"/>
      <c r="AO1379" s="385"/>
      <c r="AP1379" s="385"/>
      <c r="AQ1379" s="386"/>
      <c r="AR1379" s="34"/>
    </row>
    <row r="1380" spans="1:44" ht="27" customHeight="1" x14ac:dyDescent="0.65">
      <c r="A1380" s="8">
        <f t="shared" si="48"/>
        <v>204</v>
      </c>
      <c r="B1380" s="30"/>
      <c r="E1380" s="31"/>
      <c r="F1380" s="629" t="s">
        <v>5</v>
      </c>
      <c r="G1380" s="630"/>
      <c r="H1380" s="511" t="s">
        <v>589</v>
      </c>
      <c r="I1380" s="511"/>
      <c r="J1380" s="511"/>
      <c r="K1380" s="511"/>
      <c r="L1380" s="511"/>
      <c r="M1380" s="511"/>
      <c r="N1380" s="511"/>
      <c r="O1380" s="511"/>
      <c r="P1380" s="511"/>
      <c r="Q1380" s="511"/>
      <c r="R1380" s="511"/>
      <c r="S1380" s="511"/>
      <c r="T1380" s="511"/>
      <c r="U1380" s="511"/>
      <c r="V1380" s="511"/>
      <c r="W1380" s="511"/>
      <c r="X1380" s="511"/>
      <c r="Y1380" s="511"/>
      <c r="Z1380" s="511"/>
      <c r="AA1380" s="511"/>
      <c r="AB1380" s="511"/>
      <c r="AC1380" s="511"/>
      <c r="AD1380" s="511"/>
      <c r="AE1380" s="171" t="s">
        <v>838</v>
      </c>
      <c r="AF1380" s="174">
        <f>_xlfn.IFS(COUNTIF($AE$8:AE1380,AE1380)&lt;&gt;0,COUNTIF($AE$8:AE1380,AE1380),COUNTIF($AE$8:AE1380,AE1380)=0,"")</f>
        <v>204</v>
      </c>
      <c r="AG1380" s="468">
        <f t="shared" si="47"/>
        <v>204</v>
      </c>
      <c r="AH1380" s="554" t="s">
        <v>50</v>
      </c>
      <c r="AI1380" s="555"/>
      <c r="AJ1380" s="556"/>
      <c r="AK1380" s="3"/>
      <c r="AL1380" s="631" t="s">
        <v>1151</v>
      </c>
      <c r="AM1380" s="632"/>
      <c r="AN1380" s="632"/>
      <c r="AO1380" s="632"/>
      <c r="AP1380" s="632"/>
      <c r="AQ1380" s="633"/>
      <c r="AR1380" s="70" t="e">
        <f>VLOOKUP(AH1380,$CD$7:$CE$9,2,FALSE)</f>
        <v>#N/A</v>
      </c>
    </row>
    <row r="1381" spans="1:44" ht="27" customHeight="1" x14ac:dyDescent="0.65">
      <c r="A1381" s="8" t="str">
        <f t="shared" si="48"/>
        <v/>
      </c>
      <c r="B1381" s="30"/>
      <c r="E1381" s="31"/>
      <c r="F1381" s="32"/>
      <c r="H1381" s="511"/>
      <c r="I1381" s="511"/>
      <c r="J1381" s="511"/>
      <c r="K1381" s="511"/>
      <c r="L1381" s="511"/>
      <c r="M1381" s="511"/>
      <c r="N1381" s="511"/>
      <c r="O1381" s="511"/>
      <c r="P1381" s="511"/>
      <c r="Q1381" s="511"/>
      <c r="R1381" s="511"/>
      <c r="S1381" s="511"/>
      <c r="T1381" s="511"/>
      <c r="U1381" s="511"/>
      <c r="V1381" s="511"/>
      <c r="W1381" s="511"/>
      <c r="X1381" s="511"/>
      <c r="Y1381" s="511"/>
      <c r="Z1381" s="511"/>
      <c r="AA1381" s="511"/>
      <c r="AB1381" s="511"/>
      <c r="AC1381" s="511"/>
      <c r="AD1381" s="511"/>
      <c r="AE1381" s="33"/>
      <c r="AF1381" s="174" t="str">
        <f>_xlfn.IFS(COUNTIF($AE$8:AE1381,AE1381)&lt;&gt;0,COUNTIF($AE$8:AE1381,AE1381),COUNTIF($AE$8:AE1381,AE1381)=0,"")</f>
        <v/>
      </c>
      <c r="AG1381" s="468" t="str">
        <f t="shared" si="47"/>
        <v/>
      </c>
      <c r="AK1381" s="3"/>
      <c r="AL1381" s="631"/>
      <c r="AM1381" s="632"/>
      <c r="AN1381" s="632"/>
      <c r="AO1381" s="632"/>
      <c r="AP1381" s="632"/>
      <c r="AQ1381" s="633"/>
      <c r="AR1381" s="34"/>
    </row>
    <row r="1382" spans="1:44" ht="27" customHeight="1" x14ac:dyDescent="0.65">
      <c r="A1382" s="8" t="str">
        <f t="shared" si="48"/>
        <v/>
      </c>
      <c r="B1382" s="30"/>
      <c r="E1382" s="31"/>
      <c r="F1382" s="32"/>
      <c r="H1382" s="511"/>
      <c r="I1382" s="511"/>
      <c r="J1382" s="511"/>
      <c r="K1382" s="511"/>
      <c r="L1382" s="511"/>
      <c r="M1382" s="511"/>
      <c r="N1382" s="511"/>
      <c r="O1382" s="511"/>
      <c r="P1382" s="511"/>
      <c r="Q1382" s="511"/>
      <c r="R1382" s="511"/>
      <c r="S1382" s="511"/>
      <c r="T1382" s="511"/>
      <c r="U1382" s="511"/>
      <c r="V1382" s="511"/>
      <c r="W1382" s="511"/>
      <c r="X1382" s="511"/>
      <c r="Y1382" s="511"/>
      <c r="Z1382" s="511"/>
      <c r="AA1382" s="511"/>
      <c r="AB1382" s="511"/>
      <c r="AC1382" s="511"/>
      <c r="AD1382" s="511"/>
      <c r="AE1382" s="33"/>
      <c r="AF1382" s="174" t="str">
        <f>_xlfn.IFS(COUNTIF($AE$8:AE1382,AE1382)&lt;&gt;0,COUNTIF($AE$8:AE1382,AE1382),COUNTIF($AE$8:AE1382,AE1382)=0,"")</f>
        <v/>
      </c>
      <c r="AG1382" s="468" t="str">
        <f t="shared" si="47"/>
        <v/>
      </c>
      <c r="AK1382" s="3"/>
      <c r="AL1382" s="631"/>
      <c r="AM1382" s="632"/>
      <c r="AN1382" s="632"/>
      <c r="AO1382" s="632"/>
      <c r="AP1382" s="632"/>
      <c r="AQ1382" s="633"/>
      <c r="AR1382" s="34"/>
    </row>
    <row r="1383" spans="1:44" ht="27" customHeight="1" x14ac:dyDescent="0.65">
      <c r="A1383" s="8" t="str">
        <f t="shared" si="48"/>
        <v/>
      </c>
      <c r="B1383" s="30"/>
      <c r="E1383" s="31"/>
      <c r="F1383" s="256"/>
      <c r="G1383" s="195"/>
      <c r="AE1383" s="33"/>
      <c r="AF1383" s="174" t="str">
        <f>_xlfn.IFS(COUNTIF($AE$8:AE1383,AE1383)&lt;&gt;0,COUNTIF($AE$8:AE1383,AE1383),COUNTIF($AE$8:AE1383,AE1383)=0,"")</f>
        <v/>
      </c>
      <c r="AG1383" s="468" t="str">
        <f t="shared" si="47"/>
        <v/>
      </c>
      <c r="AK1383" s="3"/>
      <c r="AL1383" s="372"/>
      <c r="AQ1383" s="374"/>
      <c r="AR1383" s="34"/>
    </row>
    <row r="1384" spans="1:44" ht="27" customHeight="1" x14ac:dyDescent="0.65">
      <c r="A1384" s="8">
        <f t="shared" si="48"/>
        <v>205</v>
      </c>
      <c r="B1384" s="30"/>
      <c r="E1384" s="31"/>
      <c r="F1384" s="629"/>
      <c r="G1384" s="630"/>
      <c r="H1384" s="511" t="s">
        <v>591</v>
      </c>
      <c r="I1384" s="511"/>
      <c r="J1384" s="511"/>
      <c r="K1384" s="511"/>
      <c r="L1384" s="511"/>
      <c r="M1384" s="511"/>
      <c r="N1384" s="511"/>
      <c r="O1384" s="511"/>
      <c r="P1384" s="511"/>
      <c r="Q1384" s="511"/>
      <c r="R1384" s="511"/>
      <c r="S1384" s="511"/>
      <c r="T1384" s="511"/>
      <c r="U1384" s="511"/>
      <c r="V1384" s="511"/>
      <c r="W1384" s="511"/>
      <c r="X1384" s="511"/>
      <c r="Y1384" s="511"/>
      <c r="Z1384" s="511"/>
      <c r="AA1384" s="511"/>
      <c r="AB1384" s="511"/>
      <c r="AC1384" s="511"/>
      <c r="AD1384" s="511"/>
      <c r="AE1384" s="171" t="s">
        <v>838</v>
      </c>
      <c r="AF1384" s="174">
        <f>_xlfn.IFS(COUNTIF($AE$8:AE1384,AE1384)&lt;&gt;0,COUNTIF($AE$8:AE1384,AE1384),COUNTIF($AE$8:AE1384,AE1384)=0,"")</f>
        <v>205</v>
      </c>
      <c r="AG1384" s="468">
        <f t="shared" si="47"/>
        <v>205</v>
      </c>
      <c r="AH1384" s="554" t="s">
        <v>50</v>
      </c>
      <c r="AI1384" s="555"/>
      <c r="AJ1384" s="556"/>
      <c r="AK1384" s="3"/>
      <c r="AL1384" s="614"/>
      <c r="AM1384" s="615"/>
      <c r="AN1384" s="615"/>
      <c r="AO1384" s="615"/>
      <c r="AP1384" s="615"/>
      <c r="AQ1384" s="616"/>
      <c r="AR1384" s="70" t="e">
        <f>VLOOKUP(AH1384,$CD$7:$CE$9,2,FALSE)</f>
        <v>#N/A</v>
      </c>
    </row>
    <row r="1385" spans="1:44" ht="27" customHeight="1" x14ac:dyDescent="0.65">
      <c r="A1385" s="8" t="str">
        <f t="shared" si="48"/>
        <v/>
      </c>
      <c r="B1385" s="30"/>
      <c r="E1385" s="31"/>
      <c r="F1385" s="32"/>
      <c r="H1385" s="511"/>
      <c r="I1385" s="511"/>
      <c r="J1385" s="511"/>
      <c r="K1385" s="511"/>
      <c r="L1385" s="511"/>
      <c r="M1385" s="511"/>
      <c r="N1385" s="511"/>
      <c r="O1385" s="511"/>
      <c r="P1385" s="511"/>
      <c r="Q1385" s="511"/>
      <c r="R1385" s="511"/>
      <c r="S1385" s="511"/>
      <c r="T1385" s="511"/>
      <c r="U1385" s="511"/>
      <c r="V1385" s="511"/>
      <c r="W1385" s="511"/>
      <c r="X1385" s="511"/>
      <c r="Y1385" s="511"/>
      <c r="Z1385" s="511"/>
      <c r="AA1385" s="511"/>
      <c r="AB1385" s="511"/>
      <c r="AC1385" s="511"/>
      <c r="AD1385" s="511"/>
      <c r="AE1385" s="33"/>
      <c r="AF1385" s="174" t="str">
        <f>_xlfn.IFS(COUNTIF($AE$8:AE1385,AE1385)&lt;&gt;0,COUNTIF($AE$8:AE1385,AE1385),COUNTIF($AE$8:AE1385,AE1385)=0,"")</f>
        <v/>
      </c>
      <c r="AG1385" s="468" t="str">
        <f t="shared" si="47"/>
        <v/>
      </c>
      <c r="AK1385" s="3"/>
      <c r="AL1385" s="614"/>
      <c r="AM1385" s="615"/>
      <c r="AN1385" s="615"/>
      <c r="AO1385" s="615"/>
      <c r="AP1385" s="615"/>
      <c r="AQ1385" s="616"/>
      <c r="AR1385" s="34"/>
    </row>
    <row r="1386" spans="1:44" ht="27" customHeight="1" x14ac:dyDescent="0.65">
      <c r="A1386" s="8" t="str">
        <f t="shared" si="48"/>
        <v/>
      </c>
      <c r="B1386" s="30"/>
      <c r="E1386" s="31"/>
      <c r="F1386" s="32"/>
      <c r="H1386" s="511"/>
      <c r="I1386" s="511"/>
      <c r="J1386" s="511"/>
      <c r="K1386" s="511"/>
      <c r="L1386" s="511"/>
      <c r="M1386" s="511"/>
      <c r="N1386" s="511"/>
      <c r="O1386" s="511"/>
      <c r="P1386" s="511"/>
      <c r="Q1386" s="511"/>
      <c r="R1386" s="511"/>
      <c r="S1386" s="511"/>
      <c r="T1386" s="511"/>
      <c r="U1386" s="511"/>
      <c r="V1386" s="511"/>
      <c r="W1386" s="511"/>
      <c r="X1386" s="511"/>
      <c r="Y1386" s="511"/>
      <c r="Z1386" s="511"/>
      <c r="AA1386" s="511"/>
      <c r="AB1386" s="511"/>
      <c r="AC1386" s="511"/>
      <c r="AD1386" s="511"/>
      <c r="AE1386" s="33"/>
      <c r="AF1386" s="174" t="str">
        <f>_xlfn.IFS(COUNTIF($AE$8:AE1386,AE1386)&lt;&gt;0,COUNTIF($AE$8:AE1386,AE1386),COUNTIF($AE$8:AE1386,AE1386)=0,"")</f>
        <v/>
      </c>
      <c r="AG1386" s="468" t="str">
        <f t="shared" si="47"/>
        <v/>
      </c>
      <c r="AK1386" s="3"/>
      <c r="AL1386" s="372"/>
      <c r="AQ1386" s="374"/>
      <c r="AR1386" s="34"/>
    </row>
    <row r="1387" spans="1:44" ht="27" customHeight="1" thickBot="1" x14ac:dyDescent="0.7">
      <c r="A1387" s="8" t="str">
        <f t="shared" si="48"/>
        <v/>
      </c>
      <c r="B1387" s="24"/>
      <c r="C1387" s="1"/>
      <c r="D1387" s="1"/>
      <c r="E1387" s="25"/>
      <c r="F1387" s="42"/>
      <c r="G1387" s="28"/>
      <c r="H1387" s="28"/>
      <c r="I1387" s="28"/>
      <c r="J1387" s="28"/>
      <c r="K1387" s="28"/>
      <c r="L1387" s="28"/>
      <c r="M1387" s="28"/>
      <c r="N1387" s="28"/>
      <c r="O1387" s="28"/>
      <c r="P1387" s="28"/>
      <c r="Q1387" s="28"/>
      <c r="R1387" s="28"/>
      <c r="S1387" s="28"/>
      <c r="T1387" s="28"/>
      <c r="U1387" s="28"/>
      <c r="V1387" s="28"/>
      <c r="W1387" s="28"/>
      <c r="X1387" s="28"/>
      <c r="Y1387" s="28"/>
      <c r="Z1387" s="28"/>
      <c r="AA1387" s="28"/>
      <c r="AB1387" s="28"/>
      <c r="AC1387" s="28"/>
      <c r="AE1387" s="33"/>
      <c r="AF1387" s="174" t="str">
        <f>_xlfn.IFS(COUNTIF($AE$8:AE1387,AE1387)&lt;&gt;0,COUNTIF($AE$8:AE1387,AE1387),COUNTIF($AE$8:AE1387,AE1387)=0,"")</f>
        <v/>
      </c>
      <c r="AG1387" s="468" t="str">
        <f t="shared" si="47"/>
        <v/>
      </c>
      <c r="AK1387" s="6"/>
      <c r="AL1387" s="429"/>
      <c r="AM1387" s="430"/>
      <c r="AN1387" s="430"/>
      <c r="AO1387" s="430"/>
      <c r="AP1387" s="430"/>
      <c r="AQ1387" s="431"/>
      <c r="AR1387" s="34"/>
    </row>
    <row r="1388" spans="1:44" ht="27" customHeight="1" x14ac:dyDescent="0.65">
      <c r="B1388" s="30"/>
      <c r="E1388" s="31"/>
      <c r="F1388" s="32"/>
      <c r="AD1388" s="5"/>
      <c r="AE1388" s="47"/>
      <c r="AF1388" s="175" t="str">
        <f>_xlfn.IFS(COUNTIF($AE$8:AE1388,AE1388)&lt;&gt;0,COUNTIF($AE$8:AE1388,AE1388),COUNTIF($AE$8:AE1388,AE1388)=0,"")</f>
        <v/>
      </c>
      <c r="AG1388" s="472"/>
      <c r="AH1388" s="48"/>
      <c r="AI1388" s="48"/>
      <c r="AJ1388" s="48"/>
      <c r="AK1388" s="3"/>
      <c r="AL1388" s="372"/>
      <c r="AQ1388" s="374"/>
      <c r="AR1388" s="34"/>
    </row>
    <row r="1389" spans="1:44" ht="27" customHeight="1" x14ac:dyDescent="0.65">
      <c r="A1389" s="8">
        <f t="shared" si="48"/>
        <v>206</v>
      </c>
      <c r="B1389" s="661" t="s">
        <v>942</v>
      </c>
      <c r="C1389" s="662"/>
      <c r="D1389" s="662"/>
      <c r="E1389" s="663"/>
      <c r="F1389" s="629" t="s">
        <v>74</v>
      </c>
      <c r="G1389" s="630"/>
      <c r="H1389" s="511" t="s">
        <v>320</v>
      </c>
      <c r="I1389" s="511"/>
      <c r="J1389" s="511"/>
      <c r="K1389" s="511"/>
      <c r="L1389" s="511"/>
      <c r="M1389" s="511"/>
      <c r="N1389" s="511"/>
      <c r="O1389" s="511"/>
      <c r="P1389" s="511"/>
      <c r="Q1389" s="511"/>
      <c r="R1389" s="511"/>
      <c r="S1389" s="511"/>
      <c r="T1389" s="511"/>
      <c r="U1389" s="511"/>
      <c r="V1389" s="511"/>
      <c r="W1389" s="511"/>
      <c r="X1389" s="511"/>
      <c r="Y1389" s="511"/>
      <c r="Z1389" s="511"/>
      <c r="AA1389" s="511"/>
      <c r="AB1389" s="511"/>
      <c r="AC1389" s="511"/>
      <c r="AD1389" s="511"/>
      <c r="AE1389" s="171" t="s">
        <v>838</v>
      </c>
      <c r="AF1389" s="174">
        <f>_xlfn.IFS(COUNTIF($AE$8:AE1389,AE1389)&lt;&gt;0,COUNTIF($AE$8:AE1389,AE1389),COUNTIF($AE$8:AE1389,AE1389)=0,"")</f>
        <v>206</v>
      </c>
      <c r="AG1389" s="468">
        <f t="shared" si="47"/>
        <v>206</v>
      </c>
      <c r="AH1389" s="554" t="s">
        <v>50</v>
      </c>
      <c r="AI1389" s="555"/>
      <c r="AJ1389" s="556"/>
      <c r="AK1389" s="3"/>
      <c r="AL1389" s="631" t="s">
        <v>1152</v>
      </c>
      <c r="AM1389" s="632"/>
      <c r="AN1389" s="632"/>
      <c r="AO1389" s="632"/>
      <c r="AP1389" s="632"/>
      <c r="AQ1389" s="633"/>
      <c r="AR1389" s="70" t="e">
        <f>VLOOKUP(AH1389,$CD$7:$CE$9,2,FALSE)</f>
        <v>#N/A</v>
      </c>
    </row>
    <row r="1390" spans="1:44" ht="27" customHeight="1" x14ac:dyDescent="0.65">
      <c r="A1390" s="8" t="str">
        <f t="shared" si="48"/>
        <v/>
      </c>
      <c r="B1390" s="661"/>
      <c r="C1390" s="662"/>
      <c r="D1390" s="662"/>
      <c r="E1390" s="663"/>
      <c r="F1390" s="32"/>
      <c r="H1390" s="511"/>
      <c r="I1390" s="511"/>
      <c r="J1390" s="511"/>
      <c r="K1390" s="511"/>
      <c r="L1390" s="511"/>
      <c r="M1390" s="511"/>
      <c r="N1390" s="511"/>
      <c r="O1390" s="511"/>
      <c r="P1390" s="511"/>
      <c r="Q1390" s="511"/>
      <c r="R1390" s="511"/>
      <c r="S1390" s="511"/>
      <c r="T1390" s="511"/>
      <c r="U1390" s="511"/>
      <c r="V1390" s="511"/>
      <c r="W1390" s="511"/>
      <c r="X1390" s="511"/>
      <c r="Y1390" s="511"/>
      <c r="Z1390" s="511"/>
      <c r="AA1390" s="511"/>
      <c r="AB1390" s="511"/>
      <c r="AC1390" s="511"/>
      <c r="AD1390" s="511"/>
      <c r="AE1390" s="33"/>
      <c r="AF1390" s="174" t="str">
        <f>_xlfn.IFS(COUNTIF($AE$8:AE1390,AE1390)&lt;&gt;0,COUNTIF($AE$8:AE1390,AE1390),COUNTIF($AE$8:AE1390,AE1390)=0,"")</f>
        <v/>
      </c>
      <c r="AG1390" s="468" t="str">
        <f t="shared" si="47"/>
        <v/>
      </c>
      <c r="AK1390" s="3"/>
      <c r="AL1390" s="631"/>
      <c r="AM1390" s="632"/>
      <c r="AN1390" s="632"/>
      <c r="AO1390" s="632"/>
      <c r="AP1390" s="632"/>
      <c r="AQ1390" s="633"/>
      <c r="AR1390" s="34"/>
    </row>
    <row r="1391" spans="1:44" ht="27" customHeight="1" x14ac:dyDescent="0.65">
      <c r="A1391" s="8" t="str">
        <f t="shared" si="48"/>
        <v/>
      </c>
      <c r="B1391" s="661"/>
      <c r="C1391" s="662"/>
      <c r="D1391" s="662"/>
      <c r="E1391" s="663"/>
      <c r="F1391" s="32"/>
      <c r="AE1391" s="33"/>
      <c r="AF1391" s="174" t="str">
        <f>_xlfn.IFS(COUNTIF($AE$8:AE1391,AE1391)&lt;&gt;0,COUNTIF($AE$8:AE1391,AE1391),COUNTIF($AE$8:AE1391,AE1391)=0,"")</f>
        <v/>
      </c>
      <c r="AG1391" s="468" t="str">
        <f t="shared" si="47"/>
        <v/>
      </c>
      <c r="AK1391" s="3"/>
      <c r="AL1391" s="631"/>
      <c r="AM1391" s="632"/>
      <c r="AN1391" s="632"/>
      <c r="AO1391" s="632"/>
      <c r="AP1391" s="632"/>
      <c r="AQ1391" s="633"/>
      <c r="AR1391" s="34"/>
    </row>
    <row r="1392" spans="1:44" ht="27" customHeight="1" x14ac:dyDescent="0.65">
      <c r="A1392" s="8" t="str">
        <f t="shared" si="48"/>
        <v/>
      </c>
      <c r="B1392" s="661"/>
      <c r="C1392" s="662"/>
      <c r="D1392" s="662"/>
      <c r="E1392" s="663"/>
      <c r="F1392" s="32"/>
      <c r="AB1392" s="653" t="s">
        <v>917</v>
      </c>
      <c r="AC1392" s="654"/>
      <c r="AD1392" s="655"/>
      <c r="AE1392" s="33"/>
      <c r="AF1392" s="174" t="str">
        <f>_xlfn.IFS(COUNTIF($AE$8:AE1392,AE1392)&lt;&gt;0,COUNTIF($AE$8:AE1392,AE1392),COUNTIF($AE$8:AE1392,AE1392)=0,"")</f>
        <v/>
      </c>
      <c r="AG1392" s="468" t="str">
        <f t="shared" si="47"/>
        <v/>
      </c>
      <c r="AK1392" s="3"/>
      <c r="AL1392" s="631"/>
      <c r="AM1392" s="632"/>
      <c r="AN1392" s="632"/>
      <c r="AO1392" s="632"/>
      <c r="AP1392" s="632"/>
      <c r="AQ1392" s="633"/>
      <c r="AR1392" s="34"/>
    </row>
    <row r="1393" spans="1:44" ht="27" customHeight="1" x14ac:dyDescent="0.65">
      <c r="A1393" s="8" t="str">
        <f t="shared" si="48"/>
        <v/>
      </c>
      <c r="B1393" s="661"/>
      <c r="C1393" s="662"/>
      <c r="D1393" s="662"/>
      <c r="E1393" s="663"/>
      <c r="F1393" s="32"/>
      <c r="H1393" s="91" t="s">
        <v>114</v>
      </c>
      <c r="I1393" s="626" t="s">
        <v>328</v>
      </c>
      <c r="J1393" s="626"/>
      <c r="K1393" s="626"/>
      <c r="L1393" s="626"/>
      <c r="M1393" s="626"/>
      <c r="N1393" s="626"/>
      <c r="O1393" s="626"/>
      <c r="P1393" s="626"/>
      <c r="Q1393" s="626"/>
      <c r="R1393" s="626"/>
      <c r="S1393" s="626"/>
      <c r="T1393" s="626"/>
      <c r="U1393" s="626"/>
      <c r="V1393" s="626"/>
      <c r="W1393" s="626"/>
      <c r="X1393" s="626"/>
      <c r="Y1393" s="626"/>
      <c r="Z1393" s="626"/>
      <c r="AA1393" s="201"/>
      <c r="AB1393" s="603"/>
      <c r="AC1393" s="604"/>
      <c r="AD1393" s="605"/>
      <c r="AE1393" s="33"/>
      <c r="AF1393" s="174" t="str">
        <f>_xlfn.IFS(COUNTIF($AE$8:AE1393,AE1393)&lt;&gt;0,COUNTIF($AE$8:AE1393,AE1393),COUNTIF($AE$8:AE1393,AE1393)=0,"")</f>
        <v/>
      </c>
      <c r="AG1393" s="468" t="str">
        <f t="shared" si="47"/>
        <v/>
      </c>
      <c r="AK1393" s="3"/>
      <c r="AL1393" s="372"/>
      <c r="AQ1393" s="374"/>
      <c r="AR1393" s="34"/>
    </row>
    <row r="1394" spans="1:44" ht="27" customHeight="1" x14ac:dyDescent="0.65">
      <c r="A1394" s="8" t="str">
        <f t="shared" si="48"/>
        <v/>
      </c>
      <c r="B1394" s="30"/>
      <c r="E1394" s="31"/>
      <c r="F1394" s="32"/>
      <c r="H1394" s="91" t="s">
        <v>115</v>
      </c>
      <c r="I1394" s="626" t="s">
        <v>327</v>
      </c>
      <c r="J1394" s="626"/>
      <c r="K1394" s="626"/>
      <c r="L1394" s="626"/>
      <c r="M1394" s="626"/>
      <c r="N1394" s="626"/>
      <c r="O1394" s="626"/>
      <c r="P1394" s="626"/>
      <c r="Q1394" s="626"/>
      <c r="R1394" s="626"/>
      <c r="S1394" s="626"/>
      <c r="T1394" s="626"/>
      <c r="U1394" s="626"/>
      <c r="V1394" s="626"/>
      <c r="W1394" s="626"/>
      <c r="X1394" s="626"/>
      <c r="Y1394" s="626"/>
      <c r="Z1394" s="626"/>
      <c r="AA1394" s="201"/>
      <c r="AB1394" s="603"/>
      <c r="AC1394" s="604"/>
      <c r="AD1394" s="605"/>
      <c r="AE1394" s="33"/>
      <c r="AF1394" s="174" t="str">
        <f>_xlfn.IFS(COUNTIF($AE$8:AE1394,AE1394)&lt;&gt;0,COUNTIF($AE$8:AE1394,AE1394),COUNTIF($AE$8:AE1394,AE1394)=0,"")</f>
        <v/>
      </c>
      <c r="AG1394" s="468" t="str">
        <f t="shared" si="47"/>
        <v/>
      </c>
      <c r="AK1394" s="3"/>
      <c r="AL1394" s="372"/>
      <c r="AQ1394" s="374"/>
      <c r="AR1394" s="34"/>
    </row>
    <row r="1395" spans="1:44" ht="27" customHeight="1" x14ac:dyDescent="0.65">
      <c r="A1395" s="8" t="str">
        <f t="shared" si="48"/>
        <v/>
      </c>
      <c r="B1395" s="30"/>
      <c r="E1395" s="31"/>
      <c r="F1395" s="32"/>
      <c r="H1395" s="91" t="s">
        <v>136</v>
      </c>
      <c r="I1395" s="626" t="s">
        <v>329</v>
      </c>
      <c r="J1395" s="626"/>
      <c r="K1395" s="626"/>
      <c r="L1395" s="626"/>
      <c r="M1395" s="626"/>
      <c r="N1395" s="626"/>
      <c r="O1395" s="626"/>
      <c r="P1395" s="626"/>
      <c r="Q1395" s="626"/>
      <c r="R1395" s="626"/>
      <c r="S1395" s="626"/>
      <c r="T1395" s="626"/>
      <c r="U1395" s="626"/>
      <c r="V1395" s="626"/>
      <c r="W1395" s="626"/>
      <c r="X1395" s="626"/>
      <c r="Y1395" s="626"/>
      <c r="Z1395" s="626"/>
      <c r="AA1395" s="201"/>
      <c r="AB1395" s="603"/>
      <c r="AC1395" s="604"/>
      <c r="AD1395" s="605"/>
      <c r="AE1395" s="33"/>
      <c r="AF1395" s="174" t="str">
        <f>_xlfn.IFS(COUNTIF($AE$8:AE1395,AE1395)&lt;&gt;0,COUNTIF($AE$8:AE1395,AE1395),COUNTIF($AE$8:AE1395,AE1395)=0,"")</f>
        <v/>
      </c>
      <c r="AG1395" s="468" t="str">
        <f t="shared" si="47"/>
        <v/>
      </c>
      <c r="AK1395" s="3"/>
      <c r="AL1395" s="372"/>
      <c r="AQ1395" s="374"/>
      <c r="AR1395" s="34"/>
    </row>
    <row r="1396" spans="1:44" ht="27" customHeight="1" x14ac:dyDescent="0.65">
      <c r="A1396" s="8" t="str">
        <f t="shared" si="48"/>
        <v/>
      </c>
      <c r="B1396" s="30"/>
      <c r="E1396" s="31"/>
      <c r="F1396" s="32"/>
      <c r="H1396" s="91" t="s">
        <v>137</v>
      </c>
      <c r="I1396" s="583" t="s">
        <v>330</v>
      </c>
      <c r="J1396" s="583"/>
      <c r="K1396" s="583"/>
      <c r="L1396" s="583"/>
      <c r="M1396" s="583"/>
      <c r="N1396" s="583"/>
      <c r="O1396" s="583"/>
      <c r="P1396" s="583"/>
      <c r="Q1396" s="583"/>
      <c r="R1396" s="583"/>
      <c r="S1396" s="583"/>
      <c r="T1396" s="583"/>
      <c r="U1396" s="583"/>
      <c r="V1396" s="583"/>
      <c r="W1396" s="583"/>
      <c r="X1396" s="583"/>
      <c r="Y1396" s="583"/>
      <c r="Z1396" s="583"/>
      <c r="AA1396" s="202"/>
      <c r="AB1396" s="603"/>
      <c r="AC1396" s="604"/>
      <c r="AD1396" s="605"/>
      <c r="AE1396" s="33"/>
      <c r="AF1396" s="174" t="str">
        <f>_xlfn.IFS(COUNTIF($AE$8:AE1396,AE1396)&lt;&gt;0,COUNTIF($AE$8:AE1396,AE1396),COUNTIF($AE$8:AE1396,AE1396)=0,"")</f>
        <v/>
      </c>
      <c r="AG1396" s="468" t="str">
        <f t="shared" si="47"/>
        <v/>
      </c>
      <c r="AK1396" s="3"/>
      <c r="AL1396" s="372"/>
      <c r="AQ1396" s="374"/>
      <c r="AR1396" s="34"/>
    </row>
    <row r="1397" spans="1:44" ht="27" customHeight="1" x14ac:dyDescent="0.65">
      <c r="A1397" s="8" t="str">
        <f t="shared" si="48"/>
        <v/>
      </c>
      <c r="B1397" s="30"/>
      <c r="E1397" s="31"/>
      <c r="F1397" s="32"/>
      <c r="H1397" s="91"/>
      <c r="I1397" s="583"/>
      <c r="J1397" s="583"/>
      <c r="K1397" s="583"/>
      <c r="L1397" s="583"/>
      <c r="M1397" s="583"/>
      <c r="N1397" s="583"/>
      <c r="O1397" s="583"/>
      <c r="P1397" s="583"/>
      <c r="Q1397" s="583"/>
      <c r="R1397" s="583"/>
      <c r="S1397" s="583"/>
      <c r="T1397" s="583"/>
      <c r="U1397" s="583"/>
      <c r="V1397" s="583"/>
      <c r="W1397" s="583"/>
      <c r="X1397" s="583"/>
      <c r="Y1397" s="583"/>
      <c r="Z1397" s="583"/>
      <c r="AA1397" s="202"/>
      <c r="AB1397" s="603"/>
      <c r="AC1397" s="604"/>
      <c r="AD1397" s="605"/>
      <c r="AE1397" s="33"/>
      <c r="AF1397" s="174" t="str">
        <f>_xlfn.IFS(COUNTIF($AE$8:AE1397,AE1397)&lt;&gt;0,COUNTIF($AE$8:AE1397,AE1397),COUNTIF($AE$8:AE1397,AE1397)=0,"")</f>
        <v/>
      </c>
      <c r="AG1397" s="468" t="str">
        <f t="shared" si="47"/>
        <v/>
      </c>
      <c r="AK1397" s="3"/>
      <c r="AL1397" s="372"/>
      <c r="AQ1397" s="374"/>
      <c r="AR1397" s="34"/>
    </row>
    <row r="1398" spans="1:44" ht="27" customHeight="1" x14ac:dyDescent="0.65">
      <c r="B1398" s="30"/>
      <c r="E1398" s="31"/>
      <c r="F1398" s="32"/>
      <c r="H1398" s="91"/>
      <c r="I1398" s="583"/>
      <c r="J1398" s="583"/>
      <c r="K1398" s="583"/>
      <c r="L1398" s="583"/>
      <c r="M1398" s="583"/>
      <c r="N1398" s="583"/>
      <c r="O1398" s="583"/>
      <c r="P1398" s="583"/>
      <c r="Q1398" s="583"/>
      <c r="R1398" s="583"/>
      <c r="S1398" s="583"/>
      <c r="T1398" s="583"/>
      <c r="U1398" s="583"/>
      <c r="V1398" s="583"/>
      <c r="W1398" s="583"/>
      <c r="X1398" s="583"/>
      <c r="Y1398" s="583"/>
      <c r="Z1398" s="583"/>
      <c r="AA1398" s="202"/>
      <c r="AB1398" s="603"/>
      <c r="AC1398" s="604"/>
      <c r="AD1398" s="605"/>
      <c r="AE1398" s="33"/>
      <c r="AF1398" s="174"/>
      <c r="AG1398" s="468"/>
      <c r="AK1398" s="3"/>
      <c r="AL1398" s="372"/>
      <c r="AQ1398" s="374"/>
      <c r="AR1398" s="34"/>
    </row>
    <row r="1399" spans="1:44" ht="22.3" customHeight="1" x14ac:dyDescent="0.65">
      <c r="A1399" s="8" t="str">
        <f t="shared" si="48"/>
        <v/>
      </c>
      <c r="B1399" s="30"/>
      <c r="E1399" s="31"/>
      <c r="F1399" s="32"/>
      <c r="H1399" s="91"/>
      <c r="I1399" s="583"/>
      <c r="J1399" s="583"/>
      <c r="K1399" s="583"/>
      <c r="L1399" s="583"/>
      <c r="M1399" s="583"/>
      <c r="N1399" s="583"/>
      <c r="O1399" s="583"/>
      <c r="P1399" s="583"/>
      <c r="Q1399" s="583"/>
      <c r="R1399" s="583"/>
      <c r="S1399" s="583"/>
      <c r="T1399" s="583"/>
      <c r="U1399" s="583"/>
      <c r="V1399" s="583"/>
      <c r="W1399" s="583"/>
      <c r="X1399" s="583"/>
      <c r="Y1399" s="583"/>
      <c r="Z1399" s="583"/>
      <c r="AA1399" s="202"/>
      <c r="AB1399" s="603"/>
      <c r="AC1399" s="604"/>
      <c r="AD1399" s="605"/>
      <c r="AE1399" s="33"/>
      <c r="AF1399" s="174" t="str">
        <f>_xlfn.IFS(COUNTIF($AE$8:AE1399,AE1399)&lt;&gt;0,COUNTIF($AE$8:AE1399,AE1399),COUNTIF($AE$8:AE1399,AE1399)=0,"")</f>
        <v/>
      </c>
      <c r="AG1399" s="468" t="str">
        <f t="shared" si="47"/>
        <v/>
      </c>
      <c r="AK1399" s="3"/>
      <c r="AL1399" s="372"/>
      <c r="AQ1399" s="374"/>
      <c r="AR1399" s="34"/>
    </row>
    <row r="1400" spans="1:44" ht="12.55" customHeight="1" x14ac:dyDescent="0.65">
      <c r="A1400" s="8" t="str">
        <f t="shared" si="48"/>
        <v/>
      </c>
      <c r="B1400" s="30"/>
      <c r="E1400" s="31"/>
      <c r="F1400" s="32"/>
      <c r="H1400" s="91"/>
      <c r="I1400" s="583"/>
      <c r="J1400" s="583"/>
      <c r="K1400" s="583"/>
      <c r="L1400" s="583"/>
      <c r="M1400" s="583"/>
      <c r="N1400" s="583"/>
      <c r="O1400" s="583"/>
      <c r="P1400" s="583"/>
      <c r="Q1400" s="583"/>
      <c r="R1400" s="583"/>
      <c r="S1400" s="583"/>
      <c r="T1400" s="583"/>
      <c r="U1400" s="583"/>
      <c r="V1400" s="583"/>
      <c r="W1400" s="583"/>
      <c r="X1400" s="583"/>
      <c r="Y1400" s="583"/>
      <c r="Z1400" s="583"/>
      <c r="AA1400" s="202"/>
      <c r="AB1400" s="603"/>
      <c r="AC1400" s="604"/>
      <c r="AD1400" s="605"/>
      <c r="AE1400" s="33"/>
      <c r="AF1400" s="174" t="str">
        <f>_xlfn.IFS(COUNTIF($AE$8:AE1400,AE1400)&lt;&gt;0,COUNTIF($AE$8:AE1400,AE1400),COUNTIF($AE$8:AE1400,AE1400)=0,"")</f>
        <v/>
      </c>
      <c r="AG1400" s="468" t="str">
        <f t="shared" si="47"/>
        <v/>
      </c>
      <c r="AK1400" s="3"/>
      <c r="AL1400" s="372"/>
      <c r="AQ1400" s="374"/>
      <c r="AR1400" s="34"/>
    </row>
    <row r="1401" spans="1:44" ht="27" customHeight="1" x14ac:dyDescent="0.65">
      <c r="A1401" s="8" t="str">
        <f t="shared" si="48"/>
        <v/>
      </c>
      <c r="B1401" s="30"/>
      <c r="E1401" s="31"/>
      <c r="F1401" s="32"/>
      <c r="H1401" s="91" t="s">
        <v>157</v>
      </c>
      <c r="I1401" s="626" t="s">
        <v>331</v>
      </c>
      <c r="J1401" s="626"/>
      <c r="K1401" s="626"/>
      <c r="L1401" s="626"/>
      <c r="M1401" s="626"/>
      <c r="N1401" s="626"/>
      <c r="O1401" s="626"/>
      <c r="P1401" s="626"/>
      <c r="Q1401" s="626"/>
      <c r="R1401" s="626"/>
      <c r="S1401" s="626"/>
      <c r="T1401" s="626"/>
      <c r="U1401" s="626"/>
      <c r="V1401" s="626"/>
      <c r="W1401" s="626"/>
      <c r="X1401" s="626"/>
      <c r="Y1401" s="626"/>
      <c r="Z1401" s="626"/>
      <c r="AA1401" s="201"/>
      <c r="AB1401" s="603"/>
      <c r="AC1401" s="604"/>
      <c r="AD1401" s="605"/>
      <c r="AE1401" s="33"/>
      <c r="AF1401" s="174" t="str">
        <f>_xlfn.IFS(COUNTIF($AE$8:AE1401,AE1401)&lt;&gt;0,COUNTIF($AE$8:AE1401,AE1401),COUNTIF($AE$8:AE1401,AE1401)=0,"")</f>
        <v/>
      </c>
      <c r="AG1401" s="468" t="str">
        <f t="shared" si="47"/>
        <v/>
      </c>
      <c r="AK1401" s="3"/>
      <c r="AL1401" s="372"/>
      <c r="AQ1401" s="374"/>
      <c r="AR1401" s="34"/>
    </row>
    <row r="1402" spans="1:44" ht="27" customHeight="1" x14ac:dyDescent="0.65">
      <c r="A1402" s="8" t="str">
        <f t="shared" si="48"/>
        <v/>
      </c>
      <c r="B1402" s="30"/>
      <c r="E1402" s="31"/>
      <c r="F1402" s="32"/>
      <c r="H1402" s="91" t="s">
        <v>158</v>
      </c>
      <c r="I1402" s="626" t="s">
        <v>178</v>
      </c>
      <c r="J1402" s="626"/>
      <c r="K1402" s="626"/>
      <c r="L1402" s="626"/>
      <c r="M1402" s="626"/>
      <c r="N1402" s="626"/>
      <c r="O1402" s="626"/>
      <c r="P1402" s="626"/>
      <c r="Q1402" s="626"/>
      <c r="R1402" s="626"/>
      <c r="S1402" s="626"/>
      <c r="T1402" s="626"/>
      <c r="U1402" s="626"/>
      <c r="V1402" s="626"/>
      <c r="W1402" s="626"/>
      <c r="X1402" s="626"/>
      <c r="Y1402" s="626"/>
      <c r="Z1402" s="626"/>
      <c r="AA1402" s="201"/>
      <c r="AB1402" s="603"/>
      <c r="AC1402" s="604"/>
      <c r="AD1402" s="605"/>
      <c r="AE1402" s="33"/>
      <c r="AF1402" s="174" t="str">
        <f>_xlfn.IFS(COUNTIF($AE$8:AE1402,AE1402)&lt;&gt;0,COUNTIF($AE$8:AE1402,AE1402),COUNTIF($AE$8:AE1402,AE1402)=0,"")</f>
        <v/>
      </c>
      <c r="AG1402" s="468" t="str">
        <f t="shared" si="47"/>
        <v/>
      </c>
      <c r="AK1402" s="3"/>
      <c r="AL1402" s="372"/>
      <c r="AQ1402" s="374"/>
      <c r="AR1402" s="34"/>
    </row>
    <row r="1403" spans="1:44" ht="27" customHeight="1" x14ac:dyDescent="0.65">
      <c r="A1403" s="8" t="str">
        <f t="shared" si="48"/>
        <v/>
      </c>
      <c r="B1403" s="30"/>
      <c r="E1403" s="31"/>
      <c r="F1403" s="32"/>
      <c r="H1403" s="91" t="s">
        <v>173</v>
      </c>
      <c r="I1403" s="626" t="s">
        <v>332</v>
      </c>
      <c r="J1403" s="626"/>
      <c r="K1403" s="626"/>
      <c r="L1403" s="626"/>
      <c r="M1403" s="626"/>
      <c r="N1403" s="626"/>
      <c r="O1403" s="626"/>
      <c r="P1403" s="626"/>
      <c r="Q1403" s="626"/>
      <c r="R1403" s="626"/>
      <c r="S1403" s="626"/>
      <c r="T1403" s="626"/>
      <c r="U1403" s="626"/>
      <c r="V1403" s="626"/>
      <c r="W1403" s="626"/>
      <c r="X1403" s="626"/>
      <c r="Y1403" s="626"/>
      <c r="Z1403" s="626"/>
      <c r="AA1403" s="201"/>
      <c r="AB1403" s="603"/>
      <c r="AC1403" s="604"/>
      <c r="AD1403" s="605"/>
      <c r="AE1403" s="33"/>
      <c r="AF1403" s="174" t="str">
        <f>_xlfn.IFS(COUNTIF($AE$8:AE1403,AE1403)&lt;&gt;0,COUNTIF($AE$8:AE1403,AE1403),COUNTIF($AE$8:AE1403,AE1403)=0,"")</f>
        <v/>
      </c>
      <c r="AG1403" s="468" t="str">
        <f t="shared" si="47"/>
        <v/>
      </c>
      <c r="AK1403" s="3"/>
      <c r="AL1403" s="372"/>
      <c r="AQ1403" s="374"/>
      <c r="AR1403" s="34"/>
    </row>
    <row r="1404" spans="1:44" ht="27" customHeight="1" x14ac:dyDescent="0.65">
      <c r="A1404" s="8" t="str">
        <f t="shared" si="48"/>
        <v/>
      </c>
      <c r="B1404" s="30"/>
      <c r="E1404" s="31"/>
      <c r="F1404" s="32"/>
      <c r="H1404" s="91"/>
      <c r="I1404" s="275"/>
      <c r="J1404" s="275"/>
      <c r="K1404" s="275"/>
      <c r="L1404" s="275"/>
      <c r="M1404" s="275"/>
      <c r="N1404" s="275"/>
      <c r="O1404" s="275"/>
      <c r="P1404" s="275"/>
      <c r="Q1404" s="275"/>
      <c r="R1404" s="275"/>
      <c r="S1404" s="275"/>
      <c r="T1404" s="275"/>
      <c r="U1404" s="275"/>
      <c r="V1404" s="275"/>
      <c r="W1404" s="275"/>
      <c r="X1404" s="275"/>
      <c r="Y1404" s="275"/>
      <c r="Z1404" s="275"/>
      <c r="AA1404" s="275"/>
      <c r="AB1404" s="275"/>
      <c r="AC1404" s="275"/>
      <c r="AD1404" s="275"/>
      <c r="AE1404" s="33"/>
      <c r="AF1404" s="174" t="str">
        <f>_xlfn.IFS(COUNTIF($AE$8:AE1404,AE1404)&lt;&gt;0,COUNTIF($AE$8:AE1404,AE1404),COUNTIF($AE$8:AE1404,AE1404)=0,"")</f>
        <v/>
      </c>
      <c r="AG1404" s="468" t="str">
        <f t="shared" si="47"/>
        <v/>
      </c>
      <c r="AK1404" s="3"/>
      <c r="AL1404" s="372"/>
      <c r="AQ1404" s="374"/>
      <c r="AR1404" s="34"/>
    </row>
    <row r="1405" spans="1:44" ht="27" customHeight="1" x14ac:dyDescent="0.65">
      <c r="A1405" s="8">
        <f t="shared" si="48"/>
        <v>207</v>
      </c>
      <c r="B1405" s="30"/>
      <c r="E1405" s="31"/>
      <c r="F1405" s="629" t="s">
        <v>5</v>
      </c>
      <c r="G1405" s="630"/>
      <c r="H1405" s="511" t="s">
        <v>592</v>
      </c>
      <c r="I1405" s="511"/>
      <c r="J1405" s="511"/>
      <c r="K1405" s="511"/>
      <c r="L1405" s="511"/>
      <c r="M1405" s="511"/>
      <c r="N1405" s="511"/>
      <c r="O1405" s="511"/>
      <c r="P1405" s="511"/>
      <c r="Q1405" s="511"/>
      <c r="R1405" s="511"/>
      <c r="S1405" s="511"/>
      <c r="T1405" s="511"/>
      <c r="U1405" s="511"/>
      <c r="V1405" s="511"/>
      <c r="W1405" s="511"/>
      <c r="X1405" s="511"/>
      <c r="Y1405" s="511"/>
      <c r="Z1405" s="511"/>
      <c r="AA1405" s="511"/>
      <c r="AB1405" s="511"/>
      <c r="AC1405" s="511"/>
      <c r="AD1405" s="511"/>
      <c r="AE1405" s="171" t="s">
        <v>838</v>
      </c>
      <c r="AF1405" s="174">
        <f>_xlfn.IFS(COUNTIF($AE$8:AE1405,AE1405)&lt;&gt;0,COUNTIF($AE$8:AE1405,AE1405),COUNTIF($AE$8:AE1405,AE1405)=0,"")</f>
        <v>207</v>
      </c>
      <c r="AG1405" s="468">
        <f t="shared" si="47"/>
        <v>207</v>
      </c>
      <c r="AH1405" s="554" t="s">
        <v>50</v>
      </c>
      <c r="AI1405" s="555"/>
      <c r="AJ1405" s="556"/>
      <c r="AK1405" s="3"/>
      <c r="AL1405" s="631" t="s">
        <v>1167</v>
      </c>
      <c r="AM1405" s="632"/>
      <c r="AN1405" s="632"/>
      <c r="AO1405" s="632"/>
      <c r="AP1405" s="632"/>
      <c r="AQ1405" s="633"/>
      <c r="AR1405" s="70" t="e">
        <f>VLOOKUP(AH1405,$CD$7:$CE$9,2,FALSE)</f>
        <v>#N/A</v>
      </c>
    </row>
    <row r="1406" spans="1:44" ht="27" customHeight="1" x14ac:dyDescent="0.65">
      <c r="A1406" s="8" t="str">
        <f t="shared" si="48"/>
        <v/>
      </c>
      <c r="B1406" s="30"/>
      <c r="E1406" s="31"/>
      <c r="F1406" s="32"/>
      <c r="H1406" s="511"/>
      <c r="I1406" s="511"/>
      <c r="J1406" s="511"/>
      <c r="K1406" s="511"/>
      <c r="L1406" s="511"/>
      <c r="M1406" s="511"/>
      <c r="N1406" s="511"/>
      <c r="O1406" s="511"/>
      <c r="P1406" s="511"/>
      <c r="Q1406" s="511"/>
      <c r="R1406" s="511"/>
      <c r="S1406" s="511"/>
      <c r="T1406" s="511"/>
      <c r="U1406" s="511"/>
      <c r="V1406" s="511"/>
      <c r="W1406" s="511"/>
      <c r="X1406" s="511"/>
      <c r="Y1406" s="511"/>
      <c r="Z1406" s="511"/>
      <c r="AA1406" s="511"/>
      <c r="AB1406" s="511"/>
      <c r="AC1406" s="511"/>
      <c r="AD1406" s="511"/>
      <c r="AE1406" s="33"/>
      <c r="AF1406" s="174" t="str">
        <f>_xlfn.IFS(COUNTIF($AE$8:AE1406,AE1406)&lt;&gt;0,COUNTIF($AE$8:AE1406,AE1406),COUNTIF($AE$8:AE1406,AE1406)=0,"")</f>
        <v/>
      </c>
      <c r="AG1406" s="468" t="str">
        <f t="shared" si="47"/>
        <v/>
      </c>
      <c r="AK1406" s="3"/>
      <c r="AL1406" s="631"/>
      <c r="AM1406" s="632"/>
      <c r="AN1406" s="632"/>
      <c r="AO1406" s="632"/>
      <c r="AP1406" s="632"/>
      <c r="AQ1406" s="633"/>
      <c r="AR1406" s="34"/>
    </row>
    <row r="1407" spans="1:44" ht="27" customHeight="1" x14ac:dyDescent="0.65">
      <c r="A1407" s="8" t="str">
        <f t="shared" si="48"/>
        <v/>
      </c>
      <c r="B1407" s="30"/>
      <c r="E1407" s="31"/>
      <c r="F1407" s="32"/>
      <c r="H1407" s="511"/>
      <c r="I1407" s="511"/>
      <c r="J1407" s="511"/>
      <c r="K1407" s="511"/>
      <c r="L1407" s="511"/>
      <c r="M1407" s="511"/>
      <c r="N1407" s="511"/>
      <c r="O1407" s="511"/>
      <c r="P1407" s="511"/>
      <c r="Q1407" s="511"/>
      <c r="R1407" s="511"/>
      <c r="S1407" s="511"/>
      <c r="T1407" s="511"/>
      <c r="U1407" s="511"/>
      <c r="V1407" s="511"/>
      <c r="W1407" s="511"/>
      <c r="X1407" s="511"/>
      <c r="Y1407" s="511"/>
      <c r="Z1407" s="511"/>
      <c r="AA1407" s="511"/>
      <c r="AB1407" s="511"/>
      <c r="AC1407" s="511"/>
      <c r="AD1407" s="511"/>
      <c r="AE1407" s="33"/>
      <c r="AF1407" s="174" t="str">
        <f>_xlfn.IFS(COUNTIF($AE$8:AE1407,AE1407)&lt;&gt;0,COUNTIF($AE$8:AE1407,AE1407),COUNTIF($AE$8:AE1407,AE1407)=0,"")</f>
        <v/>
      </c>
      <c r="AG1407" s="468" t="str">
        <f t="shared" si="47"/>
        <v/>
      </c>
      <c r="AK1407" s="3"/>
      <c r="AL1407" s="631"/>
      <c r="AM1407" s="632"/>
      <c r="AN1407" s="632"/>
      <c r="AO1407" s="632"/>
      <c r="AP1407" s="632"/>
      <c r="AQ1407" s="633"/>
      <c r="AR1407" s="34"/>
    </row>
    <row r="1408" spans="1:44" ht="14.8" customHeight="1" thickBot="1" x14ac:dyDescent="0.7">
      <c r="A1408" s="8" t="str">
        <f t="shared" si="48"/>
        <v/>
      </c>
      <c r="B1408" s="30"/>
      <c r="E1408" s="31"/>
      <c r="F1408" s="32"/>
      <c r="AE1408" s="33"/>
      <c r="AF1408" s="174" t="str">
        <f>_xlfn.IFS(COUNTIF($AE$8:AE1408,AE1408)&lt;&gt;0,COUNTIF($AE$8:AE1408,AE1408),COUNTIF($AE$8:AE1408,AE1408)=0,"")</f>
        <v/>
      </c>
      <c r="AG1408" s="468" t="str">
        <f t="shared" ref="AG1408:AG1479" si="49">+AF1408</f>
        <v/>
      </c>
      <c r="AK1408" s="3"/>
      <c r="AL1408" s="631"/>
      <c r="AM1408" s="632"/>
      <c r="AN1408" s="632"/>
      <c r="AO1408" s="632"/>
      <c r="AP1408" s="632"/>
      <c r="AQ1408" s="633"/>
      <c r="AR1408" s="34"/>
    </row>
    <row r="1409" spans="1:44" ht="27" customHeight="1" x14ac:dyDescent="0.65">
      <c r="A1409" s="8" t="str">
        <f t="shared" ref="A1409:A1480" si="50">+AG1409</f>
        <v/>
      </c>
      <c r="B1409" s="30"/>
      <c r="E1409" s="31"/>
      <c r="F1409" s="32"/>
      <c r="H1409" s="650" t="s">
        <v>333</v>
      </c>
      <c r="I1409" s="581"/>
      <c r="J1409" s="581"/>
      <c r="K1409" s="581"/>
      <c r="L1409" s="581"/>
      <c r="M1409" s="581"/>
      <c r="N1409" s="581"/>
      <c r="O1409" s="581"/>
      <c r="P1409" s="581"/>
      <c r="Q1409" s="581"/>
      <c r="R1409" s="581"/>
      <c r="S1409" s="581"/>
      <c r="T1409" s="581"/>
      <c r="U1409" s="581"/>
      <c r="V1409" s="581"/>
      <c r="W1409" s="581"/>
      <c r="X1409" s="581"/>
      <c r="Y1409" s="581"/>
      <c r="Z1409" s="581"/>
      <c r="AA1409" s="581"/>
      <c r="AB1409" s="581"/>
      <c r="AC1409" s="581"/>
      <c r="AD1409" s="582"/>
      <c r="AE1409" s="33"/>
      <c r="AF1409" s="174" t="str">
        <f>_xlfn.IFS(COUNTIF($AE$8:AE1409,AE1409)&lt;&gt;0,COUNTIF($AE$8:AE1409,AE1409),COUNTIF($AE$8:AE1409,AE1409)=0,"")</f>
        <v/>
      </c>
      <c r="AG1409" s="468" t="str">
        <f t="shared" si="49"/>
        <v/>
      </c>
      <c r="AK1409" s="3"/>
      <c r="AL1409" s="333"/>
      <c r="AM1409" s="334"/>
      <c r="AN1409" s="334"/>
      <c r="AO1409" s="334"/>
      <c r="AP1409" s="334"/>
      <c r="AQ1409" s="335"/>
      <c r="AR1409" s="34"/>
    </row>
    <row r="1410" spans="1:44" ht="27" customHeight="1" x14ac:dyDescent="0.65">
      <c r="A1410" s="8" t="str">
        <f t="shared" si="50"/>
        <v/>
      </c>
      <c r="B1410" s="30"/>
      <c r="E1410" s="31"/>
      <c r="F1410" s="32"/>
      <c r="H1410" s="651"/>
      <c r="I1410" s="583"/>
      <c r="J1410" s="583"/>
      <c r="K1410" s="583"/>
      <c r="L1410" s="583"/>
      <c r="M1410" s="583"/>
      <c r="N1410" s="583"/>
      <c r="O1410" s="583"/>
      <c r="P1410" s="583"/>
      <c r="Q1410" s="583"/>
      <c r="R1410" s="583"/>
      <c r="S1410" s="583"/>
      <c r="T1410" s="583"/>
      <c r="U1410" s="583"/>
      <c r="V1410" s="583"/>
      <c r="W1410" s="583"/>
      <c r="X1410" s="583"/>
      <c r="Y1410" s="583"/>
      <c r="Z1410" s="583"/>
      <c r="AA1410" s="583"/>
      <c r="AB1410" s="583"/>
      <c r="AC1410" s="583"/>
      <c r="AD1410" s="584"/>
      <c r="AE1410" s="33"/>
      <c r="AF1410" s="174" t="str">
        <f>_xlfn.IFS(COUNTIF($AE$8:AE1410,AE1410)&lt;&gt;0,COUNTIF($AE$8:AE1410,AE1410),COUNTIF($AE$8:AE1410,AE1410)=0,"")</f>
        <v/>
      </c>
      <c r="AG1410" s="468" t="str">
        <f t="shared" si="49"/>
        <v/>
      </c>
      <c r="AK1410" s="3"/>
      <c r="AL1410" s="333"/>
      <c r="AM1410" s="334"/>
      <c r="AN1410" s="334"/>
      <c r="AO1410" s="334"/>
      <c r="AP1410" s="334"/>
      <c r="AQ1410" s="335"/>
      <c r="AR1410" s="34"/>
    </row>
    <row r="1411" spans="1:44" ht="27" customHeight="1" x14ac:dyDescent="0.65">
      <c r="A1411" s="8" t="str">
        <f t="shared" si="50"/>
        <v/>
      </c>
      <c r="B1411" s="30"/>
      <c r="E1411" s="31"/>
      <c r="F1411" s="32"/>
      <c r="H1411" s="651"/>
      <c r="I1411" s="583"/>
      <c r="J1411" s="583"/>
      <c r="K1411" s="583"/>
      <c r="L1411" s="583"/>
      <c r="M1411" s="583"/>
      <c r="N1411" s="583"/>
      <c r="O1411" s="583"/>
      <c r="P1411" s="583"/>
      <c r="Q1411" s="583"/>
      <c r="R1411" s="583"/>
      <c r="S1411" s="583"/>
      <c r="T1411" s="583"/>
      <c r="U1411" s="583"/>
      <c r="V1411" s="583"/>
      <c r="W1411" s="583"/>
      <c r="X1411" s="583"/>
      <c r="Y1411" s="583"/>
      <c r="Z1411" s="583"/>
      <c r="AA1411" s="583"/>
      <c r="AB1411" s="583"/>
      <c r="AC1411" s="583"/>
      <c r="AD1411" s="584"/>
      <c r="AE1411" s="33"/>
      <c r="AF1411" s="174" t="str">
        <f>_xlfn.IFS(COUNTIF($AE$8:AE1411,AE1411)&lt;&gt;0,COUNTIF($AE$8:AE1411,AE1411),COUNTIF($AE$8:AE1411,AE1411)=0,"")</f>
        <v/>
      </c>
      <c r="AG1411" s="468" t="str">
        <f t="shared" si="49"/>
        <v/>
      </c>
      <c r="AK1411" s="3"/>
      <c r="AL1411" s="333"/>
      <c r="AM1411" s="334"/>
      <c r="AN1411" s="334"/>
      <c r="AO1411" s="334"/>
      <c r="AP1411" s="334"/>
      <c r="AQ1411" s="335"/>
      <c r="AR1411" s="34"/>
    </row>
    <row r="1412" spans="1:44" ht="27" customHeight="1" x14ac:dyDescent="0.65">
      <c r="A1412" s="8" t="str">
        <f t="shared" si="50"/>
        <v/>
      </c>
      <c r="B1412" s="30"/>
      <c r="E1412" s="31"/>
      <c r="F1412" s="32"/>
      <c r="H1412" s="66" t="s">
        <v>321</v>
      </c>
      <c r="I1412" s="583" t="s">
        <v>334</v>
      </c>
      <c r="J1412" s="583"/>
      <c r="K1412" s="583"/>
      <c r="L1412" s="583"/>
      <c r="M1412" s="583"/>
      <c r="N1412" s="583"/>
      <c r="O1412" s="583"/>
      <c r="P1412" s="583"/>
      <c r="Q1412" s="583"/>
      <c r="R1412" s="583"/>
      <c r="S1412" s="583"/>
      <c r="T1412" s="583"/>
      <c r="U1412" s="583"/>
      <c r="V1412" s="583"/>
      <c r="W1412" s="583"/>
      <c r="X1412" s="583"/>
      <c r="Y1412" s="583"/>
      <c r="Z1412" s="583"/>
      <c r="AA1412" s="583"/>
      <c r="AB1412" s="583"/>
      <c r="AC1412" s="583"/>
      <c r="AD1412" s="584"/>
      <c r="AE1412" s="33"/>
      <c r="AF1412" s="174" t="str">
        <f>_xlfn.IFS(COUNTIF($AE$8:AE1412,AE1412)&lt;&gt;0,COUNTIF($AE$8:AE1412,AE1412),COUNTIF($AE$8:AE1412,AE1412)=0,"")</f>
        <v/>
      </c>
      <c r="AG1412" s="468" t="str">
        <f t="shared" si="49"/>
        <v/>
      </c>
      <c r="AK1412" s="3"/>
      <c r="AL1412" s="372"/>
      <c r="AQ1412" s="374"/>
      <c r="AR1412" s="34"/>
    </row>
    <row r="1413" spans="1:44" ht="27" customHeight="1" x14ac:dyDescent="0.65">
      <c r="A1413" s="8" t="str">
        <f t="shared" si="50"/>
        <v/>
      </c>
      <c r="B1413" s="30"/>
      <c r="E1413" s="31"/>
      <c r="F1413" s="32"/>
      <c r="H1413" s="66" t="s">
        <v>322</v>
      </c>
      <c r="I1413" s="583" t="s">
        <v>335</v>
      </c>
      <c r="J1413" s="583"/>
      <c r="K1413" s="583"/>
      <c r="L1413" s="583"/>
      <c r="M1413" s="583"/>
      <c r="N1413" s="583"/>
      <c r="O1413" s="583"/>
      <c r="P1413" s="583"/>
      <c r="Q1413" s="583"/>
      <c r="R1413" s="583"/>
      <c r="S1413" s="583"/>
      <c r="T1413" s="583"/>
      <c r="U1413" s="583"/>
      <c r="V1413" s="583"/>
      <c r="W1413" s="583"/>
      <c r="X1413" s="583"/>
      <c r="Y1413" s="583"/>
      <c r="Z1413" s="583"/>
      <c r="AA1413" s="583"/>
      <c r="AB1413" s="583"/>
      <c r="AC1413" s="583"/>
      <c r="AD1413" s="584"/>
      <c r="AE1413" s="33"/>
      <c r="AF1413" s="174" t="str">
        <f>_xlfn.IFS(COUNTIF($AE$8:AE1413,AE1413)&lt;&gt;0,COUNTIF($AE$8:AE1413,AE1413),COUNTIF($AE$8:AE1413,AE1413)=0,"")</f>
        <v/>
      </c>
      <c r="AG1413" s="468" t="str">
        <f t="shared" si="49"/>
        <v/>
      </c>
      <c r="AK1413" s="3"/>
      <c r="AL1413" s="372"/>
      <c r="AQ1413" s="374"/>
      <c r="AR1413" s="34"/>
    </row>
    <row r="1414" spans="1:44" ht="27" customHeight="1" x14ac:dyDescent="0.65">
      <c r="A1414" s="8" t="str">
        <f t="shared" si="50"/>
        <v/>
      </c>
      <c r="B1414" s="30"/>
      <c r="E1414" s="31"/>
      <c r="F1414" s="32"/>
      <c r="H1414" s="66"/>
      <c r="I1414" s="583"/>
      <c r="J1414" s="583"/>
      <c r="K1414" s="583"/>
      <c r="L1414" s="583"/>
      <c r="M1414" s="583"/>
      <c r="N1414" s="583"/>
      <c r="O1414" s="583"/>
      <c r="P1414" s="583"/>
      <c r="Q1414" s="583"/>
      <c r="R1414" s="583"/>
      <c r="S1414" s="583"/>
      <c r="T1414" s="583"/>
      <c r="U1414" s="583"/>
      <c r="V1414" s="583"/>
      <c r="W1414" s="583"/>
      <c r="X1414" s="583"/>
      <c r="Y1414" s="583"/>
      <c r="Z1414" s="583"/>
      <c r="AA1414" s="583"/>
      <c r="AB1414" s="583"/>
      <c r="AC1414" s="583"/>
      <c r="AD1414" s="584"/>
      <c r="AE1414" s="33"/>
      <c r="AF1414" s="174" t="str">
        <f>_xlfn.IFS(COUNTIF($AE$8:AE1414,AE1414)&lt;&gt;0,COUNTIF($AE$8:AE1414,AE1414),COUNTIF($AE$8:AE1414,AE1414)=0,"")</f>
        <v/>
      </c>
      <c r="AG1414" s="468" t="str">
        <f t="shared" si="49"/>
        <v/>
      </c>
      <c r="AK1414" s="3"/>
      <c r="AL1414" s="372"/>
      <c r="AQ1414" s="374"/>
      <c r="AR1414" s="34"/>
    </row>
    <row r="1415" spans="1:44" ht="27" customHeight="1" x14ac:dyDescent="0.65">
      <c r="A1415" s="8" t="str">
        <f t="shared" si="50"/>
        <v/>
      </c>
      <c r="B1415" s="30"/>
      <c r="E1415" s="31"/>
      <c r="F1415" s="32"/>
      <c r="H1415" s="66" t="s">
        <v>323</v>
      </c>
      <c r="I1415" s="583" t="s">
        <v>1077</v>
      </c>
      <c r="J1415" s="583"/>
      <c r="K1415" s="583"/>
      <c r="L1415" s="583"/>
      <c r="M1415" s="583"/>
      <c r="N1415" s="583"/>
      <c r="O1415" s="583"/>
      <c r="P1415" s="583"/>
      <c r="Q1415" s="583"/>
      <c r="R1415" s="583"/>
      <c r="S1415" s="583"/>
      <c r="T1415" s="583"/>
      <c r="U1415" s="583"/>
      <c r="V1415" s="583"/>
      <c r="W1415" s="583"/>
      <c r="X1415" s="583"/>
      <c r="Y1415" s="583"/>
      <c r="Z1415" s="583"/>
      <c r="AA1415" s="583"/>
      <c r="AB1415" s="583"/>
      <c r="AC1415" s="583"/>
      <c r="AD1415" s="584"/>
      <c r="AE1415" s="33"/>
      <c r="AF1415" s="174" t="str">
        <f>_xlfn.IFS(COUNTIF($AE$8:AE1415,AE1415)&lt;&gt;0,COUNTIF($AE$8:AE1415,AE1415),COUNTIF($AE$8:AE1415,AE1415)=0,"")</f>
        <v/>
      </c>
      <c r="AG1415" s="468" t="str">
        <f t="shared" si="49"/>
        <v/>
      </c>
      <c r="AK1415" s="3"/>
      <c r="AL1415" s="372"/>
      <c r="AQ1415" s="374"/>
      <c r="AR1415" s="34"/>
    </row>
    <row r="1416" spans="1:44" ht="23.8" customHeight="1" x14ac:dyDescent="0.65">
      <c r="A1416" s="8" t="str">
        <f t="shared" si="50"/>
        <v/>
      </c>
      <c r="B1416" s="30"/>
      <c r="E1416" s="31"/>
      <c r="F1416" s="32"/>
      <c r="H1416" s="66"/>
      <c r="I1416" s="583"/>
      <c r="J1416" s="583"/>
      <c r="K1416" s="583"/>
      <c r="L1416" s="583"/>
      <c r="M1416" s="583"/>
      <c r="N1416" s="583"/>
      <c r="O1416" s="583"/>
      <c r="P1416" s="583"/>
      <c r="Q1416" s="583"/>
      <c r="R1416" s="583"/>
      <c r="S1416" s="583"/>
      <c r="T1416" s="583"/>
      <c r="U1416" s="583"/>
      <c r="V1416" s="583"/>
      <c r="W1416" s="583"/>
      <c r="X1416" s="583"/>
      <c r="Y1416" s="583"/>
      <c r="Z1416" s="583"/>
      <c r="AA1416" s="583"/>
      <c r="AB1416" s="583"/>
      <c r="AC1416" s="583"/>
      <c r="AD1416" s="584"/>
      <c r="AE1416" s="33"/>
      <c r="AF1416" s="174" t="str">
        <f>_xlfn.IFS(COUNTIF($AE$8:AE1416,AE1416)&lt;&gt;0,COUNTIF($AE$8:AE1416,AE1416),COUNTIF($AE$8:AE1416,AE1416)=0,"")</f>
        <v/>
      </c>
      <c r="AG1416" s="468" t="str">
        <f t="shared" si="49"/>
        <v/>
      </c>
      <c r="AK1416" s="3"/>
      <c r="AL1416" s="372"/>
      <c r="AQ1416" s="374"/>
      <c r="AR1416" s="34"/>
    </row>
    <row r="1417" spans="1:44" ht="27" customHeight="1" x14ac:dyDescent="0.65">
      <c r="A1417" s="8" t="str">
        <f t="shared" si="50"/>
        <v/>
      </c>
      <c r="B1417" s="30"/>
      <c r="E1417" s="31"/>
      <c r="F1417" s="32"/>
      <c r="H1417" s="66" t="s">
        <v>324</v>
      </c>
      <c r="I1417" s="583" t="s">
        <v>338</v>
      </c>
      <c r="J1417" s="583"/>
      <c r="K1417" s="583"/>
      <c r="L1417" s="583"/>
      <c r="M1417" s="583"/>
      <c r="N1417" s="583"/>
      <c r="O1417" s="583"/>
      <c r="P1417" s="583"/>
      <c r="Q1417" s="583"/>
      <c r="R1417" s="583"/>
      <c r="S1417" s="583"/>
      <c r="T1417" s="583"/>
      <c r="U1417" s="583"/>
      <c r="V1417" s="583"/>
      <c r="W1417" s="583"/>
      <c r="X1417" s="583"/>
      <c r="Y1417" s="583"/>
      <c r="Z1417" s="583"/>
      <c r="AA1417" s="583"/>
      <c r="AB1417" s="583"/>
      <c r="AC1417" s="583"/>
      <c r="AD1417" s="584"/>
      <c r="AE1417" s="33"/>
      <c r="AF1417" s="174" t="str">
        <f>_xlfn.IFS(COUNTIF($AE$8:AE1417,AE1417)&lt;&gt;0,COUNTIF($AE$8:AE1417,AE1417),COUNTIF($AE$8:AE1417,AE1417)=0,"")</f>
        <v/>
      </c>
      <c r="AG1417" s="468" t="str">
        <f t="shared" si="49"/>
        <v/>
      </c>
      <c r="AK1417" s="3"/>
      <c r="AL1417" s="372"/>
      <c r="AQ1417" s="374"/>
      <c r="AR1417" s="34"/>
    </row>
    <row r="1418" spans="1:44" ht="27" customHeight="1" x14ac:dyDescent="0.65">
      <c r="A1418" s="8" t="str">
        <f t="shared" si="50"/>
        <v/>
      </c>
      <c r="B1418" s="30"/>
      <c r="E1418" s="31"/>
      <c r="F1418" s="32"/>
      <c r="H1418" s="66"/>
      <c r="I1418" s="583"/>
      <c r="J1418" s="583"/>
      <c r="K1418" s="583"/>
      <c r="L1418" s="583"/>
      <c r="M1418" s="583"/>
      <c r="N1418" s="583"/>
      <c r="O1418" s="583"/>
      <c r="P1418" s="583"/>
      <c r="Q1418" s="583"/>
      <c r="R1418" s="583"/>
      <c r="S1418" s="583"/>
      <c r="T1418" s="583"/>
      <c r="U1418" s="583"/>
      <c r="V1418" s="583"/>
      <c r="W1418" s="583"/>
      <c r="X1418" s="583"/>
      <c r="Y1418" s="583"/>
      <c r="Z1418" s="583"/>
      <c r="AA1418" s="583"/>
      <c r="AB1418" s="583"/>
      <c r="AC1418" s="583"/>
      <c r="AD1418" s="584"/>
      <c r="AE1418" s="33"/>
      <c r="AF1418" s="174" t="str">
        <f>_xlfn.IFS(COUNTIF($AE$8:AE1418,AE1418)&lt;&gt;0,COUNTIF($AE$8:AE1418,AE1418),COUNTIF($AE$8:AE1418,AE1418)=0,"")</f>
        <v/>
      </c>
      <c r="AG1418" s="468" t="str">
        <f t="shared" si="49"/>
        <v/>
      </c>
      <c r="AK1418" s="3"/>
      <c r="AL1418" s="372"/>
      <c r="AQ1418" s="374"/>
      <c r="AR1418" s="34"/>
    </row>
    <row r="1419" spans="1:44" ht="27" customHeight="1" x14ac:dyDescent="0.65">
      <c r="A1419" s="8" t="str">
        <f t="shared" si="50"/>
        <v/>
      </c>
      <c r="B1419" s="30"/>
      <c r="E1419" s="31"/>
      <c r="F1419" s="32"/>
      <c r="H1419" s="66" t="s">
        <v>325</v>
      </c>
      <c r="I1419" s="626" t="s">
        <v>337</v>
      </c>
      <c r="J1419" s="626"/>
      <c r="K1419" s="626"/>
      <c r="L1419" s="626"/>
      <c r="M1419" s="626"/>
      <c r="N1419" s="626"/>
      <c r="O1419" s="626"/>
      <c r="P1419" s="626"/>
      <c r="Q1419" s="626"/>
      <c r="R1419" s="626"/>
      <c r="S1419" s="626"/>
      <c r="T1419" s="626"/>
      <c r="U1419" s="626"/>
      <c r="V1419" s="626"/>
      <c r="W1419" s="626"/>
      <c r="X1419" s="626"/>
      <c r="Y1419" s="626"/>
      <c r="Z1419" s="626"/>
      <c r="AA1419" s="626"/>
      <c r="AB1419" s="626"/>
      <c r="AC1419" s="626"/>
      <c r="AD1419" s="627"/>
      <c r="AE1419" s="33"/>
      <c r="AF1419" s="174" t="str">
        <f>_xlfn.IFS(COUNTIF($AE$8:AE1419,AE1419)&lt;&gt;0,COUNTIF($AE$8:AE1419,AE1419),COUNTIF($AE$8:AE1419,AE1419)=0,"")</f>
        <v/>
      </c>
      <c r="AG1419" s="468" t="str">
        <f t="shared" si="49"/>
        <v/>
      </c>
      <c r="AK1419" s="3"/>
      <c r="AL1419" s="372"/>
      <c r="AQ1419" s="374"/>
      <c r="AR1419" s="34"/>
    </row>
    <row r="1420" spans="1:44" ht="27" customHeight="1" thickBot="1" x14ac:dyDescent="0.7">
      <c r="A1420" s="8" t="str">
        <f t="shared" si="50"/>
        <v/>
      </c>
      <c r="B1420" s="30"/>
      <c r="E1420" s="31"/>
      <c r="F1420" s="32"/>
      <c r="H1420" s="67" t="s">
        <v>326</v>
      </c>
      <c r="I1420" s="576" t="s">
        <v>336</v>
      </c>
      <c r="J1420" s="576"/>
      <c r="K1420" s="576"/>
      <c r="L1420" s="576"/>
      <c r="M1420" s="576"/>
      <c r="N1420" s="576"/>
      <c r="O1420" s="576"/>
      <c r="P1420" s="576"/>
      <c r="Q1420" s="576"/>
      <c r="R1420" s="576"/>
      <c r="S1420" s="576"/>
      <c r="T1420" s="576"/>
      <c r="U1420" s="576"/>
      <c r="V1420" s="576"/>
      <c r="W1420" s="576"/>
      <c r="X1420" s="576"/>
      <c r="Y1420" s="576"/>
      <c r="Z1420" s="576"/>
      <c r="AA1420" s="576"/>
      <c r="AB1420" s="576"/>
      <c r="AC1420" s="576"/>
      <c r="AD1420" s="577"/>
      <c r="AE1420" s="33"/>
      <c r="AF1420" s="174" t="str">
        <f>_xlfn.IFS(COUNTIF($AE$8:AE1420,AE1420)&lt;&gt;0,COUNTIF($AE$8:AE1420,AE1420),COUNTIF($AE$8:AE1420,AE1420)=0,"")</f>
        <v/>
      </c>
      <c r="AG1420" s="468" t="str">
        <f t="shared" si="49"/>
        <v/>
      </c>
      <c r="AK1420" s="3"/>
      <c r="AL1420" s="372"/>
      <c r="AQ1420" s="374"/>
      <c r="AR1420" s="34"/>
    </row>
    <row r="1421" spans="1:44" ht="17.25" customHeight="1" x14ac:dyDescent="0.65">
      <c r="A1421" s="8" t="str">
        <f t="shared" si="50"/>
        <v/>
      </c>
      <c r="B1421" s="30"/>
      <c r="E1421" s="31"/>
      <c r="F1421" s="32"/>
      <c r="H1421" s="91"/>
      <c r="I1421" s="275"/>
      <c r="J1421" s="275"/>
      <c r="K1421" s="275"/>
      <c r="L1421" s="275"/>
      <c r="M1421" s="275"/>
      <c r="N1421" s="275"/>
      <c r="O1421" s="275"/>
      <c r="P1421" s="275"/>
      <c r="Q1421" s="275"/>
      <c r="R1421" s="275"/>
      <c r="S1421" s="275"/>
      <c r="T1421" s="275"/>
      <c r="U1421" s="275"/>
      <c r="V1421" s="275"/>
      <c r="W1421" s="275"/>
      <c r="X1421" s="275"/>
      <c r="Y1421" s="275"/>
      <c r="Z1421" s="275"/>
      <c r="AA1421" s="275"/>
      <c r="AB1421" s="275"/>
      <c r="AC1421" s="275"/>
      <c r="AD1421" s="275"/>
      <c r="AE1421" s="33"/>
      <c r="AF1421" s="174" t="str">
        <f>_xlfn.IFS(COUNTIF($AE$8:AE1421,AE1421)&lt;&gt;0,COUNTIF($AE$8:AE1421,AE1421),COUNTIF($AE$8:AE1421,AE1421)=0,"")</f>
        <v/>
      </c>
      <c r="AG1421" s="468" t="str">
        <f t="shared" si="49"/>
        <v/>
      </c>
      <c r="AK1421" s="3"/>
      <c r="AL1421" s="372"/>
      <c r="AQ1421" s="374"/>
      <c r="AR1421" s="34"/>
    </row>
    <row r="1422" spans="1:44" ht="27" customHeight="1" x14ac:dyDescent="0.65">
      <c r="A1422" s="8">
        <f t="shared" si="50"/>
        <v>208</v>
      </c>
      <c r="B1422" s="30"/>
      <c r="E1422" s="31"/>
      <c r="F1422" s="629" t="s">
        <v>6</v>
      </c>
      <c r="G1422" s="630"/>
      <c r="H1422" s="545" t="s">
        <v>339</v>
      </c>
      <c r="I1422" s="545"/>
      <c r="J1422" s="545"/>
      <c r="K1422" s="545"/>
      <c r="L1422" s="545"/>
      <c r="M1422" s="545"/>
      <c r="N1422" s="545"/>
      <c r="O1422" s="545"/>
      <c r="P1422" s="545"/>
      <c r="Q1422" s="545"/>
      <c r="R1422" s="545"/>
      <c r="S1422" s="545"/>
      <c r="T1422" s="545"/>
      <c r="U1422" s="545"/>
      <c r="V1422" s="545"/>
      <c r="W1422" s="545"/>
      <c r="X1422" s="545"/>
      <c r="Y1422" s="545"/>
      <c r="Z1422" s="545"/>
      <c r="AA1422" s="545"/>
      <c r="AB1422" s="545"/>
      <c r="AC1422" s="545"/>
      <c r="AD1422" s="545"/>
      <c r="AE1422" s="171" t="s">
        <v>838</v>
      </c>
      <c r="AF1422" s="174">
        <f>_xlfn.IFS(COUNTIF($AE$8:AE1422,AE1422)&lt;&gt;0,COUNTIF($AE$8:AE1422,AE1422),COUNTIF($AE$8:AE1422,AE1422)=0,"")</f>
        <v>208</v>
      </c>
      <c r="AG1422" s="468">
        <f t="shared" si="49"/>
        <v>208</v>
      </c>
      <c r="AH1422" s="554" t="s">
        <v>50</v>
      </c>
      <c r="AI1422" s="555"/>
      <c r="AJ1422" s="556"/>
      <c r="AK1422" s="3"/>
      <c r="AL1422" s="631" t="s">
        <v>1153</v>
      </c>
      <c r="AM1422" s="632"/>
      <c r="AN1422" s="632"/>
      <c r="AO1422" s="632"/>
      <c r="AP1422" s="632"/>
      <c r="AQ1422" s="633"/>
      <c r="AR1422" s="70" t="e">
        <f>VLOOKUP(AH1422,$CD$7:$CE$9,2,FALSE)</f>
        <v>#N/A</v>
      </c>
    </row>
    <row r="1423" spans="1:44" ht="43.75" customHeight="1" x14ac:dyDescent="0.65">
      <c r="A1423" s="8" t="str">
        <f t="shared" si="50"/>
        <v/>
      </c>
      <c r="B1423" s="30"/>
      <c r="E1423" s="31"/>
      <c r="F1423" s="32"/>
      <c r="H1423" s="545"/>
      <c r="I1423" s="545"/>
      <c r="J1423" s="545"/>
      <c r="K1423" s="545"/>
      <c r="L1423" s="545"/>
      <c r="M1423" s="545"/>
      <c r="N1423" s="545"/>
      <c r="O1423" s="545"/>
      <c r="P1423" s="545"/>
      <c r="Q1423" s="545"/>
      <c r="R1423" s="545"/>
      <c r="S1423" s="545"/>
      <c r="T1423" s="545"/>
      <c r="U1423" s="545"/>
      <c r="V1423" s="545"/>
      <c r="W1423" s="545"/>
      <c r="X1423" s="545"/>
      <c r="Y1423" s="545"/>
      <c r="Z1423" s="545"/>
      <c r="AA1423" s="545"/>
      <c r="AB1423" s="545"/>
      <c r="AC1423" s="545"/>
      <c r="AD1423" s="545"/>
      <c r="AE1423" s="33"/>
      <c r="AF1423" s="174" t="str">
        <f>_xlfn.IFS(COUNTIF($AE$8:AE1423,AE1423)&lt;&gt;0,COUNTIF($AE$8:AE1423,AE1423),COUNTIF($AE$8:AE1423,AE1423)=0,"")</f>
        <v/>
      </c>
      <c r="AG1423" s="468" t="str">
        <f t="shared" si="49"/>
        <v/>
      </c>
      <c r="AK1423" s="3"/>
      <c r="AL1423" s="631"/>
      <c r="AM1423" s="632"/>
      <c r="AN1423" s="632"/>
      <c r="AO1423" s="632"/>
      <c r="AP1423" s="632"/>
      <c r="AQ1423" s="633"/>
      <c r="AR1423" s="34"/>
    </row>
    <row r="1424" spans="1:44" ht="19.3" customHeight="1" x14ac:dyDescent="0.65">
      <c r="A1424" s="8" t="str">
        <f t="shared" si="50"/>
        <v/>
      </c>
      <c r="B1424" s="30"/>
      <c r="E1424" s="31"/>
      <c r="F1424" s="32"/>
      <c r="AE1424" s="33"/>
      <c r="AF1424" s="174" t="str">
        <f>_xlfn.IFS(COUNTIF($AE$8:AE1424,AE1424)&lt;&gt;0,COUNTIF($AE$8:AE1424,AE1424),COUNTIF($AE$8:AE1424,AE1424)=0,"")</f>
        <v/>
      </c>
      <c r="AG1424" s="468" t="str">
        <f t="shared" si="49"/>
        <v/>
      </c>
      <c r="AK1424" s="3"/>
      <c r="AL1424" s="631"/>
      <c r="AM1424" s="632"/>
      <c r="AN1424" s="632"/>
      <c r="AO1424" s="632"/>
      <c r="AP1424" s="632"/>
      <c r="AQ1424" s="633"/>
      <c r="AR1424" s="34"/>
    </row>
    <row r="1425" spans="1:44" ht="27" customHeight="1" thickBot="1" x14ac:dyDescent="0.7">
      <c r="A1425" s="8" t="str">
        <f t="shared" si="50"/>
        <v/>
      </c>
      <c r="B1425" s="30"/>
      <c r="E1425" s="31"/>
      <c r="F1425" s="32"/>
      <c r="G1425" s="8" t="s">
        <v>94</v>
      </c>
      <c r="H1425" s="634" t="s">
        <v>357</v>
      </c>
      <c r="I1425" s="634"/>
      <c r="J1425" s="634"/>
      <c r="K1425" s="634"/>
      <c r="L1425" s="634"/>
      <c r="M1425" s="634"/>
      <c r="N1425" s="634"/>
      <c r="O1425" s="634"/>
      <c r="P1425" s="634"/>
      <c r="Q1425" s="634"/>
      <c r="R1425" s="634"/>
      <c r="S1425" s="634"/>
      <c r="T1425" s="634"/>
      <c r="U1425" s="634"/>
      <c r="V1425" s="634"/>
      <c r="W1425" s="634"/>
      <c r="X1425" s="634"/>
      <c r="Y1425" s="634"/>
      <c r="Z1425" s="634"/>
      <c r="AA1425" s="634"/>
      <c r="AB1425" s="634"/>
      <c r="AC1425" s="634"/>
      <c r="AD1425" s="634"/>
      <c r="AE1425" s="33"/>
      <c r="AF1425" s="174" t="str">
        <f>_xlfn.IFS(COUNTIF($AE$8:AE1425,AE1425)&lt;&gt;0,COUNTIF($AE$8:AE1425,AE1425),COUNTIF($AE$8:AE1425,AE1425)=0,"")</f>
        <v/>
      </c>
      <c r="AG1425" s="468" t="str">
        <f t="shared" si="49"/>
        <v/>
      </c>
      <c r="AK1425" s="3"/>
      <c r="AL1425" s="363"/>
      <c r="AM1425" s="364"/>
      <c r="AN1425" s="364"/>
      <c r="AO1425" s="364"/>
      <c r="AP1425" s="364"/>
      <c r="AQ1425" s="365"/>
      <c r="AR1425" s="34"/>
    </row>
    <row r="1426" spans="1:44" ht="27" customHeight="1" thickBot="1" x14ac:dyDescent="0.7">
      <c r="A1426" s="8" t="str">
        <f t="shared" si="50"/>
        <v/>
      </c>
      <c r="B1426" s="30"/>
      <c r="E1426" s="31"/>
      <c r="F1426" s="32"/>
      <c r="H1426" s="565" t="s">
        <v>161</v>
      </c>
      <c r="I1426" s="529"/>
      <c r="J1426" s="529"/>
      <c r="K1426" s="529"/>
      <c r="L1426" s="529"/>
      <c r="M1426" s="531"/>
      <c r="N1426" s="635"/>
      <c r="O1426" s="636"/>
      <c r="P1426" s="636"/>
      <c r="Q1426" s="636"/>
      <c r="R1426" s="636"/>
      <c r="S1426" s="636"/>
      <c r="T1426" s="636"/>
      <c r="U1426" s="636"/>
      <c r="V1426" s="636"/>
      <c r="W1426" s="636"/>
      <c r="X1426" s="636"/>
      <c r="Y1426" s="636"/>
      <c r="Z1426" s="636"/>
      <c r="AA1426" s="636"/>
      <c r="AB1426" s="636"/>
      <c r="AC1426" s="636"/>
      <c r="AD1426" s="637"/>
      <c r="AE1426" s="33"/>
      <c r="AF1426" s="174" t="str">
        <f>_xlfn.IFS(COUNTIF($AE$8:AE1426,AE1426)&lt;&gt;0,COUNTIF($AE$8:AE1426,AE1426),COUNTIF($AE$8:AE1426,AE1426)=0,"")</f>
        <v/>
      </c>
      <c r="AG1426" s="468" t="str">
        <f t="shared" si="49"/>
        <v/>
      </c>
      <c r="AK1426" s="3"/>
      <c r="AL1426" s="363"/>
      <c r="AM1426" s="364"/>
      <c r="AN1426" s="364"/>
      <c r="AO1426" s="364"/>
      <c r="AP1426" s="364"/>
      <c r="AQ1426" s="365"/>
      <c r="AR1426" s="34"/>
    </row>
    <row r="1427" spans="1:44" ht="27" customHeight="1" thickBot="1" x14ac:dyDescent="0.7">
      <c r="A1427" s="8" t="str">
        <f t="shared" si="50"/>
        <v/>
      </c>
      <c r="B1427" s="30"/>
      <c r="E1427" s="31"/>
      <c r="F1427" s="32"/>
      <c r="H1427" s="588" t="s">
        <v>162</v>
      </c>
      <c r="I1427" s="589"/>
      <c r="J1427" s="589"/>
      <c r="K1427" s="589"/>
      <c r="L1427" s="589"/>
      <c r="M1427" s="590"/>
      <c r="N1427" s="565" t="s">
        <v>163</v>
      </c>
      <c r="O1427" s="529"/>
      <c r="P1427" s="529"/>
      <c r="Q1427" s="594"/>
      <c r="R1427" s="595"/>
      <c r="S1427" s="523"/>
      <c r="T1427" s="523"/>
      <c r="U1427" s="523"/>
      <c r="V1427" s="523"/>
      <c r="W1427" s="523"/>
      <c r="X1427" s="523"/>
      <c r="Y1427" s="523"/>
      <c r="Z1427" s="523"/>
      <c r="AA1427" s="523"/>
      <c r="AB1427" s="523"/>
      <c r="AC1427" s="523"/>
      <c r="AD1427" s="524"/>
      <c r="AE1427" s="33"/>
      <c r="AF1427" s="174" t="str">
        <f>_xlfn.IFS(COUNTIF($AE$8:AE1427,AE1427)&lt;&gt;0,COUNTIF($AE$8:AE1427,AE1427),COUNTIF($AE$8:AE1427,AE1427)=0,"")</f>
        <v/>
      </c>
      <c r="AG1427" s="468" t="str">
        <f t="shared" si="49"/>
        <v/>
      </c>
      <c r="AK1427" s="3"/>
      <c r="AL1427" s="363"/>
      <c r="AM1427" s="364"/>
      <c r="AN1427" s="364"/>
      <c r="AO1427" s="364"/>
      <c r="AP1427" s="364"/>
      <c r="AQ1427" s="365"/>
      <c r="AR1427" s="34"/>
    </row>
    <row r="1428" spans="1:44" ht="27" customHeight="1" thickBot="1" x14ac:dyDescent="0.7">
      <c r="A1428" s="8" t="str">
        <f t="shared" si="50"/>
        <v/>
      </c>
      <c r="B1428" s="30"/>
      <c r="E1428" s="31"/>
      <c r="F1428" s="32"/>
      <c r="H1428" s="591"/>
      <c r="I1428" s="592"/>
      <c r="J1428" s="592"/>
      <c r="K1428" s="592"/>
      <c r="L1428" s="592"/>
      <c r="M1428" s="593"/>
      <c r="N1428" s="565" t="s">
        <v>164</v>
      </c>
      <c r="O1428" s="529"/>
      <c r="P1428" s="529"/>
      <c r="Q1428" s="594"/>
      <c r="R1428" s="529" t="s">
        <v>117</v>
      </c>
      <c r="S1428" s="529"/>
      <c r="T1428" s="529"/>
      <c r="U1428" s="529"/>
      <c r="V1428" s="529"/>
      <c r="W1428" s="596" t="s">
        <v>124</v>
      </c>
      <c r="X1428" s="596"/>
      <c r="Y1428" s="596"/>
      <c r="Z1428" s="596"/>
      <c r="AA1428" s="529" t="s">
        <v>116</v>
      </c>
      <c r="AB1428" s="529"/>
      <c r="AC1428" s="529"/>
      <c r="AD1428" s="531"/>
      <c r="AE1428" s="33"/>
      <c r="AF1428" s="174" t="str">
        <f>_xlfn.IFS(COUNTIF($AE$8:AE1428,AE1428)&lt;&gt;0,COUNTIF($AE$8:AE1428,AE1428),COUNTIF($AE$8:AE1428,AE1428)=0,"")</f>
        <v/>
      </c>
      <c r="AG1428" s="468" t="str">
        <f t="shared" si="49"/>
        <v/>
      </c>
      <c r="AK1428" s="3"/>
      <c r="AL1428" s="363"/>
      <c r="AM1428" s="364"/>
      <c r="AN1428" s="364"/>
      <c r="AO1428" s="364"/>
      <c r="AP1428" s="364"/>
      <c r="AQ1428" s="365"/>
      <c r="AR1428" s="34"/>
    </row>
    <row r="1429" spans="1:44" ht="27" customHeight="1" thickBot="1" x14ac:dyDescent="0.7">
      <c r="A1429" s="8" t="str">
        <f t="shared" si="50"/>
        <v/>
      </c>
      <c r="B1429" s="30"/>
      <c r="E1429" s="31"/>
      <c r="F1429" s="32"/>
      <c r="H1429" s="565" t="s">
        <v>160</v>
      </c>
      <c r="I1429" s="529"/>
      <c r="J1429" s="529"/>
      <c r="K1429" s="529"/>
      <c r="L1429" s="566" t="s">
        <v>165</v>
      </c>
      <c r="M1429" s="566"/>
      <c r="N1429" s="566"/>
      <c r="O1429" s="566"/>
      <c r="P1429" s="566"/>
      <c r="Q1429" s="566"/>
      <c r="R1429" s="566"/>
      <c r="S1429" s="566"/>
      <c r="T1429" s="566"/>
      <c r="U1429" s="567"/>
      <c r="V1429" s="567"/>
      <c r="W1429" s="567"/>
      <c r="X1429" s="567"/>
      <c r="Y1429" s="567"/>
      <c r="Z1429" s="567"/>
      <c r="AA1429" s="567"/>
      <c r="AB1429" s="567"/>
      <c r="AC1429" s="567"/>
      <c r="AD1429" s="568"/>
      <c r="AE1429" s="33"/>
      <c r="AF1429" s="174" t="str">
        <f>_xlfn.IFS(COUNTIF($AE$8:AE1429,AE1429)&lt;&gt;0,COUNTIF($AE$8:AE1429,AE1429),COUNTIF($AE$8:AE1429,AE1429)=0,"")</f>
        <v/>
      </c>
      <c r="AG1429" s="468" t="str">
        <f t="shared" si="49"/>
        <v/>
      </c>
      <c r="AK1429" s="3"/>
      <c r="AL1429" s="363"/>
      <c r="AM1429" s="364"/>
      <c r="AN1429" s="364"/>
      <c r="AO1429" s="364"/>
      <c r="AP1429" s="364"/>
      <c r="AQ1429" s="365"/>
      <c r="AR1429" s="34"/>
    </row>
    <row r="1430" spans="1:44" ht="27" customHeight="1" x14ac:dyDescent="0.65">
      <c r="A1430" s="8" t="str">
        <f t="shared" si="50"/>
        <v/>
      </c>
      <c r="B1430" s="30"/>
      <c r="E1430" s="31"/>
      <c r="H1430" s="569"/>
      <c r="I1430" s="570"/>
      <c r="J1430" s="570"/>
      <c r="K1430" s="570"/>
      <c r="L1430" s="570"/>
      <c r="M1430" s="570"/>
      <c r="N1430" s="570"/>
      <c r="O1430" s="570"/>
      <c r="P1430" s="570"/>
      <c r="Q1430" s="570"/>
      <c r="R1430" s="570"/>
      <c r="S1430" s="570"/>
      <c r="T1430" s="570"/>
      <c r="U1430" s="570"/>
      <c r="V1430" s="570"/>
      <c r="W1430" s="570"/>
      <c r="X1430" s="570"/>
      <c r="Y1430" s="570"/>
      <c r="Z1430" s="570"/>
      <c r="AA1430" s="570"/>
      <c r="AB1430" s="570"/>
      <c r="AC1430" s="570"/>
      <c r="AD1430" s="571"/>
      <c r="AE1430" s="33"/>
      <c r="AF1430" s="174" t="str">
        <f>_xlfn.IFS(COUNTIF($AE$8:AE1430,AE1430)&lt;&gt;0,COUNTIF($AE$8:AE1430,AE1430),COUNTIF($AE$8:AE1430,AE1430)=0,"")</f>
        <v/>
      </c>
      <c r="AG1430" s="468" t="str">
        <f t="shared" si="49"/>
        <v/>
      </c>
      <c r="AK1430" s="3"/>
      <c r="AL1430" s="363"/>
      <c r="AM1430" s="364"/>
      <c r="AN1430" s="364"/>
      <c r="AO1430" s="364"/>
      <c r="AP1430" s="364"/>
      <c r="AQ1430" s="365"/>
      <c r="AR1430" s="34"/>
    </row>
    <row r="1431" spans="1:44" ht="27" customHeight="1" x14ac:dyDescent="0.65">
      <c r="A1431" s="8" t="str">
        <f t="shared" si="50"/>
        <v/>
      </c>
      <c r="B1431" s="30"/>
      <c r="E1431" s="31"/>
      <c r="H1431" s="32"/>
      <c r="I1431" s="82" t="s">
        <v>124</v>
      </c>
      <c r="J1431" s="572" t="s">
        <v>118</v>
      </c>
      <c r="K1431" s="573"/>
      <c r="L1431" s="573"/>
      <c r="M1431" s="574"/>
      <c r="N1431" s="82" t="s">
        <v>124</v>
      </c>
      <c r="O1431" s="572" t="s">
        <v>558</v>
      </c>
      <c r="P1431" s="573"/>
      <c r="Q1431" s="574"/>
      <c r="R1431" s="82" t="s">
        <v>124</v>
      </c>
      <c r="S1431" s="572" t="s">
        <v>119</v>
      </c>
      <c r="T1431" s="573"/>
      <c r="U1431" s="574"/>
      <c r="V1431" s="82" t="s">
        <v>124</v>
      </c>
      <c r="W1431" s="572" t="s">
        <v>424</v>
      </c>
      <c r="X1431" s="573"/>
      <c r="Y1431" s="574"/>
      <c r="Z1431" s="82" t="s">
        <v>124</v>
      </c>
      <c r="AA1431" s="572" t="s">
        <v>121</v>
      </c>
      <c r="AB1431" s="573"/>
      <c r="AC1431" s="573"/>
      <c r="AD1431" s="3"/>
      <c r="AE1431" s="33"/>
      <c r="AF1431" s="174" t="str">
        <f>_xlfn.IFS(COUNTIF($AE$8:AE1431,AE1431)&lt;&gt;0,COUNTIF($AE$8:AE1431,AE1431),COUNTIF($AE$8:AE1431,AE1431)=0,"")</f>
        <v/>
      </c>
      <c r="AG1431" s="468" t="str">
        <f t="shared" si="49"/>
        <v/>
      </c>
      <c r="AK1431" s="3"/>
      <c r="AL1431" s="363"/>
      <c r="AM1431" s="364"/>
      <c r="AN1431" s="364"/>
      <c r="AO1431" s="364"/>
      <c r="AP1431" s="364"/>
      <c r="AQ1431" s="365"/>
      <c r="AR1431" s="34"/>
    </row>
    <row r="1432" spans="1:44" ht="27" customHeight="1" x14ac:dyDescent="0.65">
      <c r="A1432" s="8" t="str">
        <f t="shared" si="50"/>
        <v/>
      </c>
      <c r="B1432" s="30"/>
      <c r="E1432" s="31"/>
      <c r="H1432" s="32"/>
      <c r="I1432" s="82" t="s">
        <v>124</v>
      </c>
      <c r="J1432" s="572" t="s">
        <v>166</v>
      </c>
      <c r="K1432" s="573"/>
      <c r="L1432" s="573"/>
      <c r="M1432" s="574"/>
      <c r="N1432" s="82" t="s">
        <v>124</v>
      </c>
      <c r="O1432" s="572" t="s">
        <v>559</v>
      </c>
      <c r="P1432" s="573"/>
      <c r="Q1432" s="573"/>
      <c r="R1432" s="573"/>
      <c r="S1432" s="574"/>
      <c r="T1432" s="82" t="s">
        <v>124</v>
      </c>
      <c r="U1432" s="572" t="s">
        <v>122</v>
      </c>
      <c r="V1432" s="573"/>
      <c r="W1432" s="573"/>
      <c r="X1432" s="573"/>
      <c r="Y1432" s="573"/>
      <c r="Z1432" s="573"/>
      <c r="AA1432" s="573"/>
      <c r="AB1432" s="573"/>
      <c r="AC1432" s="2" t="s">
        <v>28</v>
      </c>
      <c r="AD1432" s="3"/>
      <c r="AE1432" s="33"/>
      <c r="AF1432" s="174" t="str">
        <f>_xlfn.IFS(COUNTIF($AE$8:AE1432,AE1432)&lt;&gt;0,COUNTIF($AE$8:AE1432,AE1432),COUNTIF($AE$8:AE1432,AE1432)=0,"")</f>
        <v/>
      </c>
      <c r="AG1432" s="468" t="str">
        <f t="shared" si="49"/>
        <v/>
      </c>
      <c r="AK1432" s="3"/>
      <c r="AL1432" s="363"/>
      <c r="AM1432" s="364"/>
      <c r="AN1432" s="364"/>
      <c r="AO1432" s="364"/>
      <c r="AP1432" s="364"/>
      <c r="AQ1432" s="365"/>
      <c r="AR1432" s="34"/>
    </row>
    <row r="1433" spans="1:44" ht="27" customHeight="1" thickBot="1" x14ac:dyDescent="0.7">
      <c r="A1433" s="8" t="str">
        <f t="shared" si="50"/>
        <v/>
      </c>
      <c r="B1433" s="30"/>
      <c r="E1433" s="31"/>
      <c r="H1433" s="644"/>
      <c r="I1433" s="645"/>
      <c r="J1433" s="645"/>
      <c r="K1433" s="645"/>
      <c r="L1433" s="645"/>
      <c r="M1433" s="645"/>
      <c r="N1433" s="645"/>
      <c r="O1433" s="645"/>
      <c r="P1433" s="645"/>
      <c r="Q1433" s="645"/>
      <c r="R1433" s="645"/>
      <c r="S1433" s="645"/>
      <c r="T1433" s="645"/>
      <c r="U1433" s="646" t="s">
        <v>123</v>
      </c>
      <c r="V1433" s="646"/>
      <c r="W1433" s="646"/>
      <c r="X1433" s="646"/>
      <c r="Y1433" s="646"/>
      <c r="Z1433" s="646"/>
      <c r="AA1433" s="646"/>
      <c r="AB1433" s="646"/>
      <c r="AC1433" s="646"/>
      <c r="AD1433" s="6"/>
      <c r="AE1433" s="33"/>
      <c r="AF1433" s="174" t="str">
        <f>_xlfn.IFS(COUNTIF($AE$8:AE1433,AE1433)&lt;&gt;0,COUNTIF($AE$8:AE1433,AE1433),COUNTIF($AE$8:AE1433,AE1433)=0,"")</f>
        <v/>
      </c>
      <c r="AG1433" s="468" t="str">
        <f t="shared" si="49"/>
        <v/>
      </c>
      <c r="AK1433" s="3"/>
      <c r="AL1433" s="363"/>
      <c r="AM1433" s="364"/>
      <c r="AN1433" s="364"/>
      <c r="AO1433" s="364"/>
      <c r="AP1433" s="364"/>
      <c r="AQ1433" s="365"/>
      <c r="AR1433" s="34"/>
    </row>
    <row r="1434" spans="1:44" ht="27" customHeight="1" thickBot="1" x14ac:dyDescent="0.7">
      <c r="A1434" s="8" t="str">
        <f t="shared" si="50"/>
        <v/>
      </c>
      <c r="B1434" s="30"/>
      <c r="E1434" s="31"/>
      <c r="H1434" s="565" t="s">
        <v>352</v>
      </c>
      <c r="I1434" s="529"/>
      <c r="J1434" s="529"/>
      <c r="K1434" s="529"/>
      <c r="L1434" s="529"/>
      <c r="M1434" s="529"/>
      <c r="N1434" s="529"/>
      <c r="O1434" s="529"/>
      <c r="P1434" s="529"/>
      <c r="Q1434" s="529"/>
      <c r="R1434" s="529"/>
      <c r="S1434" s="529"/>
      <c r="T1434" s="529"/>
      <c r="U1434" s="531"/>
      <c r="V1434" s="647"/>
      <c r="W1434" s="648"/>
      <c r="X1434" s="648"/>
      <c r="Y1434" s="648"/>
      <c r="Z1434" s="648"/>
      <c r="AA1434" s="648"/>
      <c r="AB1434" s="648"/>
      <c r="AC1434" s="648"/>
      <c r="AD1434" s="649"/>
      <c r="AE1434" s="33"/>
      <c r="AF1434" s="174" t="str">
        <f>_xlfn.IFS(COUNTIF($AE$8:AE1434,AE1434)&lt;&gt;0,COUNTIF($AE$8:AE1434,AE1434),COUNTIF($AE$8:AE1434,AE1434)=0,"")</f>
        <v/>
      </c>
      <c r="AG1434" s="468" t="str">
        <f t="shared" si="49"/>
        <v/>
      </c>
      <c r="AK1434" s="3"/>
      <c r="AL1434" s="363"/>
      <c r="AM1434" s="364"/>
      <c r="AN1434" s="364"/>
      <c r="AO1434" s="364"/>
      <c r="AP1434" s="364"/>
      <c r="AQ1434" s="365"/>
      <c r="AR1434" s="34"/>
    </row>
    <row r="1435" spans="1:44" ht="27" customHeight="1" thickBot="1" x14ac:dyDescent="0.7">
      <c r="A1435" s="8" t="str">
        <f t="shared" si="50"/>
        <v/>
      </c>
      <c r="B1435" s="30"/>
      <c r="E1435" s="31"/>
      <c r="F1435" s="32"/>
      <c r="H1435" s="639" t="s">
        <v>167</v>
      </c>
      <c r="I1435" s="567"/>
      <c r="J1435" s="567"/>
      <c r="K1435" s="567"/>
      <c r="L1435" s="567"/>
      <c r="M1435" s="567"/>
      <c r="N1435" s="567"/>
      <c r="O1435" s="567"/>
      <c r="P1435" s="567"/>
      <c r="Q1435" s="567"/>
      <c r="R1435" s="567"/>
      <c r="S1435" s="567"/>
      <c r="T1435" s="567"/>
      <c r="U1435" s="640"/>
      <c r="V1435" s="7"/>
      <c r="W1435" s="609" t="s">
        <v>124</v>
      </c>
      <c r="X1435" s="609"/>
      <c r="Y1435" s="609"/>
      <c r="Z1435" s="609"/>
      <c r="AA1435" s="529" t="s">
        <v>116</v>
      </c>
      <c r="AB1435" s="529"/>
      <c r="AC1435" s="529"/>
      <c r="AD1435" s="531"/>
      <c r="AE1435" s="33"/>
      <c r="AF1435" s="174" t="str">
        <f>_xlfn.IFS(COUNTIF($AE$8:AE1435,AE1435)&lt;&gt;0,COUNTIF($AE$8:AE1435,AE1435),COUNTIF($AE$8:AE1435,AE1435)=0,"")</f>
        <v/>
      </c>
      <c r="AG1435" s="468" t="str">
        <f t="shared" si="49"/>
        <v/>
      </c>
      <c r="AK1435" s="3"/>
      <c r="AL1435" s="363"/>
      <c r="AM1435" s="364"/>
      <c r="AN1435" s="364"/>
      <c r="AO1435" s="364"/>
      <c r="AP1435" s="364"/>
      <c r="AQ1435" s="365"/>
      <c r="AR1435" s="34"/>
    </row>
    <row r="1436" spans="1:44" ht="27" customHeight="1" x14ac:dyDescent="0.65">
      <c r="A1436" s="8" t="str">
        <f t="shared" si="50"/>
        <v/>
      </c>
      <c r="B1436" s="30"/>
      <c r="E1436" s="31"/>
      <c r="F1436" s="32"/>
      <c r="AE1436" s="33"/>
      <c r="AF1436" s="174" t="str">
        <f>_xlfn.IFS(COUNTIF($AE$8:AE1436,AE1436)&lt;&gt;0,COUNTIF($AE$8:AE1436,AE1436),COUNTIF($AE$8:AE1436,AE1436)=0,"")</f>
        <v/>
      </c>
      <c r="AG1436" s="468" t="str">
        <f t="shared" si="49"/>
        <v/>
      </c>
      <c r="AK1436" s="3"/>
      <c r="AL1436" s="372"/>
      <c r="AQ1436" s="374"/>
      <c r="AR1436" s="34"/>
    </row>
    <row r="1437" spans="1:44" ht="27" customHeight="1" thickBot="1" x14ac:dyDescent="0.7">
      <c r="A1437" s="8" t="str">
        <f t="shared" si="50"/>
        <v/>
      </c>
      <c r="B1437" s="30"/>
      <c r="E1437" s="31"/>
      <c r="F1437" s="32"/>
      <c r="AE1437" s="33"/>
      <c r="AF1437" s="174" t="str">
        <f>_xlfn.IFS(COUNTIF($AE$8:AE1437,AE1437)&lt;&gt;0,COUNTIF($AE$8:AE1437,AE1437),COUNTIF($AE$8:AE1437,AE1437)=0,"")</f>
        <v/>
      </c>
      <c r="AG1437" s="468" t="str">
        <f t="shared" si="49"/>
        <v/>
      </c>
      <c r="AK1437" s="3"/>
      <c r="AL1437" s="372"/>
      <c r="AQ1437" s="374"/>
      <c r="AR1437" s="34"/>
    </row>
    <row r="1438" spans="1:44" ht="42.55" customHeight="1" x14ac:dyDescent="0.65">
      <c r="A1438" s="8" t="str">
        <f t="shared" si="50"/>
        <v/>
      </c>
      <c r="B1438" s="30"/>
      <c r="E1438" s="31"/>
      <c r="F1438" s="32"/>
      <c r="H1438" s="86" t="s">
        <v>341</v>
      </c>
      <c r="I1438" s="581" t="s">
        <v>342</v>
      </c>
      <c r="J1438" s="581"/>
      <c r="K1438" s="581"/>
      <c r="L1438" s="581"/>
      <c r="M1438" s="581"/>
      <c r="N1438" s="581"/>
      <c r="O1438" s="581"/>
      <c r="P1438" s="581"/>
      <c r="Q1438" s="581"/>
      <c r="R1438" s="581"/>
      <c r="S1438" s="581"/>
      <c r="T1438" s="581"/>
      <c r="U1438" s="581"/>
      <c r="V1438" s="581"/>
      <c r="W1438" s="581"/>
      <c r="X1438" s="581"/>
      <c r="Y1438" s="581"/>
      <c r="Z1438" s="581"/>
      <c r="AA1438" s="581"/>
      <c r="AB1438" s="581"/>
      <c r="AC1438" s="581"/>
      <c r="AD1438" s="582"/>
      <c r="AE1438" s="33"/>
      <c r="AF1438" s="174" t="str">
        <f>_xlfn.IFS(COUNTIF($AE$8:AE1438,AE1438)&lt;&gt;0,COUNTIF($AE$8:AE1438,AE1438),COUNTIF($AE$8:AE1438,AE1438)=0,"")</f>
        <v/>
      </c>
      <c r="AG1438" s="468" t="str">
        <f t="shared" si="49"/>
        <v/>
      </c>
      <c r="AK1438" s="3"/>
      <c r="AL1438" s="372"/>
      <c r="AQ1438" s="374"/>
      <c r="AR1438" s="34"/>
    </row>
    <row r="1439" spans="1:44" ht="27" customHeight="1" x14ac:dyDescent="0.65">
      <c r="A1439" s="8" t="str">
        <f t="shared" si="50"/>
        <v/>
      </c>
      <c r="B1439" s="30"/>
      <c r="E1439" s="31"/>
      <c r="F1439" s="32"/>
      <c r="H1439" s="66" t="s">
        <v>341</v>
      </c>
      <c r="I1439" s="583" t="s">
        <v>593</v>
      </c>
      <c r="J1439" s="583"/>
      <c r="K1439" s="583"/>
      <c r="L1439" s="583"/>
      <c r="M1439" s="583"/>
      <c r="N1439" s="583"/>
      <c r="O1439" s="583"/>
      <c r="P1439" s="583"/>
      <c r="Q1439" s="583"/>
      <c r="R1439" s="583"/>
      <c r="S1439" s="583"/>
      <c r="T1439" s="583"/>
      <c r="U1439" s="583"/>
      <c r="V1439" s="583"/>
      <c r="W1439" s="583"/>
      <c r="X1439" s="583"/>
      <c r="Y1439" s="583"/>
      <c r="Z1439" s="583"/>
      <c r="AA1439" s="583"/>
      <c r="AB1439" s="583"/>
      <c r="AC1439" s="583"/>
      <c r="AD1439" s="584"/>
      <c r="AE1439" s="33"/>
      <c r="AF1439" s="174" t="str">
        <f>_xlfn.IFS(COUNTIF($AE$8:AE1439,AE1439)&lt;&gt;0,COUNTIF($AE$8:AE1439,AE1439),COUNTIF($AE$8:AE1439,AE1439)=0,"")</f>
        <v/>
      </c>
      <c r="AG1439" s="468" t="str">
        <f t="shared" si="49"/>
        <v/>
      </c>
      <c r="AK1439" s="3"/>
      <c r="AL1439" s="372"/>
      <c r="AQ1439" s="374"/>
      <c r="AR1439" s="34"/>
    </row>
    <row r="1440" spans="1:44" ht="27" customHeight="1" x14ac:dyDescent="0.65">
      <c r="A1440" s="8" t="str">
        <f t="shared" si="50"/>
        <v/>
      </c>
      <c r="B1440" s="30"/>
      <c r="E1440" s="31"/>
      <c r="F1440" s="32"/>
      <c r="H1440" s="66"/>
      <c r="I1440" s="583"/>
      <c r="J1440" s="583"/>
      <c r="K1440" s="583"/>
      <c r="L1440" s="583"/>
      <c r="M1440" s="583"/>
      <c r="N1440" s="583"/>
      <c r="O1440" s="583"/>
      <c r="P1440" s="583"/>
      <c r="Q1440" s="583"/>
      <c r="R1440" s="583"/>
      <c r="S1440" s="583"/>
      <c r="T1440" s="583"/>
      <c r="U1440" s="583"/>
      <c r="V1440" s="583"/>
      <c r="W1440" s="583"/>
      <c r="X1440" s="583"/>
      <c r="Y1440" s="583"/>
      <c r="Z1440" s="583"/>
      <c r="AA1440" s="583"/>
      <c r="AB1440" s="583"/>
      <c r="AC1440" s="583"/>
      <c r="AD1440" s="584"/>
      <c r="AE1440" s="33"/>
      <c r="AF1440" s="174" t="str">
        <f>_xlfn.IFS(COUNTIF($AE$8:AE1440,AE1440)&lt;&gt;0,COUNTIF($AE$8:AE1440,AE1440),COUNTIF($AE$8:AE1440,AE1440)=0,"")</f>
        <v/>
      </c>
      <c r="AG1440" s="468" t="str">
        <f t="shared" si="49"/>
        <v/>
      </c>
      <c r="AK1440" s="3"/>
      <c r="AL1440" s="372"/>
      <c r="AQ1440" s="374"/>
      <c r="AR1440" s="34"/>
    </row>
    <row r="1441" spans="1:44" ht="27" customHeight="1" x14ac:dyDescent="0.65">
      <c r="A1441" s="8" t="str">
        <f t="shared" si="50"/>
        <v/>
      </c>
      <c r="B1441" s="30"/>
      <c r="E1441" s="31"/>
      <c r="F1441" s="32"/>
      <c r="H1441" s="66" t="s">
        <v>341</v>
      </c>
      <c r="I1441" s="583" t="s">
        <v>343</v>
      </c>
      <c r="J1441" s="583"/>
      <c r="K1441" s="583"/>
      <c r="L1441" s="583"/>
      <c r="M1441" s="583"/>
      <c r="N1441" s="583"/>
      <c r="O1441" s="583"/>
      <c r="P1441" s="583"/>
      <c r="Q1441" s="583"/>
      <c r="R1441" s="583"/>
      <c r="S1441" s="583"/>
      <c r="T1441" s="583"/>
      <c r="U1441" s="583"/>
      <c r="V1441" s="583"/>
      <c r="W1441" s="583"/>
      <c r="X1441" s="583"/>
      <c r="Y1441" s="583"/>
      <c r="Z1441" s="583"/>
      <c r="AA1441" s="583"/>
      <c r="AB1441" s="583"/>
      <c r="AC1441" s="583"/>
      <c r="AD1441" s="584"/>
      <c r="AE1441" s="33"/>
      <c r="AF1441" s="174" t="str">
        <f>_xlfn.IFS(COUNTIF($AE$8:AE1441,AE1441)&lt;&gt;0,COUNTIF($AE$8:AE1441,AE1441),COUNTIF($AE$8:AE1441,AE1441)=0,"")</f>
        <v/>
      </c>
      <c r="AG1441" s="468" t="str">
        <f t="shared" si="49"/>
        <v/>
      </c>
      <c r="AK1441" s="3"/>
      <c r="AL1441" s="372"/>
      <c r="AQ1441" s="374"/>
      <c r="AR1441" s="34"/>
    </row>
    <row r="1442" spans="1:44" ht="27" customHeight="1" x14ac:dyDescent="0.65">
      <c r="A1442" s="8" t="str">
        <f t="shared" si="50"/>
        <v/>
      </c>
      <c r="B1442" s="30"/>
      <c r="E1442" s="31"/>
      <c r="F1442" s="32"/>
      <c r="H1442" s="66" t="s">
        <v>341</v>
      </c>
      <c r="I1442" s="583" t="s">
        <v>344</v>
      </c>
      <c r="J1442" s="583"/>
      <c r="K1442" s="583"/>
      <c r="L1442" s="583"/>
      <c r="M1442" s="583"/>
      <c r="N1442" s="583"/>
      <c r="O1442" s="583"/>
      <c r="P1442" s="583"/>
      <c r="Q1442" s="583"/>
      <c r="R1442" s="583"/>
      <c r="S1442" s="583"/>
      <c r="T1442" s="583"/>
      <c r="U1442" s="583"/>
      <c r="V1442" s="583"/>
      <c r="W1442" s="583"/>
      <c r="X1442" s="583"/>
      <c r="Y1442" s="583"/>
      <c r="Z1442" s="583"/>
      <c r="AA1442" s="583"/>
      <c r="AB1442" s="583"/>
      <c r="AC1442" s="583"/>
      <c r="AD1442" s="584"/>
      <c r="AE1442" s="33"/>
      <c r="AF1442" s="174" t="str">
        <f>_xlfn.IFS(COUNTIF($AE$8:AE1442,AE1442)&lt;&gt;0,COUNTIF($AE$8:AE1442,AE1442),COUNTIF($AE$8:AE1442,AE1442)=0,"")</f>
        <v/>
      </c>
      <c r="AG1442" s="468" t="str">
        <f t="shared" si="49"/>
        <v/>
      </c>
      <c r="AK1442" s="3"/>
      <c r="AL1442" s="372"/>
      <c r="AQ1442" s="374"/>
      <c r="AR1442" s="34"/>
    </row>
    <row r="1443" spans="1:44" ht="27" customHeight="1" x14ac:dyDescent="0.65">
      <c r="A1443" s="8" t="str">
        <f t="shared" si="50"/>
        <v/>
      </c>
      <c r="B1443" s="30"/>
      <c r="E1443" s="31"/>
      <c r="F1443" s="32"/>
      <c r="H1443" s="66"/>
      <c r="I1443" s="583"/>
      <c r="J1443" s="583"/>
      <c r="K1443" s="583"/>
      <c r="L1443" s="583"/>
      <c r="M1443" s="583"/>
      <c r="N1443" s="583"/>
      <c r="O1443" s="583"/>
      <c r="P1443" s="583"/>
      <c r="Q1443" s="583"/>
      <c r="R1443" s="583"/>
      <c r="S1443" s="583"/>
      <c r="T1443" s="583"/>
      <c r="U1443" s="583"/>
      <c r="V1443" s="583"/>
      <c r="W1443" s="583"/>
      <c r="X1443" s="583"/>
      <c r="Y1443" s="583"/>
      <c r="Z1443" s="583"/>
      <c r="AA1443" s="583"/>
      <c r="AB1443" s="583"/>
      <c r="AC1443" s="583"/>
      <c r="AD1443" s="584"/>
      <c r="AE1443" s="33"/>
      <c r="AF1443" s="174" t="str">
        <f>_xlfn.IFS(COUNTIF($AE$8:AE1443,AE1443)&lt;&gt;0,COUNTIF($AE$8:AE1443,AE1443),COUNTIF($AE$8:AE1443,AE1443)=0,"")</f>
        <v/>
      </c>
      <c r="AG1443" s="468" t="str">
        <f t="shared" si="49"/>
        <v/>
      </c>
      <c r="AK1443" s="3"/>
      <c r="AL1443" s="372"/>
      <c r="AQ1443" s="374"/>
      <c r="AR1443" s="34"/>
    </row>
    <row r="1444" spans="1:44" ht="32.799999999999997" customHeight="1" x14ac:dyDescent="0.65">
      <c r="A1444" s="8" t="str">
        <f t="shared" si="50"/>
        <v/>
      </c>
      <c r="B1444" s="30"/>
      <c r="E1444" s="31"/>
      <c r="F1444" s="32"/>
      <c r="H1444" s="66"/>
      <c r="I1444" s="583"/>
      <c r="J1444" s="583"/>
      <c r="K1444" s="583"/>
      <c r="L1444" s="583"/>
      <c r="M1444" s="583"/>
      <c r="N1444" s="583"/>
      <c r="O1444" s="583"/>
      <c r="P1444" s="583"/>
      <c r="Q1444" s="583"/>
      <c r="R1444" s="583"/>
      <c r="S1444" s="583"/>
      <c r="T1444" s="583"/>
      <c r="U1444" s="583"/>
      <c r="V1444" s="583"/>
      <c r="W1444" s="583"/>
      <c r="X1444" s="583"/>
      <c r="Y1444" s="583"/>
      <c r="Z1444" s="583"/>
      <c r="AA1444" s="583"/>
      <c r="AB1444" s="583"/>
      <c r="AC1444" s="583"/>
      <c r="AD1444" s="584"/>
      <c r="AE1444" s="33"/>
      <c r="AF1444" s="174" t="str">
        <f>_xlfn.IFS(COUNTIF($AE$8:AE1444,AE1444)&lt;&gt;0,COUNTIF($AE$8:AE1444,AE1444),COUNTIF($AE$8:AE1444,AE1444)=0,"")</f>
        <v/>
      </c>
      <c r="AG1444" s="468" t="str">
        <f t="shared" si="49"/>
        <v/>
      </c>
      <c r="AK1444" s="3"/>
      <c r="AL1444" s="372"/>
      <c r="AQ1444" s="374"/>
      <c r="AR1444" s="34"/>
    </row>
    <row r="1445" spans="1:44" ht="27" customHeight="1" x14ac:dyDescent="0.65">
      <c r="A1445" s="8" t="str">
        <f t="shared" si="50"/>
        <v/>
      </c>
      <c r="B1445" s="30"/>
      <c r="E1445" s="31"/>
      <c r="F1445" s="32"/>
      <c r="H1445" s="66" t="s">
        <v>341</v>
      </c>
      <c r="I1445" s="583" t="s">
        <v>208</v>
      </c>
      <c r="J1445" s="583"/>
      <c r="K1445" s="583"/>
      <c r="L1445" s="583"/>
      <c r="M1445" s="583"/>
      <c r="N1445" s="583"/>
      <c r="O1445" s="583"/>
      <c r="P1445" s="583"/>
      <c r="Q1445" s="583"/>
      <c r="R1445" s="583"/>
      <c r="S1445" s="583"/>
      <c r="T1445" s="583"/>
      <c r="U1445" s="583"/>
      <c r="V1445" s="583"/>
      <c r="W1445" s="583"/>
      <c r="X1445" s="583"/>
      <c r="Y1445" s="583"/>
      <c r="Z1445" s="583"/>
      <c r="AA1445" s="583"/>
      <c r="AB1445" s="583"/>
      <c r="AC1445" s="583"/>
      <c r="AD1445" s="584"/>
      <c r="AE1445" s="33"/>
      <c r="AF1445" s="174" t="str">
        <f>_xlfn.IFS(COUNTIF($AE$8:AE1445,AE1445)&lt;&gt;0,COUNTIF($AE$8:AE1445,AE1445),COUNTIF($AE$8:AE1445,AE1445)=0,"")</f>
        <v/>
      </c>
      <c r="AG1445" s="468" t="str">
        <f t="shared" si="49"/>
        <v/>
      </c>
      <c r="AK1445" s="3"/>
      <c r="AL1445" s="372"/>
      <c r="AQ1445" s="374"/>
      <c r="AR1445" s="34"/>
    </row>
    <row r="1446" spans="1:44" ht="27" customHeight="1" x14ac:dyDescent="0.65">
      <c r="A1446" s="8" t="str">
        <f t="shared" si="50"/>
        <v/>
      </c>
      <c r="B1446" s="30"/>
      <c r="E1446" s="31"/>
      <c r="F1446" s="32"/>
      <c r="H1446" s="66"/>
      <c r="I1446" s="583"/>
      <c r="J1446" s="583"/>
      <c r="K1446" s="583"/>
      <c r="L1446" s="583"/>
      <c r="M1446" s="583"/>
      <c r="N1446" s="583"/>
      <c r="O1446" s="583"/>
      <c r="P1446" s="583"/>
      <c r="Q1446" s="583"/>
      <c r="R1446" s="583"/>
      <c r="S1446" s="583"/>
      <c r="T1446" s="583"/>
      <c r="U1446" s="583"/>
      <c r="V1446" s="583"/>
      <c r="W1446" s="583"/>
      <c r="X1446" s="583"/>
      <c r="Y1446" s="583"/>
      <c r="Z1446" s="583"/>
      <c r="AA1446" s="583"/>
      <c r="AB1446" s="583"/>
      <c r="AC1446" s="583"/>
      <c r="AD1446" s="584"/>
      <c r="AE1446" s="33"/>
      <c r="AF1446" s="174" t="str">
        <f>_xlfn.IFS(COUNTIF($AE$8:AE1446,AE1446)&lt;&gt;0,COUNTIF($AE$8:AE1446,AE1446),COUNTIF($AE$8:AE1446,AE1446)=0,"")</f>
        <v/>
      </c>
      <c r="AG1446" s="468" t="str">
        <f t="shared" si="49"/>
        <v/>
      </c>
      <c r="AK1446" s="3"/>
      <c r="AL1446" s="372"/>
      <c r="AQ1446" s="374"/>
      <c r="AR1446" s="34"/>
    </row>
    <row r="1447" spans="1:44" ht="27" customHeight="1" x14ac:dyDescent="0.65">
      <c r="A1447" s="8" t="str">
        <f t="shared" si="50"/>
        <v/>
      </c>
      <c r="B1447" s="30"/>
      <c r="E1447" s="31"/>
      <c r="F1447" s="32"/>
      <c r="H1447" s="66"/>
      <c r="I1447" s="583"/>
      <c r="J1447" s="583"/>
      <c r="K1447" s="583"/>
      <c r="L1447" s="583"/>
      <c r="M1447" s="583"/>
      <c r="N1447" s="583"/>
      <c r="O1447" s="583"/>
      <c r="P1447" s="583"/>
      <c r="Q1447" s="583"/>
      <c r="R1447" s="583"/>
      <c r="S1447" s="583"/>
      <c r="T1447" s="583"/>
      <c r="U1447" s="583"/>
      <c r="V1447" s="583"/>
      <c r="W1447" s="583"/>
      <c r="X1447" s="583"/>
      <c r="Y1447" s="583"/>
      <c r="Z1447" s="583"/>
      <c r="AA1447" s="583"/>
      <c r="AB1447" s="583"/>
      <c r="AC1447" s="583"/>
      <c r="AD1447" s="584"/>
      <c r="AE1447" s="33"/>
      <c r="AF1447" s="174" t="str">
        <f>_xlfn.IFS(COUNTIF($AE$8:AE1447,AE1447)&lt;&gt;0,COUNTIF($AE$8:AE1447,AE1447),COUNTIF($AE$8:AE1447,AE1447)=0,"")</f>
        <v/>
      </c>
      <c r="AG1447" s="468" t="str">
        <f t="shared" si="49"/>
        <v/>
      </c>
      <c r="AK1447" s="3"/>
      <c r="AL1447" s="372"/>
      <c r="AQ1447" s="374"/>
      <c r="AR1447" s="34"/>
    </row>
    <row r="1448" spans="1:44" ht="27" customHeight="1" x14ac:dyDescent="0.65">
      <c r="A1448" s="8" t="str">
        <f t="shared" si="50"/>
        <v/>
      </c>
      <c r="B1448" s="30"/>
      <c r="E1448" s="31"/>
      <c r="F1448" s="32"/>
      <c r="H1448" s="32" t="s">
        <v>341</v>
      </c>
      <c r="I1448" s="575" t="s">
        <v>345</v>
      </c>
      <c r="J1448" s="575"/>
      <c r="K1448" s="575"/>
      <c r="L1448" s="575"/>
      <c r="M1448" s="575"/>
      <c r="N1448" s="575"/>
      <c r="O1448" s="575"/>
      <c r="P1448" s="575"/>
      <c r="Q1448" s="575"/>
      <c r="R1448" s="575"/>
      <c r="S1448" s="575"/>
      <c r="T1448" s="575"/>
      <c r="U1448" s="575"/>
      <c r="V1448" s="575"/>
      <c r="W1448" s="575"/>
      <c r="X1448" s="575"/>
      <c r="Y1448" s="575"/>
      <c r="Z1448" s="575"/>
      <c r="AA1448" s="575"/>
      <c r="AB1448" s="575"/>
      <c r="AC1448" s="575"/>
      <c r="AD1448" s="585"/>
      <c r="AE1448" s="33"/>
      <c r="AF1448" s="174" t="str">
        <f>_xlfn.IFS(COUNTIF($AE$8:AE1448,AE1448)&lt;&gt;0,COUNTIF($AE$8:AE1448,AE1448),COUNTIF($AE$8:AE1448,AE1448)=0,"")</f>
        <v/>
      </c>
      <c r="AG1448" s="468" t="str">
        <f t="shared" si="49"/>
        <v/>
      </c>
      <c r="AK1448" s="3"/>
      <c r="AL1448" s="372"/>
      <c r="AQ1448" s="374"/>
      <c r="AR1448" s="34"/>
    </row>
    <row r="1449" spans="1:44" ht="27" customHeight="1" thickBot="1" x14ac:dyDescent="0.7">
      <c r="A1449" s="8" t="str">
        <f t="shared" si="50"/>
        <v/>
      </c>
      <c r="B1449" s="30"/>
      <c r="E1449" s="31"/>
      <c r="F1449" s="32"/>
      <c r="H1449" s="42" t="s">
        <v>341</v>
      </c>
      <c r="I1449" s="586" t="s">
        <v>346</v>
      </c>
      <c r="J1449" s="586"/>
      <c r="K1449" s="586"/>
      <c r="L1449" s="586"/>
      <c r="M1449" s="586"/>
      <c r="N1449" s="586"/>
      <c r="O1449" s="586"/>
      <c r="P1449" s="586"/>
      <c r="Q1449" s="586"/>
      <c r="R1449" s="586"/>
      <c r="S1449" s="586"/>
      <c r="T1449" s="586"/>
      <c r="U1449" s="586"/>
      <c r="V1449" s="586"/>
      <c r="W1449" s="586"/>
      <c r="X1449" s="586"/>
      <c r="Y1449" s="586"/>
      <c r="Z1449" s="586"/>
      <c r="AA1449" s="586"/>
      <c r="AB1449" s="586"/>
      <c r="AC1449" s="586"/>
      <c r="AD1449" s="587"/>
      <c r="AE1449" s="33"/>
      <c r="AF1449" s="174" t="str">
        <f>_xlfn.IFS(COUNTIF($AE$8:AE1449,AE1449)&lt;&gt;0,COUNTIF($AE$8:AE1449,AE1449),COUNTIF($AE$8:AE1449,AE1449)=0,"")</f>
        <v/>
      </c>
      <c r="AG1449" s="468" t="str">
        <f t="shared" si="49"/>
        <v/>
      </c>
      <c r="AK1449" s="3"/>
      <c r="AL1449" s="372"/>
      <c r="AQ1449" s="374"/>
      <c r="AR1449" s="34"/>
    </row>
    <row r="1450" spans="1:44" ht="27" customHeight="1" x14ac:dyDescent="0.65">
      <c r="A1450" s="8" t="str">
        <f t="shared" si="50"/>
        <v/>
      </c>
      <c r="B1450" s="30"/>
      <c r="E1450" s="31"/>
      <c r="F1450" s="32"/>
      <c r="AE1450" s="33"/>
      <c r="AF1450" s="174" t="str">
        <f>_xlfn.IFS(COUNTIF($AE$8:AE1450,AE1450)&lt;&gt;0,COUNTIF($AE$8:AE1450,AE1450),COUNTIF($AE$8:AE1450,AE1450)=0,"")</f>
        <v/>
      </c>
      <c r="AG1450" s="468" t="str">
        <f t="shared" si="49"/>
        <v/>
      </c>
      <c r="AK1450" s="3"/>
      <c r="AL1450" s="372"/>
      <c r="AQ1450" s="374"/>
      <c r="AR1450" s="34"/>
    </row>
    <row r="1451" spans="1:44" ht="27" customHeight="1" x14ac:dyDescent="0.65">
      <c r="A1451" s="8">
        <f t="shared" si="50"/>
        <v>209</v>
      </c>
      <c r="B1451" s="30"/>
      <c r="E1451" s="31"/>
      <c r="F1451" s="629" t="s">
        <v>250</v>
      </c>
      <c r="G1451" s="630"/>
      <c r="H1451" s="545" t="s">
        <v>819</v>
      </c>
      <c r="I1451" s="545"/>
      <c r="J1451" s="545"/>
      <c r="K1451" s="545"/>
      <c r="L1451" s="545"/>
      <c r="M1451" s="545"/>
      <c r="N1451" s="545"/>
      <c r="O1451" s="545"/>
      <c r="P1451" s="545"/>
      <c r="Q1451" s="545"/>
      <c r="R1451" s="545"/>
      <c r="S1451" s="545"/>
      <c r="T1451" s="545"/>
      <c r="U1451" s="545"/>
      <c r="V1451" s="545"/>
      <c r="W1451" s="545"/>
      <c r="X1451" s="545"/>
      <c r="Y1451" s="545"/>
      <c r="Z1451" s="545"/>
      <c r="AA1451" s="545"/>
      <c r="AB1451" s="545"/>
      <c r="AC1451" s="545"/>
      <c r="AD1451" s="545"/>
      <c r="AE1451" s="304" t="s">
        <v>838</v>
      </c>
      <c r="AF1451" s="174">
        <f>_xlfn.IFS(COUNTIF($AE$8:AE1451,AE1451)&lt;&gt;0,COUNTIF($AE$8:AE1451,AE1451),COUNTIF($AE$8:AE1451,AE1451)=0,"")</f>
        <v>209</v>
      </c>
      <c r="AG1451" s="468">
        <f t="shared" si="49"/>
        <v>209</v>
      </c>
      <c r="AH1451" s="554" t="s">
        <v>50</v>
      </c>
      <c r="AI1451" s="555"/>
      <c r="AJ1451" s="556"/>
      <c r="AK1451" s="3"/>
      <c r="AL1451" s="631" t="s">
        <v>1154</v>
      </c>
      <c r="AM1451" s="632"/>
      <c r="AN1451" s="632"/>
      <c r="AO1451" s="632"/>
      <c r="AP1451" s="632"/>
      <c r="AQ1451" s="633"/>
      <c r="AR1451" s="70" t="e">
        <f>VLOOKUP(AH1451,$CD$7:$CE$9,2,FALSE)</f>
        <v>#N/A</v>
      </c>
    </row>
    <row r="1452" spans="1:44" ht="27" customHeight="1" x14ac:dyDescent="0.65">
      <c r="A1452" s="8" t="str">
        <f t="shared" si="50"/>
        <v/>
      </c>
      <c r="B1452" s="30"/>
      <c r="E1452" s="31"/>
      <c r="F1452" s="32"/>
      <c r="H1452" s="545"/>
      <c r="I1452" s="545"/>
      <c r="J1452" s="545"/>
      <c r="K1452" s="545"/>
      <c r="L1452" s="545"/>
      <c r="M1452" s="545"/>
      <c r="N1452" s="545"/>
      <c r="O1452" s="545"/>
      <c r="P1452" s="545"/>
      <c r="Q1452" s="545"/>
      <c r="R1452" s="545"/>
      <c r="S1452" s="545"/>
      <c r="T1452" s="545"/>
      <c r="U1452" s="545"/>
      <c r="V1452" s="545"/>
      <c r="W1452" s="545"/>
      <c r="X1452" s="545"/>
      <c r="Y1452" s="545"/>
      <c r="Z1452" s="545"/>
      <c r="AA1452" s="545"/>
      <c r="AB1452" s="545"/>
      <c r="AC1452" s="545"/>
      <c r="AD1452" s="545"/>
      <c r="AE1452" s="33"/>
      <c r="AF1452" s="174" t="str">
        <f>_xlfn.IFS(COUNTIF($AE$8:AE1452,AE1452)&lt;&gt;0,COUNTIF($AE$8:AE1452,AE1452),COUNTIF($AE$8:AE1452,AE1452)=0,"")</f>
        <v/>
      </c>
      <c r="AG1452" s="468" t="str">
        <f t="shared" si="49"/>
        <v/>
      </c>
      <c r="AK1452" s="3"/>
      <c r="AL1452" s="631"/>
      <c r="AM1452" s="632"/>
      <c r="AN1452" s="632"/>
      <c r="AO1452" s="632"/>
      <c r="AP1452" s="632"/>
      <c r="AQ1452" s="633"/>
      <c r="AR1452" s="34"/>
    </row>
    <row r="1453" spans="1:44" ht="27" customHeight="1" thickBot="1" x14ac:dyDescent="0.7">
      <c r="A1453" s="8" t="str">
        <f t="shared" si="50"/>
        <v/>
      </c>
      <c r="B1453" s="30"/>
      <c r="E1453" s="31"/>
      <c r="F1453" s="32"/>
      <c r="H1453" s="545"/>
      <c r="I1453" s="545"/>
      <c r="J1453" s="545"/>
      <c r="K1453" s="545"/>
      <c r="L1453" s="545"/>
      <c r="M1453" s="545"/>
      <c r="N1453" s="545"/>
      <c r="O1453" s="545"/>
      <c r="P1453" s="545"/>
      <c r="Q1453" s="545"/>
      <c r="R1453" s="545"/>
      <c r="S1453" s="545"/>
      <c r="T1453" s="545"/>
      <c r="U1453" s="545"/>
      <c r="V1453" s="545"/>
      <c r="W1453" s="545"/>
      <c r="X1453" s="545"/>
      <c r="Y1453" s="545"/>
      <c r="Z1453" s="545"/>
      <c r="AA1453" s="545"/>
      <c r="AB1453" s="545"/>
      <c r="AC1453" s="545"/>
      <c r="AD1453" s="545"/>
      <c r="AE1453" s="33"/>
      <c r="AF1453" s="174" t="str">
        <f>_xlfn.IFS(COUNTIF($AE$8:AE1453,AE1453)&lt;&gt;0,COUNTIF($AE$8:AE1453,AE1453),COUNTIF($AE$8:AE1453,AE1453)=0,"")</f>
        <v/>
      </c>
      <c r="AG1453" s="468" t="str">
        <f t="shared" si="49"/>
        <v/>
      </c>
      <c r="AK1453" s="3"/>
      <c r="AL1453" s="631"/>
      <c r="AM1453" s="632"/>
      <c r="AN1453" s="632"/>
      <c r="AO1453" s="632"/>
      <c r="AP1453" s="632"/>
      <c r="AQ1453" s="633"/>
      <c r="AR1453" s="34"/>
    </row>
    <row r="1454" spans="1:44" ht="27" customHeight="1" x14ac:dyDescent="0.65">
      <c r="A1454" s="8" t="str">
        <f t="shared" si="50"/>
        <v/>
      </c>
      <c r="B1454" s="30"/>
      <c r="E1454" s="31"/>
      <c r="F1454" s="32"/>
      <c r="G1454" s="86" t="s">
        <v>340</v>
      </c>
      <c r="H1454" s="659" t="s">
        <v>347</v>
      </c>
      <c r="I1454" s="659"/>
      <c r="J1454" s="659"/>
      <c r="K1454" s="659"/>
      <c r="L1454" s="659"/>
      <c r="M1454" s="659"/>
      <c r="N1454" s="659"/>
      <c r="O1454" s="659"/>
      <c r="P1454" s="659"/>
      <c r="Q1454" s="659"/>
      <c r="R1454" s="659"/>
      <c r="S1454" s="659"/>
      <c r="T1454" s="659"/>
      <c r="U1454" s="659"/>
      <c r="V1454" s="659"/>
      <c r="W1454" s="659"/>
      <c r="X1454" s="659"/>
      <c r="Y1454" s="659"/>
      <c r="Z1454" s="659"/>
      <c r="AA1454" s="659"/>
      <c r="AB1454" s="659"/>
      <c r="AC1454" s="659"/>
      <c r="AD1454" s="660"/>
      <c r="AE1454" s="33"/>
      <c r="AF1454" s="174" t="str">
        <f>_xlfn.IFS(COUNTIF($AE$8:AE1454,AE1454)&lt;&gt;0,COUNTIF($AE$8:AE1454,AE1454),COUNTIF($AE$8:AE1454,AE1454)=0,"")</f>
        <v/>
      </c>
      <c r="AG1454" s="468" t="str">
        <f t="shared" si="49"/>
        <v/>
      </c>
      <c r="AK1454" s="3"/>
      <c r="AL1454" s="387"/>
      <c r="AM1454" s="388"/>
      <c r="AN1454" s="388"/>
      <c r="AO1454" s="388"/>
      <c r="AP1454" s="388"/>
      <c r="AQ1454" s="389"/>
      <c r="AR1454" s="34"/>
    </row>
    <row r="1455" spans="1:44" ht="27" customHeight="1" x14ac:dyDescent="0.65">
      <c r="A1455" s="8" t="str">
        <f t="shared" si="50"/>
        <v/>
      </c>
      <c r="B1455" s="30"/>
      <c r="E1455" s="31"/>
      <c r="F1455" s="32"/>
      <c r="G1455" s="66" t="s">
        <v>340</v>
      </c>
      <c r="H1455" s="626" t="s">
        <v>348</v>
      </c>
      <c r="I1455" s="626"/>
      <c r="J1455" s="626"/>
      <c r="K1455" s="626"/>
      <c r="L1455" s="626"/>
      <c r="M1455" s="626"/>
      <c r="N1455" s="626"/>
      <c r="O1455" s="626"/>
      <c r="P1455" s="626"/>
      <c r="Q1455" s="626"/>
      <c r="R1455" s="626"/>
      <c r="S1455" s="626"/>
      <c r="T1455" s="626"/>
      <c r="U1455" s="626"/>
      <c r="V1455" s="626"/>
      <c r="W1455" s="626"/>
      <c r="X1455" s="626"/>
      <c r="Y1455" s="626"/>
      <c r="Z1455" s="626"/>
      <c r="AA1455" s="626"/>
      <c r="AB1455" s="626"/>
      <c r="AC1455" s="626"/>
      <c r="AD1455" s="627"/>
      <c r="AE1455" s="33"/>
      <c r="AF1455" s="174" t="str">
        <f>_xlfn.IFS(COUNTIF($AE$8:AE1455,AE1455)&lt;&gt;0,COUNTIF($AE$8:AE1455,AE1455),COUNTIF($AE$8:AE1455,AE1455)=0,"")</f>
        <v/>
      </c>
      <c r="AG1455" s="468" t="str">
        <f t="shared" si="49"/>
        <v/>
      </c>
      <c r="AH1455" s="623" t="s">
        <v>874</v>
      </c>
      <c r="AI1455" s="623"/>
      <c r="AJ1455" s="623"/>
      <c r="AK1455" s="3"/>
      <c r="AL1455" s="387"/>
      <c r="AM1455" s="388"/>
      <c r="AN1455" s="388"/>
      <c r="AO1455" s="388"/>
      <c r="AP1455" s="388"/>
      <c r="AQ1455" s="389"/>
      <c r="AR1455" s="34"/>
    </row>
    <row r="1456" spans="1:44" ht="27" customHeight="1" x14ac:dyDescent="0.65">
      <c r="A1456" s="8">
        <f t="shared" si="50"/>
        <v>210</v>
      </c>
      <c r="B1456" s="30"/>
      <c r="E1456" s="31"/>
      <c r="F1456" s="32"/>
      <c r="G1456" s="66" t="s">
        <v>340</v>
      </c>
      <c r="H1456" s="583" t="s">
        <v>349</v>
      </c>
      <c r="I1456" s="583"/>
      <c r="J1456" s="583"/>
      <c r="K1456" s="583"/>
      <c r="L1456" s="583"/>
      <c r="M1456" s="583"/>
      <c r="N1456" s="583"/>
      <c r="O1456" s="583"/>
      <c r="P1456" s="583"/>
      <c r="Q1456" s="583"/>
      <c r="R1456" s="583"/>
      <c r="S1456" s="583"/>
      <c r="T1456" s="583"/>
      <c r="U1456" s="583"/>
      <c r="V1456" s="583"/>
      <c r="W1456" s="583"/>
      <c r="X1456" s="583"/>
      <c r="Y1456" s="583"/>
      <c r="Z1456" s="583"/>
      <c r="AA1456" s="583"/>
      <c r="AB1456" s="583"/>
      <c r="AC1456" s="583"/>
      <c r="AD1456" s="584"/>
      <c r="AE1456" s="171" t="s">
        <v>838</v>
      </c>
      <c r="AF1456" s="174">
        <f>_xlfn.IFS(COUNTIF($AE$8:AE1456,AE1456)&lt;&gt;0,COUNTIF($AE$8:AE1456,AE1456),COUNTIF($AE$8:AE1456,AE1456)=0,"")</f>
        <v>210</v>
      </c>
      <c r="AG1456" s="468">
        <f t="shared" si="49"/>
        <v>210</v>
      </c>
      <c r="AH1456" s="554" t="s">
        <v>50</v>
      </c>
      <c r="AI1456" s="555"/>
      <c r="AJ1456" s="556"/>
      <c r="AK1456" s="3"/>
      <c r="AL1456" s="631" t="s">
        <v>1155</v>
      </c>
      <c r="AM1456" s="632"/>
      <c r="AN1456" s="632"/>
      <c r="AO1456" s="632"/>
      <c r="AP1456" s="632"/>
      <c r="AQ1456" s="633"/>
      <c r="AR1456" s="70" t="e">
        <f>VLOOKUP(AH1456,$CD$7:$CE$9,2,FALSE)</f>
        <v>#N/A</v>
      </c>
    </row>
    <row r="1457" spans="1:44" ht="27" customHeight="1" x14ac:dyDescent="0.65">
      <c r="A1457" s="8" t="str">
        <f t="shared" si="50"/>
        <v/>
      </c>
      <c r="B1457" s="30"/>
      <c r="E1457" s="31"/>
      <c r="F1457" s="32"/>
      <c r="G1457" s="66"/>
      <c r="H1457" s="583"/>
      <c r="I1457" s="583"/>
      <c r="J1457" s="583"/>
      <c r="K1457" s="583"/>
      <c r="L1457" s="583"/>
      <c r="M1457" s="583"/>
      <c r="N1457" s="583"/>
      <c r="O1457" s="583"/>
      <c r="P1457" s="583"/>
      <c r="Q1457" s="583"/>
      <c r="R1457" s="583"/>
      <c r="S1457" s="583"/>
      <c r="T1457" s="583"/>
      <c r="U1457" s="583"/>
      <c r="V1457" s="583"/>
      <c r="W1457" s="583"/>
      <c r="X1457" s="583"/>
      <c r="Y1457" s="583"/>
      <c r="Z1457" s="583"/>
      <c r="AA1457" s="583"/>
      <c r="AB1457" s="583"/>
      <c r="AC1457" s="583"/>
      <c r="AD1457" s="584"/>
      <c r="AE1457" s="33"/>
      <c r="AF1457" s="174" t="str">
        <f>_xlfn.IFS(COUNTIF($AE$8:AE1457,AE1457)&lt;&gt;0,COUNTIF($AE$8:AE1457,AE1457),COUNTIF($AE$8:AE1457,AE1457)=0,"")</f>
        <v/>
      </c>
      <c r="AG1457" s="468" t="str">
        <f t="shared" si="49"/>
        <v/>
      </c>
      <c r="AH1457" s="948" t="s">
        <v>873</v>
      </c>
      <c r="AI1457" s="948"/>
      <c r="AJ1457" s="948"/>
      <c r="AK1457" s="3"/>
      <c r="AL1457" s="631"/>
      <c r="AM1457" s="632"/>
      <c r="AN1457" s="632"/>
      <c r="AO1457" s="632"/>
      <c r="AP1457" s="632"/>
      <c r="AQ1457" s="633"/>
      <c r="AR1457" s="34"/>
    </row>
    <row r="1458" spans="1:44" ht="27" customHeight="1" x14ac:dyDescent="0.65">
      <c r="A1458" s="8">
        <f t="shared" si="50"/>
        <v>211</v>
      </c>
      <c r="B1458" s="30"/>
      <c r="E1458" s="31"/>
      <c r="F1458" s="32"/>
      <c r="G1458" s="66" t="s">
        <v>340</v>
      </c>
      <c r="H1458" s="626" t="s">
        <v>350</v>
      </c>
      <c r="I1458" s="626"/>
      <c r="J1458" s="626"/>
      <c r="K1458" s="626"/>
      <c r="L1458" s="626"/>
      <c r="M1458" s="626"/>
      <c r="N1458" s="626"/>
      <c r="O1458" s="626"/>
      <c r="P1458" s="626"/>
      <c r="Q1458" s="626"/>
      <c r="R1458" s="626"/>
      <c r="S1458" s="626"/>
      <c r="T1458" s="626"/>
      <c r="U1458" s="626"/>
      <c r="V1458" s="626"/>
      <c r="W1458" s="626"/>
      <c r="X1458" s="626"/>
      <c r="Y1458" s="626"/>
      <c r="Z1458" s="626"/>
      <c r="AA1458" s="626"/>
      <c r="AB1458" s="626"/>
      <c r="AC1458" s="626"/>
      <c r="AD1458" s="627"/>
      <c r="AE1458" s="171" t="s">
        <v>838</v>
      </c>
      <c r="AF1458" s="174">
        <f>_xlfn.IFS(COUNTIF($AE$8:AE1458,AE1458)&lt;&gt;0,COUNTIF($AE$8:AE1458,AE1458),COUNTIF($AE$8:AE1458,AE1458)=0,"")</f>
        <v>211</v>
      </c>
      <c r="AG1458" s="468">
        <f t="shared" si="49"/>
        <v>211</v>
      </c>
      <c r="AH1458" s="554" t="s">
        <v>50</v>
      </c>
      <c r="AI1458" s="555"/>
      <c r="AJ1458" s="556"/>
      <c r="AK1458" s="3"/>
      <c r="AL1458" s="631" t="s">
        <v>1155</v>
      </c>
      <c r="AM1458" s="632"/>
      <c r="AN1458" s="632"/>
      <c r="AO1458" s="632"/>
      <c r="AP1458" s="632"/>
      <c r="AQ1458" s="633"/>
      <c r="AR1458" s="70" t="e">
        <f>VLOOKUP(AH1458,$CD$7:$CE$9,2,FALSE)</f>
        <v>#N/A</v>
      </c>
    </row>
    <row r="1459" spans="1:44" ht="27" customHeight="1" thickBot="1" x14ac:dyDescent="0.7">
      <c r="A1459" s="8" t="str">
        <f t="shared" si="50"/>
        <v/>
      </c>
      <c r="B1459" s="30"/>
      <c r="E1459" s="31"/>
      <c r="F1459" s="32"/>
      <c r="G1459" s="67" t="s">
        <v>340</v>
      </c>
      <c r="H1459" s="576" t="s">
        <v>351</v>
      </c>
      <c r="I1459" s="576"/>
      <c r="J1459" s="576"/>
      <c r="K1459" s="576"/>
      <c r="L1459" s="576"/>
      <c r="M1459" s="576"/>
      <c r="N1459" s="576"/>
      <c r="O1459" s="576"/>
      <c r="P1459" s="576"/>
      <c r="Q1459" s="576"/>
      <c r="R1459" s="576"/>
      <c r="S1459" s="576"/>
      <c r="T1459" s="576"/>
      <c r="U1459" s="576"/>
      <c r="V1459" s="576"/>
      <c r="W1459" s="576"/>
      <c r="X1459" s="576"/>
      <c r="Y1459" s="576"/>
      <c r="Z1459" s="576"/>
      <c r="AA1459" s="576"/>
      <c r="AB1459" s="576"/>
      <c r="AC1459" s="576"/>
      <c r="AD1459" s="577"/>
      <c r="AE1459" s="33"/>
      <c r="AF1459" s="174" t="str">
        <f>_xlfn.IFS(COUNTIF($AE$8:AE1459,AE1459)&lt;&gt;0,COUNTIF($AE$8:AE1459,AE1459),COUNTIF($AE$8:AE1459,AE1459)=0,"")</f>
        <v/>
      </c>
      <c r="AG1459" s="468" t="str">
        <f t="shared" si="49"/>
        <v/>
      </c>
      <c r="AK1459" s="3"/>
      <c r="AL1459" s="631"/>
      <c r="AM1459" s="632"/>
      <c r="AN1459" s="632"/>
      <c r="AO1459" s="632"/>
      <c r="AP1459" s="632"/>
      <c r="AQ1459" s="633"/>
      <c r="AR1459" s="34"/>
    </row>
    <row r="1460" spans="1:44" ht="27" customHeight="1" x14ac:dyDescent="0.65">
      <c r="A1460" s="8" t="str">
        <f t="shared" si="50"/>
        <v/>
      </c>
      <c r="B1460" s="30"/>
      <c r="E1460" s="31"/>
      <c r="F1460" s="32"/>
      <c r="AE1460" s="33"/>
      <c r="AF1460" s="174" t="str">
        <f>_xlfn.IFS(COUNTIF($AE$8:AE1460,AE1460)&lt;&gt;0,COUNTIF($AE$8:AE1460,AE1460),COUNTIF($AE$8:AE1460,AE1460)=0,"")</f>
        <v/>
      </c>
      <c r="AG1460" s="468" t="str">
        <f t="shared" si="49"/>
        <v/>
      </c>
      <c r="AK1460" s="3"/>
      <c r="AL1460" s="372"/>
      <c r="AQ1460" s="374"/>
      <c r="AR1460" s="34"/>
    </row>
    <row r="1461" spans="1:44" ht="27" customHeight="1" x14ac:dyDescent="0.65">
      <c r="A1461" s="8">
        <f t="shared" si="50"/>
        <v>212</v>
      </c>
      <c r="B1461" s="30"/>
      <c r="E1461" s="31"/>
      <c r="F1461" s="629" t="s">
        <v>244</v>
      </c>
      <c r="G1461" s="630"/>
      <c r="H1461" s="511" t="s">
        <v>820</v>
      </c>
      <c r="I1461" s="620"/>
      <c r="J1461" s="620"/>
      <c r="K1461" s="620"/>
      <c r="L1461" s="620"/>
      <c r="M1461" s="620"/>
      <c r="N1461" s="620"/>
      <c r="O1461" s="620"/>
      <c r="P1461" s="620"/>
      <c r="Q1461" s="620"/>
      <c r="R1461" s="620"/>
      <c r="S1461" s="620"/>
      <c r="T1461" s="620"/>
      <c r="U1461" s="620"/>
      <c r="V1461" s="620"/>
      <c r="W1461" s="620"/>
      <c r="X1461" s="620"/>
      <c r="Y1461" s="620"/>
      <c r="Z1461" s="620"/>
      <c r="AA1461" s="620"/>
      <c r="AB1461" s="620"/>
      <c r="AC1461" s="620"/>
      <c r="AD1461" s="620"/>
      <c r="AE1461" s="171" t="s">
        <v>838</v>
      </c>
      <c r="AF1461" s="174">
        <f>_xlfn.IFS(COUNTIF($AE$8:AE1461,AE1461)&lt;&gt;0,COUNTIF($AE$8:AE1461,AE1461),COUNTIF($AE$8:AE1461,AE1461)=0,"")</f>
        <v>212</v>
      </c>
      <c r="AG1461" s="468">
        <f t="shared" si="49"/>
        <v>212</v>
      </c>
      <c r="AH1461" s="554" t="s">
        <v>50</v>
      </c>
      <c r="AI1461" s="555"/>
      <c r="AJ1461" s="556"/>
      <c r="AK1461" s="3"/>
      <c r="AL1461" s="631" t="s">
        <v>1156</v>
      </c>
      <c r="AM1461" s="632"/>
      <c r="AN1461" s="632"/>
      <c r="AO1461" s="632"/>
      <c r="AP1461" s="632"/>
      <c r="AQ1461" s="633"/>
      <c r="AR1461" s="70" t="e">
        <f>VLOOKUP(AH1461,$CD$7:$CE$9,2,FALSE)</f>
        <v>#N/A</v>
      </c>
    </row>
    <row r="1462" spans="1:44" ht="27" customHeight="1" x14ac:dyDescent="0.65">
      <c r="A1462" s="8" t="str">
        <f t="shared" si="50"/>
        <v/>
      </c>
      <c r="B1462" s="30"/>
      <c r="E1462" s="31"/>
      <c r="F1462" s="256"/>
      <c r="G1462" s="195"/>
      <c r="H1462" s="511"/>
      <c r="I1462" s="620"/>
      <c r="J1462" s="620"/>
      <c r="K1462" s="620"/>
      <c r="L1462" s="620"/>
      <c r="M1462" s="620"/>
      <c r="N1462" s="620"/>
      <c r="O1462" s="620"/>
      <c r="P1462" s="620"/>
      <c r="Q1462" s="620"/>
      <c r="R1462" s="620"/>
      <c r="S1462" s="620"/>
      <c r="T1462" s="620"/>
      <c r="U1462" s="620"/>
      <c r="V1462" s="620"/>
      <c r="W1462" s="620"/>
      <c r="X1462" s="620"/>
      <c r="Y1462" s="620"/>
      <c r="Z1462" s="620"/>
      <c r="AA1462" s="620"/>
      <c r="AB1462" s="620"/>
      <c r="AC1462" s="620"/>
      <c r="AD1462" s="620"/>
      <c r="AE1462" s="33"/>
      <c r="AF1462" s="174" t="str">
        <f>_xlfn.IFS(COUNTIF($AE$8:AE1462,AE1462)&lt;&gt;0,COUNTIF($AE$8:AE1462,AE1462),COUNTIF($AE$8:AE1462,AE1462)=0,"")</f>
        <v/>
      </c>
      <c r="AG1462" s="468" t="str">
        <f t="shared" si="49"/>
        <v/>
      </c>
      <c r="AH1462" s="121"/>
      <c r="AI1462" s="121"/>
      <c r="AJ1462" s="121"/>
      <c r="AK1462" s="3"/>
      <c r="AL1462" s="631"/>
      <c r="AM1462" s="632"/>
      <c r="AN1462" s="632"/>
      <c r="AO1462" s="632"/>
      <c r="AP1462" s="632"/>
      <c r="AQ1462" s="633"/>
      <c r="AR1462" s="70"/>
    </row>
    <row r="1463" spans="1:44" ht="47.25" customHeight="1" x14ac:dyDescent="0.65">
      <c r="B1463" s="30"/>
      <c r="E1463" s="31"/>
      <c r="F1463" s="256"/>
      <c r="G1463" s="195"/>
      <c r="H1463" s="511"/>
      <c r="I1463" s="620"/>
      <c r="J1463" s="620"/>
      <c r="K1463" s="620"/>
      <c r="L1463" s="620"/>
      <c r="M1463" s="620"/>
      <c r="N1463" s="620"/>
      <c r="O1463" s="620"/>
      <c r="P1463" s="620"/>
      <c r="Q1463" s="620"/>
      <c r="R1463" s="620"/>
      <c r="S1463" s="620"/>
      <c r="T1463" s="620"/>
      <c r="U1463" s="620"/>
      <c r="V1463" s="620"/>
      <c r="W1463" s="620"/>
      <c r="X1463" s="620"/>
      <c r="Y1463" s="620"/>
      <c r="Z1463" s="620"/>
      <c r="AA1463" s="620"/>
      <c r="AB1463" s="620"/>
      <c r="AC1463" s="620"/>
      <c r="AD1463" s="620"/>
      <c r="AE1463" s="33"/>
      <c r="AF1463" s="174"/>
      <c r="AG1463" s="468"/>
      <c r="AH1463" s="121"/>
      <c r="AI1463" s="121"/>
      <c r="AJ1463" s="121"/>
      <c r="AK1463" s="3"/>
      <c r="AL1463" s="631"/>
      <c r="AM1463" s="632"/>
      <c r="AN1463" s="632"/>
      <c r="AO1463" s="632"/>
      <c r="AP1463" s="632"/>
      <c r="AQ1463" s="633"/>
      <c r="AR1463" s="70"/>
    </row>
    <row r="1464" spans="1:44" ht="27" customHeight="1" x14ac:dyDescent="0.65">
      <c r="B1464" s="30"/>
      <c r="E1464" s="31"/>
      <c r="F1464" s="32"/>
      <c r="H1464" s="265"/>
      <c r="I1464" s="265"/>
      <c r="J1464" s="265"/>
      <c r="K1464" s="265"/>
      <c r="L1464" s="265"/>
      <c r="M1464" s="265"/>
      <c r="N1464" s="265"/>
      <c r="O1464" s="265"/>
      <c r="P1464" s="265"/>
      <c r="Q1464" s="265"/>
      <c r="R1464" s="265"/>
      <c r="S1464" s="265"/>
      <c r="T1464" s="265"/>
      <c r="U1464" s="265"/>
      <c r="V1464" s="265"/>
      <c r="W1464" s="265"/>
      <c r="X1464" s="265"/>
      <c r="Y1464" s="265"/>
      <c r="Z1464" s="265"/>
      <c r="AA1464" s="265"/>
      <c r="AB1464" s="265"/>
      <c r="AC1464" s="265"/>
      <c r="AD1464" s="265"/>
      <c r="AE1464" s="33"/>
      <c r="AF1464" s="174"/>
      <c r="AG1464" s="468"/>
      <c r="AK1464" s="3"/>
      <c r="AL1464" s="333"/>
      <c r="AM1464" s="334"/>
      <c r="AN1464" s="334"/>
      <c r="AO1464" s="334"/>
      <c r="AP1464" s="334"/>
      <c r="AQ1464" s="335"/>
      <c r="AR1464" s="34"/>
    </row>
    <row r="1465" spans="1:44" ht="27" customHeight="1" x14ac:dyDescent="0.65">
      <c r="B1465" s="30"/>
      <c r="E1465" s="31"/>
      <c r="F1465" s="32"/>
      <c r="H1465" s="895" t="s">
        <v>1005</v>
      </c>
      <c r="I1465" s="985"/>
      <c r="J1465" s="985"/>
      <c r="K1465" s="985"/>
      <c r="L1465" s="985"/>
      <c r="M1465" s="985"/>
      <c r="N1465" s="985"/>
      <c r="O1465" s="985"/>
      <c r="P1465" s="985"/>
      <c r="Q1465" s="985"/>
      <c r="R1465" s="985"/>
      <c r="S1465" s="985"/>
      <c r="T1465" s="985"/>
      <c r="U1465" s="985"/>
      <c r="V1465" s="985"/>
      <c r="W1465" s="985"/>
      <c r="X1465" s="985"/>
      <c r="Y1465" s="985"/>
      <c r="Z1465" s="985"/>
      <c r="AA1465" s="985"/>
      <c r="AB1465" s="985"/>
      <c r="AC1465" s="985"/>
      <c r="AD1465" s="985"/>
      <c r="AE1465" s="33"/>
      <c r="AF1465" s="174"/>
      <c r="AG1465" s="468"/>
      <c r="AK1465" s="3"/>
      <c r="AL1465" s="333"/>
      <c r="AM1465" s="334"/>
      <c r="AN1465" s="334"/>
      <c r="AO1465" s="334"/>
      <c r="AP1465" s="334"/>
      <c r="AQ1465" s="335"/>
      <c r="AR1465" s="34"/>
    </row>
    <row r="1466" spans="1:44" ht="27" customHeight="1" x14ac:dyDescent="0.65">
      <c r="B1466" s="30"/>
      <c r="E1466" s="31"/>
      <c r="F1466" s="32"/>
      <c r="H1466" s="985"/>
      <c r="I1466" s="985"/>
      <c r="J1466" s="985"/>
      <c r="K1466" s="985"/>
      <c r="L1466" s="985"/>
      <c r="M1466" s="985"/>
      <c r="N1466" s="985"/>
      <c r="O1466" s="985"/>
      <c r="P1466" s="985"/>
      <c r="Q1466" s="985"/>
      <c r="R1466" s="985"/>
      <c r="S1466" s="985"/>
      <c r="T1466" s="985"/>
      <c r="U1466" s="985"/>
      <c r="V1466" s="985"/>
      <c r="W1466" s="985"/>
      <c r="X1466" s="985"/>
      <c r="Y1466" s="985"/>
      <c r="Z1466" s="985"/>
      <c r="AA1466" s="985"/>
      <c r="AB1466" s="985"/>
      <c r="AC1466" s="985"/>
      <c r="AD1466" s="985"/>
      <c r="AE1466" s="33"/>
      <c r="AF1466" s="174"/>
      <c r="AG1466" s="468"/>
      <c r="AK1466" s="3"/>
      <c r="AL1466" s="333"/>
      <c r="AM1466" s="334"/>
      <c r="AN1466" s="334"/>
      <c r="AO1466" s="334"/>
      <c r="AP1466" s="334"/>
      <c r="AQ1466" s="335"/>
      <c r="AR1466" s="34"/>
    </row>
    <row r="1467" spans="1:44" ht="27" customHeight="1" x14ac:dyDescent="0.65">
      <c r="B1467" s="30"/>
      <c r="E1467" s="31"/>
      <c r="F1467" s="32"/>
      <c r="H1467" s="985"/>
      <c r="I1467" s="985"/>
      <c r="J1467" s="985"/>
      <c r="K1467" s="985"/>
      <c r="L1467" s="985"/>
      <c r="M1467" s="985"/>
      <c r="N1467" s="985"/>
      <c r="O1467" s="985"/>
      <c r="P1467" s="985"/>
      <c r="Q1467" s="985"/>
      <c r="R1467" s="985"/>
      <c r="S1467" s="985"/>
      <c r="T1467" s="985"/>
      <c r="U1467" s="985"/>
      <c r="V1467" s="985"/>
      <c r="W1467" s="985"/>
      <c r="X1467" s="985"/>
      <c r="Y1467" s="985"/>
      <c r="Z1467" s="985"/>
      <c r="AA1467" s="985"/>
      <c r="AB1467" s="985"/>
      <c r="AC1467" s="985"/>
      <c r="AD1467" s="985"/>
      <c r="AE1467" s="33"/>
      <c r="AF1467" s="174"/>
      <c r="AG1467" s="468"/>
      <c r="AK1467" s="3"/>
      <c r="AL1467" s="333"/>
      <c r="AM1467" s="334"/>
      <c r="AN1467" s="334"/>
      <c r="AO1467" s="334"/>
      <c r="AP1467" s="334"/>
      <c r="AQ1467" s="335"/>
      <c r="AR1467" s="34"/>
    </row>
    <row r="1468" spans="1:44" ht="27" customHeight="1" x14ac:dyDescent="0.65">
      <c r="B1468" s="30"/>
      <c r="E1468" s="31"/>
      <c r="F1468" s="32"/>
      <c r="H1468" s="985"/>
      <c r="I1468" s="985"/>
      <c r="J1468" s="985"/>
      <c r="K1468" s="985"/>
      <c r="L1468" s="985"/>
      <c r="M1468" s="985"/>
      <c r="N1468" s="985"/>
      <c r="O1468" s="985"/>
      <c r="P1468" s="985"/>
      <c r="Q1468" s="985"/>
      <c r="R1468" s="985"/>
      <c r="S1468" s="985"/>
      <c r="T1468" s="985"/>
      <c r="U1468" s="985"/>
      <c r="V1468" s="985"/>
      <c r="W1468" s="985"/>
      <c r="X1468" s="985"/>
      <c r="Y1468" s="985"/>
      <c r="Z1468" s="985"/>
      <c r="AA1468" s="985"/>
      <c r="AB1468" s="985"/>
      <c r="AC1468" s="985"/>
      <c r="AD1468" s="985"/>
      <c r="AE1468" s="33"/>
      <c r="AF1468" s="174"/>
      <c r="AG1468" s="468"/>
      <c r="AK1468" s="3"/>
      <c r="AL1468" s="333"/>
      <c r="AM1468" s="334"/>
      <c r="AN1468" s="334"/>
      <c r="AO1468" s="334"/>
      <c r="AP1468" s="334"/>
      <c r="AQ1468" s="335"/>
      <c r="AR1468" s="34"/>
    </row>
    <row r="1469" spans="1:44" ht="27" customHeight="1" x14ac:dyDescent="0.65">
      <c r="B1469" s="30"/>
      <c r="E1469" s="31"/>
      <c r="F1469" s="32"/>
      <c r="H1469" s="985"/>
      <c r="I1469" s="985"/>
      <c r="J1469" s="985"/>
      <c r="K1469" s="985"/>
      <c r="L1469" s="985"/>
      <c r="M1469" s="985"/>
      <c r="N1469" s="985"/>
      <c r="O1469" s="985"/>
      <c r="P1469" s="985"/>
      <c r="Q1469" s="985"/>
      <c r="R1469" s="985"/>
      <c r="S1469" s="985"/>
      <c r="T1469" s="985"/>
      <c r="U1469" s="985"/>
      <c r="V1469" s="985"/>
      <c r="W1469" s="985"/>
      <c r="X1469" s="985"/>
      <c r="Y1469" s="985"/>
      <c r="Z1469" s="985"/>
      <c r="AA1469" s="985"/>
      <c r="AB1469" s="985"/>
      <c r="AC1469" s="985"/>
      <c r="AD1469" s="985"/>
      <c r="AE1469" s="33"/>
      <c r="AF1469" s="174"/>
      <c r="AG1469" s="468"/>
      <c r="AK1469" s="3"/>
      <c r="AL1469" s="333"/>
      <c r="AM1469" s="334"/>
      <c r="AN1469" s="334"/>
      <c r="AO1469" s="334"/>
      <c r="AP1469" s="334"/>
      <c r="AQ1469" s="335"/>
      <c r="AR1469" s="34"/>
    </row>
    <row r="1470" spans="1:44" ht="27" customHeight="1" x14ac:dyDescent="0.65">
      <c r="B1470" s="30"/>
      <c r="E1470" s="31"/>
      <c r="F1470" s="32"/>
      <c r="H1470" s="985"/>
      <c r="I1470" s="985"/>
      <c r="J1470" s="985"/>
      <c r="K1470" s="985"/>
      <c r="L1470" s="985"/>
      <c r="M1470" s="985"/>
      <c r="N1470" s="985"/>
      <c r="O1470" s="985"/>
      <c r="P1470" s="985"/>
      <c r="Q1470" s="985"/>
      <c r="R1470" s="985"/>
      <c r="S1470" s="985"/>
      <c r="T1470" s="985"/>
      <c r="U1470" s="985"/>
      <c r="V1470" s="985"/>
      <c r="W1470" s="985"/>
      <c r="X1470" s="985"/>
      <c r="Y1470" s="985"/>
      <c r="Z1470" s="985"/>
      <c r="AA1470" s="985"/>
      <c r="AB1470" s="985"/>
      <c r="AC1470" s="985"/>
      <c r="AD1470" s="985"/>
      <c r="AE1470" s="33"/>
      <c r="AF1470" s="174"/>
      <c r="AG1470" s="468"/>
      <c r="AK1470" s="3"/>
      <c r="AL1470" s="333"/>
      <c r="AM1470" s="334"/>
      <c r="AN1470" s="334"/>
      <c r="AO1470" s="334"/>
      <c r="AP1470" s="334"/>
      <c r="AQ1470" s="335"/>
      <c r="AR1470" s="34"/>
    </row>
    <row r="1471" spans="1:44" ht="27" customHeight="1" x14ac:dyDescent="0.65">
      <c r="B1471" s="30"/>
      <c r="E1471" s="31"/>
      <c r="F1471" s="32"/>
      <c r="H1471" s="985"/>
      <c r="I1471" s="985"/>
      <c r="J1471" s="985"/>
      <c r="K1471" s="985"/>
      <c r="L1471" s="985"/>
      <c r="M1471" s="985"/>
      <c r="N1471" s="985"/>
      <c r="O1471" s="985"/>
      <c r="P1471" s="985"/>
      <c r="Q1471" s="985"/>
      <c r="R1471" s="985"/>
      <c r="S1471" s="985"/>
      <c r="T1471" s="985"/>
      <c r="U1471" s="985"/>
      <c r="V1471" s="985"/>
      <c r="W1471" s="985"/>
      <c r="X1471" s="985"/>
      <c r="Y1471" s="985"/>
      <c r="Z1471" s="985"/>
      <c r="AA1471" s="985"/>
      <c r="AB1471" s="985"/>
      <c r="AC1471" s="985"/>
      <c r="AD1471" s="985"/>
      <c r="AE1471" s="33"/>
      <c r="AF1471" s="174"/>
      <c r="AG1471" s="468"/>
      <c r="AK1471" s="3"/>
      <c r="AL1471" s="333"/>
      <c r="AM1471" s="334"/>
      <c r="AN1471" s="334"/>
      <c r="AO1471" s="334"/>
      <c r="AP1471" s="334"/>
      <c r="AQ1471" s="335"/>
      <c r="AR1471" s="34"/>
    </row>
    <row r="1472" spans="1:44" ht="27" customHeight="1" x14ac:dyDescent="0.65">
      <c r="B1472" s="30"/>
      <c r="E1472" s="31"/>
      <c r="F1472" s="32"/>
      <c r="H1472" s="985"/>
      <c r="I1472" s="985"/>
      <c r="J1472" s="985"/>
      <c r="K1472" s="985"/>
      <c r="L1472" s="985"/>
      <c r="M1472" s="985"/>
      <c r="N1472" s="985"/>
      <c r="O1472" s="985"/>
      <c r="P1472" s="985"/>
      <c r="Q1472" s="985"/>
      <c r="R1472" s="985"/>
      <c r="S1472" s="985"/>
      <c r="T1472" s="985"/>
      <c r="U1472" s="985"/>
      <c r="V1472" s="985"/>
      <c r="W1472" s="985"/>
      <c r="X1472" s="985"/>
      <c r="Y1472" s="985"/>
      <c r="Z1472" s="985"/>
      <c r="AA1472" s="985"/>
      <c r="AB1472" s="985"/>
      <c r="AC1472" s="985"/>
      <c r="AD1472" s="985"/>
      <c r="AE1472" s="33"/>
      <c r="AF1472" s="174"/>
      <c r="AG1472" s="468"/>
      <c r="AK1472" s="3"/>
      <c r="AL1472" s="333"/>
      <c r="AM1472" s="334"/>
      <c r="AN1472" s="334"/>
      <c r="AO1472" s="334"/>
      <c r="AP1472" s="334"/>
      <c r="AQ1472" s="335"/>
      <c r="AR1472" s="34"/>
    </row>
    <row r="1473" spans="1:44" ht="27" customHeight="1" x14ac:dyDescent="0.65">
      <c r="B1473" s="30"/>
      <c r="E1473" s="31"/>
      <c r="F1473" s="32"/>
      <c r="H1473" s="985"/>
      <c r="I1473" s="985"/>
      <c r="J1473" s="985"/>
      <c r="K1473" s="985"/>
      <c r="L1473" s="985"/>
      <c r="M1473" s="985"/>
      <c r="N1473" s="985"/>
      <c r="O1473" s="985"/>
      <c r="P1473" s="985"/>
      <c r="Q1473" s="985"/>
      <c r="R1473" s="985"/>
      <c r="S1473" s="985"/>
      <c r="T1473" s="985"/>
      <c r="U1473" s="985"/>
      <c r="V1473" s="985"/>
      <c r="W1473" s="985"/>
      <c r="X1473" s="985"/>
      <c r="Y1473" s="985"/>
      <c r="Z1473" s="985"/>
      <c r="AA1473" s="985"/>
      <c r="AB1473" s="985"/>
      <c r="AC1473" s="985"/>
      <c r="AD1473" s="985"/>
      <c r="AE1473" s="33"/>
      <c r="AF1473" s="174"/>
      <c r="AG1473" s="468"/>
      <c r="AK1473" s="3"/>
      <c r="AL1473" s="333"/>
      <c r="AM1473" s="334"/>
      <c r="AN1473" s="334"/>
      <c r="AO1473" s="334"/>
      <c r="AP1473" s="334"/>
      <c r="AQ1473" s="335"/>
      <c r="AR1473" s="34"/>
    </row>
    <row r="1474" spans="1:44" ht="27" customHeight="1" x14ac:dyDescent="0.65">
      <c r="A1474" s="8" t="str">
        <f t="shared" si="50"/>
        <v/>
      </c>
      <c r="B1474" s="30"/>
      <c r="E1474" s="31"/>
      <c r="F1474" s="32"/>
      <c r="AE1474" s="33"/>
      <c r="AF1474" s="174" t="str">
        <f>_xlfn.IFS(COUNTIF($AE$8:AE1474,AE1474)&lt;&gt;0,COUNTIF($AE$8:AE1474,AE1474),COUNTIF($AE$8:AE1474,AE1474)=0,"")</f>
        <v/>
      </c>
      <c r="AG1474" s="468" t="str">
        <f t="shared" si="49"/>
        <v/>
      </c>
      <c r="AK1474" s="3"/>
      <c r="AL1474" s="372"/>
      <c r="AQ1474" s="374"/>
      <c r="AR1474" s="34"/>
    </row>
    <row r="1475" spans="1:44" ht="27" customHeight="1" x14ac:dyDescent="0.65">
      <c r="A1475" s="8">
        <f t="shared" si="50"/>
        <v>213</v>
      </c>
      <c r="B1475" s="30"/>
      <c r="E1475" s="31"/>
      <c r="F1475" s="629" t="s">
        <v>245</v>
      </c>
      <c r="G1475" s="630"/>
      <c r="H1475" s="545" t="s">
        <v>594</v>
      </c>
      <c r="I1475" s="545"/>
      <c r="J1475" s="545"/>
      <c r="K1475" s="545"/>
      <c r="L1475" s="545"/>
      <c r="M1475" s="545"/>
      <c r="N1475" s="545"/>
      <c r="O1475" s="545"/>
      <c r="P1475" s="545"/>
      <c r="Q1475" s="545"/>
      <c r="R1475" s="545"/>
      <c r="S1475" s="545"/>
      <c r="T1475" s="545"/>
      <c r="U1475" s="545"/>
      <c r="V1475" s="545"/>
      <c r="W1475" s="545"/>
      <c r="X1475" s="545"/>
      <c r="Y1475" s="545"/>
      <c r="Z1475" s="545"/>
      <c r="AA1475" s="545"/>
      <c r="AB1475" s="545"/>
      <c r="AC1475" s="545"/>
      <c r="AD1475" s="545"/>
      <c r="AE1475" s="171" t="s">
        <v>838</v>
      </c>
      <c r="AF1475" s="174">
        <f>_xlfn.IFS(COUNTIF($AE$8:AE1475,AE1475)&lt;&gt;0,COUNTIF($AE$8:AE1475,AE1475),COUNTIF($AE$8:AE1475,AE1475)=0,"")</f>
        <v>213</v>
      </c>
      <c r="AG1475" s="468">
        <f t="shared" si="49"/>
        <v>213</v>
      </c>
      <c r="AH1475" s="554" t="s">
        <v>50</v>
      </c>
      <c r="AI1475" s="555"/>
      <c r="AJ1475" s="556"/>
      <c r="AK1475" s="3"/>
      <c r="AL1475" s="614" t="s">
        <v>822</v>
      </c>
      <c r="AM1475" s="615"/>
      <c r="AN1475" s="615"/>
      <c r="AO1475" s="615"/>
      <c r="AP1475" s="615"/>
      <c r="AQ1475" s="616"/>
      <c r="AR1475" s="70" t="e">
        <f>VLOOKUP(AH1475,$CD$7:$CE$9,2,FALSE)</f>
        <v>#N/A</v>
      </c>
    </row>
    <row r="1476" spans="1:44" ht="27" customHeight="1" x14ac:dyDescent="0.65">
      <c r="A1476" s="8" t="str">
        <f t="shared" si="50"/>
        <v/>
      </c>
      <c r="B1476" s="30"/>
      <c r="E1476" s="31"/>
      <c r="F1476" s="32"/>
      <c r="H1476" s="545"/>
      <c r="I1476" s="545"/>
      <c r="J1476" s="545"/>
      <c r="K1476" s="545"/>
      <c r="L1476" s="545"/>
      <c r="M1476" s="545"/>
      <c r="N1476" s="545"/>
      <c r="O1476" s="545"/>
      <c r="P1476" s="545"/>
      <c r="Q1476" s="545"/>
      <c r="R1476" s="545"/>
      <c r="S1476" s="545"/>
      <c r="T1476" s="545"/>
      <c r="U1476" s="545"/>
      <c r="V1476" s="545"/>
      <c r="W1476" s="545"/>
      <c r="X1476" s="545"/>
      <c r="Y1476" s="545"/>
      <c r="Z1476" s="545"/>
      <c r="AA1476" s="545"/>
      <c r="AB1476" s="545"/>
      <c r="AC1476" s="545"/>
      <c r="AD1476" s="545"/>
      <c r="AE1476" s="33"/>
      <c r="AF1476" s="174" t="str">
        <f>_xlfn.IFS(COUNTIF($AE$8:AE1476,AE1476)&lt;&gt;0,COUNTIF($AE$8:AE1476,AE1476),COUNTIF($AE$8:AE1476,AE1476)=0,"")</f>
        <v/>
      </c>
      <c r="AG1476" s="468" t="str">
        <f t="shared" si="49"/>
        <v/>
      </c>
      <c r="AK1476" s="3"/>
      <c r="AL1476" s="614"/>
      <c r="AM1476" s="615"/>
      <c r="AN1476" s="615"/>
      <c r="AO1476" s="615"/>
      <c r="AP1476" s="615"/>
      <c r="AQ1476" s="616"/>
      <c r="AR1476" s="34"/>
    </row>
    <row r="1477" spans="1:44" ht="27" customHeight="1" x14ac:dyDescent="0.65">
      <c r="A1477" s="8" t="str">
        <f t="shared" si="50"/>
        <v/>
      </c>
      <c r="B1477" s="30"/>
      <c r="E1477" s="31"/>
      <c r="F1477" s="32"/>
      <c r="H1477" s="170"/>
      <c r="I1477" s="170"/>
      <c r="J1477" s="170"/>
      <c r="K1477" s="170"/>
      <c r="L1477" s="170"/>
      <c r="M1477" s="170"/>
      <c r="N1477" s="170"/>
      <c r="O1477" s="170"/>
      <c r="P1477" s="170"/>
      <c r="Q1477" s="170"/>
      <c r="R1477" s="170"/>
      <c r="S1477" s="170"/>
      <c r="T1477" s="170"/>
      <c r="U1477" s="170"/>
      <c r="V1477" s="170"/>
      <c r="W1477" s="170"/>
      <c r="X1477" s="170"/>
      <c r="Y1477" s="170"/>
      <c r="Z1477" s="170"/>
      <c r="AA1477" s="170"/>
      <c r="AB1477" s="170"/>
      <c r="AC1477" s="170"/>
      <c r="AD1477" s="170"/>
      <c r="AE1477" s="33"/>
      <c r="AF1477" s="174" t="str">
        <f>_xlfn.IFS(COUNTIF($AE$8:AE1477,AE1477)&lt;&gt;0,COUNTIF($AE$8:AE1477,AE1477),COUNTIF($AE$8:AE1477,AE1477)=0,"")</f>
        <v/>
      </c>
      <c r="AG1477" s="468" t="str">
        <f t="shared" si="49"/>
        <v/>
      </c>
      <c r="AK1477" s="3"/>
      <c r="AL1477" s="614"/>
      <c r="AM1477" s="615"/>
      <c r="AN1477" s="615"/>
      <c r="AO1477" s="615"/>
      <c r="AP1477" s="615"/>
      <c r="AQ1477" s="616"/>
      <c r="AR1477" s="34"/>
    </row>
    <row r="1478" spans="1:44" ht="27" customHeight="1" x14ac:dyDescent="0.65">
      <c r="A1478" s="8">
        <f t="shared" si="50"/>
        <v>214</v>
      </c>
      <c r="B1478" s="30"/>
      <c r="E1478" s="31"/>
      <c r="F1478" s="32"/>
      <c r="H1478" s="511" t="s">
        <v>595</v>
      </c>
      <c r="I1478" s="511"/>
      <c r="J1478" s="511"/>
      <c r="K1478" s="511"/>
      <c r="L1478" s="511"/>
      <c r="M1478" s="511"/>
      <c r="N1478" s="511"/>
      <c r="O1478" s="511"/>
      <c r="P1478" s="511"/>
      <c r="Q1478" s="511"/>
      <c r="R1478" s="511"/>
      <c r="S1478" s="511"/>
      <c r="T1478" s="511"/>
      <c r="U1478" s="511"/>
      <c r="V1478" s="511"/>
      <c r="W1478" s="511"/>
      <c r="X1478" s="511"/>
      <c r="Y1478" s="511"/>
      <c r="Z1478" s="511"/>
      <c r="AA1478" s="511"/>
      <c r="AB1478" s="511"/>
      <c r="AC1478" s="511"/>
      <c r="AD1478" s="511"/>
      <c r="AE1478" s="171" t="s">
        <v>838</v>
      </c>
      <c r="AF1478" s="174">
        <f>_xlfn.IFS(COUNTIF($AE$8:AE1478,AE1478)&lt;&gt;0,COUNTIF($AE$8:AE1478,AE1478),COUNTIF($AE$8:AE1478,AE1478)=0,"")</f>
        <v>214</v>
      </c>
      <c r="AG1478" s="468">
        <f t="shared" si="49"/>
        <v>214</v>
      </c>
      <c r="AH1478" s="554" t="s">
        <v>50</v>
      </c>
      <c r="AI1478" s="555"/>
      <c r="AJ1478" s="556"/>
      <c r="AK1478" s="3"/>
      <c r="AL1478" s="614" t="s">
        <v>821</v>
      </c>
      <c r="AM1478" s="615"/>
      <c r="AN1478" s="615"/>
      <c r="AO1478" s="615"/>
      <c r="AP1478" s="615"/>
      <c r="AQ1478" s="616"/>
      <c r="AR1478" s="742" t="e">
        <f>VLOOKUP(AH1478,$CD$7:$CE$9,2,FALSE)</f>
        <v>#N/A</v>
      </c>
    </row>
    <row r="1479" spans="1:44" ht="27" customHeight="1" x14ac:dyDescent="0.65">
      <c r="A1479" s="8" t="str">
        <f t="shared" si="50"/>
        <v/>
      </c>
      <c r="B1479" s="30"/>
      <c r="E1479" s="31"/>
      <c r="F1479" s="32"/>
      <c r="H1479" s="511"/>
      <c r="I1479" s="511"/>
      <c r="J1479" s="511"/>
      <c r="K1479" s="511"/>
      <c r="L1479" s="511"/>
      <c r="M1479" s="511"/>
      <c r="N1479" s="511"/>
      <c r="O1479" s="511"/>
      <c r="P1479" s="511"/>
      <c r="Q1479" s="511"/>
      <c r="R1479" s="511"/>
      <c r="S1479" s="511"/>
      <c r="T1479" s="511"/>
      <c r="U1479" s="511"/>
      <c r="V1479" s="511"/>
      <c r="W1479" s="511"/>
      <c r="X1479" s="511"/>
      <c r="Y1479" s="511"/>
      <c r="Z1479" s="511"/>
      <c r="AA1479" s="511"/>
      <c r="AB1479" s="511"/>
      <c r="AC1479" s="511"/>
      <c r="AD1479" s="511"/>
      <c r="AE1479" s="33"/>
      <c r="AF1479" s="174" t="str">
        <f>_xlfn.IFS(COUNTIF($AE$8:AE1479,AE1479)&lt;&gt;0,COUNTIF($AE$8:AE1479,AE1479),COUNTIF($AE$8:AE1479,AE1479)=0,"")</f>
        <v/>
      </c>
      <c r="AG1479" s="468" t="str">
        <f t="shared" si="49"/>
        <v/>
      </c>
      <c r="AK1479" s="3"/>
      <c r="AL1479" s="614"/>
      <c r="AM1479" s="615"/>
      <c r="AN1479" s="615"/>
      <c r="AO1479" s="615"/>
      <c r="AP1479" s="615"/>
      <c r="AQ1479" s="616"/>
      <c r="AR1479" s="742"/>
    </row>
    <row r="1480" spans="1:44" ht="27" customHeight="1" x14ac:dyDescent="0.65">
      <c r="A1480" s="8" t="str">
        <f t="shared" si="50"/>
        <v/>
      </c>
      <c r="B1480" s="30"/>
      <c r="E1480" s="31"/>
      <c r="F1480" s="32"/>
      <c r="AE1480" s="33"/>
      <c r="AF1480" s="174" t="str">
        <f>_xlfn.IFS(COUNTIF($AE$8:AE1480,AE1480)&lt;&gt;0,COUNTIF($AE$8:AE1480,AE1480),COUNTIF($AE$8:AE1480,AE1480)=0,"")</f>
        <v/>
      </c>
      <c r="AG1480" s="468" t="str">
        <f t="shared" ref="AG1480:AG1508" si="51">+AF1480</f>
        <v/>
      </c>
      <c r="AK1480" s="3"/>
      <c r="AL1480" s="338"/>
      <c r="AM1480" s="339"/>
      <c r="AN1480" s="339"/>
      <c r="AO1480" s="339"/>
      <c r="AP1480" s="339"/>
      <c r="AQ1480" s="340"/>
      <c r="AR1480" s="34"/>
    </row>
    <row r="1481" spans="1:44" ht="27" customHeight="1" x14ac:dyDescent="0.65">
      <c r="A1481" s="8">
        <f t="shared" ref="A1481:A1508" si="52">+AG1481</f>
        <v>215</v>
      </c>
      <c r="B1481" s="30"/>
      <c r="E1481" s="31"/>
      <c r="F1481" s="629" t="s">
        <v>246</v>
      </c>
      <c r="G1481" s="630"/>
      <c r="H1481" s="620" t="s">
        <v>596</v>
      </c>
      <c r="I1481" s="620"/>
      <c r="J1481" s="620"/>
      <c r="K1481" s="620"/>
      <c r="L1481" s="620"/>
      <c r="M1481" s="620"/>
      <c r="N1481" s="620"/>
      <c r="O1481" s="620"/>
      <c r="P1481" s="620"/>
      <c r="Q1481" s="620"/>
      <c r="R1481" s="620"/>
      <c r="S1481" s="620"/>
      <c r="T1481" s="620"/>
      <c r="U1481" s="620"/>
      <c r="V1481" s="620"/>
      <c r="W1481" s="620"/>
      <c r="X1481" s="620"/>
      <c r="Y1481" s="620"/>
      <c r="Z1481" s="620"/>
      <c r="AA1481" s="620"/>
      <c r="AB1481" s="620"/>
      <c r="AC1481" s="620"/>
      <c r="AD1481" s="620"/>
      <c r="AE1481" s="171" t="s">
        <v>838</v>
      </c>
      <c r="AF1481" s="174">
        <f>_xlfn.IFS(COUNTIF($AE$8:AE1481,AE1481)&lt;&gt;0,COUNTIF($AE$8:AE1481,AE1481),COUNTIF($AE$8:AE1481,AE1481)=0,"")</f>
        <v>215</v>
      </c>
      <c r="AG1481" s="468">
        <f t="shared" si="51"/>
        <v>215</v>
      </c>
      <c r="AH1481" s="554" t="s">
        <v>50</v>
      </c>
      <c r="AI1481" s="555"/>
      <c r="AJ1481" s="556"/>
      <c r="AK1481" s="3"/>
      <c r="AL1481" s="614" t="s">
        <v>823</v>
      </c>
      <c r="AM1481" s="615"/>
      <c r="AN1481" s="615"/>
      <c r="AO1481" s="615"/>
      <c r="AP1481" s="615"/>
      <c r="AQ1481" s="616"/>
      <c r="AR1481" s="742" t="e">
        <f>VLOOKUP(AH1481,$CD$7:$CE$9,2,FALSE)</f>
        <v>#N/A</v>
      </c>
    </row>
    <row r="1482" spans="1:44" ht="27" customHeight="1" x14ac:dyDescent="0.65">
      <c r="A1482" s="8" t="str">
        <f t="shared" si="52"/>
        <v/>
      </c>
      <c r="B1482" s="30"/>
      <c r="E1482" s="31"/>
      <c r="F1482" s="32"/>
      <c r="H1482" s="620"/>
      <c r="I1482" s="620"/>
      <c r="J1482" s="620"/>
      <c r="K1482" s="620"/>
      <c r="L1482" s="620"/>
      <c r="M1482" s="620"/>
      <c r="N1482" s="620"/>
      <c r="O1482" s="620"/>
      <c r="P1482" s="620"/>
      <c r="Q1482" s="620"/>
      <c r="R1482" s="620"/>
      <c r="S1482" s="620"/>
      <c r="T1482" s="620"/>
      <c r="U1482" s="620"/>
      <c r="V1482" s="620"/>
      <c r="W1482" s="620"/>
      <c r="X1482" s="620"/>
      <c r="Y1482" s="620"/>
      <c r="Z1482" s="620"/>
      <c r="AA1482" s="620"/>
      <c r="AB1482" s="620"/>
      <c r="AC1482" s="620"/>
      <c r="AD1482" s="620"/>
      <c r="AE1482" s="33"/>
      <c r="AF1482" s="174" t="str">
        <f>_xlfn.IFS(COUNTIF($AE$8:AE1482,AE1482)&lt;&gt;0,COUNTIF($AE$8:AE1482,AE1482),COUNTIF($AE$8:AE1482,AE1482)=0,"")</f>
        <v/>
      </c>
      <c r="AG1482" s="468" t="str">
        <f t="shared" si="51"/>
        <v/>
      </c>
      <c r="AK1482" s="3"/>
      <c r="AL1482" s="614"/>
      <c r="AM1482" s="615"/>
      <c r="AN1482" s="615"/>
      <c r="AO1482" s="615"/>
      <c r="AP1482" s="615"/>
      <c r="AQ1482" s="616"/>
      <c r="AR1482" s="742"/>
    </row>
    <row r="1483" spans="1:44" ht="27" customHeight="1" x14ac:dyDescent="0.65">
      <c r="A1483" s="8">
        <f t="shared" si="52"/>
        <v>216</v>
      </c>
      <c r="B1483" s="30"/>
      <c r="E1483" s="31"/>
      <c r="F1483" s="32"/>
      <c r="H1483" s="620" t="s">
        <v>824</v>
      </c>
      <c r="I1483" s="620"/>
      <c r="J1483" s="620"/>
      <c r="K1483" s="620"/>
      <c r="L1483" s="620"/>
      <c r="M1483" s="620"/>
      <c r="N1483" s="620"/>
      <c r="O1483" s="620"/>
      <c r="P1483" s="620"/>
      <c r="Q1483" s="620"/>
      <c r="R1483" s="620"/>
      <c r="S1483" s="620"/>
      <c r="T1483" s="620"/>
      <c r="U1483" s="620"/>
      <c r="V1483" s="620"/>
      <c r="W1483" s="620"/>
      <c r="X1483" s="620"/>
      <c r="Y1483" s="620"/>
      <c r="Z1483" s="620"/>
      <c r="AA1483" s="620"/>
      <c r="AB1483" s="620"/>
      <c r="AC1483" s="620"/>
      <c r="AD1483" s="620"/>
      <c r="AE1483" s="171" t="s">
        <v>838</v>
      </c>
      <c r="AF1483" s="174">
        <f>_xlfn.IFS(COUNTIF($AE$8:AE1483,AE1483)&lt;&gt;0,COUNTIF($AE$8:AE1483,AE1483),COUNTIF($AE$8:AE1483,AE1483)=0,"")</f>
        <v>216</v>
      </c>
      <c r="AG1483" s="468">
        <f t="shared" si="51"/>
        <v>216</v>
      </c>
      <c r="AH1483" s="554" t="s">
        <v>50</v>
      </c>
      <c r="AI1483" s="555"/>
      <c r="AJ1483" s="556"/>
      <c r="AK1483" s="3"/>
      <c r="AL1483" s="614" t="s">
        <v>825</v>
      </c>
      <c r="AM1483" s="615"/>
      <c r="AN1483" s="615"/>
      <c r="AO1483" s="615"/>
      <c r="AP1483" s="615"/>
      <c r="AQ1483" s="616"/>
      <c r="AR1483" s="70" t="e">
        <f>VLOOKUP(AH1483,$CD$7:$CE$9,2,FALSE)</f>
        <v>#N/A</v>
      </c>
    </row>
    <row r="1484" spans="1:44" ht="31.3" customHeight="1" x14ac:dyDescent="0.65">
      <c r="A1484" s="8" t="str">
        <f t="shared" si="52"/>
        <v/>
      </c>
      <c r="B1484" s="30"/>
      <c r="E1484" s="31"/>
      <c r="F1484" s="32"/>
      <c r="AE1484" s="33"/>
      <c r="AF1484" s="174" t="str">
        <f>_xlfn.IFS(COUNTIF($AE$8:AE1484,AE1484)&lt;&gt;0,COUNTIF($AE$8:AE1484,AE1484),COUNTIF($AE$8:AE1484,AE1484)=0,"")</f>
        <v/>
      </c>
      <c r="AG1484" s="468" t="str">
        <f t="shared" si="51"/>
        <v/>
      </c>
      <c r="AK1484" s="3"/>
      <c r="AL1484" s="614"/>
      <c r="AM1484" s="615"/>
      <c r="AN1484" s="615"/>
      <c r="AO1484" s="615"/>
      <c r="AP1484" s="615"/>
      <c r="AQ1484" s="616"/>
      <c r="AR1484" s="34"/>
    </row>
    <row r="1485" spans="1:44" ht="27" customHeight="1" x14ac:dyDescent="0.65">
      <c r="A1485" s="8">
        <f t="shared" si="52"/>
        <v>217</v>
      </c>
      <c r="B1485" s="30"/>
      <c r="E1485" s="31"/>
      <c r="F1485" s="629" t="s">
        <v>293</v>
      </c>
      <c r="G1485" s="630"/>
      <c r="H1485" s="511" t="s">
        <v>597</v>
      </c>
      <c r="I1485" s="511"/>
      <c r="J1485" s="511"/>
      <c r="K1485" s="511"/>
      <c r="L1485" s="511"/>
      <c r="M1485" s="511"/>
      <c r="N1485" s="511"/>
      <c r="O1485" s="511"/>
      <c r="P1485" s="511"/>
      <c r="Q1485" s="511"/>
      <c r="R1485" s="511"/>
      <c r="S1485" s="511"/>
      <c r="T1485" s="511"/>
      <c r="U1485" s="511"/>
      <c r="V1485" s="511"/>
      <c r="W1485" s="511"/>
      <c r="X1485" s="511"/>
      <c r="Y1485" s="511"/>
      <c r="Z1485" s="511"/>
      <c r="AA1485" s="511"/>
      <c r="AB1485" s="511"/>
      <c r="AC1485" s="511"/>
      <c r="AD1485" s="511"/>
      <c r="AE1485" s="171" t="s">
        <v>838</v>
      </c>
      <c r="AF1485" s="174">
        <f>_xlfn.IFS(COUNTIF($AE$8:AE1485,AE1485)&lt;&gt;0,COUNTIF($AE$8:AE1485,AE1485),COUNTIF($AE$8:AE1485,AE1485)=0,"")</f>
        <v>217</v>
      </c>
      <c r="AG1485" s="468">
        <f t="shared" si="51"/>
        <v>217</v>
      </c>
      <c r="AH1485" s="554" t="s">
        <v>50</v>
      </c>
      <c r="AI1485" s="555"/>
      <c r="AJ1485" s="556"/>
      <c r="AK1485" s="3"/>
      <c r="AL1485" s="614" t="s">
        <v>826</v>
      </c>
      <c r="AM1485" s="615"/>
      <c r="AN1485" s="615"/>
      <c r="AO1485" s="615"/>
      <c r="AP1485" s="615"/>
      <c r="AQ1485" s="616"/>
      <c r="AR1485" s="742" t="e">
        <f>VLOOKUP(AH1485,$CD$7:$CE$9,2,FALSE)</f>
        <v>#N/A</v>
      </c>
    </row>
    <row r="1486" spans="1:44" ht="27" customHeight="1" x14ac:dyDescent="0.65">
      <c r="A1486" s="8" t="str">
        <f t="shared" si="52"/>
        <v/>
      </c>
      <c r="B1486" s="30"/>
      <c r="E1486" s="31"/>
      <c r="F1486" s="32"/>
      <c r="H1486" s="511"/>
      <c r="I1486" s="511"/>
      <c r="J1486" s="511"/>
      <c r="K1486" s="511"/>
      <c r="L1486" s="511"/>
      <c r="M1486" s="511"/>
      <c r="N1486" s="511"/>
      <c r="O1486" s="511"/>
      <c r="P1486" s="511"/>
      <c r="Q1486" s="511"/>
      <c r="R1486" s="511"/>
      <c r="S1486" s="511"/>
      <c r="T1486" s="511"/>
      <c r="U1486" s="511"/>
      <c r="V1486" s="511"/>
      <c r="W1486" s="511"/>
      <c r="X1486" s="511"/>
      <c r="Y1486" s="511"/>
      <c r="Z1486" s="511"/>
      <c r="AA1486" s="511"/>
      <c r="AB1486" s="511"/>
      <c r="AC1486" s="511"/>
      <c r="AD1486" s="511"/>
      <c r="AE1486" s="33"/>
      <c r="AF1486" s="174" t="str">
        <f>_xlfn.IFS(COUNTIF($AE$8:AE1486,AE1486)&lt;&gt;0,COUNTIF($AE$8:AE1486,AE1486),COUNTIF($AE$8:AE1486,AE1486)=0,"")</f>
        <v/>
      </c>
      <c r="AG1486" s="468" t="str">
        <f t="shared" si="51"/>
        <v/>
      </c>
      <c r="AK1486" s="3"/>
      <c r="AL1486" s="614"/>
      <c r="AM1486" s="615"/>
      <c r="AN1486" s="615"/>
      <c r="AO1486" s="615"/>
      <c r="AP1486" s="615"/>
      <c r="AQ1486" s="616"/>
      <c r="AR1486" s="742"/>
    </row>
    <row r="1487" spans="1:44" ht="27" customHeight="1" x14ac:dyDescent="0.65">
      <c r="A1487" s="8" t="str">
        <f t="shared" si="52"/>
        <v/>
      </c>
      <c r="B1487" s="30"/>
      <c r="E1487" s="31"/>
      <c r="F1487" s="32"/>
      <c r="AE1487" s="33"/>
      <c r="AF1487" s="174" t="str">
        <f>_xlfn.IFS(COUNTIF($AE$8:AE1487,AE1487)&lt;&gt;0,COUNTIF($AE$8:AE1487,AE1487),COUNTIF($AE$8:AE1487,AE1487)=0,"")</f>
        <v/>
      </c>
      <c r="AG1487" s="468" t="str">
        <f t="shared" si="51"/>
        <v/>
      </c>
      <c r="AK1487" s="3"/>
      <c r="AL1487" s="614"/>
      <c r="AM1487" s="615"/>
      <c r="AN1487" s="615"/>
      <c r="AO1487" s="615"/>
      <c r="AP1487" s="615"/>
      <c r="AQ1487" s="616"/>
      <c r="AR1487" s="34"/>
    </row>
    <row r="1488" spans="1:44" ht="27" customHeight="1" x14ac:dyDescent="0.65">
      <c r="A1488" s="8">
        <f t="shared" si="52"/>
        <v>218</v>
      </c>
      <c r="B1488" s="30"/>
      <c r="E1488" s="31"/>
      <c r="F1488" s="629" t="s">
        <v>294</v>
      </c>
      <c r="G1488" s="630"/>
      <c r="H1488" s="545" t="s">
        <v>358</v>
      </c>
      <c r="I1488" s="545"/>
      <c r="J1488" s="545"/>
      <c r="K1488" s="545"/>
      <c r="L1488" s="545"/>
      <c r="M1488" s="545"/>
      <c r="N1488" s="545"/>
      <c r="O1488" s="545"/>
      <c r="P1488" s="545"/>
      <c r="Q1488" s="545"/>
      <c r="R1488" s="545"/>
      <c r="S1488" s="545"/>
      <c r="T1488" s="545"/>
      <c r="U1488" s="545"/>
      <c r="V1488" s="545"/>
      <c r="W1488" s="545"/>
      <c r="X1488" s="545"/>
      <c r="Y1488" s="545"/>
      <c r="Z1488" s="545"/>
      <c r="AA1488" s="545"/>
      <c r="AB1488" s="545"/>
      <c r="AC1488" s="545"/>
      <c r="AD1488" s="545"/>
      <c r="AE1488" s="171" t="s">
        <v>838</v>
      </c>
      <c r="AF1488" s="174">
        <f>_xlfn.IFS(COUNTIF($AE$8:AE1488,AE1488)&lt;&gt;0,COUNTIF($AE$8:AE1488,AE1488),COUNTIF($AE$8:AE1488,AE1488)=0,"")</f>
        <v>218</v>
      </c>
      <c r="AG1488" s="468">
        <f t="shared" si="51"/>
        <v>218</v>
      </c>
      <c r="AH1488" s="554" t="s">
        <v>50</v>
      </c>
      <c r="AI1488" s="555"/>
      <c r="AJ1488" s="556"/>
      <c r="AK1488" s="3"/>
      <c r="AL1488" s="631" t="s">
        <v>1166</v>
      </c>
      <c r="AM1488" s="632"/>
      <c r="AN1488" s="632"/>
      <c r="AO1488" s="632"/>
      <c r="AP1488" s="632"/>
      <c r="AQ1488" s="633"/>
      <c r="AR1488" s="742" t="e">
        <f>VLOOKUP(AH1488,$CD$7:$CE$9,2,FALSE)</f>
        <v>#N/A</v>
      </c>
    </row>
    <row r="1489" spans="1:44" ht="27" customHeight="1" x14ac:dyDescent="0.65">
      <c r="A1489" s="8" t="str">
        <f t="shared" si="52"/>
        <v/>
      </c>
      <c r="B1489" s="30"/>
      <c r="E1489" s="31"/>
      <c r="F1489" s="32"/>
      <c r="H1489" s="545"/>
      <c r="I1489" s="545"/>
      <c r="J1489" s="545"/>
      <c r="K1489" s="545"/>
      <c r="L1489" s="545"/>
      <c r="M1489" s="545"/>
      <c r="N1489" s="545"/>
      <c r="O1489" s="545"/>
      <c r="P1489" s="545"/>
      <c r="Q1489" s="545"/>
      <c r="R1489" s="545"/>
      <c r="S1489" s="545"/>
      <c r="T1489" s="545"/>
      <c r="U1489" s="545"/>
      <c r="V1489" s="545"/>
      <c r="W1489" s="545"/>
      <c r="X1489" s="545"/>
      <c r="Y1489" s="545"/>
      <c r="Z1489" s="545"/>
      <c r="AA1489" s="545"/>
      <c r="AB1489" s="545"/>
      <c r="AC1489" s="545"/>
      <c r="AD1489" s="545"/>
      <c r="AE1489" s="33"/>
      <c r="AF1489" s="174" t="str">
        <f>_xlfn.IFS(COUNTIF($AE$8:AE1489,AE1489)&lt;&gt;0,COUNTIF($AE$8:AE1489,AE1489),COUNTIF($AE$8:AE1489,AE1489)=0,"")</f>
        <v/>
      </c>
      <c r="AG1489" s="98" t="str">
        <f t="shared" si="51"/>
        <v/>
      </c>
      <c r="AK1489" s="3"/>
      <c r="AL1489" s="631"/>
      <c r="AM1489" s="632"/>
      <c r="AN1489" s="632"/>
      <c r="AO1489" s="632"/>
      <c r="AP1489" s="632"/>
      <c r="AQ1489" s="633"/>
      <c r="AR1489" s="742"/>
    </row>
    <row r="1490" spans="1:44" ht="27" customHeight="1" x14ac:dyDescent="0.65">
      <c r="A1490" s="8" t="str">
        <f t="shared" si="52"/>
        <v/>
      </c>
      <c r="B1490" s="30"/>
      <c r="E1490" s="31"/>
      <c r="F1490" s="32"/>
      <c r="H1490" s="575" t="s">
        <v>359</v>
      </c>
      <c r="I1490" s="575"/>
      <c r="J1490" s="575"/>
      <c r="K1490" s="575"/>
      <c r="L1490" s="575"/>
      <c r="M1490" s="575"/>
      <c r="N1490" s="575"/>
      <c r="O1490" s="575"/>
      <c r="P1490" s="575"/>
      <c r="Q1490" s="575"/>
      <c r="R1490" s="575"/>
      <c r="S1490" s="575"/>
      <c r="T1490" s="575"/>
      <c r="U1490" s="575"/>
      <c r="V1490" s="575"/>
      <c r="W1490" s="575"/>
      <c r="X1490" s="575"/>
      <c r="Y1490" s="575"/>
      <c r="Z1490" s="575"/>
      <c r="AA1490" s="575"/>
      <c r="AB1490" s="575"/>
      <c r="AC1490" s="575"/>
      <c r="AD1490" s="575"/>
      <c r="AE1490" s="33"/>
      <c r="AF1490" s="174" t="str">
        <f>_xlfn.IFS(COUNTIF($AE$8:AE1490,AE1490)&lt;&gt;0,COUNTIF($AE$8:AE1490,AE1490),COUNTIF($AE$8:AE1490,AE1490)=0,"")</f>
        <v/>
      </c>
      <c r="AG1490" s="98" t="str">
        <f t="shared" si="51"/>
        <v/>
      </c>
      <c r="AK1490" s="3"/>
      <c r="AL1490" s="372"/>
      <c r="AQ1490" s="374"/>
      <c r="AR1490" s="34"/>
    </row>
    <row r="1491" spans="1:44" ht="27" customHeight="1" x14ac:dyDescent="0.65">
      <c r="A1491" s="8" t="str">
        <f t="shared" si="52"/>
        <v/>
      </c>
      <c r="B1491" s="30"/>
      <c r="E1491" s="31"/>
      <c r="F1491" s="390"/>
      <c r="G1491" s="391" t="s">
        <v>78</v>
      </c>
      <c r="H1491" s="658" t="s">
        <v>360</v>
      </c>
      <c r="I1491" s="658"/>
      <c r="J1491" s="658"/>
      <c r="K1491" s="658"/>
      <c r="L1491" s="658"/>
      <c r="M1491" s="658"/>
      <c r="N1491" s="658"/>
      <c r="O1491" s="658"/>
      <c r="P1491" s="658"/>
      <c r="Q1491" s="658"/>
      <c r="R1491" s="658"/>
      <c r="S1491" s="658"/>
      <c r="T1491" s="658"/>
      <c r="U1491" s="658"/>
      <c r="V1491" s="658"/>
      <c r="W1491" s="658"/>
      <c r="X1491" s="658"/>
      <c r="Y1491" s="658"/>
      <c r="Z1491" s="658"/>
      <c r="AA1491" s="658"/>
      <c r="AB1491" s="658"/>
      <c r="AC1491" s="658"/>
      <c r="AD1491" s="658"/>
      <c r="AE1491" s="33"/>
      <c r="AF1491" s="174" t="str">
        <f>_xlfn.IFS(COUNTIF($AE$8:AE1491,AE1491)&lt;&gt;0,COUNTIF($AE$8:AE1491,AE1491),COUNTIF($AE$8:AE1491,AE1491)=0,"")</f>
        <v/>
      </c>
      <c r="AG1491" s="98" t="str">
        <f t="shared" si="51"/>
        <v/>
      </c>
      <c r="AK1491" s="3"/>
      <c r="AL1491" s="372"/>
      <c r="AQ1491" s="374"/>
      <c r="AR1491" s="34"/>
    </row>
    <row r="1492" spans="1:44" ht="27" customHeight="1" x14ac:dyDescent="0.65">
      <c r="A1492" s="8" t="str">
        <f t="shared" si="52"/>
        <v/>
      </c>
      <c r="B1492" s="30"/>
      <c r="E1492" s="31"/>
      <c r="F1492" s="390"/>
      <c r="G1492" s="391"/>
      <c r="H1492" s="658"/>
      <c r="I1492" s="658"/>
      <c r="J1492" s="658"/>
      <c r="K1492" s="658"/>
      <c r="L1492" s="658"/>
      <c r="M1492" s="658"/>
      <c r="N1492" s="658"/>
      <c r="O1492" s="658"/>
      <c r="P1492" s="658"/>
      <c r="Q1492" s="658"/>
      <c r="R1492" s="658"/>
      <c r="S1492" s="658"/>
      <c r="T1492" s="658"/>
      <c r="U1492" s="658"/>
      <c r="V1492" s="658"/>
      <c r="W1492" s="658"/>
      <c r="X1492" s="658"/>
      <c r="Y1492" s="658"/>
      <c r="Z1492" s="658"/>
      <c r="AA1492" s="658"/>
      <c r="AB1492" s="658"/>
      <c r="AC1492" s="658"/>
      <c r="AD1492" s="658"/>
      <c r="AE1492" s="33"/>
      <c r="AF1492" s="174" t="str">
        <f>_xlfn.IFS(COUNTIF($AE$8:AE1492,AE1492)&lt;&gt;0,COUNTIF($AE$8:AE1492,AE1492),COUNTIF($AE$8:AE1492,AE1492)=0,"")</f>
        <v/>
      </c>
      <c r="AG1492" s="98" t="str">
        <f t="shared" si="51"/>
        <v/>
      </c>
      <c r="AK1492" s="3"/>
      <c r="AL1492" s="372"/>
      <c r="AQ1492" s="374"/>
      <c r="AR1492" s="34"/>
    </row>
    <row r="1493" spans="1:44" ht="27" customHeight="1" x14ac:dyDescent="0.65">
      <c r="A1493" s="8" t="str">
        <f t="shared" si="52"/>
        <v/>
      </c>
      <c r="B1493" s="30"/>
      <c r="E1493" s="31"/>
      <c r="F1493" s="390"/>
      <c r="G1493" s="391"/>
      <c r="H1493" s="658"/>
      <c r="I1493" s="658"/>
      <c r="J1493" s="658"/>
      <c r="K1493" s="658"/>
      <c r="L1493" s="658"/>
      <c r="M1493" s="658"/>
      <c r="N1493" s="658"/>
      <c r="O1493" s="658"/>
      <c r="P1493" s="658"/>
      <c r="Q1493" s="658"/>
      <c r="R1493" s="658"/>
      <c r="S1493" s="658"/>
      <c r="T1493" s="658"/>
      <c r="U1493" s="658"/>
      <c r="V1493" s="658"/>
      <c r="W1493" s="658"/>
      <c r="X1493" s="658"/>
      <c r="Y1493" s="658"/>
      <c r="Z1493" s="658"/>
      <c r="AA1493" s="658"/>
      <c r="AB1493" s="658"/>
      <c r="AC1493" s="658"/>
      <c r="AD1493" s="658"/>
      <c r="AE1493" s="33"/>
      <c r="AF1493" s="174" t="str">
        <f>_xlfn.IFS(COUNTIF($AE$8:AE1493,AE1493)&lt;&gt;0,COUNTIF($AE$8:AE1493,AE1493),COUNTIF($AE$8:AE1493,AE1493)=0,"")</f>
        <v/>
      </c>
      <c r="AG1493" s="98" t="str">
        <f t="shared" si="51"/>
        <v/>
      </c>
      <c r="AK1493" s="3"/>
      <c r="AL1493" s="372"/>
      <c r="AQ1493" s="374"/>
      <c r="AR1493" s="34"/>
    </row>
    <row r="1494" spans="1:44" ht="27" customHeight="1" x14ac:dyDescent="0.65">
      <c r="A1494" s="8" t="str">
        <f t="shared" si="52"/>
        <v/>
      </c>
      <c r="B1494" s="30"/>
      <c r="E1494" s="31"/>
      <c r="F1494" s="390"/>
      <c r="G1494" s="391" t="s">
        <v>78</v>
      </c>
      <c r="H1494" s="658" t="s">
        <v>1157</v>
      </c>
      <c r="I1494" s="658"/>
      <c r="J1494" s="658"/>
      <c r="K1494" s="658"/>
      <c r="L1494" s="658"/>
      <c r="M1494" s="658"/>
      <c r="N1494" s="658"/>
      <c r="O1494" s="658"/>
      <c r="P1494" s="658"/>
      <c r="Q1494" s="658"/>
      <c r="R1494" s="658"/>
      <c r="S1494" s="658"/>
      <c r="T1494" s="658"/>
      <c r="U1494" s="658"/>
      <c r="V1494" s="658"/>
      <c r="W1494" s="658"/>
      <c r="X1494" s="658"/>
      <c r="Y1494" s="658"/>
      <c r="Z1494" s="658"/>
      <c r="AA1494" s="658"/>
      <c r="AB1494" s="658"/>
      <c r="AC1494" s="658"/>
      <c r="AD1494" s="658"/>
      <c r="AE1494" s="33"/>
      <c r="AF1494" s="174" t="str">
        <f>_xlfn.IFS(COUNTIF($AE$8:AE1494,AE1494)&lt;&gt;0,COUNTIF($AE$8:AE1494,AE1494),COUNTIF($AE$8:AE1494,AE1494)=0,"")</f>
        <v/>
      </c>
      <c r="AG1494" s="98" t="str">
        <f t="shared" si="51"/>
        <v/>
      </c>
      <c r="AK1494" s="3"/>
      <c r="AL1494" s="372"/>
      <c r="AQ1494" s="374"/>
      <c r="AR1494" s="34"/>
    </row>
    <row r="1495" spans="1:44" ht="27" customHeight="1" x14ac:dyDescent="0.65">
      <c r="A1495" s="8" t="str">
        <f t="shared" si="52"/>
        <v/>
      </c>
      <c r="B1495" s="30"/>
      <c r="E1495" s="31"/>
      <c r="F1495" s="390"/>
      <c r="G1495" s="391"/>
      <c r="H1495" s="658"/>
      <c r="I1495" s="658"/>
      <c r="J1495" s="658"/>
      <c r="K1495" s="658"/>
      <c r="L1495" s="658"/>
      <c r="M1495" s="658"/>
      <c r="N1495" s="658"/>
      <c r="O1495" s="658"/>
      <c r="P1495" s="658"/>
      <c r="Q1495" s="658"/>
      <c r="R1495" s="658"/>
      <c r="S1495" s="658"/>
      <c r="T1495" s="658"/>
      <c r="U1495" s="658"/>
      <c r="V1495" s="658"/>
      <c r="W1495" s="658"/>
      <c r="X1495" s="658"/>
      <c r="Y1495" s="658"/>
      <c r="Z1495" s="658"/>
      <c r="AA1495" s="658"/>
      <c r="AB1495" s="658"/>
      <c r="AC1495" s="658"/>
      <c r="AD1495" s="658"/>
      <c r="AE1495" s="33"/>
      <c r="AF1495" s="174" t="str">
        <f>_xlfn.IFS(COUNTIF($AE$8:AE1495,AE1495)&lt;&gt;0,COUNTIF($AE$8:AE1495,AE1495),COUNTIF($AE$8:AE1495,AE1495)=0,"")</f>
        <v/>
      </c>
      <c r="AG1495" s="98" t="str">
        <f t="shared" si="51"/>
        <v/>
      </c>
      <c r="AK1495" s="3"/>
      <c r="AL1495" s="372"/>
      <c r="AQ1495" s="374"/>
      <c r="AR1495" s="34"/>
    </row>
    <row r="1496" spans="1:44" ht="27" customHeight="1" x14ac:dyDescent="0.65">
      <c r="A1496" s="8" t="str">
        <f t="shared" si="52"/>
        <v/>
      </c>
      <c r="B1496" s="30"/>
      <c r="E1496" s="31"/>
      <c r="F1496" s="390"/>
      <c r="G1496" s="391"/>
      <c r="H1496" s="657" t="s">
        <v>361</v>
      </c>
      <c r="I1496" s="657"/>
      <c r="J1496" s="657"/>
      <c r="K1496" s="657"/>
      <c r="L1496" s="657"/>
      <c r="M1496" s="657"/>
      <c r="N1496" s="657"/>
      <c r="O1496" s="657"/>
      <c r="P1496" s="657"/>
      <c r="Q1496" s="657"/>
      <c r="R1496" s="657"/>
      <c r="S1496" s="657"/>
      <c r="T1496" s="657"/>
      <c r="U1496" s="657"/>
      <c r="V1496" s="657"/>
      <c r="W1496" s="657"/>
      <c r="X1496" s="657"/>
      <c r="Y1496" s="657"/>
      <c r="Z1496" s="657"/>
      <c r="AA1496" s="657"/>
      <c r="AB1496" s="657"/>
      <c r="AC1496" s="657"/>
      <c r="AD1496" s="657"/>
      <c r="AE1496" s="33"/>
      <c r="AF1496" s="174" t="str">
        <f>_xlfn.IFS(COUNTIF($AE$8:AE1496,AE1496)&lt;&gt;0,COUNTIF($AE$8:AE1496,AE1496),COUNTIF($AE$8:AE1496,AE1496)=0,"")</f>
        <v/>
      </c>
      <c r="AG1496" s="98" t="str">
        <f t="shared" si="51"/>
        <v/>
      </c>
      <c r="AK1496" s="3"/>
      <c r="AL1496" s="372"/>
      <c r="AQ1496" s="374"/>
      <c r="AR1496" s="34"/>
    </row>
    <row r="1497" spans="1:44" ht="27" customHeight="1" thickBot="1" x14ac:dyDescent="0.7">
      <c r="A1497" s="8" t="str">
        <f t="shared" si="52"/>
        <v/>
      </c>
      <c r="B1497" s="30"/>
      <c r="E1497" s="31"/>
      <c r="F1497" s="32"/>
      <c r="H1497" s="118"/>
      <c r="I1497" s="118"/>
      <c r="J1497" s="118"/>
      <c r="K1497" s="118"/>
      <c r="L1497" s="118"/>
      <c r="M1497" s="118"/>
      <c r="N1497" s="118"/>
      <c r="O1497" s="118"/>
      <c r="P1497" s="118"/>
      <c r="Q1497" s="118"/>
      <c r="R1497" s="118"/>
      <c r="S1497" s="118"/>
      <c r="T1497" s="118"/>
      <c r="U1497" s="118"/>
      <c r="V1497" s="118"/>
      <c r="W1497" s="118"/>
      <c r="X1497" s="118"/>
      <c r="Y1497" s="118"/>
      <c r="Z1497" s="118"/>
      <c r="AA1497" s="118"/>
      <c r="AB1497" s="118"/>
      <c r="AC1497" s="118"/>
      <c r="AD1497" s="118"/>
      <c r="AE1497" s="33"/>
      <c r="AF1497" s="174" t="str">
        <f>_xlfn.IFS(COUNTIF($AE$8:AE1497,AE1497)&lt;&gt;0,COUNTIF($AE$8:AE1497,AE1497),COUNTIF($AE$8:AE1497,AE1497)=0,"")</f>
        <v/>
      </c>
      <c r="AG1497" s="98" t="str">
        <f t="shared" si="51"/>
        <v/>
      </c>
      <c r="AK1497" s="3"/>
      <c r="AL1497" s="372"/>
      <c r="AQ1497" s="374"/>
      <c r="AR1497" s="34"/>
    </row>
    <row r="1498" spans="1:44" ht="27" customHeight="1" x14ac:dyDescent="0.65">
      <c r="A1498" s="8" t="str">
        <f t="shared" si="52"/>
        <v/>
      </c>
      <c r="B1498" s="17"/>
      <c r="C1498" s="4"/>
      <c r="D1498" s="4"/>
      <c r="E1498" s="18"/>
      <c r="F1498" s="36"/>
      <c r="G1498" s="5"/>
      <c r="H1498" s="255"/>
      <c r="I1498" s="255"/>
      <c r="J1498" s="255"/>
      <c r="K1498" s="255"/>
      <c r="L1498" s="255"/>
      <c r="M1498" s="255"/>
      <c r="N1498" s="255"/>
      <c r="O1498" s="255"/>
      <c r="P1498" s="255"/>
      <c r="Q1498" s="255"/>
      <c r="R1498" s="255"/>
      <c r="S1498" s="255"/>
      <c r="T1498" s="255"/>
      <c r="U1498" s="255"/>
      <c r="V1498" s="255"/>
      <c r="W1498" s="255"/>
      <c r="X1498" s="255"/>
      <c r="Y1498" s="255"/>
      <c r="Z1498" s="255"/>
      <c r="AA1498" s="255"/>
      <c r="AB1498" s="255"/>
      <c r="AC1498" s="255"/>
      <c r="AD1498" s="255"/>
      <c r="AE1498" s="47"/>
      <c r="AF1498" s="175" t="str">
        <f>_xlfn.IFS(COUNTIF($AE$8:AE1498,AE1498)&lt;&gt;0,COUNTIF($AE$8:AE1498,AE1498),COUNTIF($AE$8:AE1498,AE1498)=0,"")</f>
        <v/>
      </c>
      <c r="AG1498" s="102" t="str">
        <f t="shared" si="51"/>
        <v/>
      </c>
      <c r="AH1498" s="48"/>
      <c r="AI1498" s="48"/>
      <c r="AJ1498" s="48"/>
      <c r="AK1498" s="13"/>
      <c r="AL1498" s="369"/>
      <c r="AM1498" s="370"/>
      <c r="AN1498" s="370"/>
      <c r="AO1498" s="370"/>
      <c r="AP1498" s="370"/>
      <c r="AQ1498" s="371"/>
      <c r="AR1498" s="34"/>
    </row>
    <row r="1499" spans="1:44" ht="27" customHeight="1" x14ac:dyDescent="0.65">
      <c r="A1499" s="8" t="str">
        <f t="shared" si="52"/>
        <v/>
      </c>
      <c r="B1499" s="610" t="s">
        <v>827</v>
      </c>
      <c r="C1499" s="611"/>
      <c r="D1499" s="611"/>
      <c r="E1499" s="612"/>
      <c r="F1499" s="32"/>
      <c r="H1499" s="511" t="s">
        <v>828</v>
      </c>
      <c r="I1499" s="511"/>
      <c r="J1499" s="511"/>
      <c r="K1499" s="511"/>
      <c r="L1499" s="511"/>
      <c r="M1499" s="511"/>
      <c r="N1499" s="511"/>
      <c r="O1499" s="511"/>
      <c r="P1499" s="511"/>
      <c r="Q1499" s="511"/>
      <c r="R1499" s="511"/>
      <c r="S1499" s="511"/>
      <c r="T1499" s="511"/>
      <c r="U1499" s="511"/>
      <c r="V1499" s="511"/>
      <c r="W1499" s="511"/>
      <c r="X1499" s="511"/>
      <c r="Y1499" s="511"/>
      <c r="Z1499" s="511"/>
      <c r="AA1499" s="511"/>
      <c r="AB1499" s="511"/>
      <c r="AC1499" s="511"/>
      <c r="AD1499" s="118"/>
      <c r="AE1499" s="33"/>
      <c r="AF1499" s="174" t="str">
        <f>_xlfn.IFS(COUNTIF($AE$8:AE1499,AE1499)&lt;&gt;0,COUNTIF($AE$8:AE1499,AE1499),COUNTIF($AE$8:AE1499,AE1499)=0,"")</f>
        <v/>
      </c>
      <c r="AG1499" s="98" t="str">
        <f t="shared" si="51"/>
        <v/>
      </c>
      <c r="AK1499" s="3"/>
      <c r="AL1499" s="372"/>
      <c r="AQ1499" s="374"/>
      <c r="AR1499" s="34"/>
    </row>
    <row r="1500" spans="1:44" ht="27" customHeight="1" x14ac:dyDescent="0.65">
      <c r="A1500" s="8" t="str">
        <f t="shared" si="52"/>
        <v/>
      </c>
      <c r="B1500" s="613"/>
      <c r="C1500" s="611"/>
      <c r="D1500" s="611"/>
      <c r="E1500" s="612"/>
      <c r="F1500" s="32"/>
      <c r="H1500" s="511" t="s">
        <v>830</v>
      </c>
      <c r="I1500" s="511"/>
      <c r="J1500" s="511"/>
      <c r="K1500" s="511"/>
      <c r="L1500" s="511"/>
      <c r="M1500" s="511"/>
      <c r="N1500" s="511"/>
      <c r="O1500" s="511"/>
      <c r="P1500" s="511"/>
      <c r="Q1500" s="511"/>
      <c r="R1500" s="511"/>
      <c r="S1500" s="511"/>
      <c r="T1500" s="511"/>
      <c r="U1500" s="511"/>
      <c r="V1500" s="511"/>
      <c r="W1500" s="511"/>
      <c r="X1500" s="511"/>
      <c r="Y1500" s="511"/>
      <c r="Z1500" s="511"/>
      <c r="AA1500" s="511"/>
      <c r="AB1500" s="511"/>
      <c r="AC1500" s="511"/>
      <c r="AD1500" s="118"/>
      <c r="AE1500" s="33"/>
      <c r="AF1500" s="174" t="str">
        <f>_xlfn.IFS(COUNTIF($AE$8:AE1500,AE1500)&lt;&gt;0,COUNTIF($AE$8:AE1500,AE1500),COUNTIF($AE$8:AE1500,AE1500)=0,"")</f>
        <v/>
      </c>
      <c r="AG1500" s="98" t="str">
        <f t="shared" si="51"/>
        <v/>
      </c>
      <c r="AK1500" s="3"/>
      <c r="AL1500" s="614" t="s">
        <v>829</v>
      </c>
      <c r="AM1500" s="615"/>
      <c r="AN1500" s="615"/>
      <c r="AO1500" s="615"/>
      <c r="AP1500" s="615"/>
      <c r="AQ1500" s="616"/>
      <c r="AR1500" s="34"/>
    </row>
    <row r="1501" spans="1:44" ht="27" customHeight="1" x14ac:dyDescent="0.65">
      <c r="A1501" s="8" t="str">
        <f t="shared" si="52"/>
        <v/>
      </c>
      <c r="B1501" s="613"/>
      <c r="C1501" s="611"/>
      <c r="D1501" s="611"/>
      <c r="E1501" s="612"/>
      <c r="F1501" s="32"/>
      <c r="H1501" s="511"/>
      <c r="I1501" s="511"/>
      <c r="J1501" s="511"/>
      <c r="K1501" s="511"/>
      <c r="L1501" s="511"/>
      <c r="M1501" s="511"/>
      <c r="N1501" s="511"/>
      <c r="O1501" s="511"/>
      <c r="P1501" s="511"/>
      <c r="Q1501" s="511"/>
      <c r="R1501" s="511"/>
      <c r="S1501" s="511"/>
      <c r="T1501" s="511"/>
      <c r="U1501" s="511"/>
      <c r="V1501" s="511"/>
      <c r="W1501" s="511"/>
      <c r="X1501" s="511"/>
      <c r="Y1501" s="511"/>
      <c r="Z1501" s="511"/>
      <c r="AA1501" s="511"/>
      <c r="AB1501" s="511"/>
      <c r="AC1501" s="511"/>
      <c r="AD1501" s="118"/>
      <c r="AE1501" s="33"/>
      <c r="AF1501" s="174" t="str">
        <f>_xlfn.IFS(COUNTIF($AE$8:AE1501,AE1501)&lt;&gt;0,COUNTIF($AE$8:AE1501,AE1501),COUNTIF($AE$8:AE1501,AE1501)=0,"")</f>
        <v/>
      </c>
      <c r="AG1501" s="98" t="str">
        <f t="shared" si="51"/>
        <v/>
      </c>
      <c r="AK1501" s="3"/>
      <c r="AL1501" s="614"/>
      <c r="AM1501" s="615"/>
      <c r="AN1501" s="615"/>
      <c r="AO1501" s="615"/>
      <c r="AP1501" s="615"/>
      <c r="AQ1501" s="616"/>
      <c r="AR1501" s="34"/>
    </row>
    <row r="1502" spans="1:44" ht="27" customHeight="1" x14ac:dyDescent="0.65">
      <c r="A1502" s="8" t="str">
        <f t="shared" si="52"/>
        <v/>
      </c>
      <c r="B1502" s="613"/>
      <c r="C1502" s="611"/>
      <c r="D1502" s="611"/>
      <c r="E1502" s="612"/>
      <c r="F1502" s="32"/>
      <c r="H1502" s="511"/>
      <c r="I1502" s="511"/>
      <c r="J1502" s="511"/>
      <c r="K1502" s="511"/>
      <c r="L1502" s="511"/>
      <c r="M1502" s="511"/>
      <c r="N1502" s="511"/>
      <c r="O1502" s="511"/>
      <c r="P1502" s="511"/>
      <c r="Q1502" s="511"/>
      <c r="R1502" s="511"/>
      <c r="S1502" s="511"/>
      <c r="T1502" s="511"/>
      <c r="U1502" s="511"/>
      <c r="V1502" s="511"/>
      <c r="W1502" s="511"/>
      <c r="X1502" s="511"/>
      <c r="Y1502" s="511"/>
      <c r="Z1502" s="511"/>
      <c r="AA1502" s="511"/>
      <c r="AB1502" s="511"/>
      <c r="AC1502" s="511"/>
      <c r="AD1502" s="118"/>
      <c r="AE1502" s="33"/>
      <c r="AF1502" s="174" t="str">
        <f>_xlfn.IFS(COUNTIF($AE$8:AE1502,AE1502)&lt;&gt;0,COUNTIF($AE$8:AE1502,AE1502),COUNTIF($AE$8:AE1502,AE1502)=0,"")</f>
        <v/>
      </c>
      <c r="AG1502" s="98" t="str">
        <f t="shared" si="51"/>
        <v/>
      </c>
      <c r="AK1502" s="3"/>
      <c r="AL1502" s="614"/>
      <c r="AM1502" s="615"/>
      <c r="AN1502" s="615"/>
      <c r="AO1502" s="615"/>
      <c r="AP1502" s="615"/>
      <c r="AQ1502" s="616"/>
      <c r="AR1502" s="34"/>
    </row>
    <row r="1503" spans="1:44" ht="27" customHeight="1" x14ac:dyDescent="0.65">
      <c r="A1503" s="8" t="str">
        <f t="shared" si="52"/>
        <v/>
      </c>
      <c r="B1503" s="30"/>
      <c r="E1503" s="31"/>
      <c r="F1503" s="32"/>
      <c r="H1503" s="511"/>
      <c r="I1503" s="511"/>
      <c r="J1503" s="511"/>
      <c r="K1503" s="511"/>
      <c r="L1503" s="511"/>
      <c r="M1503" s="511"/>
      <c r="N1503" s="511"/>
      <c r="O1503" s="511"/>
      <c r="P1503" s="511"/>
      <c r="Q1503" s="511"/>
      <c r="R1503" s="511"/>
      <c r="S1503" s="511"/>
      <c r="T1503" s="511"/>
      <c r="U1503" s="511"/>
      <c r="V1503" s="511"/>
      <c r="W1503" s="511"/>
      <c r="X1503" s="511"/>
      <c r="Y1503" s="511"/>
      <c r="Z1503" s="511"/>
      <c r="AA1503" s="511"/>
      <c r="AB1503" s="511"/>
      <c r="AC1503" s="511"/>
      <c r="AD1503" s="118"/>
      <c r="AE1503" s="33"/>
      <c r="AF1503" s="174" t="str">
        <f>_xlfn.IFS(COUNTIF($AE$8:AE1503,AE1503)&lt;&gt;0,COUNTIF($AE$8:AE1503,AE1503),COUNTIF($AE$8:AE1503,AE1503)=0,"")</f>
        <v/>
      </c>
      <c r="AG1503" s="98" t="str">
        <f t="shared" si="51"/>
        <v/>
      </c>
      <c r="AK1503" s="3"/>
      <c r="AL1503" s="372"/>
      <c r="AQ1503" s="374"/>
      <c r="AR1503" s="34"/>
    </row>
    <row r="1504" spans="1:44" ht="27" customHeight="1" x14ac:dyDescent="0.65">
      <c r="A1504" s="8" t="str">
        <f t="shared" si="52"/>
        <v/>
      </c>
      <c r="B1504" s="30"/>
      <c r="E1504" s="31"/>
      <c r="F1504" s="32"/>
      <c r="H1504" s="511"/>
      <c r="I1504" s="511"/>
      <c r="J1504" s="511"/>
      <c r="K1504" s="511"/>
      <c r="L1504" s="511"/>
      <c r="M1504" s="511"/>
      <c r="N1504" s="511"/>
      <c r="O1504" s="511"/>
      <c r="P1504" s="511"/>
      <c r="Q1504" s="511"/>
      <c r="R1504" s="511"/>
      <c r="S1504" s="511"/>
      <c r="T1504" s="511"/>
      <c r="U1504" s="511"/>
      <c r="V1504" s="511"/>
      <c r="W1504" s="511"/>
      <c r="X1504" s="511"/>
      <c r="Y1504" s="511"/>
      <c r="Z1504" s="511"/>
      <c r="AA1504" s="511"/>
      <c r="AB1504" s="511"/>
      <c r="AC1504" s="511"/>
      <c r="AD1504" s="118"/>
      <c r="AE1504" s="33"/>
      <c r="AF1504" s="174" t="str">
        <f>_xlfn.IFS(COUNTIF($AE$8:AE1504,AE1504)&lt;&gt;0,COUNTIF($AE$8:AE1504,AE1504),COUNTIF($AE$8:AE1504,AE1504)=0,"")</f>
        <v/>
      </c>
      <c r="AG1504" s="98" t="str">
        <f t="shared" si="51"/>
        <v/>
      </c>
      <c r="AK1504" s="3"/>
      <c r="AL1504" s="372"/>
      <c r="AQ1504" s="374"/>
      <c r="AR1504" s="34"/>
    </row>
    <row r="1505" spans="1:44" ht="27" customHeight="1" x14ac:dyDescent="0.65">
      <c r="A1505" s="8" t="str">
        <f t="shared" si="52"/>
        <v/>
      </c>
      <c r="B1505" s="30"/>
      <c r="E1505" s="31"/>
      <c r="F1505" s="32"/>
      <c r="H1505" s="511"/>
      <c r="I1505" s="511"/>
      <c r="J1505" s="511"/>
      <c r="K1505" s="511"/>
      <c r="L1505" s="511"/>
      <c r="M1505" s="511"/>
      <c r="N1505" s="511"/>
      <c r="O1505" s="511"/>
      <c r="P1505" s="511"/>
      <c r="Q1505" s="511"/>
      <c r="R1505" s="511"/>
      <c r="S1505" s="511"/>
      <c r="T1505" s="511"/>
      <c r="U1505" s="511"/>
      <c r="V1505" s="511"/>
      <c r="W1505" s="511"/>
      <c r="X1505" s="511"/>
      <c r="Y1505" s="511"/>
      <c r="Z1505" s="511"/>
      <c r="AA1505" s="511"/>
      <c r="AB1505" s="511"/>
      <c r="AC1505" s="511"/>
      <c r="AD1505" s="118"/>
      <c r="AE1505" s="33"/>
      <c r="AF1505" s="174" t="str">
        <f>_xlfn.IFS(COUNTIF($AE$8:AE1505,AE1505)&lt;&gt;0,COUNTIF($AE$8:AE1505,AE1505),COUNTIF($AE$8:AE1505,AE1505)=0,"")</f>
        <v/>
      </c>
      <c r="AG1505" s="98" t="str">
        <f t="shared" si="51"/>
        <v/>
      </c>
      <c r="AK1505" s="3"/>
      <c r="AL1505" s="372"/>
      <c r="AQ1505" s="374"/>
      <c r="AR1505" s="34"/>
    </row>
    <row r="1506" spans="1:44" ht="27" customHeight="1" x14ac:dyDescent="0.65">
      <c r="A1506" s="8" t="str">
        <f t="shared" si="52"/>
        <v/>
      </c>
      <c r="B1506" s="30"/>
      <c r="E1506" s="31"/>
      <c r="F1506" s="32"/>
      <c r="H1506" s="511"/>
      <c r="I1506" s="511"/>
      <c r="J1506" s="511"/>
      <c r="K1506" s="511"/>
      <c r="L1506" s="511"/>
      <c r="M1506" s="511"/>
      <c r="N1506" s="511"/>
      <c r="O1506" s="511"/>
      <c r="P1506" s="511"/>
      <c r="Q1506" s="511"/>
      <c r="R1506" s="511"/>
      <c r="S1506" s="511"/>
      <c r="T1506" s="511"/>
      <c r="U1506" s="511"/>
      <c r="V1506" s="511"/>
      <c r="W1506" s="511"/>
      <c r="X1506" s="511"/>
      <c r="Y1506" s="511"/>
      <c r="Z1506" s="511"/>
      <c r="AA1506" s="511"/>
      <c r="AB1506" s="511"/>
      <c r="AC1506" s="511"/>
      <c r="AD1506" s="118"/>
      <c r="AE1506" s="33"/>
      <c r="AF1506" s="174" t="str">
        <f>_xlfn.IFS(COUNTIF($AE$8:AE1506,AE1506)&lt;&gt;0,COUNTIF($AE$8:AE1506,AE1506),COUNTIF($AE$8:AE1506,AE1506)=0,"")</f>
        <v/>
      </c>
      <c r="AG1506" s="98" t="str">
        <f t="shared" si="51"/>
        <v/>
      </c>
      <c r="AK1506" s="3"/>
      <c r="AL1506" s="372"/>
      <c r="AQ1506" s="374"/>
      <c r="AR1506" s="34"/>
    </row>
    <row r="1507" spans="1:44" ht="27" customHeight="1" x14ac:dyDescent="0.65">
      <c r="A1507" s="8" t="str">
        <f t="shared" si="52"/>
        <v/>
      </c>
      <c r="B1507" s="30"/>
      <c r="E1507" s="31"/>
      <c r="F1507" s="32"/>
      <c r="H1507" s="118"/>
      <c r="I1507" s="118"/>
      <c r="J1507" s="118"/>
      <c r="K1507" s="118"/>
      <c r="L1507" s="118"/>
      <c r="M1507" s="118"/>
      <c r="N1507" s="118"/>
      <c r="O1507" s="118"/>
      <c r="P1507" s="118"/>
      <c r="Q1507" s="118"/>
      <c r="R1507" s="118"/>
      <c r="S1507" s="118"/>
      <c r="T1507" s="118"/>
      <c r="U1507" s="118"/>
      <c r="V1507" s="118"/>
      <c r="W1507" s="118"/>
      <c r="X1507" s="118"/>
      <c r="Y1507" s="118"/>
      <c r="Z1507" s="118"/>
      <c r="AA1507" s="118"/>
      <c r="AB1507" s="118"/>
      <c r="AC1507" s="118"/>
      <c r="AD1507" s="118"/>
      <c r="AF1507" s="174" t="str">
        <f>_xlfn.IFS(COUNTIF($AE$8:AE1507,AE1507)&lt;&gt;0,COUNTIF($AE$8:AE1507,AE1507),COUNTIF($AE$8:AE1507,AE1507)=0,"")</f>
        <v/>
      </c>
      <c r="AG1507" s="98" t="str">
        <f t="shared" si="51"/>
        <v/>
      </c>
      <c r="AK1507" s="3"/>
      <c r="AL1507" s="372"/>
      <c r="AQ1507" s="374"/>
      <c r="AR1507" s="34"/>
    </row>
    <row r="1508" spans="1:44" ht="27" customHeight="1" thickBot="1" x14ac:dyDescent="0.7">
      <c r="A1508" s="8" t="str">
        <f t="shared" si="52"/>
        <v/>
      </c>
      <c r="B1508" s="24"/>
      <c r="C1508" s="1"/>
      <c r="D1508" s="1"/>
      <c r="E1508" s="25"/>
      <c r="F1508" s="42"/>
      <c r="G1508" s="28"/>
      <c r="H1508" s="28"/>
      <c r="I1508" s="28"/>
      <c r="J1508" s="28"/>
      <c r="K1508" s="28"/>
      <c r="L1508" s="28"/>
      <c r="M1508" s="28"/>
      <c r="N1508" s="28"/>
      <c r="O1508" s="28"/>
      <c r="P1508" s="28"/>
      <c r="Q1508" s="28"/>
      <c r="R1508" s="28"/>
      <c r="S1508" s="28"/>
      <c r="T1508" s="28"/>
      <c r="U1508" s="28"/>
      <c r="V1508" s="28"/>
      <c r="W1508" s="28"/>
      <c r="X1508" s="28"/>
      <c r="Y1508" s="28"/>
      <c r="Z1508" s="28"/>
      <c r="AA1508" s="28"/>
      <c r="AB1508" s="28"/>
      <c r="AC1508" s="28"/>
      <c r="AD1508" s="28"/>
      <c r="AE1508" s="28"/>
      <c r="AF1508" s="176" t="str">
        <f>_xlfn.IFS(COUNTIF($AE$8:AE1508,AE1508)&lt;&gt;0,COUNTIF($AE$8:AE1508,AE1508),COUNTIF($AE$8:AE1508,AE1508)=0,"")</f>
        <v/>
      </c>
      <c r="AG1508" s="101" t="str">
        <f t="shared" si="51"/>
        <v/>
      </c>
      <c r="AH1508" s="27"/>
      <c r="AI1508" s="27"/>
      <c r="AJ1508" s="27"/>
      <c r="AK1508" s="6"/>
      <c r="AL1508" s="429"/>
      <c r="AM1508" s="430"/>
      <c r="AN1508" s="430"/>
      <c r="AO1508" s="430"/>
      <c r="AP1508" s="430"/>
      <c r="AQ1508" s="431"/>
      <c r="AR1508" s="53"/>
    </row>
    <row r="1510" spans="1:44" ht="27" customHeight="1" x14ac:dyDescent="0.65">
      <c r="AG1510" s="972" t="s">
        <v>967</v>
      </c>
      <c r="AH1510" s="972"/>
      <c r="AI1510" s="972"/>
      <c r="AJ1510" s="972"/>
    </row>
  </sheetData>
  <mergeCells count="1648">
    <mergeCell ref="AH189:AJ189"/>
    <mergeCell ref="I230:L230"/>
    <mergeCell ref="I231:L231"/>
    <mergeCell ref="X335:AA335"/>
    <mergeCell ref="X336:AA336"/>
    <mergeCell ref="X337:AA337"/>
    <mergeCell ref="I342:W342"/>
    <mergeCell ref="AL816:AQ817"/>
    <mergeCell ref="H913:AD913"/>
    <mergeCell ref="AL1043:AQ1044"/>
    <mergeCell ref="P1288:R1288"/>
    <mergeCell ref="S1288:V1288"/>
    <mergeCell ref="W1288:AA1288"/>
    <mergeCell ref="AB1288:AD1288"/>
    <mergeCell ref="AH1241:AJ1241"/>
    <mergeCell ref="H1249:AD1255"/>
    <mergeCell ref="AL1249:AQ1250"/>
    <mergeCell ref="H1257:AD1260"/>
    <mergeCell ref="AH1257:AJ1257"/>
    <mergeCell ref="H1262:AD1268"/>
    <mergeCell ref="AL1030:AQ1032"/>
    <mergeCell ref="AL1040:AQ1042"/>
    <mergeCell ref="AL435:AQ438"/>
    <mergeCell ref="AL295:AQ297"/>
    <mergeCell ref="AH293:AJ293"/>
    <mergeCell ref="Q254:W254"/>
    <mergeCell ref="I255:P255"/>
    <mergeCell ref="Q255:W255"/>
    <mergeCell ref="I256:P256"/>
    <mergeCell ref="Q256:W256"/>
    <mergeCell ref="H300:AD300"/>
    <mergeCell ref="I228:L228"/>
    <mergeCell ref="AL187:AQ187"/>
    <mergeCell ref="AL189:AQ189"/>
    <mergeCell ref="H1017:AD1020"/>
    <mergeCell ref="I776:AD784"/>
    <mergeCell ref="H1289:AD1289"/>
    <mergeCell ref="F1291:G1291"/>
    <mergeCell ref="H1291:AD1292"/>
    <mergeCell ref="AH1291:AJ1291"/>
    <mergeCell ref="AH1206:AJ1206"/>
    <mergeCell ref="AL1193:AQ1194"/>
    <mergeCell ref="AL1228:AQ1229"/>
    <mergeCell ref="AL1241:AQ1242"/>
    <mergeCell ref="AL1257:AQ1258"/>
    <mergeCell ref="AL1271:AQ1272"/>
    <mergeCell ref="AL1217:AQ1218"/>
    <mergeCell ref="F1257:G1257"/>
    <mergeCell ref="AL1262:AQ1263"/>
    <mergeCell ref="F1271:G1271"/>
    <mergeCell ref="H1271:AD1274"/>
    <mergeCell ref="H1276:AD1279"/>
    <mergeCell ref="AL1276:AQ1277"/>
    <mergeCell ref="H1281:O1281"/>
    <mergeCell ref="M321:T321"/>
    <mergeCell ref="AL360:AQ375"/>
    <mergeCell ref="AL389:AQ390"/>
    <mergeCell ref="AL391:AQ392"/>
    <mergeCell ref="AL639:AQ641"/>
    <mergeCell ref="AL856:AQ857"/>
    <mergeCell ref="AL858:AQ859"/>
    <mergeCell ref="AL860:AQ861"/>
    <mergeCell ref="AL944:AQ946"/>
    <mergeCell ref="AL1022:AQ1024"/>
    <mergeCell ref="AR302:AR303"/>
    <mergeCell ref="AR444:AR445"/>
    <mergeCell ref="AR559:AR560"/>
    <mergeCell ref="N306:S306"/>
    <mergeCell ref="T306:Y306"/>
    <mergeCell ref="I307:M307"/>
    <mergeCell ref="N307:S307"/>
    <mergeCell ref="T307:Y307"/>
    <mergeCell ref="H371:AD371"/>
    <mergeCell ref="H372:AD372"/>
    <mergeCell ref="H373:AD373"/>
    <mergeCell ref="H403:AD404"/>
    <mergeCell ref="AH412:AJ412"/>
    <mergeCell ref="AL339:AQ344"/>
    <mergeCell ref="H1465:AD1473"/>
    <mergeCell ref="AL1100:AQ1101"/>
    <mergeCell ref="H931:AD934"/>
    <mergeCell ref="AL708:AQ709"/>
    <mergeCell ref="AL762:AQ763"/>
    <mergeCell ref="AL772:AQ773"/>
    <mergeCell ref="H1063:AD1064"/>
    <mergeCell ref="H1282:O1282"/>
    <mergeCell ref="P1282:R1282"/>
    <mergeCell ref="S1282:V1282"/>
    <mergeCell ref="W1282:AA1282"/>
    <mergeCell ref="AB1282:AD1282"/>
    <mergeCell ref="H1284:O1284"/>
    <mergeCell ref="P1284:AD1284"/>
    <mergeCell ref="H1285:O1285"/>
    <mergeCell ref="P1285:R1285"/>
    <mergeCell ref="N305:S305"/>
    <mergeCell ref="H477:AD479"/>
    <mergeCell ref="B1011:E1015"/>
    <mergeCell ref="H708:AD709"/>
    <mergeCell ref="H746:AD746"/>
    <mergeCell ref="H749:AD749"/>
    <mergeCell ref="H772:AD774"/>
    <mergeCell ref="AR284:AR285"/>
    <mergeCell ref="AR293:AR294"/>
    <mergeCell ref="AR318:AR319"/>
    <mergeCell ref="AR396:AR397"/>
    <mergeCell ref="AR412:AR414"/>
    <mergeCell ref="AR415:AR416"/>
    <mergeCell ref="AR430:AR431"/>
    <mergeCell ref="AR435:AR436"/>
    <mergeCell ref="L152:M152"/>
    <mergeCell ref="O152:P152"/>
    <mergeCell ref="R152:S152"/>
    <mergeCell ref="U266:V266"/>
    <mergeCell ref="AR561:AR562"/>
    <mergeCell ref="AR485:AR486"/>
    <mergeCell ref="AR477:AR478"/>
    <mergeCell ref="AR455:AR457"/>
    <mergeCell ref="AR557:AR558"/>
    <mergeCell ref="AR566:AR567"/>
    <mergeCell ref="AR247:AR248"/>
    <mergeCell ref="AL648:AQ649"/>
    <mergeCell ref="H651:AD653"/>
    <mergeCell ref="AL651:AQ652"/>
    <mergeCell ref="H586:AD594"/>
    <mergeCell ref="AL586:AQ587"/>
    <mergeCell ref="AR259:AR261"/>
    <mergeCell ref="AR564:AR565"/>
    <mergeCell ref="AH187:AJ187"/>
    <mergeCell ref="AR129:AR130"/>
    <mergeCell ref="AR134:AR135"/>
    <mergeCell ref="AR137:AR138"/>
    <mergeCell ref="AR178:AR179"/>
    <mergeCell ref="AR180:AR181"/>
    <mergeCell ref="AR187:AR188"/>
    <mergeCell ref="AR203:AR204"/>
    <mergeCell ref="AR206:AR207"/>
    <mergeCell ref="AR214:AR215"/>
    <mergeCell ref="AR218:AR219"/>
    <mergeCell ref="AR226:AR227"/>
    <mergeCell ref="AR189:AR190"/>
    <mergeCell ref="B8:E11"/>
    <mergeCell ref="B77:E81"/>
    <mergeCell ref="B360:E363"/>
    <mergeCell ref="B386:E388"/>
    <mergeCell ref="B423:E426"/>
    <mergeCell ref="AR263:AR264"/>
    <mergeCell ref="AR276:AR277"/>
    <mergeCell ref="AR279:AR280"/>
    <mergeCell ref="AR300:AR301"/>
    <mergeCell ref="B300:E300"/>
    <mergeCell ref="F300:G300"/>
    <mergeCell ref="I309:M309"/>
    <mergeCell ref="N309:S309"/>
    <mergeCell ref="T309:Y309"/>
    <mergeCell ref="I310:M310"/>
    <mergeCell ref="N310:S310"/>
    <mergeCell ref="T310:Y310"/>
    <mergeCell ref="H316:AD316"/>
    <mergeCell ref="F316:G316"/>
    <mergeCell ref="H318:AD319"/>
    <mergeCell ref="AG2:AJ2"/>
    <mergeCell ref="AG1510:AJ1510"/>
    <mergeCell ref="AR1008:AR1009"/>
    <mergeCell ref="AR1040:AR1041"/>
    <mergeCell ref="AR1043:AR1045"/>
    <mergeCell ref="AH1451:AJ1451"/>
    <mergeCell ref="AR1478:AR1479"/>
    <mergeCell ref="AR1481:AR1482"/>
    <mergeCell ref="AR1485:AR1486"/>
    <mergeCell ref="AR1488:AR1489"/>
    <mergeCell ref="AH391:AJ391"/>
    <mergeCell ref="H393:AD394"/>
    <mergeCell ref="H396:AD396"/>
    <mergeCell ref="H234:AD234"/>
    <mergeCell ref="U236:AB236"/>
    <mergeCell ref="M236:T236"/>
    <mergeCell ref="AR439:AR440"/>
    <mergeCell ref="AR459:AR460"/>
    <mergeCell ref="AR928:AR929"/>
    <mergeCell ref="AR104:AR105"/>
    <mergeCell ref="AH1455:AJ1455"/>
    <mergeCell ref="AH1457:AJ1457"/>
    <mergeCell ref="AL1456:AQ1457"/>
    <mergeCell ref="AL1458:AQ1459"/>
    <mergeCell ref="AL184:AQ184"/>
    <mergeCell ref="AL33:AQ35"/>
    <mergeCell ref="AL218:AQ219"/>
    <mergeCell ref="AL220:AQ221"/>
    <mergeCell ref="AL203:AQ205"/>
    <mergeCell ref="AL284:AQ285"/>
    <mergeCell ref="AL273:AQ274"/>
    <mergeCell ref="AL331:AQ334"/>
    <mergeCell ref="AL143:AQ145"/>
    <mergeCell ref="AH819:AJ819"/>
    <mergeCell ref="AL819:AQ820"/>
    <mergeCell ref="AL459:AQ460"/>
    <mergeCell ref="AL461:AQ463"/>
    <mergeCell ref="I139:Y139"/>
    <mergeCell ref="I140:Y140"/>
    <mergeCell ref="H138:AD138"/>
    <mergeCell ref="I335:W335"/>
    <mergeCell ref="AL247:AQ251"/>
    <mergeCell ref="AH295:AJ295"/>
    <mergeCell ref="B159:E160"/>
    <mergeCell ref="AL176:AQ177"/>
    <mergeCell ref="AL178:AQ179"/>
    <mergeCell ref="AL180:AQ181"/>
    <mergeCell ref="AH203:AJ203"/>
    <mergeCell ref="AH206:AJ206"/>
    <mergeCell ref="AH210:AJ210"/>
    <mergeCell ref="AH214:AJ214"/>
    <mergeCell ref="AH218:AJ218"/>
    <mergeCell ref="AH226:AJ226"/>
    <mergeCell ref="AH220:AJ220"/>
    <mergeCell ref="AL226:AQ228"/>
    <mergeCell ref="AL214:AQ217"/>
    <mergeCell ref="AL210:AQ212"/>
    <mergeCell ref="AL206:AQ208"/>
    <mergeCell ref="AH178:AJ178"/>
    <mergeCell ref="H180:AD180"/>
    <mergeCell ref="M228:R228"/>
    <mergeCell ref="S228:AD228"/>
    <mergeCell ref="AH180:AJ180"/>
    <mergeCell ref="H182:AD183"/>
    <mergeCell ref="F159:G159"/>
    <mergeCell ref="H159:AD159"/>
    <mergeCell ref="N267:U267"/>
    <mergeCell ref="AL444:AQ446"/>
    <mergeCell ref="X342:AA342"/>
    <mergeCell ref="F430:G430"/>
    <mergeCell ref="I336:W336"/>
    <mergeCell ref="I337:W337"/>
    <mergeCell ref="H386:AD386"/>
    <mergeCell ref="H389:AD389"/>
    <mergeCell ref="AH389:AJ389"/>
    <mergeCell ref="L326:V326"/>
    <mergeCell ref="I257:P257"/>
    <mergeCell ref="Q257:W257"/>
    <mergeCell ref="H259:AD259"/>
    <mergeCell ref="H263:AD263"/>
    <mergeCell ref="H267:M267"/>
    <mergeCell ref="AL412:AQ414"/>
    <mergeCell ref="AL415:AQ416"/>
    <mergeCell ref="AL405:AQ405"/>
    <mergeCell ref="AL439:AQ441"/>
    <mergeCell ref="AH276:AJ276"/>
    <mergeCell ref="AH279:AJ279"/>
    <mergeCell ref="AH284:AJ284"/>
    <mergeCell ref="AH286:AJ286"/>
    <mergeCell ref="T305:Y305"/>
    <mergeCell ref="AL293:AQ294"/>
    <mergeCell ref="V267:AC267"/>
    <mergeCell ref="H268:M268"/>
    <mergeCell ref="I254:P254"/>
    <mergeCell ref="H196:AD199"/>
    <mergeCell ref="H169:AD173"/>
    <mergeCell ref="F175:G175"/>
    <mergeCell ref="H184:AD185"/>
    <mergeCell ref="F187:G187"/>
    <mergeCell ref="H187:AD187"/>
    <mergeCell ref="F189:G189"/>
    <mergeCell ref="H189:AD194"/>
    <mergeCell ref="AL409:AQ411"/>
    <mergeCell ref="AH415:AJ415"/>
    <mergeCell ref="L235:S235"/>
    <mergeCell ref="T235:U235"/>
    <mergeCell ref="S229:X229"/>
    <mergeCell ref="Y229:AD229"/>
    <mergeCell ref="S231:X231"/>
    <mergeCell ref="S230:X230"/>
    <mergeCell ref="Y230:AD230"/>
    <mergeCell ref="Y231:AD231"/>
    <mergeCell ref="M229:R229"/>
    <mergeCell ref="M230:R230"/>
    <mergeCell ref="M231:R231"/>
    <mergeCell ref="I229:L229"/>
    <mergeCell ref="AH403:AJ403"/>
    <mergeCell ref="I343:W343"/>
    <mergeCell ref="X343:AA343"/>
    <mergeCell ref="W327:Z327"/>
    <mergeCell ref="W326:Z326"/>
    <mergeCell ref="F350:G350"/>
    <mergeCell ref="H354:AD356"/>
    <mergeCell ref="F302:G302"/>
    <mergeCell ref="I313:M313"/>
    <mergeCell ref="I305:M305"/>
    <mergeCell ref="AH361:AJ361"/>
    <mergeCell ref="AH362:AJ362"/>
    <mergeCell ref="AA144:AC144"/>
    <mergeCell ref="AA147:AD147"/>
    <mergeCell ref="AA148:AD148"/>
    <mergeCell ref="AA149:AD149"/>
    <mergeCell ref="H151:W151"/>
    <mergeCell ref="AA151:AC151"/>
    <mergeCell ref="AL263:AQ265"/>
    <mergeCell ref="AL276:AQ278"/>
    <mergeCell ref="AL279:AQ281"/>
    <mergeCell ref="H345:AD348"/>
    <mergeCell ref="H350:AD350"/>
    <mergeCell ref="H368:AD368"/>
    <mergeCell ref="H369:AD369"/>
    <mergeCell ref="AL286:AQ289"/>
    <mergeCell ref="AH273:AJ273"/>
    <mergeCell ref="AL300:AQ302"/>
    <mergeCell ref="N311:S311"/>
    <mergeCell ref="T311:Y311"/>
    <mergeCell ref="I312:M312"/>
    <mergeCell ref="N312:S312"/>
    <mergeCell ref="AH318:AJ318"/>
    <mergeCell ref="AL318:AQ320"/>
    <mergeCell ref="AL321:AQ325"/>
    <mergeCell ref="H324:AD324"/>
    <mergeCell ref="Q253:W253"/>
    <mergeCell ref="H331:AD331"/>
    <mergeCell ref="H333:AD333"/>
    <mergeCell ref="H339:AD340"/>
    <mergeCell ref="T312:Y312"/>
    <mergeCell ref="H302:AD302"/>
    <mergeCell ref="I311:M311"/>
    <mergeCell ref="L327:V327"/>
    <mergeCell ref="AH363:AJ363"/>
    <mergeCell ref="AH364:AJ364"/>
    <mergeCell ref="H374:AD374"/>
    <mergeCell ref="H375:AD375"/>
    <mergeCell ref="H364:AD364"/>
    <mergeCell ref="W325:Z325"/>
    <mergeCell ref="F455:G455"/>
    <mergeCell ref="H455:AD457"/>
    <mergeCell ref="AH455:AJ455"/>
    <mergeCell ref="AH409:AJ409"/>
    <mergeCell ref="AH420:AJ420"/>
    <mergeCell ref="AH331:AJ331"/>
    <mergeCell ref="L325:V325"/>
    <mergeCell ref="F444:G444"/>
    <mergeCell ref="H370:AD370"/>
    <mergeCell ref="H412:AD412"/>
    <mergeCell ref="F412:G412"/>
    <mergeCell ref="H418:AD418"/>
    <mergeCell ref="AH439:AJ439"/>
    <mergeCell ref="AH435:AJ435"/>
    <mergeCell ref="H444:AD444"/>
    <mergeCell ref="H420:AD420"/>
    <mergeCell ref="F426:G426"/>
    <mergeCell ref="AH426:AJ426"/>
    <mergeCell ref="H447:AD448"/>
    <mergeCell ref="F240:G240"/>
    <mergeCell ref="H240:AD240"/>
    <mergeCell ref="H243:AD245"/>
    <mergeCell ref="H271:AD271"/>
    <mergeCell ref="H273:AD274"/>
    <mergeCell ref="I250:P250"/>
    <mergeCell ref="Q250:W250"/>
    <mergeCell ref="I251:P251"/>
    <mergeCell ref="H269:M269"/>
    <mergeCell ref="F271:G271"/>
    <mergeCell ref="H293:AD293"/>
    <mergeCell ref="P537:P538"/>
    <mergeCell ref="H566:AD566"/>
    <mergeCell ref="F423:G423"/>
    <mergeCell ref="F418:G418"/>
    <mergeCell ref="H409:AD410"/>
    <mergeCell ref="F407:G407"/>
    <mergeCell ref="F548:G548"/>
    <mergeCell ref="F541:G541"/>
    <mergeCell ref="F489:G489"/>
    <mergeCell ref="F481:G481"/>
    <mergeCell ref="I306:M306"/>
    <mergeCell ref="H465:AD466"/>
    <mergeCell ref="H468:AD469"/>
    <mergeCell ref="Q252:W252"/>
    <mergeCell ref="I253:P253"/>
    <mergeCell ref="U321:AB321"/>
    <mergeCell ref="M322:T322"/>
    <mergeCell ref="U322:AB322"/>
    <mergeCell ref="M320:AB320"/>
    <mergeCell ref="H329:AD329"/>
    <mergeCell ref="F329:G329"/>
    <mergeCell ref="H104:AD104"/>
    <mergeCell ref="H106:AD113"/>
    <mergeCell ref="AH134:AJ134"/>
    <mergeCell ref="AH137:AJ137"/>
    <mergeCell ref="H202:AD202"/>
    <mergeCell ref="H175:AD175"/>
    <mergeCell ref="X801:Z801"/>
    <mergeCell ref="H801:I801"/>
    <mergeCell ref="Q801:R801"/>
    <mergeCell ref="AR241:AR242"/>
    <mergeCell ref="AL241:AQ243"/>
    <mergeCell ref="H279:AD280"/>
    <mergeCell ref="H282:AD282"/>
    <mergeCell ref="H284:AD284"/>
    <mergeCell ref="H286:AD289"/>
    <mergeCell ref="H291:AD291"/>
    <mergeCell ref="H295:AD296"/>
    <mergeCell ref="I308:M308"/>
    <mergeCell ref="N308:S308"/>
    <mergeCell ref="AH444:AJ444"/>
    <mergeCell ref="H377:AD379"/>
    <mergeCell ref="G236:L236"/>
    <mergeCell ref="G237:L237"/>
    <mergeCell ref="M237:T237"/>
    <mergeCell ref="U237:AB237"/>
    <mergeCell ref="G238:L238"/>
    <mergeCell ref="M238:T238"/>
    <mergeCell ref="U238:AB238"/>
    <mergeCell ref="H241:AD242"/>
    <mergeCell ref="AH241:AJ241"/>
    <mergeCell ref="F298:G298"/>
    <mergeCell ref="AL566:AQ567"/>
    <mergeCell ref="AR819:AR820"/>
    <mergeCell ref="AR807:AR808"/>
    <mergeCell ref="F812:G812"/>
    <mergeCell ref="AR812:AR813"/>
    <mergeCell ref="F816:G816"/>
    <mergeCell ref="H816:AD816"/>
    <mergeCell ref="AH816:AJ816"/>
    <mergeCell ref="AR816:AR818"/>
    <mergeCell ref="AA802:AB802"/>
    <mergeCell ref="AH798:AJ798"/>
    <mergeCell ref="AR798:AR799"/>
    <mergeCell ref="AL798:AQ799"/>
    <mergeCell ref="AA803:AB803"/>
    <mergeCell ref="F805:G805"/>
    <mergeCell ref="H805:AD805"/>
    <mergeCell ref="AH805:AJ805"/>
    <mergeCell ref="AR805:AR806"/>
    <mergeCell ref="AL805:AQ806"/>
    <mergeCell ref="F807:G807"/>
    <mergeCell ref="F819:G819"/>
    <mergeCell ref="AH812:AJ812"/>
    <mergeCell ref="AL812:AQ813"/>
    <mergeCell ref="AH807:AJ807"/>
    <mergeCell ref="AL807:AQ808"/>
    <mergeCell ref="H798:AD799"/>
    <mergeCell ref="H800:AD800"/>
    <mergeCell ref="J801:L801"/>
    <mergeCell ref="J802:L802"/>
    <mergeCell ref="J803:L803"/>
    <mergeCell ref="N801:P801"/>
    <mergeCell ref="F798:G798"/>
    <mergeCell ref="B793:E793"/>
    <mergeCell ref="H793:AD794"/>
    <mergeCell ref="AH793:AJ793"/>
    <mergeCell ref="AL793:AQ794"/>
    <mergeCell ref="AR793:AR794"/>
    <mergeCell ref="F796:G796"/>
    <mergeCell ref="H796:AD796"/>
    <mergeCell ref="AH796:AJ796"/>
    <mergeCell ref="AR796:AR797"/>
    <mergeCell ref="B788:E788"/>
    <mergeCell ref="F787:G787"/>
    <mergeCell ref="H787:AD788"/>
    <mergeCell ref="AH787:AJ787"/>
    <mergeCell ref="AR787:AR788"/>
    <mergeCell ref="AL787:AQ789"/>
    <mergeCell ref="H790:AD791"/>
    <mergeCell ref="AH790:AJ790"/>
    <mergeCell ref="AR790:AR791"/>
    <mergeCell ref="AL790:AQ792"/>
    <mergeCell ref="F793:G793"/>
    <mergeCell ref="B787:E787"/>
    <mergeCell ref="F790:G790"/>
    <mergeCell ref="I697:AD697"/>
    <mergeCell ref="N725:Q725"/>
    <mergeCell ref="R725:AD725"/>
    <mergeCell ref="N726:Q726"/>
    <mergeCell ref="R726:V726"/>
    <mergeCell ref="W726:Z726"/>
    <mergeCell ref="H681:AD681"/>
    <mergeCell ref="J575:M575"/>
    <mergeCell ref="O575:S575"/>
    <mergeCell ref="X575:AB575"/>
    <mergeCell ref="H669:AD670"/>
    <mergeCell ref="H671:AD672"/>
    <mergeCell ref="H724:M724"/>
    <mergeCell ref="N724:AD724"/>
    <mergeCell ref="I630:Z630"/>
    <mergeCell ref="I631:Z631"/>
    <mergeCell ref="AL468:AQ470"/>
    <mergeCell ref="AL471:AQ473"/>
    <mergeCell ref="P529:P530"/>
    <mergeCell ref="AL522:AQ523"/>
    <mergeCell ref="H523:L524"/>
    <mergeCell ref="M523:P524"/>
    <mergeCell ref="I629:Z629"/>
    <mergeCell ref="AB635:AD635"/>
    <mergeCell ref="AH564:AJ564"/>
    <mergeCell ref="AL564:AQ565"/>
    <mergeCell ref="AH581:AJ581"/>
    <mergeCell ref="AL583:AQ584"/>
    <mergeCell ref="H581:AD582"/>
    <mergeCell ref="AL655:AQ656"/>
    <mergeCell ref="H659:AD660"/>
    <mergeCell ref="AH659:AJ659"/>
    <mergeCell ref="W729:Y729"/>
    <mergeCell ref="AA729:AC729"/>
    <mergeCell ref="AA726:AD726"/>
    <mergeCell ref="H554:AD555"/>
    <mergeCell ref="F477:G477"/>
    <mergeCell ref="F450:G450"/>
    <mergeCell ref="F476:G476"/>
    <mergeCell ref="H476:AD476"/>
    <mergeCell ref="AH459:AJ459"/>
    <mergeCell ref="AH566:AJ566"/>
    <mergeCell ref="P531:P532"/>
    <mergeCell ref="P533:P534"/>
    <mergeCell ref="P535:P536"/>
    <mergeCell ref="I692:AD692"/>
    <mergeCell ref="AL541:AQ544"/>
    <mergeCell ref="AL561:AQ563"/>
    <mergeCell ref="AL465:AQ467"/>
    <mergeCell ref="AL450:AQ452"/>
    <mergeCell ref="P525:P526"/>
    <mergeCell ref="P527:P528"/>
    <mergeCell ref="H539:P539"/>
    <mergeCell ref="I632:Z632"/>
    <mergeCell ref="I633:Z633"/>
    <mergeCell ref="I634:Z634"/>
    <mergeCell ref="I635:Z635"/>
    <mergeCell ref="AB628:AD628"/>
    <mergeCell ref="AB629:AD629"/>
    <mergeCell ref="AB630:AD630"/>
    <mergeCell ref="AB631:AD631"/>
    <mergeCell ref="AB632:AD632"/>
    <mergeCell ref="AB633:AD633"/>
    <mergeCell ref="I628:Z628"/>
    <mergeCell ref="U572:AD572"/>
    <mergeCell ref="W578:Z578"/>
    <mergeCell ref="AA578:AD578"/>
    <mergeCell ref="AR450:AR452"/>
    <mergeCell ref="AR465:AR466"/>
    <mergeCell ref="AR468:AR469"/>
    <mergeCell ref="AR471:AR472"/>
    <mergeCell ref="H450:AD452"/>
    <mergeCell ref="AH450:AJ450"/>
    <mergeCell ref="AH477:AJ477"/>
    <mergeCell ref="AL477:AQ479"/>
    <mergeCell ref="H527:L528"/>
    <mergeCell ref="H529:L530"/>
    <mergeCell ref="H531:L532"/>
    <mergeCell ref="H533:L534"/>
    <mergeCell ref="AR541:AR542"/>
    <mergeCell ref="AR554:AR555"/>
    <mergeCell ref="H572:K572"/>
    <mergeCell ref="H577:U577"/>
    <mergeCell ref="V577:AD577"/>
    <mergeCell ref="H573:AD573"/>
    <mergeCell ref="H578:U578"/>
    <mergeCell ref="U576:AC576"/>
    <mergeCell ref="H568:AD568"/>
    <mergeCell ref="J496:AD496"/>
    <mergeCell ref="J497:AD498"/>
    <mergeCell ref="J499:AD499"/>
    <mergeCell ref="J500:AD500"/>
    <mergeCell ref="J501:AD501"/>
    <mergeCell ref="J502:AD502"/>
    <mergeCell ref="H491:AD493"/>
    <mergeCell ref="H557:AD557"/>
    <mergeCell ref="H559:AD559"/>
    <mergeCell ref="H561:AD562"/>
    <mergeCell ref="H564:AD564"/>
    <mergeCell ref="AH557:AJ557"/>
    <mergeCell ref="AL557:AQ558"/>
    <mergeCell ref="Q537:AD538"/>
    <mergeCell ref="H548:AD548"/>
    <mergeCell ref="H537:L538"/>
    <mergeCell ref="H481:AD483"/>
    <mergeCell ref="AH554:AJ554"/>
    <mergeCell ref="AL554:AQ555"/>
    <mergeCell ref="AH541:AJ541"/>
    <mergeCell ref="AH485:AJ485"/>
    <mergeCell ref="AL455:AQ457"/>
    <mergeCell ref="AH559:AJ559"/>
    <mergeCell ref="AL559:AQ560"/>
    <mergeCell ref="AH561:AJ561"/>
    <mergeCell ref="M525:O526"/>
    <mergeCell ref="H459:AD460"/>
    <mergeCell ref="H461:AD463"/>
    <mergeCell ref="H550:AE551"/>
    <mergeCell ref="H544:AD545"/>
    <mergeCell ref="AR426:AR427"/>
    <mergeCell ref="AH423:AJ423"/>
    <mergeCell ref="AH491:AJ491"/>
    <mergeCell ref="AR491:AR492"/>
    <mergeCell ref="Q525:AD526"/>
    <mergeCell ref="Q527:AD528"/>
    <mergeCell ref="Q529:AD530"/>
    <mergeCell ref="Q531:AD532"/>
    <mergeCell ref="Q533:AD534"/>
    <mergeCell ref="Q535:AD536"/>
    <mergeCell ref="AR481:AR482"/>
    <mergeCell ref="AL426:AQ428"/>
    <mergeCell ref="AL430:AQ433"/>
    <mergeCell ref="Q539:AD539"/>
    <mergeCell ref="H471:AD472"/>
    <mergeCell ref="Q523:AD524"/>
    <mergeCell ref="H525:L526"/>
    <mergeCell ref="AL491:AQ493"/>
    <mergeCell ref="H505:AD520"/>
    <mergeCell ref="M537:O538"/>
    <mergeCell ref="M535:O536"/>
    <mergeCell ref="M533:O534"/>
    <mergeCell ref="M531:O532"/>
    <mergeCell ref="M529:O530"/>
    <mergeCell ref="M527:O528"/>
    <mergeCell ref="AR423:AR424"/>
    <mergeCell ref="AL447:AQ448"/>
    <mergeCell ref="AF3:AK3"/>
    <mergeCell ref="F3:AE5"/>
    <mergeCell ref="AH8:AJ8"/>
    <mergeCell ref="AH12:AJ12"/>
    <mergeCell ref="AH16:AJ16"/>
    <mergeCell ref="F77:G77"/>
    <mergeCell ref="F80:G80"/>
    <mergeCell ref="F21:G21"/>
    <mergeCell ref="AH21:AJ21"/>
    <mergeCell ref="F12:G12"/>
    <mergeCell ref="F16:G16"/>
    <mergeCell ref="AH88:AJ88"/>
    <mergeCell ref="AH98:AJ98"/>
    <mergeCell ref="AI4:AJ5"/>
    <mergeCell ref="H95:AD96"/>
    <mergeCell ref="B94:E95"/>
    <mergeCell ref="F359:G359"/>
    <mergeCell ref="F65:G65"/>
    <mergeCell ref="H65:AD67"/>
    <mergeCell ref="AH65:AJ65"/>
    <mergeCell ref="F69:G69"/>
    <mergeCell ref="H69:AD70"/>
    <mergeCell ref="AH69:AJ69"/>
    <mergeCell ref="F72:G72"/>
    <mergeCell ref="H72:AD74"/>
    <mergeCell ref="AH72:AJ72"/>
    <mergeCell ref="H114:AD118"/>
    <mergeCell ref="H119:AD126"/>
    <mergeCell ref="H77:AD77"/>
    <mergeCell ref="H83:AD86"/>
    <mergeCell ref="H79:AD82"/>
    <mergeCell ref="AH104:AJ104"/>
    <mergeCell ref="AR409:AR410"/>
    <mergeCell ref="F399:G399"/>
    <mergeCell ref="H401:AD401"/>
    <mergeCell ref="H359:AD359"/>
    <mergeCell ref="H360:AD360"/>
    <mergeCell ref="H361:AD361"/>
    <mergeCell ref="H362:AD362"/>
    <mergeCell ref="H363:AD363"/>
    <mergeCell ref="AH360:AJ360"/>
    <mergeCell ref="F202:G202"/>
    <mergeCell ref="F282:G282"/>
    <mergeCell ref="F291:G291"/>
    <mergeCell ref="T308:Y308"/>
    <mergeCell ref="H203:AD204"/>
    <mergeCell ref="H206:AD208"/>
    <mergeCell ref="AH300:AJ300"/>
    <mergeCell ref="N313:S313"/>
    <mergeCell ref="T313:Y313"/>
    <mergeCell ref="H247:AD248"/>
    <mergeCell ref="I249:P249"/>
    <mergeCell ref="Q249:W249"/>
    <mergeCell ref="H298:AD298"/>
    <mergeCell ref="AH302:AJ302"/>
    <mergeCell ref="AR401:AR402"/>
    <mergeCell ref="AH401:AJ401"/>
    <mergeCell ref="AL386:AQ388"/>
    <mergeCell ref="AL401:AQ403"/>
    <mergeCell ref="H407:AD407"/>
    <mergeCell ref="AH247:AJ247"/>
    <mergeCell ref="AR273:AR274"/>
    <mergeCell ref="H276:AD277"/>
    <mergeCell ref="Q251:W251"/>
    <mergeCell ref="U152:V152"/>
    <mergeCell ref="AR176:AR177"/>
    <mergeCell ref="H210:AD212"/>
    <mergeCell ref="H214:AD216"/>
    <mergeCell ref="H218:AD219"/>
    <mergeCell ref="H220:AD223"/>
    <mergeCell ref="H226:AD227"/>
    <mergeCell ref="B104:E104"/>
    <mergeCell ref="N269:T269"/>
    <mergeCell ref="V268:AB268"/>
    <mergeCell ref="V269:AB269"/>
    <mergeCell ref="F383:G383"/>
    <mergeCell ref="F384:G384"/>
    <mergeCell ref="AH365:AJ365"/>
    <mergeCell ref="AH366:AJ366"/>
    <mergeCell ref="AH367:AJ367"/>
    <mergeCell ref="AH368:AJ368"/>
    <mergeCell ref="AL377:AQ380"/>
    <mergeCell ref="AH377:AJ377"/>
    <mergeCell ref="H384:AD384"/>
    <mergeCell ref="H365:AD365"/>
    <mergeCell ref="H366:AD366"/>
    <mergeCell ref="H367:AD367"/>
    <mergeCell ref="H143:Y143"/>
    <mergeCell ref="AH259:AJ259"/>
    <mergeCell ref="AH263:AJ263"/>
    <mergeCell ref="AH129:AJ129"/>
    <mergeCell ref="AL159:AQ160"/>
    <mergeCell ref="H161:AD167"/>
    <mergeCell ref="F169:G169"/>
    <mergeCell ref="B273:E274"/>
    <mergeCell ref="I252:P252"/>
    <mergeCell ref="AR8:AR9"/>
    <mergeCell ref="AR98:AR100"/>
    <mergeCell ref="F33:G33"/>
    <mergeCell ref="F53:G53"/>
    <mergeCell ref="H53:AD54"/>
    <mergeCell ref="AH53:AJ53"/>
    <mergeCell ref="AL53:AQ54"/>
    <mergeCell ref="F56:G56"/>
    <mergeCell ref="H94:AD94"/>
    <mergeCell ref="F128:G128"/>
    <mergeCell ref="H128:AD128"/>
    <mergeCell ref="B128:E130"/>
    <mergeCell ref="H176:AD176"/>
    <mergeCell ref="H178:AD178"/>
    <mergeCell ref="H154:AD155"/>
    <mergeCell ref="H134:AD135"/>
    <mergeCell ref="AH176:AJ176"/>
    <mergeCell ref="B33:E34"/>
    <mergeCell ref="H33:AD34"/>
    <mergeCell ref="AH33:AJ33"/>
    <mergeCell ref="AR88:AR89"/>
    <mergeCell ref="AR95:AR96"/>
    <mergeCell ref="H137:AD137"/>
    <mergeCell ref="J144:K144"/>
    <mergeCell ref="U144:V144"/>
    <mergeCell ref="L144:M144"/>
    <mergeCell ref="O144:P144"/>
    <mergeCell ref="R144:S144"/>
    <mergeCell ref="H146:AD146"/>
    <mergeCell ref="AR12:AR13"/>
    <mergeCell ref="AR72:AR73"/>
    <mergeCell ref="AL56:AQ57"/>
    <mergeCell ref="B401:E401"/>
    <mergeCell ref="AH375:AJ375"/>
    <mergeCell ref="AH369:AJ369"/>
    <mergeCell ref="AH370:AJ370"/>
    <mergeCell ref="AH371:AJ371"/>
    <mergeCell ref="AH372:AJ372"/>
    <mergeCell ref="AH373:AJ373"/>
    <mergeCell ref="AH374:AJ374"/>
    <mergeCell ref="H399:AD399"/>
    <mergeCell ref="AH396:AJ396"/>
    <mergeCell ref="AL420:AQ421"/>
    <mergeCell ref="B444:E446"/>
    <mergeCell ref="B477:E479"/>
    <mergeCell ref="H535:L536"/>
    <mergeCell ref="F485:G485"/>
    <mergeCell ref="B409:E410"/>
    <mergeCell ref="F415:G415"/>
    <mergeCell ref="H415:AD416"/>
    <mergeCell ref="H430:AD433"/>
    <mergeCell ref="AH430:AJ430"/>
    <mergeCell ref="F435:G435"/>
    <mergeCell ref="H435:AD437"/>
    <mergeCell ref="F439:G439"/>
    <mergeCell ref="H439:AD441"/>
    <mergeCell ref="H426:AD428"/>
    <mergeCell ref="AL481:AQ482"/>
    <mergeCell ref="AH481:AJ481"/>
    <mergeCell ref="AL485:AQ487"/>
    <mergeCell ref="H489:AD489"/>
    <mergeCell ref="AL495:AQ497"/>
    <mergeCell ref="AL505:AQ507"/>
    <mergeCell ref="H485:AD487"/>
    <mergeCell ref="AR386:AR387"/>
    <mergeCell ref="AR391:AR392"/>
    <mergeCell ref="AH447:AJ447"/>
    <mergeCell ref="AR447:AR448"/>
    <mergeCell ref="H423:AD425"/>
    <mergeCell ref="AL423:AQ425"/>
    <mergeCell ref="AL396:AQ398"/>
    <mergeCell ref="AH386:AJ386"/>
    <mergeCell ref="F401:G401"/>
    <mergeCell ref="AR403:AR404"/>
    <mergeCell ref="F447:G447"/>
    <mergeCell ref="G24:AD24"/>
    <mergeCell ref="G26:AD30"/>
    <mergeCell ref="AR77:AR78"/>
    <mergeCell ref="H16:AD19"/>
    <mergeCell ref="H21:AD23"/>
    <mergeCell ref="AL12:AQ14"/>
    <mergeCell ref="AL21:AQ23"/>
    <mergeCell ref="AL16:AQ18"/>
    <mergeCell ref="AR21:AR22"/>
    <mergeCell ref="AR16:AR17"/>
    <mergeCell ref="AR80:AR82"/>
    <mergeCell ref="J49:AD49"/>
    <mergeCell ref="H12:AD14"/>
    <mergeCell ref="H56:AD57"/>
    <mergeCell ref="AH56:AJ56"/>
    <mergeCell ref="AR56:AR57"/>
    <mergeCell ref="F59:G59"/>
    <mergeCell ref="H59:AD60"/>
    <mergeCell ref="AH59:AJ59"/>
    <mergeCell ref="AL59:AQ60"/>
    <mergeCell ref="F62:G62"/>
    <mergeCell ref="AL65:AQ67"/>
    <mergeCell ref="AR65:AR66"/>
    <mergeCell ref="AR69:AR70"/>
    <mergeCell ref="AL72:AQ74"/>
    <mergeCell ref="AL62:AQ64"/>
    <mergeCell ref="AL69:AQ71"/>
    <mergeCell ref="AL77:AQ80"/>
    <mergeCell ref="AR62:AR63"/>
    <mergeCell ref="AB35:AD35"/>
    <mergeCell ref="B4:E4"/>
    <mergeCell ref="AL106:AQ107"/>
    <mergeCell ref="AL104:AQ105"/>
    <mergeCell ref="AL98:AQ100"/>
    <mergeCell ref="F88:G88"/>
    <mergeCell ref="F94:G94"/>
    <mergeCell ref="F103:G103"/>
    <mergeCell ref="F129:G129"/>
    <mergeCell ref="H88:AD88"/>
    <mergeCell ref="H90:AD91"/>
    <mergeCell ref="AL4:AQ4"/>
    <mergeCell ref="F8:G8"/>
    <mergeCell ref="H8:AD10"/>
    <mergeCell ref="AL95:AQ96"/>
    <mergeCell ref="AH95:AJ95"/>
    <mergeCell ref="AL8:AQ9"/>
    <mergeCell ref="B88:E91"/>
    <mergeCell ref="H62:AD63"/>
    <mergeCell ref="AH62:AJ62"/>
    <mergeCell ref="AL129:AQ132"/>
    <mergeCell ref="H98:AD100"/>
    <mergeCell ref="H129:AD131"/>
    <mergeCell ref="H132:AD132"/>
    <mergeCell ref="I36:Z36"/>
    <mergeCell ref="I37:Z37"/>
    <mergeCell ref="I38:Z38"/>
    <mergeCell ref="I39:Z39"/>
    <mergeCell ref="I40:Z41"/>
    <mergeCell ref="I42:Z42"/>
    <mergeCell ref="I43:Z43"/>
    <mergeCell ref="I44:Z44"/>
    <mergeCell ref="J46:Z48"/>
    <mergeCell ref="AR581:AR582"/>
    <mergeCell ref="AL581:AQ582"/>
    <mergeCell ref="H583:AD584"/>
    <mergeCell ref="AH583:AJ583"/>
    <mergeCell ref="AR583:AR584"/>
    <mergeCell ref="H569:M569"/>
    <mergeCell ref="H570:M571"/>
    <mergeCell ref="N569:AD569"/>
    <mergeCell ref="N570:Q570"/>
    <mergeCell ref="R570:AD570"/>
    <mergeCell ref="N571:Q571"/>
    <mergeCell ref="R571:V571"/>
    <mergeCell ref="W571:Z571"/>
    <mergeCell ref="AA571:AD571"/>
    <mergeCell ref="J574:M574"/>
    <mergeCell ref="O574:Q574"/>
    <mergeCell ref="S574:U574"/>
    <mergeCell ref="W574:Y574"/>
    <mergeCell ref="AA574:AC574"/>
    <mergeCell ref="U575:W575"/>
    <mergeCell ref="H580:AD580"/>
    <mergeCell ref="H576:T576"/>
    <mergeCell ref="L572:T572"/>
    <mergeCell ref="AR597:AR598"/>
    <mergeCell ref="AL597:AQ598"/>
    <mergeCell ref="H601:AD603"/>
    <mergeCell ref="AL601:AQ602"/>
    <mergeCell ref="H604:AD608"/>
    <mergeCell ref="AL604:AQ605"/>
    <mergeCell ref="H610:AD612"/>
    <mergeCell ref="AL610:AQ611"/>
    <mergeCell ref="H625:AD626"/>
    <mergeCell ref="AH625:AJ625"/>
    <mergeCell ref="AR625:AR626"/>
    <mergeCell ref="AL625:AQ627"/>
    <mergeCell ref="I615:AD615"/>
    <mergeCell ref="I616:AD617"/>
    <mergeCell ref="I618:AD618"/>
    <mergeCell ref="I619:AD620"/>
    <mergeCell ref="I621:AD621"/>
    <mergeCell ref="I622:AD622"/>
    <mergeCell ref="I614:AD614"/>
    <mergeCell ref="H624:AD624"/>
    <mergeCell ref="H597:AD600"/>
    <mergeCell ref="AH597:AJ597"/>
    <mergeCell ref="AL659:AQ660"/>
    <mergeCell ref="AR659:AR660"/>
    <mergeCell ref="I662:AD662"/>
    <mergeCell ref="I663:AD663"/>
    <mergeCell ref="I664:AD664"/>
    <mergeCell ref="H667:AD668"/>
    <mergeCell ref="H639:AD640"/>
    <mergeCell ref="AH639:AJ639"/>
    <mergeCell ref="I642:AD643"/>
    <mergeCell ref="I644:AD644"/>
    <mergeCell ref="I645:AD645"/>
    <mergeCell ref="I646:AD646"/>
    <mergeCell ref="H648:AD649"/>
    <mergeCell ref="H666:AD666"/>
    <mergeCell ref="AH648:AJ648"/>
    <mergeCell ref="AR648:AR649"/>
    <mergeCell ref="AH655:AJ655"/>
    <mergeCell ref="AR639:AR640"/>
    <mergeCell ref="AR655:AR656"/>
    <mergeCell ref="AL705:AQ706"/>
    <mergeCell ref="AH708:AJ708"/>
    <mergeCell ref="AR843:AR844"/>
    <mergeCell ref="H638:AD638"/>
    <mergeCell ref="H655:AD657"/>
    <mergeCell ref="AR674:AR675"/>
    <mergeCell ref="H706:AD706"/>
    <mergeCell ref="B683:E684"/>
    <mergeCell ref="F681:G681"/>
    <mergeCell ref="F685:G685"/>
    <mergeCell ref="F688:G688"/>
    <mergeCell ref="H683:AD684"/>
    <mergeCell ref="H685:AD687"/>
    <mergeCell ref="H688:AD689"/>
    <mergeCell ref="AH683:AJ683"/>
    <mergeCell ref="AL683:AQ684"/>
    <mergeCell ref="AR683:AR684"/>
    <mergeCell ref="AH685:AJ685"/>
    <mergeCell ref="AL685:AQ686"/>
    <mergeCell ref="AR685:AR686"/>
    <mergeCell ref="AH688:AJ688"/>
    <mergeCell ref="AL688:AQ689"/>
    <mergeCell ref="AR688:AR689"/>
    <mergeCell ref="H705:AD705"/>
    <mergeCell ref="H691:AD691"/>
    <mergeCell ref="AH674:AJ674"/>
    <mergeCell ref="AL674:AQ675"/>
    <mergeCell ref="H701:AD701"/>
    <mergeCell ref="H702:AD702"/>
    <mergeCell ref="H703:AD703"/>
    <mergeCell ref="H674:AD678"/>
    <mergeCell ref="H725:M726"/>
    <mergeCell ref="AR885:AR886"/>
    <mergeCell ref="W888:X888"/>
    <mergeCell ref="Y888:Z888"/>
    <mergeCell ref="AA888:AB888"/>
    <mergeCell ref="AC888:AD888"/>
    <mergeCell ref="V889:AD889"/>
    <mergeCell ref="F835:G835"/>
    <mergeCell ref="H835:AD838"/>
    <mergeCell ref="AH835:AJ835"/>
    <mergeCell ref="AL835:AQ836"/>
    <mergeCell ref="AR835:AR836"/>
    <mergeCell ref="F839:G839"/>
    <mergeCell ref="F843:G843"/>
    <mergeCell ref="AH843:AJ843"/>
    <mergeCell ref="AL843:AQ844"/>
    <mergeCell ref="H839:AD841"/>
    <mergeCell ref="AH839:AJ839"/>
    <mergeCell ref="AR881:AR882"/>
    <mergeCell ref="AH847:AJ847"/>
    <mergeCell ref="AL847:AQ849"/>
    <mergeCell ref="AR847:AR849"/>
    <mergeCell ref="AL881:AQ884"/>
    <mergeCell ref="F852:G852"/>
    <mergeCell ref="H852:AD854"/>
    <mergeCell ref="AH852:AJ852"/>
    <mergeCell ref="AR852:AR853"/>
    <mergeCell ref="F856:G856"/>
    <mergeCell ref="H856:AD856"/>
    <mergeCell ref="AH856:AJ856"/>
    <mergeCell ref="AR867:AR869"/>
    <mergeCell ref="F847:G847"/>
    <mergeCell ref="F875:G875"/>
    <mergeCell ref="AH746:AJ746"/>
    <mergeCell ref="I759:W759"/>
    <mergeCell ref="X802:Z802"/>
    <mergeCell ref="X803:Z803"/>
    <mergeCell ref="H802:I802"/>
    <mergeCell ref="H803:I803"/>
    <mergeCell ref="Q802:R802"/>
    <mergeCell ref="F891:G891"/>
    <mergeCell ref="AH749:AJ749"/>
    <mergeCell ref="H843:AD845"/>
    <mergeCell ref="N802:P802"/>
    <mergeCell ref="N803:P803"/>
    <mergeCell ref="T801:V801"/>
    <mergeCell ref="T802:V802"/>
    <mergeCell ref="T803:V803"/>
    <mergeCell ref="Q803:R803"/>
    <mergeCell ref="AA801:AB801"/>
    <mergeCell ref="H812:AD814"/>
    <mergeCell ref="H807:AD810"/>
    <mergeCell ref="H819:AD821"/>
    <mergeCell ref="AH873:AJ873"/>
    <mergeCell ref="F879:G879"/>
    <mergeCell ref="H881:AD882"/>
    <mergeCell ref="AH881:AJ881"/>
    <mergeCell ref="H762:AD763"/>
    <mergeCell ref="H765:AD769"/>
    <mergeCell ref="AR708:AR709"/>
    <mergeCell ref="H719:AD721"/>
    <mergeCell ref="AR762:AR763"/>
    <mergeCell ref="AR772:AR773"/>
    <mergeCell ref="I752:W752"/>
    <mergeCell ref="I753:W753"/>
    <mergeCell ref="I754:W754"/>
    <mergeCell ref="I755:W755"/>
    <mergeCell ref="I756:W756"/>
    <mergeCell ref="I757:W757"/>
    <mergeCell ref="I758:W758"/>
    <mergeCell ref="I740:AD741"/>
    <mergeCell ref="I742:AD743"/>
    <mergeCell ref="I736:AD736"/>
    <mergeCell ref="I737:AD737"/>
    <mergeCell ref="I738:AD738"/>
    <mergeCell ref="I739:AD739"/>
    <mergeCell ref="AR746:AR748"/>
    <mergeCell ref="L727:T727"/>
    <mergeCell ref="H727:K727"/>
    <mergeCell ref="AL746:AQ746"/>
    <mergeCell ref="AL749:AQ749"/>
    <mergeCell ref="I744:AD744"/>
    <mergeCell ref="J730:M730"/>
    <mergeCell ref="O730:S730"/>
    <mergeCell ref="X730:AB730"/>
    <mergeCell ref="U731:AC731"/>
    <mergeCell ref="H733:U733"/>
    <mergeCell ref="W733:Z733"/>
    <mergeCell ref="AA733:AD733"/>
    <mergeCell ref="AH762:AJ762"/>
    <mergeCell ref="AH772:AJ772"/>
    <mergeCell ref="AL863:AQ864"/>
    <mergeCell ref="B824:E826"/>
    <mergeCell ref="F824:G824"/>
    <mergeCell ref="H824:AD826"/>
    <mergeCell ref="AH824:AJ824"/>
    <mergeCell ref="AL824:AQ825"/>
    <mergeCell ref="AR824:AR825"/>
    <mergeCell ref="F828:G828"/>
    <mergeCell ref="AH828:AJ828"/>
    <mergeCell ref="AL828:AQ829"/>
    <mergeCell ref="AR828:AR829"/>
    <mergeCell ref="H828:AD829"/>
    <mergeCell ref="F831:G831"/>
    <mergeCell ref="AH831:AJ831"/>
    <mergeCell ref="AL831:AQ832"/>
    <mergeCell ref="AR831:AR832"/>
    <mergeCell ref="H831:AD833"/>
    <mergeCell ref="AR839:AR840"/>
    <mergeCell ref="F858:G858"/>
    <mergeCell ref="H858:AD859"/>
    <mergeCell ref="AH858:AJ858"/>
    <mergeCell ref="F860:G860"/>
    <mergeCell ref="AH860:AJ860"/>
    <mergeCell ref="F863:G863"/>
    <mergeCell ref="H863:AD864"/>
    <mergeCell ref="AH863:AJ863"/>
    <mergeCell ref="H860:AD861"/>
    <mergeCell ref="B867:E870"/>
    <mergeCell ref="F867:G867"/>
    <mergeCell ref="H867:AD870"/>
    <mergeCell ref="AH867:AJ867"/>
    <mergeCell ref="H891:AD892"/>
    <mergeCell ref="AH891:AJ891"/>
    <mergeCell ref="H888:U888"/>
    <mergeCell ref="F885:G885"/>
    <mergeCell ref="H885:AD886"/>
    <mergeCell ref="AH885:AJ885"/>
    <mergeCell ref="B881:E883"/>
    <mergeCell ref="AH940:AJ940"/>
    <mergeCell ref="B937:E939"/>
    <mergeCell ref="H944:AD945"/>
    <mergeCell ref="AH944:AJ944"/>
    <mergeCell ref="F947:G947"/>
    <mergeCell ref="H947:AD949"/>
    <mergeCell ref="AH947:AJ947"/>
    <mergeCell ref="AH905:AJ905"/>
    <mergeCell ref="F925:G925"/>
    <mergeCell ref="H925:AD926"/>
    <mergeCell ref="AH925:AJ925"/>
    <mergeCell ref="H928:AD929"/>
    <mergeCell ref="AH928:AJ928"/>
    <mergeCell ref="F928:G928"/>
    <mergeCell ref="F897:G897"/>
    <mergeCell ref="F912:G912"/>
    <mergeCell ref="R909:T909"/>
    <mergeCell ref="R908:T908"/>
    <mergeCell ref="O907:AD907"/>
    <mergeCell ref="H907:M907"/>
    <mergeCell ref="H908:M908"/>
    <mergeCell ref="AH913:AJ913"/>
    <mergeCell ref="F916:G916"/>
    <mergeCell ref="H917:AD918"/>
    <mergeCell ref="AH917:AJ917"/>
    <mergeCell ref="AH920:AJ920"/>
    <mergeCell ref="B925:E926"/>
    <mergeCell ref="AH951:AJ951"/>
    <mergeCell ref="AR897:AR899"/>
    <mergeCell ref="AR900:AR901"/>
    <mergeCell ref="R902:T902"/>
    <mergeCell ref="H905:AD906"/>
    <mergeCell ref="F905:G905"/>
    <mergeCell ref="AR905:AR906"/>
    <mergeCell ref="F951:G951"/>
    <mergeCell ref="H951:AD953"/>
    <mergeCell ref="AR937:AR938"/>
    <mergeCell ref="AR940:AR941"/>
    <mergeCell ref="AR944:AR945"/>
    <mergeCell ref="AR947:AR948"/>
    <mergeCell ref="AR951:AR952"/>
    <mergeCell ref="AR925:AR926"/>
    <mergeCell ref="AH897:AJ897"/>
    <mergeCell ref="F900:G900"/>
    <mergeCell ref="H900:AD900"/>
    <mergeCell ref="AH900:AJ900"/>
    <mergeCell ref="H901:M901"/>
    <mergeCell ref="R901:T901"/>
    <mergeCell ref="AL867:AQ869"/>
    <mergeCell ref="Q893:V893"/>
    <mergeCell ref="Q894:V894"/>
    <mergeCell ref="O895:V895"/>
    <mergeCell ref="H893:N893"/>
    <mergeCell ref="B964:E966"/>
    <mergeCell ref="H964:AD965"/>
    <mergeCell ref="F964:G964"/>
    <mergeCell ref="AH964:AJ964"/>
    <mergeCell ref="F967:G967"/>
    <mergeCell ref="H967:AD968"/>
    <mergeCell ref="AH967:AJ967"/>
    <mergeCell ref="AL967:AQ968"/>
    <mergeCell ref="AR967:AR968"/>
    <mergeCell ref="F970:G970"/>
    <mergeCell ref="H970:AD972"/>
    <mergeCell ref="AH970:AJ970"/>
    <mergeCell ref="AL970:AQ972"/>
    <mergeCell ref="AR970:AR972"/>
    <mergeCell ref="F937:G937"/>
    <mergeCell ref="H937:AD938"/>
    <mergeCell ref="AH937:AJ937"/>
    <mergeCell ref="F940:G940"/>
    <mergeCell ref="H940:AD942"/>
    <mergeCell ref="F955:G955"/>
    <mergeCell ref="H875:AD876"/>
    <mergeCell ref="AH875:AJ875"/>
    <mergeCell ref="AL875:AQ876"/>
    <mergeCell ref="AR875:AR876"/>
    <mergeCell ref="B873:E874"/>
    <mergeCell ref="F873:G873"/>
    <mergeCell ref="H873:AD874"/>
    <mergeCell ref="AH955:AJ955"/>
    <mergeCell ref="F959:G959"/>
    <mergeCell ref="I981:AA981"/>
    <mergeCell ref="H983:AD986"/>
    <mergeCell ref="AH983:AJ983"/>
    <mergeCell ref="AL983:AQ985"/>
    <mergeCell ref="AR983:AR984"/>
    <mergeCell ref="F983:G983"/>
    <mergeCell ref="H988:AD991"/>
    <mergeCell ref="H993:AD995"/>
    <mergeCell ref="H996:AD999"/>
    <mergeCell ref="H1002:AD1006"/>
    <mergeCell ref="AL1002:AQ1006"/>
    <mergeCell ref="AR1002:AR1003"/>
    <mergeCell ref="H974:AD975"/>
    <mergeCell ref="AH974:AJ974"/>
    <mergeCell ref="AR974:AR975"/>
    <mergeCell ref="F977:G977"/>
    <mergeCell ref="H977:AD980"/>
    <mergeCell ref="AH977:AJ977"/>
    <mergeCell ref="AL977:AQ980"/>
    <mergeCell ref="AR977:AR979"/>
    <mergeCell ref="H959:AD961"/>
    <mergeCell ref="AH959:AJ959"/>
    <mergeCell ref="F974:G974"/>
    <mergeCell ref="AR955:AR956"/>
    <mergeCell ref="AR959:AR960"/>
    <mergeCell ref="AR964:AR965"/>
    <mergeCell ref="AR1022:AR1023"/>
    <mergeCell ref="I1023:AD1024"/>
    <mergeCell ref="AH1039:AJ1039"/>
    <mergeCell ref="AH1042:AJ1042"/>
    <mergeCell ref="AL1048:AQ1050"/>
    <mergeCell ref="AL1051:AQ1053"/>
    <mergeCell ref="AL1057:AQ1059"/>
    <mergeCell ref="AL1061:AQ1063"/>
    <mergeCell ref="AH1037:AJ1037"/>
    <mergeCell ref="AL1037:AQ1039"/>
    <mergeCell ref="I1036:AD1036"/>
    <mergeCell ref="H1077:M1078"/>
    <mergeCell ref="N1077:Q1077"/>
    <mergeCell ref="R1077:AD1077"/>
    <mergeCell ref="N1078:Q1078"/>
    <mergeCell ref="H1076:M1076"/>
    <mergeCell ref="N1076:AD1076"/>
    <mergeCell ref="F1066:G1066"/>
    <mergeCell ref="H1066:AD1070"/>
    <mergeCell ref="H1100:AD1103"/>
    <mergeCell ref="H1136:AD1137"/>
    <mergeCell ref="AH1136:AJ1136"/>
    <mergeCell ref="H1141:AD1142"/>
    <mergeCell ref="AH1066:AJ1066"/>
    <mergeCell ref="AL1066:AQ1069"/>
    <mergeCell ref="H1072:AD1073"/>
    <mergeCell ref="AL1072:AQ1073"/>
    <mergeCell ref="H1152:AD1153"/>
    <mergeCell ref="F1146:G1146"/>
    <mergeCell ref="AR1030:AR1031"/>
    <mergeCell ref="I1031:AD1032"/>
    <mergeCell ref="I1033:AD1033"/>
    <mergeCell ref="I1034:AD1034"/>
    <mergeCell ref="H1047:AD1054"/>
    <mergeCell ref="AH1048:AJ1048"/>
    <mergeCell ref="AR1048:AR1049"/>
    <mergeCell ref="AH1051:AJ1051"/>
    <mergeCell ref="AR1051:AR1052"/>
    <mergeCell ref="H1056:AD1062"/>
    <mergeCell ref="AH1057:AJ1057"/>
    <mergeCell ref="AR1057:AR1058"/>
    <mergeCell ref="AH1061:AJ1061"/>
    <mergeCell ref="AR1061:AR1062"/>
    <mergeCell ref="H1037:AD1038"/>
    <mergeCell ref="AR1037:AR1038"/>
    <mergeCell ref="F1105:G1105"/>
    <mergeCell ref="AL1146:AQ1148"/>
    <mergeCell ref="F1126:G1126"/>
    <mergeCell ref="AL1126:AQ1128"/>
    <mergeCell ref="AH1271:AJ1271"/>
    <mergeCell ref="H1189:AD1190"/>
    <mergeCell ref="H1193:AD1198"/>
    <mergeCell ref="H1200:AD1200"/>
    <mergeCell ref="H1202:AD1204"/>
    <mergeCell ref="H1206:AD1208"/>
    <mergeCell ref="H1209:AD1210"/>
    <mergeCell ref="AH1209:AJ1209"/>
    <mergeCell ref="H1212:AD1215"/>
    <mergeCell ref="AL1155:AQ1157"/>
    <mergeCell ref="F1037:G1037"/>
    <mergeCell ref="B1002:E1005"/>
    <mergeCell ref="H1040:AD1040"/>
    <mergeCell ref="H1043:AD1043"/>
    <mergeCell ref="AH1040:AJ1040"/>
    <mergeCell ref="AH1043:AJ1043"/>
    <mergeCell ref="I1025:AD1025"/>
    <mergeCell ref="I1026:AD1027"/>
    <mergeCell ref="AH1029:AJ1029"/>
    <mergeCell ref="H1030:AD1030"/>
    <mergeCell ref="AH1030:AJ1030"/>
    <mergeCell ref="H1011:AD1016"/>
    <mergeCell ref="AH1021:AJ1021"/>
    <mergeCell ref="H1022:AD1022"/>
    <mergeCell ref="AH1022:AJ1022"/>
    <mergeCell ref="AH1008:AJ1008"/>
    <mergeCell ref="AL1105:AQ1107"/>
    <mergeCell ref="AL1008:AQ1010"/>
    <mergeCell ref="H1008:AD1010"/>
    <mergeCell ref="B1066:E1070"/>
    <mergeCell ref="H1075:AD1075"/>
    <mergeCell ref="F1008:G1008"/>
    <mergeCell ref="AH1149:AJ1149"/>
    <mergeCell ref="AL1149:AQ1150"/>
    <mergeCell ref="J1082:M1082"/>
    <mergeCell ref="O1082:S1082"/>
    <mergeCell ref="U1082:W1082"/>
    <mergeCell ref="X1082:AB1082"/>
    <mergeCell ref="H1083:T1083"/>
    <mergeCell ref="U1083:AC1083"/>
    <mergeCell ref="H1149:AD1150"/>
    <mergeCell ref="V1084:AD1084"/>
    <mergeCell ref="H1085:U1085"/>
    <mergeCell ref="W1085:Z1085"/>
    <mergeCell ref="AA1085:AD1085"/>
    <mergeCell ref="AH1182:AJ1182"/>
    <mergeCell ref="AL1182:AQ1183"/>
    <mergeCell ref="H1168:AD1169"/>
    <mergeCell ref="H1172:AD1174"/>
    <mergeCell ref="H1126:AD1127"/>
    <mergeCell ref="H1129:AD1134"/>
    <mergeCell ref="H1105:AD1106"/>
    <mergeCell ref="AL1108:AQ1109"/>
    <mergeCell ref="AH1126:AJ1126"/>
    <mergeCell ref="H1138:AD1138"/>
    <mergeCell ref="H1143:AD1144"/>
    <mergeCell ref="AH1105:AJ1105"/>
    <mergeCell ref="S1285:V1285"/>
    <mergeCell ref="W1285:AA1285"/>
    <mergeCell ref="AB1285:AD1285"/>
    <mergeCell ref="AL1152:AQ1153"/>
    <mergeCell ref="B1193:E1195"/>
    <mergeCell ref="AH1152:AJ1152"/>
    <mergeCell ref="B1302:E1303"/>
    <mergeCell ref="F1302:G1302"/>
    <mergeCell ref="H1302:AD1303"/>
    <mergeCell ref="AH1302:AJ1302"/>
    <mergeCell ref="AL1302:AQ1304"/>
    <mergeCell ref="AR1302:AR1303"/>
    <mergeCell ref="F1305:G1305"/>
    <mergeCell ref="H1305:AD1307"/>
    <mergeCell ref="AH1305:AJ1305"/>
    <mergeCell ref="AL1305:AQ1308"/>
    <mergeCell ref="F1189:G1189"/>
    <mergeCell ref="AH1155:AJ1155"/>
    <mergeCell ref="AH1161:AJ1161"/>
    <mergeCell ref="AL1161:AQ1162"/>
    <mergeCell ref="AH1164:AJ1164"/>
    <mergeCell ref="AL1164:AQ1165"/>
    <mergeCell ref="H1155:AD1158"/>
    <mergeCell ref="H1161:AD1162"/>
    <mergeCell ref="H1164:AD1166"/>
    <mergeCell ref="P1294:AD1294"/>
    <mergeCell ref="P1287:AD1287"/>
    <mergeCell ref="H1288:O1288"/>
    <mergeCell ref="H1182:AD1184"/>
    <mergeCell ref="P1281:AD1281"/>
    <mergeCell ref="H1186:AD1187"/>
    <mergeCell ref="AH1186:AJ1186"/>
    <mergeCell ref="F1309:G1309"/>
    <mergeCell ref="H1309:AD1311"/>
    <mergeCell ref="AH1309:AJ1309"/>
    <mergeCell ref="AL1309:AQ1310"/>
    <mergeCell ref="H1297:O1297"/>
    <mergeCell ref="P1297:AD1297"/>
    <mergeCell ref="H1298:O1298"/>
    <mergeCell ref="P1298:R1298"/>
    <mergeCell ref="S1298:V1298"/>
    <mergeCell ref="W1298:AA1298"/>
    <mergeCell ref="AB1298:AD1298"/>
    <mergeCell ref="H1299:AD1299"/>
    <mergeCell ref="AL1168:AQ1169"/>
    <mergeCell ref="AL1172:AQ1173"/>
    <mergeCell ref="F1186:G1186"/>
    <mergeCell ref="AH1168:AJ1168"/>
    <mergeCell ref="AH1172:AJ1172"/>
    <mergeCell ref="AH1189:AJ1189"/>
    <mergeCell ref="H1217:AD1226"/>
    <mergeCell ref="F1228:G1228"/>
    <mergeCell ref="H1228:AD1231"/>
    <mergeCell ref="AH1228:AJ1228"/>
    <mergeCell ref="H1233:AD1238"/>
    <mergeCell ref="AL1233:AQ1234"/>
    <mergeCell ref="F1241:G1241"/>
    <mergeCell ref="H1241:AD1247"/>
    <mergeCell ref="AL1186:AQ1187"/>
    <mergeCell ref="AL1189:AQ1190"/>
    <mergeCell ref="H1192:AD1192"/>
    <mergeCell ref="F1193:G1193"/>
    <mergeCell ref="AL1291:AQ1294"/>
    <mergeCell ref="H1294:O1294"/>
    <mergeCell ref="B1339:E1340"/>
    <mergeCell ref="F1339:G1339"/>
    <mergeCell ref="H1339:AD1340"/>
    <mergeCell ref="AH1339:AJ1339"/>
    <mergeCell ref="F1348:G1348"/>
    <mergeCell ref="H1348:AD1349"/>
    <mergeCell ref="AH1348:AJ1348"/>
    <mergeCell ref="AL1348:AQ1350"/>
    <mergeCell ref="H1350:Q1350"/>
    <mergeCell ref="R1350:AA1350"/>
    <mergeCell ref="H1351:Q1351"/>
    <mergeCell ref="R1351:AA1351"/>
    <mergeCell ref="H1352:Q1352"/>
    <mergeCell ref="R1352:AA1352"/>
    <mergeCell ref="H1353:Q1353"/>
    <mergeCell ref="R1353:AA1353"/>
    <mergeCell ref="H1354:Q1354"/>
    <mergeCell ref="R1354:AA1354"/>
    <mergeCell ref="H1342:AD1346"/>
    <mergeCell ref="AH1368:AJ1368"/>
    <mergeCell ref="AL1368:AQ1370"/>
    <mergeCell ref="F1371:G1371"/>
    <mergeCell ref="H1371:AD1373"/>
    <mergeCell ref="AH1371:AJ1371"/>
    <mergeCell ref="AL1371:AQ1373"/>
    <mergeCell ref="AL1389:AQ1392"/>
    <mergeCell ref="F1368:G1368"/>
    <mergeCell ref="AB1394:AD1394"/>
    <mergeCell ref="AB1395:AD1395"/>
    <mergeCell ref="AB1401:AD1401"/>
    <mergeCell ref="F1313:G1313"/>
    <mergeCell ref="H1313:AD1313"/>
    <mergeCell ref="AH1313:AJ1313"/>
    <mergeCell ref="I1318:AD1319"/>
    <mergeCell ref="I1320:AD1321"/>
    <mergeCell ref="I1322:AD1322"/>
    <mergeCell ref="I1323:AD1324"/>
    <mergeCell ref="I1325:AD1325"/>
    <mergeCell ref="I1326:AD1327"/>
    <mergeCell ref="H1330:AD1331"/>
    <mergeCell ref="H1315:AD1315"/>
    <mergeCell ref="I1316:AD1317"/>
    <mergeCell ref="AL1339:AQ1342"/>
    <mergeCell ref="H1355:Q1355"/>
    <mergeCell ref="F1356:G1356"/>
    <mergeCell ref="H1356:AD1357"/>
    <mergeCell ref="AH1356:AJ1356"/>
    <mergeCell ref="AL1356:AQ1358"/>
    <mergeCell ref="I1393:Z1393"/>
    <mergeCell ref="H1368:AD1369"/>
    <mergeCell ref="H1456:AD1457"/>
    <mergeCell ref="AL1481:AQ1482"/>
    <mergeCell ref="AL1483:AQ1484"/>
    <mergeCell ref="F1365:G1365"/>
    <mergeCell ref="H1365:AD1366"/>
    <mergeCell ref="AH1365:AJ1365"/>
    <mergeCell ref="H1359:AD1360"/>
    <mergeCell ref="AH1359:AJ1359"/>
    <mergeCell ref="AL1365:AQ1366"/>
    <mergeCell ref="B1376:E1378"/>
    <mergeCell ref="F1376:G1376"/>
    <mergeCell ref="H1376:AD1378"/>
    <mergeCell ref="AH1376:AJ1376"/>
    <mergeCell ref="AL1376:AQ1378"/>
    <mergeCell ref="F1384:G1384"/>
    <mergeCell ref="H1384:AD1386"/>
    <mergeCell ref="AH1384:AJ1384"/>
    <mergeCell ref="AL1384:AQ1385"/>
    <mergeCell ref="F1380:G1380"/>
    <mergeCell ref="H1380:AD1382"/>
    <mergeCell ref="AH1380:AJ1380"/>
    <mergeCell ref="AL1367:AQ1367"/>
    <mergeCell ref="B1389:E1393"/>
    <mergeCell ref="F1389:G1389"/>
    <mergeCell ref="H1389:AD1390"/>
    <mergeCell ref="AH1389:AJ1389"/>
    <mergeCell ref="F1405:G1405"/>
    <mergeCell ref="H1405:AD1407"/>
    <mergeCell ref="AH1405:AJ1405"/>
    <mergeCell ref="AL1380:AQ1382"/>
    <mergeCell ref="I1402:Z1402"/>
    <mergeCell ref="I1403:Z1403"/>
    <mergeCell ref="H1496:AD1496"/>
    <mergeCell ref="H1461:AD1463"/>
    <mergeCell ref="H1481:AD1482"/>
    <mergeCell ref="H1478:AD1479"/>
    <mergeCell ref="AH1478:AJ1478"/>
    <mergeCell ref="AL1478:AQ1479"/>
    <mergeCell ref="F1481:G1481"/>
    <mergeCell ref="AH1481:AJ1481"/>
    <mergeCell ref="F1485:G1485"/>
    <mergeCell ref="H1485:AD1486"/>
    <mergeCell ref="AH1485:AJ1485"/>
    <mergeCell ref="F1488:G1488"/>
    <mergeCell ref="H1488:AD1489"/>
    <mergeCell ref="AH1488:AJ1488"/>
    <mergeCell ref="H1490:AD1490"/>
    <mergeCell ref="H1491:AD1493"/>
    <mergeCell ref="AL1451:AQ1453"/>
    <mergeCell ref="AH1456:AJ1456"/>
    <mergeCell ref="AH1458:AJ1458"/>
    <mergeCell ref="F1461:G1461"/>
    <mergeCell ref="AH1461:AJ1461"/>
    <mergeCell ref="AL1461:AQ1463"/>
    <mergeCell ref="F1475:G1475"/>
    <mergeCell ref="H1475:AD1476"/>
    <mergeCell ref="AH1475:AJ1475"/>
    <mergeCell ref="AL1475:AQ1477"/>
    <mergeCell ref="F1451:G1451"/>
    <mergeCell ref="H1494:AD1495"/>
    <mergeCell ref="H1454:AD1454"/>
    <mergeCell ref="H1483:AD1483"/>
    <mergeCell ref="H1451:AD1453"/>
    <mergeCell ref="H1458:AD1458"/>
    <mergeCell ref="AL691:AQ692"/>
    <mergeCell ref="AL700:AQ701"/>
    <mergeCell ref="AL839:AQ841"/>
    <mergeCell ref="AL852:AQ854"/>
    <mergeCell ref="H1433:T1433"/>
    <mergeCell ref="U1433:AC1433"/>
    <mergeCell ref="H1434:U1434"/>
    <mergeCell ref="V1434:AD1434"/>
    <mergeCell ref="H1409:AD1411"/>
    <mergeCell ref="I1412:AD1412"/>
    <mergeCell ref="I1413:AD1414"/>
    <mergeCell ref="I1415:AD1416"/>
    <mergeCell ref="I1417:AD1418"/>
    <mergeCell ref="I1419:AD1419"/>
    <mergeCell ref="I1420:AD1420"/>
    <mergeCell ref="R1355:AA1355"/>
    <mergeCell ref="AL1405:AQ1408"/>
    <mergeCell ref="O1432:S1432"/>
    <mergeCell ref="I1394:Z1394"/>
    <mergeCell ref="I1395:Z1395"/>
    <mergeCell ref="I1396:Z1400"/>
    <mergeCell ref="I1401:Z1401"/>
    <mergeCell ref="AB1392:AD1392"/>
    <mergeCell ref="AB1393:AD1393"/>
    <mergeCell ref="J1432:M1432"/>
    <mergeCell ref="H1088:AD1089"/>
    <mergeCell ref="AL1359:AQ1360"/>
    <mergeCell ref="H1362:AD1362"/>
    <mergeCell ref="AH1362:AJ1362"/>
    <mergeCell ref="AL1362:AQ1363"/>
    <mergeCell ref="AB1403:AD1403"/>
    <mergeCell ref="AB1402:AD1402"/>
    <mergeCell ref="H1422:AD1423"/>
    <mergeCell ref="AH1422:AJ1422"/>
    <mergeCell ref="AL1422:AQ1424"/>
    <mergeCell ref="H1425:AD1425"/>
    <mergeCell ref="H1426:M1426"/>
    <mergeCell ref="N1426:AD1426"/>
    <mergeCell ref="AL1485:AQ1487"/>
    <mergeCell ref="AL1488:AQ1489"/>
    <mergeCell ref="AL873:AQ874"/>
    <mergeCell ref="H879:AD879"/>
    <mergeCell ref="H912:AD912"/>
    <mergeCell ref="H916:AD916"/>
    <mergeCell ref="AL925:AQ926"/>
    <mergeCell ref="AL928:AQ929"/>
    <mergeCell ref="AL937:AQ938"/>
    <mergeCell ref="AL940:AQ942"/>
    <mergeCell ref="AL947:AQ949"/>
    <mergeCell ref="AL951:AQ953"/>
    <mergeCell ref="AL955:AQ957"/>
    <mergeCell ref="AL959:AQ961"/>
    <mergeCell ref="AL964:AQ966"/>
    <mergeCell ref="AL974:AQ976"/>
    <mergeCell ref="L1429:T1429"/>
    <mergeCell ref="U1429:AD1429"/>
    <mergeCell ref="H1430:AD1430"/>
    <mergeCell ref="J1431:M1431"/>
    <mergeCell ref="O1431:Q1431"/>
    <mergeCell ref="S1431:U1431"/>
    <mergeCell ref="W1431:Y1431"/>
    <mergeCell ref="H1435:U1435"/>
    <mergeCell ref="U1432:W1432"/>
    <mergeCell ref="X1432:AB1432"/>
    <mergeCell ref="AA1435:AD1435"/>
    <mergeCell ref="H1500:AC1506"/>
    <mergeCell ref="B1499:E1502"/>
    <mergeCell ref="H1499:AC1499"/>
    <mergeCell ref="AL1500:AQ1502"/>
    <mergeCell ref="AA92:AC92"/>
    <mergeCell ref="AA93:AC93"/>
    <mergeCell ref="H352:AD352"/>
    <mergeCell ref="AH352:AJ352"/>
    <mergeCell ref="H391:AD392"/>
    <mergeCell ref="AH465:AJ465"/>
    <mergeCell ref="AH468:AJ468"/>
    <mergeCell ref="AH471:AJ471"/>
    <mergeCell ref="AH1483:AJ1483"/>
    <mergeCell ref="J152:K152"/>
    <mergeCell ref="AA152:AC152"/>
    <mergeCell ref="AH1047:AJ1047"/>
    <mergeCell ref="AH1050:AJ1050"/>
    <mergeCell ref="AH1056:AJ1056"/>
    <mergeCell ref="AH1060:AJ1060"/>
    <mergeCell ref="AH1072:AJ1072"/>
    <mergeCell ref="AL1136:AQ1138"/>
    <mergeCell ref="H1429:K1429"/>
    <mergeCell ref="AL1330:AQ1331"/>
    <mergeCell ref="AL1313:AQ1314"/>
    <mergeCell ref="N268:T268"/>
    <mergeCell ref="AB752:AD752"/>
    <mergeCell ref="AB753:AD753"/>
    <mergeCell ref="H1455:AD1455"/>
    <mergeCell ref="H541:AD543"/>
    <mergeCell ref="AA1431:AC1431"/>
    <mergeCell ref="F1422:G1422"/>
    <mergeCell ref="H1459:AD1459"/>
    <mergeCell ref="AA139:AC139"/>
    <mergeCell ref="AA140:AC140"/>
    <mergeCell ref="I1438:AD1438"/>
    <mergeCell ref="I1439:AD1440"/>
    <mergeCell ref="I1441:AD1441"/>
    <mergeCell ref="I1442:AD1444"/>
    <mergeCell ref="I1445:AD1447"/>
    <mergeCell ref="I1448:AD1448"/>
    <mergeCell ref="I1449:AD1449"/>
    <mergeCell ref="H1427:M1428"/>
    <mergeCell ref="N1427:Q1427"/>
    <mergeCell ref="R1427:AD1427"/>
    <mergeCell ref="N1428:Q1428"/>
    <mergeCell ref="R1428:V1428"/>
    <mergeCell ref="W1428:Z1428"/>
    <mergeCell ref="AA1428:AD1428"/>
    <mergeCell ref="H1332:AD1335"/>
    <mergeCell ref="AB754:AD754"/>
    <mergeCell ref="AB755:AD755"/>
    <mergeCell ref="AB756:AD756"/>
    <mergeCell ref="AB757:AD757"/>
    <mergeCell ref="AB758:AD758"/>
    <mergeCell ref="AB759:AD759"/>
    <mergeCell ref="AB760:AD760"/>
    <mergeCell ref="AB1396:AD1400"/>
    <mergeCell ref="H157:AD157"/>
    <mergeCell ref="J1179:AD1180"/>
    <mergeCell ref="H1287:O1287"/>
    <mergeCell ref="O729:Q729"/>
    <mergeCell ref="S729:U729"/>
    <mergeCell ref="W1435:Z1435"/>
    <mergeCell ref="AB36:AD36"/>
    <mergeCell ref="AB37:AD37"/>
    <mergeCell ref="AB38:AD38"/>
    <mergeCell ref="AB39:AD39"/>
    <mergeCell ref="AB42:AD42"/>
    <mergeCell ref="AB43:AD43"/>
    <mergeCell ref="AB44:AD44"/>
    <mergeCell ref="AB40:AD41"/>
    <mergeCell ref="H1111:Z1115"/>
    <mergeCell ref="H1117:Z1120"/>
    <mergeCell ref="H1122:Z1123"/>
    <mergeCell ref="H1108:Z1109"/>
    <mergeCell ref="AB1111:AD1111"/>
    <mergeCell ref="AB1112:AD1112"/>
    <mergeCell ref="AB1117:AD1117"/>
    <mergeCell ref="AB1118:AD1118"/>
    <mergeCell ref="R1078:V1078"/>
    <mergeCell ref="W1078:Z1078"/>
    <mergeCell ref="AA1078:AD1078"/>
    <mergeCell ref="H1079:K1079"/>
    <mergeCell ref="L1079:T1079"/>
    <mergeCell ref="U1079:AD1079"/>
    <mergeCell ref="H1080:AD1080"/>
    <mergeCell ref="J1081:M1081"/>
    <mergeCell ref="O1081:Q1081"/>
    <mergeCell ref="S1081:U1081"/>
    <mergeCell ref="W1081:Y1081"/>
    <mergeCell ref="I760:W760"/>
    <mergeCell ref="H751:W751"/>
    <mergeCell ref="AB751:AD751"/>
    <mergeCell ref="AB634:AD634"/>
    <mergeCell ref="AA1081:AC1081"/>
    <mergeCell ref="AL259:AQ261"/>
    <mergeCell ref="H735:AD735"/>
    <mergeCell ref="H731:T731"/>
    <mergeCell ref="H847:AD850"/>
    <mergeCell ref="H920:AD922"/>
    <mergeCell ref="I698:AD698"/>
    <mergeCell ref="H700:AD700"/>
    <mergeCell ref="I693:AD694"/>
    <mergeCell ref="I695:AD696"/>
    <mergeCell ref="H1084:U1084"/>
    <mergeCell ref="H1090:AD1098"/>
    <mergeCell ref="H1295:O1295"/>
    <mergeCell ref="P1295:R1295"/>
    <mergeCell ref="S1295:V1295"/>
    <mergeCell ref="W1295:AA1295"/>
    <mergeCell ref="AB1295:AD1295"/>
    <mergeCell ref="H1176:I1176"/>
    <mergeCell ref="J1176:AD1177"/>
    <mergeCell ref="H1178:I1178"/>
    <mergeCell ref="J1178:AD1178"/>
    <mergeCell ref="H1179:I1179"/>
    <mergeCell ref="H1146:AD1148"/>
    <mergeCell ref="H955:AD957"/>
    <mergeCell ref="H897:AD898"/>
    <mergeCell ref="H732:U732"/>
    <mergeCell ref="V732:AD732"/>
    <mergeCell ref="H711:AD711"/>
    <mergeCell ref="H713:AD717"/>
    <mergeCell ref="U727:AD727"/>
    <mergeCell ref="H728:AD728"/>
    <mergeCell ref="J729:M729"/>
    <mergeCell ref="AH1212:AJ1212"/>
  </mergeCells>
  <phoneticPr fontId="11"/>
  <conditionalFormatting sqref="A1292:A1293">
    <cfRule type="cellIs" priority="115" operator="equal">
      <formula>0</formula>
    </cfRule>
  </conditionalFormatting>
  <conditionalFormatting sqref="G26:AD30">
    <cfRule type="notContainsBlanks" dxfId="1805" priority="2237">
      <formula>LEN(TRIM(G26))&gt;0</formula>
    </cfRule>
  </conditionalFormatting>
  <conditionalFormatting sqref="I574:I575">
    <cfRule type="containsBlanks" dxfId="1804" priority="2023">
      <formula>LEN(TRIM(I574))=0</formula>
    </cfRule>
    <cfRule type="containsText" dxfId="1803" priority="2024" operator="containsText" text="〇">
      <formula>NOT(ISERROR(SEARCH("〇",I574)))</formula>
    </cfRule>
  </conditionalFormatting>
  <conditionalFormatting sqref="I729:I730">
    <cfRule type="containsText" dxfId="1802" priority="1991" operator="containsText" text="〇">
      <formula>NOT(ISERROR(SEARCH("〇",I729)))</formula>
    </cfRule>
    <cfRule type="containsBlanks" dxfId="1801" priority="1990">
      <formula>LEN(TRIM(I729))=0</formula>
    </cfRule>
  </conditionalFormatting>
  <conditionalFormatting sqref="I1081:I1082">
    <cfRule type="containsBlanks" dxfId="1800" priority="930">
      <formula>LEN(TRIM(I1081))=0</formula>
    </cfRule>
    <cfRule type="containsText" dxfId="1799" priority="931" operator="containsText" text="〇">
      <formula>NOT(ISERROR(SEARCH("〇",I1081)))</formula>
    </cfRule>
  </conditionalFormatting>
  <conditionalFormatting sqref="I1431:I1432">
    <cfRule type="containsBlanks" dxfId="1798" priority="629">
      <formula>LEN(TRIM(I1431))=0</formula>
    </cfRule>
    <cfRule type="containsText" dxfId="1797" priority="630" operator="containsText" text="〇">
      <formula>NOT(ISERROR(SEARCH("〇",I1431)))</formula>
    </cfRule>
  </conditionalFormatting>
  <conditionalFormatting sqref="J801:L803">
    <cfRule type="notContainsBlanks" dxfId="1796" priority="151">
      <formula>LEN(TRIM(J801))&gt;0</formula>
    </cfRule>
    <cfRule type="containsBlanks" dxfId="1795" priority="152">
      <formula>LEN(TRIM(J801))=0</formula>
    </cfRule>
  </conditionalFormatting>
  <conditionalFormatting sqref="M229:M231">
    <cfRule type="notContainsBlanks" dxfId="1794" priority="1600">
      <formula>LEN(TRIM(M229))&gt;0</formula>
    </cfRule>
    <cfRule type="notContainsBlanks" dxfId="1793" priority="1596">
      <formula>LEN(TRIM(M229))&gt;0</formula>
    </cfRule>
    <cfRule type="containsBlanks" dxfId="1792" priority="1595">
      <formula>LEN(TRIM(M229))=0</formula>
    </cfRule>
  </conditionalFormatting>
  <conditionalFormatting sqref="M525">
    <cfRule type="cellIs" dxfId="1791" priority="2048" operator="between">
      <formula>1</formula>
      <formula>20</formula>
    </cfRule>
    <cfRule type="containsBlanks" dxfId="1790" priority="2049">
      <formula>LEN(TRIM(M525))=0</formula>
    </cfRule>
  </conditionalFormatting>
  <conditionalFormatting sqref="M527">
    <cfRule type="cellIs" dxfId="1789" priority="2046" operator="between">
      <formula>1</formula>
      <formula>20</formula>
    </cfRule>
    <cfRule type="containsBlanks" dxfId="1788" priority="2047">
      <formula>LEN(TRIM(M527))=0</formula>
    </cfRule>
  </conditionalFormatting>
  <conditionalFormatting sqref="M529">
    <cfRule type="cellIs" dxfId="1787" priority="2044" operator="between">
      <formula>1</formula>
      <formula>20</formula>
    </cfRule>
    <cfRule type="containsBlanks" dxfId="1786" priority="2045">
      <formula>LEN(TRIM(M529))=0</formula>
    </cfRule>
  </conditionalFormatting>
  <conditionalFormatting sqref="M531">
    <cfRule type="containsBlanks" dxfId="1785" priority="2043">
      <formula>LEN(TRIM(M531))=0</formula>
    </cfRule>
    <cfRule type="cellIs" dxfId="1784" priority="2042" operator="between">
      <formula>1</formula>
      <formula>20</formula>
    </cfRule>
  </conditionalFormatting>
  <conditionalFormatting sqref="M533">
    <cfRule type="containsBlanks" dxfId="1783" priority="2041">
      <formula>LEN(TRIM(M533))=0</formula>
    </cfRule>
    <cfRule type="cellIs" dxfId="1782" priority="2040" operator="between">
      <formula>1</formula>
      <formula>20</formula>
    </cfRule>
  </conditionalFormatting>
  <conditionalFormatting sqref="M535">
    <cfRule type="containsBlanks" dxfId="1781" priority="2039">
      <formula>LEN(TRIM(M535))=0</formula>
    </cfRule>
    <cfRule type="cellIs" dxfId="1780" priority="2038" operator="between">
      <formula>1</formula>
      <formula>20</formula>
    </cfRule>
  </conditionalFormatting>
  <conditionalFormatting sqref="M537">
    <cfRule type="containsBlanks" dxfId="1779" priority="2037">
      <formula>LEN(TRIM(M537))=0</formula>
    </cfRule>
    <cfRule type="cellIs" dxfId="1778" priority="2036" operator="between">
      <formula>1</formula>
      <formula>20</formula>
    </cfRule>
  </conditionalFormatting>
  <conditionalFormatting sqref="N574:N575">
    <cfRule type="containsBlanks" dxfId="1777" priority="2019">
      <formula>LEN(TRIM(N574))=0</formula>
    </cfRule>
    <cfRule type="containsText" dxfId="1776" priority="2020" operator="containsText" text="〇">
      <formula>NOT(ISERROR(SEARCH("〇",N574)))</formula>
    </cfRule>
  </conditionalFormatting>
  <conditionalFormatting sqref="N729:N730">
    <cfRule type="containsBlanks" dxfId="1775" priority="1984">
      <formula>LEN(TRIM(N729))=0</formula>
    </cfRule>
    <cfRule type="containsText" dxfId="1774" priority="1985" operator="containsText" text="〇">
      <formula>NOT(ISERROR(SEARCH("〇",N729)))</formula>
    </cfRule>
  </conditionalFormatting>
  <conditionalFormatting sqref="N801:N803">
    <cfRule type="notContainsBlanks" dxfId="1773" priority="139">
      <formula>LEN(TRIM(N801))&gt;0</formula>
    </cfRule>
    <cfRule type="containsBlanks" dxfId="1772" priority="140">
      <formula>LEN(TRIM(N801))=0</formula>
    </cfRule>
  </conditionalFormatting>
  <conditionalFormatting sqref="N1076">
    <cfRule type="notContainsBlanks" dxfId="1771" priority="939">
      <formula>LEN(TRIM(N1076))&gt;0</formula>
    </cfRule>
    <cfRule type="containsBlanks" dxfId="1770" priority="940">
      <formula>LEN(TRIM(N1076))=0</formula>
    </cfRule>
  </conditionalFormatting>
  <conditionalFormatting sqref="N1081:N1082 N1431:N1432 T1432">
    <cfRule type="containsBlanks" dxfId="1769" priority="2029">
      <formula>LEN(TRIM(N1081))=0</formula>
    </cfRule>
    <cfRule type="containsText" dxfId="1768" priority="6394" operator="containsText" text="〇">
      <formula>NOT(ISERROR(SEARCH("〇",N1081)))</formula>
    </cfRule>
  </conditionalFormatting>
  <conditionalFormatting sqref="N1426">
    <cfRule type="containsBlanks" dxfId="1767" priority="639">
      <formula>LEN(TRIM(N1426))=0</formula>
    </cfRule>
    <cfRule type="notContainsBlanks" dxfId="1766" priority="638">
      <formula>LEN(TRIM(N1426))&gt;0</formula>
    </cfRule>
  </conditionalFormatting>
  <conditionalFormatting sqref="N306:Y313">
    <cfRule type="notContainsBlanks" dxfId="1765" priority="181">
      <formula>LEN(TRIM(N306))&gt;0</formula>
    </cfRule>
  </conditionalFormatting>
  <conditionalFormatting sqref="N569:AD569">
    <cfRule type="containsBlanks" dxfId="1764" priority="2035">
      <formula>LEN(TRIM(N569))=0</formula>
    </cfRule>
    <cfRule type="notContainsBlanks" dxfId="1763" priority="2034">
      <formula>LEN(TRIM(N569))&gt;0</formula>
    </cfRule>
  </conditionalFormatting>
  <conditionalFormatting sqref="N724:AD724">
    <cfRule type="notContainsBlanks" dxfId="1762" priority="2000">
      <formula>LEN(TRIM(N724))&gt;0</formula>
    </cfRule>
    <cfRule type="containsBlanks" dxfId="1761" priority="2001">
      <formula>LEN(TRIM(N724))=0</formula>
    </cfRule>
  </conditionalFormatting>
  <conditionalFormatting sqref="O907">
    <cfRule type="notContainsBlanks" dxfId="1760" priority="9977">
      <formula>LEN(TRIM(O907))&gt;0</formula>
    </cfRule>
    <cfRule type="containsBlanks" dxfId="1759" priority="1837">
      <formula>LEN(TRIM(O907))=0</formula>
    </cfRule>
  </conditionalFormatting>
  <conditionalFormatting sqref="P1282">
    <cfRule type="cellIs" dxfId="1758" priority="50" operator="equal">
      <formula>"無"</formula>
    </cfRule>
    <cfRule type="cellIs" dxfId="1757" priority="51" operator="equal">
      <formula>"有・無"</formula>
    </cfRule>
    <cfRule type="cellIs" dxfId="1756" priority="49" operator="equal">
      <formula>"有"</formula>
    </cfRule>
  </conditionalFormatting>
  <conditionalFormatting sqref="P1285">
    <cfRule type="cellIs" dxfId="1755" priority="76" operator="equal">
      <formula>"有"</formula>
    </cfRule>
    <cfRule type="cellIs" dxfId="1754" priority="77" operator="equal">
      <formula>"無"</formula>
    </cfRule>
    <cfRule type="cellIs" dxfId="1753" priority="78" operator="equal">
      <formula>"有・無"</formula>
    </cfRule>
  </conditionalFormatting>
  <conditionalFormatting sqref="P1288">
    <cfRule type="cellIs" dxfId="1752" priority="79" operator="equal">
      <formula>"有"</formula>
    </cfRule>
    <cfRule type="cellIs" dxfId="1751" priority="80" operator="equal">
      <formula>"無"</formula>
    </cfRule>
    <cfRule type="cellIs" dxfId="1750" priority="81" operator="equal">
      <formula>"有・無"</formula>
    </cfRule>
  </conditionalFormatting>
  <conditionalFormatting sqref="P1295:R1295">
    <cfRule type="cellIs" dxfId="1749" priority="959" operator="equal">
      <formula>"有"</formula>
    </cfRule>
    <cfRule type="cellIs" dxfId="1748" priority="960" operator="equal">
      <formula>"有・無"</formula>
    </cfRule>
    <cfRule type="cellIs" dxfId="1747" priority="958" operator="equal">
      <formula>"無"</formula>
    </cfRule>
  </conditionalFormatting>
  <conditionalFormatting sqref="P1298:R1298">
    <cfRule type="cellIs" dxfId="1746" priority="957" operator="equal">
      <formula>"有・無"</formula>
    </cfRule>
    <cfRule type="cellIs" dxfId="1745" priority="955" operator="equal">
      <formula>"無"</formula>
    </cfRule>
    <cfRule type="cellIs" dxfId="1744" priority="956" operator="equal">
      <formula>"有"</formula>
    </cfRule>
  </conditionalFormatting>
  <conditionalFormatting sqref="P1281:AD1281">
    <cfRule type="notContainsBlanks" dxfId="1743" priority="54">
      <formula>LEN(TRIM(P1281))&gt;0</formula>
    </cfRule>
    <cfRule type="containsBlanks" dxfId="1742" priority="55">
      <formula>LEN(TRIM(P1281))=0</formula>
    </cfRule>
  </conditionalFormatting>
  <conditionalFormatting sqref="P1284:AD1284">
    <cfRule type="notContainsBlanks" dxfId="1741" priority="88">
      <formula>LEN(TRIM(P1284))&gt;0</formula>
    </cfRule>
    <cfRule type="containsBlanks" dxfId="1740" priority="89">
      <formula>LEN(TRIM(P1284))=0</formula>
    </cfRule>
  </conditionalFormatting>
  <conditionalFormatting sqref="P1287:AD1287">
    <cfRule type="notContainsBlanks" dxfId="1739" priority="82">
      <formula>LEN(TRIM(P1287))&gt;0</formula>
    </cfRule>
    <cfRule type="containsBlanks" dxfId="1738" priority="83">
      <formula>LEN(TRIM(P1287))=0</formula>
    </cfRule>
  </conditionalFormatting>
  <conditionalFormatting sqref="P1294:AD1294">
    <cfRule type="containsBlanks" dxfId="1737" priority="903">
      <formula>LEN(TRIM(P1294))=0</formula>
    </cfRule>
    <cfRule type="notContainsBlanks" dxfId="1736" priority="902">
      <formula>LEN(TRIM(P1294))&gt;0</formula>
    </cfRule>
  </conditionalFormatting>
  <conditionalFormatting sqref="P1297:AD1297">
    <cfRule type="notContainsBlanks" dxfId="1735" priority="900">
      <formula>LEN(TRIM(P1297))&gt;0</formula>
    </cfRule>
    <cfRule type="containsBlanks" dxfId="1734" priority="901">
      <formula>LEN(TRIM(P1297))=0</formula>
    </cfRule>
  </conditionalFormatting>
  <conditionalFormatting sqref="Q525">
    <cfRule type="notContainsBlanks" dxfId="1733" priority="2062">
      <formula>LEN(TRIM(Q525))&gt;0</formula>
    </cfRule>
    <cfRule type="containsBlanks" dxfId="1732" priority="2063">
      <formula>LEN(TRIM(Q525))=0</formula>
    </cfRule>
  </conditionalFormatting>
  <conditionalFormatting sqref="Q527">
    <cfRule type="containsBlanks" dxfId="1731" priority="2061">
      <formula>LEN(TRIM(Q527))=0</formula>
    </cfRule>
    <cfRule type="notContainsBlanks" dxfId="1730" priority="2060">
      <formula>LEN(TRIM(Q527))&gt;0</formula>
    </cfRule>
  </conditionalFormatting>
  <conditionalFormatting sqref="Q529">
    <cfRule type="notContainsBlanks" dxfId="1729" priority="2058">
      <formula>LEN(TRIM(Q529))&gt;0</formula>
    </cfRule>
    <cfRule type="containsBlanks" dxfId="1728" priority="2059">
      <formula>LEN(TRIM(Q529))=0</formula>
    </cfRule>
  </conditionalFormatting>
  <conditionalFormatting sqref="Q531">
    <cfRule type="containsBlanks" dxfId="1727" priority="2057">
      <formula>LEN(TRIM(Q531))=0</formula>
    </cfRule>
    <cfRule type="notContainsBlanks" dxfId="1726" priority="2056">
      <formula>LEN(TRIM(Q531))&gt;0</formula>
    </cfRule>
  </conditionalFormatting>
  <conditionalFormatting sqref="Q533">
    <cfRule type="containsBlanks" dxfId="1725" priority="2055">
      <formula>LEN(TRIM(Q533))=0</formula>
    </cfRule>
    <cfRule type="notContainsBlanks" dxfId="1724" priority="2054">
      <formula>LEN(TRIM(Q533))&gt;0</formula>
    </cfRule>
  </conditionalFormatting>
  <conditionalFormatting sqref="Q535">
    <cfRule type="containsBlanks" dxfId="1723" priority="2053">
      <formula>LEN(TRIM(Q535))=0</formula>
    </cfRule>
    <cfRule type="notContainsBlanks" dxfId="1722" priority="2052">
      <formula>LEN(TRIM(Q535))&gt;0</formula>
    </cfRule>
  </conditionalFormatting>
  <conditionalFormatting sqref="Q537">
    <cfRule type="containsBlanks" dxfId="1721" priority="2051">
      <formula>LEN(TRIM(Q537))=0</formula>
    </cfRule>
    <cfRule type="notContainsBlanks" dxfId="1720" priority="2050">
      <formula>LEN(TRIM(Q537))&gt;0</formula>
    </cfRule>
  </conditionalFormatting>
  <conditionalFormatting sqref="Q893:Q894">
    <cfRule type="containsBlanks" dxfId="1719" priority="1848">
      <formula>LEN(TRIM(Q893))=0</formula>
    </cfRule>
    <cfRule type="notContainsBlanks" dxfId="1718" priority="1846">
      <formula>LEN(TRIM(Q893))&gt;0</formula>
    </cfRule>
  </conditionalFormatting>
  <conditionalFormatting sqref="R574">
    <cfRule type="containsBlanks" dxfId="1717" priority="2017">
      <formula>LEN(TRIM(R574))=0</formula>
    </cfRule>
    <cfRule type="containsText" dxfId="1716" priority="2018" operator="containsText" text="〇">
      <formula>NOT(ISERROR(SEARCH("〇",R574)))</formula>
    </cfRule>
  </conditionalFormatting>
  <conditionalFormatting sqref="R729">
    <cfRule type="containsBlanks" dxfId="1715" priority="1982">
      <formula>LEN(TRIM(R729))=0</formula>
    </cfRule>
    <cfRule type="containsText" dxfId="1714" priority="1983" operator="containsText" text="〇">
      <formula>NOT(ISERROR(SEARCH("〇",R729)))</formula>
    </cfRule>
  </conditionalFormatting>
  <conditionalFormatting sqref="R901:R902">
    <cfRule type="containsBlanks" dxfId="1713" priority="1843">
      <formula>LEN(TRIM(R901))=0</formula>
    </cfRule>
    <cfRule type="cellIs" dxfId="1712" priority="1842" operator="between">
      <formula>1</formula>
      <formula>24</formula>
    </cfRule>
  </conditionalFormatting>
  <conditionalFormatting sqref="R908:R909">
    <cfRule type="containsBlanks" dxfId="1711" priority="1839">
      <formula>LEN(TRIM(R908))=0</formula>
    </cfRule>
    <cfRule type="cellIs" dxfId="1710" priority="1838" operator="between">
      <formula>1</formula>
      <formula>24</formula>
    </cfRule>
  </conditionalFormatting>
  <conditionalFormatting sqref="R1077">
    <cfRule type="containsBlanks" dxfId="1709" priority="938">
      <formula>LEN(TRIM(R1077))=0</formula>
    </cfRule>
    <cfRule type="notContainsBlanks" dxfId="1708" priority="937">
      <formula>LEN(TRIM(R1077))&gt;0</formula>
    </cfRule>
  </conditionalFormatting>
  <conditionalFormatting sqref="R1081">
    <cfRule type="containsText" dxfId="1707" priority="927" operator="containsText" text="〇">
      <formula>NOT(ISERROR(SEARCH("〇",R1081)))</formula>
    </cfRule>
    <cfRule type="containsBlanks" dxfId="1706" priority="926">
      <formula>LEN(TRIM(R1081))=0</formula>
    </cfRule>
  </conditionalFormatting>
  <conditionalFormatting sqref="R1427">
    <cfRule type="containsBlanks" dxfId="1705" priority="637">
      <formula>LEN(TRIM(R1427))=0</formula>
    </cfRule>
    <cfRule type="notContainsBlanks" dxfId="1704" priority="636">
      <formula>LEN(TRIM(R1427))&gt;0</formula>
    </cfRule>
  </conditionalFormatting>
  <conditionalFormatting sqref="R1431">
    <cfRule type="containsBlanks" dxfId="1703" priority="625">
      <formula>LEN(TRIM(R1431))=0</formula>
    </cfRule>
    <cfRule type="containsText" dxfId="1702" priority="626" operator="containsText" text="〇">
      <formula>NOT(ISERROR(SEARCH("〇",R1431)))</formula>
    </cfRule>
  </conditionalFormatting>
  <conditionalFormatting sqref="R570:AD570">
    <cfRule type="containsBlanks" dxfId="1701" priority="2033">
      <formula>LEN(TRIM(R570))=0</formula>
    </cfRule>
    <cfRule type="notContainsBlanks" dxfId="1700" priority="2032">
      <formula>LEN(TRIM(R570))&gt;0</formula>
    </cfRule>
  </conditionalFormatting>
  <conditionalFormatting sqref="R725:AD725">
    <cfRule type="notContainsBlanks" dxfId="1699" priority="1998">
      <formula>LEN(TRIM(R725))&gt;0</formula>
    </cfRule>
    <cfRule type="containsBlanks" dxfId="1698" priority="1999">
      <formula>LEN(TRIM(R725))=0</formula>
    </cfRule>
  </conditionalFormatting>
  <conditionalFormatting sqref="S229:S231">
    <cfRule type="containsText" dxfId="1697" priority="1583" operator="containsText" text="介護福祉士">
      <formula>NOT(ISERROR(SEARCH("介護福祉士",S229)))</formula>
    </cfRule>
    <cfRule type="containsText" dxfId="1696" priority="1586" operator="containsText" text="精神保健福祉士 ">
      <formula>NOT(ISERROR(SEARCH("精神保健福祉士 ",S229)))</formula>
    </cfRule>
    <cfRule type="containsText" dxfId="1695" priority="1585" operator="containsText" text="社会福祉士">
      <formula>NOT(ISERROR(SEARCH("社会福祉士",S229)))</formula>
    </cfRule>
    <cfRule type="containsText" dxfId="1694" priority="1587" operator="containsText" text="社会福祉主事">
      <formula>NOT(ISERROR(SEARCH("社会福祉主事",S229)))</formula>
    </cfRule>
    <cfRule type="containsBlanks" dxfId="1693" priority="1582">
      <formula>LEN(TRIM(S229))=0</formula>
    </cfRule>
    <cfRule type="containsText" dxfId="1692" priority="1584" operator="containsText" text="介護支援専門員">
      <formula>NOT(ISERROR(SEARCH("介護支援専門員",S229)))</formula>
    </cfRule>
  </conditionalFormatting>
  <conditionalFormatting sqref="T575">
    <cfRule type="containsBlanks" dxfId="1691" priority="2007">
      <formula>LEN(TRIM(T575))=0</formula>
    </cfRule>
    <cfRule type="containsText" dxfId="1690" priority="2008" operator="containsText" text="〇">
      <formula>NOT(ISERROR(SEARCH("〇",T575)))</formula>
    </cfRule>
  </conditionalFormatting>
  <conditionalFormatting sqref="T730">
    <cfRule type="containsBlanks" dxfId="1689" priority="1972">
      <formula>LEN(TRIM(T730))=0</formula>
    </cfRule>
    <cfRule type="containsText" dxfId="1688" priority="1973" operator="containsText" text="〇">
      <formula>NOT(ISERROR(SEARCH("〇",T730)))</formula>
    </cfRule>
  </conditionalFormatting>
  <conditionalFormatting sqref="T1082">
    <cfRule type="containsText" dxfId="1687" priority="919" operator="containsText" text="〇">
      <formula>NOT(ISERROR(SEARCH("〇",T1082)))</formula>
    </cfRule>
    <cfRule type="containsBlanks" dxfId="1686" priority="918">
      <formula>LEN(TRIM(T1082))=0</formula>
    </cfRule>
  </conditionalFormatting>
  <conditionalFormatting sqref="T801:V803">
    <cfRule type="notContainsBlanks" dxfId="1685" priority="143">
      <formula>LEN(TRIM(T801))&gt;0</formula>
    </cfRule>
    <cfRule type="containsBlanks" dxfId="1684" priority="144">
      <formula>LEN(TRIM(T801))=0</formula>
    </cfRule>
  </conditionalFormatting>
  <conditionalFormatting sqref="U266:V266">
    <cfRule type="containsBlanks" dxfId="1683" priority="184">
      <formula>LEN(TRIM(U266))=0</formula>
    </cfRule>
    <cfRule type="notContainsBlanks" dxfId="1682" priority="183">
      <formula>LEN(TRIM(U266))&gt;0</formula>
    </cfRule>
  </conditionalFormatting>
  <conditionalFormatting sqref="V574">
    <cfRule type="containsBlanks" dxfId="1681" priority="2015">
      <formula>LEN(TRIM(V574))=0</formula>
    </cfRule>
    <cfRule type="containsText" dxfId="1680" priority="2016" operator="containsText" text="〇">
      <formula>NOT(ISERROR(SEARCH("〇",V574)))</formula>
    </cfRule>
  </conditionalFormatting>
  <conditionalFormatting sqref="V729">
    <cfRule type="containsText" dxfId="1679" priority="1981" operator="containsText" text="〇">
      <formula>NOT(ISERROR(SEARCH("〇",V729)))</formula>
    </cfRule>
    <cfRule type="containsBlanks" dxfId="1678" priority="1980">
      <formula>LEN(TRIM(V729))=0</formula>
    </cfRule>
  </conditionalFormatting>
  <conditionalFormatting sqref="V1081">
    <cfRule type="containsText" dxfId="1677" priority="925" operator="containsText" text="〇">
      <formula>NOT(ISERROR(SEARCH("〇",V1081)))</formula>
    </cfRule>
    <cfRule type="containsBlanks" dxfId="1676" priority="924">
      <formula>LEN(TRIM(V1081))=0</formula>
    </cfRule>
  </conditionalFormatting>
  <conditionalFormatting sqref="V1431">
    <cfRule type="containsText" dxfId="1675" priority="624" operator="containsText" text="〇">
      <formula>NOT(ISERROR(SEARCH("〇",V1431)))</formula>
    </cfRule>
    <cfRule type="containsBlanks" dxfId="1674" priority="623">
      <formula>LEN(TRIM(V1431))=0</formula>
    </cfRule>
  </conditionalFormatting>
  <conditionalFormatting sqref="V577:AD577">
    <cfRule type="notContainsBlanks" dxfId="1673" priority="2003">
      <formula>LEN(TRIM(V577))&gt;0</formula>
    </cfRule>
    <cfRule type="containsBlanks" dxfId="1672" priority="2004">
      <formula>LEN(TRIM(V577))=0</formula>
    </cfRule>
  </conditionalFormatting>
  <conditionalFormatting sqref="V732:AD732">
    <cfRule type="containsBlanks" dxfId="1671" priority="1969">
      <formula>LEN(TRIM(V732))=0</formula>
    </cfRule>
    <cfRule type="notContainsBlanks" dxfId="1670" priority="1968">
      <formula>LEN(TRIM(V732))&gt;0</formula>
    </cfRule>
  </conditionalFormatting>
  <conditionalFormatting sqref="V1084:AD1084">
    <cfRule type="notContainsBlanks" dxfId="1669" priority="914">
      <formula>LEN(TRIM(V1084))&gt;0</formula>
    </cfRule>
    <cfRule type="containsBlanks" dxfId="1668" priority="915">
      <formula>LEN(TRIM(V1084))=0</formula>
    </cfRule>
  </conditionalFormatting>
  <conditionalFormatting sqref="W733">
    <cfRule type="cellIs" dxfId="1667" priority="1964" operator="between">
      <formula>0</formula>
      <formula>1</formula>
    </cfRule>
    <cfRule type="containsBlanks" dxfId="1666" priority="1965">
      <formula>LEN(TRIM(W733))=0</formula>
    </cfRule>
    <cfRule type="cellIs" dxfId="1665" priority="1963" operator="between">
      <formula>2</formula>
      <formula>20</formula>
    </cfRule>
  </conditionalFormatting>
  <conditionalFormatting sqref="W888">
    <cfRule type="containsBlanks" dxfId="1664" priority="1852">
      <formula>LEN(TRIM(W888))=0</formula>
    </cfRule>
    <cfRule type="cellIs" dxfId="1663" priority="3183" operator="between">
      <formula>1</formula>
      <formula>10</formula>
    </cfRule>
  </conditionalFormatting>
  <conditionalFormatting sqref="W1078">
    <cfRule type="containsBlanks" dxfId="1662" priority="936">
      <formula>LEN(TRIM(W1078))=0</formula>
    </cfRule>
    <cfRule type="cellIs" dxfId="1661" priority="1057" operator="between">
      <formula>4</formula>
      <formula>40</formula>
    </cfRule>
    <cfRule type="cellIs" dxfId="1660" priority="1058" operator="between">
      <formula>0</formula>
      <formula>3</formula>
    </cfRule>
  </conditionalFormatting>
  <conditionalFormatting sqref="W1282">
    <cfRule type="cellIs" dxfId="1659" priority="52" operator="between">
      <formula>1</formula>
      <formula>10000000</formula>
    </cfRule>
    <cfRule type="containsBlanks" dxfId="1658" priority="53">
      <formula>LEN(TRIM(W1282))=0</formula>
    </cfRule>
  </conditionalFormatting>
  <conditionalFormatting sqref="W1285">
    <cfRule type="cellIs" dxfId="1657" priority="86" operator="between">
      <formula>1</formula>
      <formula>10000000</formula>
    </cfRule>
    <cfRule type="containsBlanks" dxfId="1656" priority="87">
      <formula>LEN(TRIM(W1285))=0</formula>
    </cfRule>
  </conditionalFormatting>
  <conditionalFormatting sqref="W1288">
    <cfRule type="cellIs" dxfId="1655" priority="84" operator="between">
      <formula>1</formula>
      <formula>10000000</formula>
    </cfRule>
    <cfRule type="containsBlanks" dxfId="1654" priority="85">
      <formula>LEN(TRIM(W1288))=0</formula>
    </cfRule>
  </conditionalFormatting>
  <conditionalFormatting sqref="W1295">
    <cfRule type="cellIs" dxfId="1653" priority="898" operator="between">
      <formula>1</formula>
      <formula>10000000</formula>
    </cfRule>
    <cfRule type="containsBlanks" dxfId="1652" priority="899">
      <formula>LEN(TRIM(W1295))=0</formula>
    </cfRule>
  </conditionalFormatting>
  <conditionalFormatting sqref="W1298">
    <cfRule type="containsBlanks" dxfId="1651" priority="897">
      <formula>LEN(TRIM(W1298))=0</formula>
    </cfRule>
    <cfRule type="cellIs" dxfId="1650" priority="896" operator="between">
      <formula>1</formula>
      <formula>10000000</formula>
    </cfRule>
  </conditionalFormatting>
  <conditionalFormatting sqref="W1428">
    <cfRule type="containsBlanks" dxfId="1649" priority="635">
      <formula>LEN(TRIM(W1428))=0</formula>
    </cfRule>
    <cfRule type="cellIs" dxfId="1648" priority="703" operator="between">
      <formula>4</formula>
      <formula>40</formula>
    </cfRule>
    <cfRule type="cellIs" dxfId="1647" priority="704" operator="between">
      <formula>0</formula>
      <formula>3</formula>
    </cfRule>
  </conditionalFormatting>
  <conditionalFormatting sqref="W571:Z571">
    <cfRule type="containsBlanks" dxfId="1646" priority="2031">
      <formula>LEN(TRIM(W571))=0</formula>
    </cfRule>
    <cfRule type="cellIs" dxfId="1645" priority="2241" operator="between">
      <formula>0</formula>
      <formula>3</formula>
    </cfRule>
    <cfRule type="cellIs" dxfId="1644" priority="2240" operator="between">
      <formula>4</formula>
      <formula>36</formula>
    </cfRule>
  </conditionalFormatting>
  <conditionalFormatting sqref="W578:Z578">
    <cfRule type="cellIs" dxfId="1643" priority="6357" operator="equal">
      <formula>7</formula>
    </cfRule>
    <cfRule type="cellIs" dxfId="1642" priority="6360" operator="equal">
      <formula>10</formula>
    </cfRule>
    <cfRule type="cellIs" dxfId="1641" priority="6362" operator="equal">
      <formula>12</formula>
    </cfRule>
    <cfRule type="cellIs" dxfId="1640" priority="6363" operator="equal">
      <formula>13</formula>
    </cfRule>
    <cfRule type="containsBlanks" dxfId="1639" priority="2002">
      <formula>LEN(TRIM(W578))=0</formula>
    </cfRule>
    <cfRule type="cellIs" dxfId="1638" priority="6356" operator="equal">
      <formula>6</formula>
    </cfRule>
    <cfRule type="cellIs" dxfId="1637" priority="6372" operator="equal">
      <formula>5</formula>
    </cfRule>
    <cfRule type="cellIs" dxfId="1636" priority="6364" operator="equal">
      <formula>14</formula>
    </cfRule>
    <cfRule type="cellIs" dxfId="1635" priority="6371" operator="equal">
      <formula>0</formula>
    </cfRule>
    <cfRule type="cellIs" dxfId="1634" priority="6365" operator="equal">
      <formula>15</formula>
    </cfRule>
    <cfRule type="cellIs" dxfId="1633" priority="6361" operator="equal">
      <formula>11</formula>
    </cfRule>
    <cfRule type="cellIs" dxfId="1632" priority="6376" operator="equal">
      <formula>2</formula>
    </cfRule>
    <cfRule type="cellIs" dxfId="1631" priority="6366" operator="equal">
      <formula>16</formula>
    </cfRule>
    <cfRule type="cellIs" dxfId="1630" priority="6374" operator="equal">
      <formula>3</formula>
    </cfRule>
    <cfRule type="cellIs" dxfId="1629" priority="6373" operator="equal">
      <formula>4</formula>
    </cfRule>
    <cfRule type="cellIs" dxfId="1628" priority="6367" operator="equal">
      <formula>17</formula>
    </cfRule>
    <cfRule type="cellIs" dxfId="1627" priority="6358" operator="equal">
      <formula>8</formula>
    </cfRule>
    <cfRule type="cellIs" dxfId="1626" priority="6370" operator="equal">
      <formula>20</formula>
    </cfRule>
    <cfRule type="cellIs" dxfId="1625" priority="6369" operator="equal">
      <formula>19</formula>
    </cfRule>
    <cfRule type="cellIs" dxfId="1624" priority="6368" operator="equal">
      <formula>18</formula>
    </cfRule>
    <cfRule type="cellIs" dxfId="1623" priority="6377" operator="equal">
      <formula>1</formula>
    </cfRule>
    <cfRule type="cellIs" dxfId="1622" priority="6359" operator="equal">
      <formula>9</formula>
    </cfRule>
  </conditionalFormatting>
  <conditionalFormatting sqref="W726:Z726">
    <cfRule type="cellIs" dxfId="1621" priority="2791" operator="equal">
      <formula>10</formula>
    </cfRule>
    <cfRule type="containsBlanks" dxfId="1620" priority="1997">
      <formula>LEN(TRIM(W726))=0</formula>
    </cfRule>
    <cfRule type="notContainsBlanks" dxfId="1619" priority="1996">
      <formula>LEN(TRIM(W726))&gt;0</formula>
    </cfRule>
    <cfRule type="cellIs" dxfId="1618" priority="2792" operator="equal">
      <formula>11</formula>
    </cfRule>
    <cfRule type="cellIs" dxfId="1617" priority="2795" operator="equal">
      <formula>14</formula>
    </cfRule>
    <cfRule type="cellIs" dxfId="1616" priority="2790" operator="equal">
      <formula>9</formula>
    </cfRule>
    <cfRule type="cellIs" dxfId="1615" priority="2794" operator="equal">
      <formula>13</formula>
    </cfRule>
    <cfRule type="cellIs" dxfId="1614" priority="2796" operator="equal">
      <formula>15</formula>
    </cfRule>
    <cfRule type="cellIs" dxfId="1613" priority="2797" operator="equal">
      <formula>16</formula>
    </cfRule>
    <cfRule type="cellIs" dxfId="1612" priority="2798" operator="equal">
      <formula>17</formula>
    </cfRule>
    <cfRule type="cellIs" dxfId="1611" priority="2793" operator="equal">
      <formula>12</formula>
    </cfRule>
    <cfRule type="cellIs" dxfId="1610" priority="2802" operator="equal">
      <formula>0</formula>
    </cfRule>
    <cfRule type="cellIs" dxfId="1609" priority="2752" operator="equal">
      <formula>1</formula>
    </cfRule>
    <cfRule type="cellIs" dxfId="1608" priority="2787" operator="equal">
      <formula>6</formula>
    </cfRule>
    <cfRule type="cellIs" dxfId="1607" priority="2788" operator="equal">
      <formula>7</formula>
    </cfRule>
    <cfRule type="cellIs" dxfId="1606" priority="2789" operator="equal">
      <formula>8</formula>
    </cfRule>
    <cfRule type="cellIs" dxfId="1605" priority="2799" operator="equal">
      <formula>18</formula>
    </cfRule>
    <cfRule type="cellIs" dxfId="1604" priority="2800" operator="equal">
      <formula>19</formula>
    </cfRule>
    <cfRule type="cellIs" dxfId="1603" priority="2801" operator="equal">
      <formula>20</formula>
    </cfRule>
    <cfRule type="cellIs" dxfId="1602" priority="2803" operator="equal">
      <formula>5</formula>
    </cfRule>
    <cfRule type="cellIs" dxfId="1601" priority="2804" operator="equal">
      <formula>4</formula>
    </cfRule>
    <cfRule type="cellIs" dxfId="1600" priority="2805" operator="equal">
      <formula>3</formula>
    </cfRule>
    <cfRule type="cellIs" dxfId="1599" priority="2807" operator="equal">
      <formula>2</formula>
    </cfRule>
  </conditionalFormatting>
  <conditionalFormatting sqref="W1085:Z1085">
    <cfRule type="cellIs" dxfId="1598" priority="1072" operator="equal">
      <formula>19</formula>
    </cfRule>
    <cfRule type="cellIs" dxfId="1597" priority="1073" operator="equal">
      <formula>20</formula>
    </cfRule>
    <cfRule type="cellIs" dxfId="1596" priority="1074" operator="equal">
      <formula>0</formula>
    </cfRule>
    <cfRule type="cellIs" dxfId="1595" priority="1075" operator="equal">
      <formula>5</formula>
    </cfRule>
    <cfRule type="cellIs" dxfId="1594" priority="1076" operator="equal">
      <formula>4</formula>
    </cfRule>
    <cfRule type="cellIs" dxfId="1593" priority="1077" operator="equal">
      <formula>3</formula>
    </cfRule>
    <cfRule type="cellIs" dxfId="1592" priority="1079" operator="equal">
      <formula>2</formula>
    </cfRule>
    <cfRule type="cellIs" dxfId="1591" priority="1068" operator="equal">
      <formula>15</formula>
    </cfRule>
    <cfRule type="cellIs" dxfId="1590" priority="1067" operator="equal">
      <formula>14</formula>
    </cfRule>
    <cfRule type="cellIs" dxfId="1589" priority="1066" operator="equal">
      <formula>13</formula>
    </cfRule>
    <cfRule type="cellIs" dxfId="1588" priority="1069" operator="equal">
      <formula>16</formula>
    </cfRule>
    <cfRule type="notContainsBlanks" dxfId="1587" priority="912">
      <formula>LEN(TRIM(W1085))&gt;0</formula>
    </cfRule>
    <cfRule type="cellIs" dxfId="1586" priority="1070" operator="equal">
      <formula>17</formula>
    </cfRule>
    <cfRule type="cellIs" dxfId="1585" priority="1059" operator="equal">
      <formula>6</formula>
    </cfRule>
    <cfRule type="cellIs" dxfId="1584" priority="1060" operator="equal">
      <formula>7</formula>
    </cfRule>
    <cfRule type="cellIs" dxfId="1583" priority="1061" operator="equal">
      <formula>8</formula>
    </cfRule>
    <cfRule type="containsBlanks" dxfId="1582" priority="913">
      <formula>LEN(TRIM(W1085))=0</formula>
    </cfRule>
    <cfRule type="cellIs" dxfId="1581" priority="1064" operator="equal">
      <formula>11</formula>
    </cfRule>
    <cfRule type="cellIs" dxfId="1580" priority="1065" operator="equal">
      <formula>12</formula>
    </cfRule>
    <cfRule type="cellIs" dxfId="1579" priority="1080" operator="equal">
      <formula>1</formula>
    </cfRule>
    <cfRule type="cellIs" dxfId="1578" priority="1062" operator="equal">
      <formula>9</formula>
    </cfRule>
    <cfRule type="cellIs" dxfId="1577" priority="1063" operator="equal">
      <formula>10</formula>
    </cfRule>
    <cfRule type="cellIs" dxfId="1576" priority="1071" operator="equal">
      <formula>18</formula>
    </cfRule>
  </conditionalFormatting>
  <conditionalFormatting sqref="W1435:Z1435">
    <cfRule type="cellIs" dxfId="1575" priority="708" operator="equal">
      <formula>9</formula>
    </cfRule>
    <cfRule type="cellIs" dxfId="1574" priority="709" operator="equal">
      <formula>10</formula>
    </cfRule>
    <cfRule type="cellIs" dxfId="1573" priority="710" operator="equal">
      <formula>11</formula>
    </cfRule>
    <cfRule type="cellIs" dxfId="1572" priority="711" operator="equal">
      <formula>12</formula>
    </cfRule>
    <cfRule type="cellIs" dxfId="1571" priority="712" operator="equal">
      <formula>13</formula>
    </cfRule>
    <cfRule type="cellIs" dxfId="1570" priority="713" operator="equal">
      <formula>14</formula>
    </cfRule>
    <cfRule type="cellIs" dxfId="1569" priority="715" operator="equal">
      <formula>16</formula>
    </cfRule>
    <cfRule type="cellIs" dxfId="1568" priority="716" operator="equal">
      <formula>17</formula>
    </cfRule>
    <cfRule type="cellIs" dxfId="1567" priority="717" operator="equal">
      <formula>18</formula>
    </cfRule>
    <cfRule type="cellIs" dxfId="1566" priority="718" operator="equal">
      <formula>19</formula>
    </cfRule>
    <cfRule type="cellIs" dxfId="1565" priority="719" operator="equal">
      <formula>20</formula>
    </cfRule>
    <cfRule type="cellIs" dxfId="1564" priority="720" operator="equal">
      <formula>0</formula>
    </cfRule>
    <cfRule type="cellIs" dxfId="1563" priority="721" operator="equal">
      <formula>5</formula>
    </cfRule>
    <cfRule type="cellIs" dxfId="1562" priority="722" operator="equal">
      <formula>4</formula>
    </cfRule>
    <cfRule type="cellIs" dxfId="1561" priority="723" operator="equal">
      <formula>3</formula>
    </cfRule>
    <cfRule type="cellIs" dxfId="1560" priority="725" operator="equal">
      <formula>2</formula>
    </cfRule>
    <cfRule type="cellIs" dxfId="1559" priority="726" operator="equal">
      <formula>1</formula>
    </cfRule>
    <cfRule type="cellIs" dxfId="1558" priority="714" operator="equal">
      <formula>15</formula>
    </cfRule>
    <cfRule type="cellIs" dxfId="1557" priority="705" operator="equal">
      <formula>6</formula>
    </cfRule>
    <cfRule type="cellIs" dxfId="1556" priority="706" operator="equal">
      <formula>7</formula>
    </cfRule>
    <cfRule type="cellIs" dxfId="1555" priority="707" operator="equal">
      <formula>8</formula>
    </cfRule>
  </conditionalFormatting>
  <conditionalFormatting sqref="X730">
    <cfRule type="notContainsBlanks" dxfId="1554" priority="9975">
      <formula>LEN(TRIM(X730))&gt;0</formula>
    </cfRule>
    <cfRule type="containsBlanks" dxfId="1553" priority="9975">
      <formula>LEN(TRIM(X730))=0</formula>
    </cfRule>
  </conditionalFormatting>
  <conditionalFormatting sqref="X801:X803">
    <cfRule type="containsBlanks" dxfId="1552" priority="134">
      <formula>LEN(TRIM(X801))=0</formula>
    </cfRule>
    <cfRule type="notContainsBlanks" dxfId="1551" priority="133">
      <formula>LEN(TRIM(X801))&gt;0</formula>
    </cfRule>
  </conditionalFormatting>
  <conditionalFormatting sqref="X575:AB575">
    <cfRule type="notContainsBlanks" dxfId="1550" priority="2005">
      <formula>LEN(TRIM(X575))&gt;0</formula>
    </cfRule>
    <cfRule type="containsBlanks" dxfId="1549" priority="2006">
      <formula>LEN(TRIM(X575))=0</formula>
    </cfRule>
  </conditionalFormatting>
  <conditionalFormatting sqref="X1082:AB1082">
    <cfRule type="containsBlanks" dxfId="1548" priority="917">
      <formula>LEN(TRIM(X1082))=0</formula>
    </cfRule>
    <cfRule type="notContainsBlanks" dxfId="1547" priority="916">
      <formula>LEN(TRIM(X1082))&gt;0</formula>
    </cfRule>
  </conditionalFormatting>
  <conditionalFormatting sqref="X1432:AB1432">
    <cfRule type="containsBlanks" dxfId="1546" priority="618">
      <formula>LEN(TRIM(X1432))=0</formula>
    </cfRule>
    <cfRule type="notContainsBlanks" dxfId="1545" priority="617">
      <formula>LEN(TRIM(X1432))&gt;0</formula>
    </cfRule>
  </conditionalFormatting>
  <conditionalFormatting sqref="Y229:Y231">
    <cfRule type="containsText" dxfId="1544" priority="1567" operator="containsText" text="社会福祉士">
      <formula>NOT(ISERROR(SEARCH("社会福祉士",Y229)))</formula>
    </cfRule>
    <cfRule type="containsText" dxfId="1543" priority="1569" operator="containsText" text="社会福祉主事">
      <formula>NOT(ISERROR(SEARCH("社会福祉主事",Y229)))</formula>
    </cfRule>
    <cfRule type="containsText" dxfId="1542" priority="1568" operator="containsText" text="精神保健福祉士 ">
      <formula>NOT(ISERROR(SEARCH("精神保健福祉士 ",Y229)))</formula>
    </cfRule>
    <cfRule type="containsText" dxfId="1541" priority="1566" operator="containsText" text="介護支援専門員">
      <formula>NOT(ISERROR(SEARCH("介護支援専門員",Y229)))</formula>
    </cfRule>
    <cfRule type="containsText" dxfId="1540" priority="1565" operator="containsText" text="介護福祉士">
      <formula>NOT(ISERROR(SEARCH("介護福祉士",Y229)))</formula>
    </cfRule>
    <cfRule type="containsBlanks" dxfId="1539" priority="1564">
      <formula>LEN(TRIM(Y229))=0</formula>
    </cfRule>
  </conditionalFormatting>
  <conditionalFormatting sqref="Z574">
    <cfRule type="containsBlanks" dxfId="1538" priority="2013">
      <formula>LEN(TRIM(Z574))=0</formula>
    </cfRule>
    <cfRule type="containsText" dxfId="1537" priority="2014" operator="containsText" text="〇">
      <formula>NOT(ISERROR(SEARCH("〇",Z574)))</formula>
    </cfRule>
  </conditionalFormatting>
  <conditionalFormatting sqref="Z729">
    <cfRule type="containsBlanks" dxfId="1536" priority="1978">
      <formula>LEN(TRIM(Z729))=0</formula>
    </cfRule>
    <cfRule type="containsText" dxfId="1535" priority="1979" operator="containsText" text="〇">
      <formula>NOT(ISERROR(SEARCH("〇",Z729)))</formula>
    </cfRule>
  </conditionalFormatting>
  <conditionalFormatting sqref="Z1081">
    <cfRule type="containsBlanks" dxfId="1534" priority="922">
      <formula>LEN(TRIM(Z1081))=0</formula>
    </cfRule>
    <cfRule type="containsText" dxfId="1533" priority="923" operator="containsText" text="〇">
      <formula>NOT(ISERROR(SEARCH("〇",Z1081)))</formula>
    </cfRule>
  </conditionalFormatting>
  <conditionalFormatting sqref="Z1431">
    <cfRule type="containsText" dxfId="1532" priority="622" operator="containsText" text="〇">
      <formula>NOT(ISERROR(SEARCH("〇",Z1431)))</formula>
    </cfRule>
    <cfRule type="containsBlanks" dxfId="1531" priority="621">
      <formula>LEN(TRIM(Z1431))=0</formula>
    </cfRule>
  </conditionalFormatting>
  <conditionalFormatting sqref="AA92">
    <cfRule type="notContainsBlanks" dxfId="1530" priority="212">
      <formula>LEN(TRIM(AA92))&gt;0</formula>
    </cfRule>
  </conditionalFormatting>
  <conditionalFormatting sqref="AA93">
    <cfRule type="notContainsBlanks" dxfId="1529" priority="211">
      <formula>LEN(TRIM(AA93))&gt;0</formula>
    </cfRule>
  </conditionalFormatting>
  <conditionalFormatting sqref="AA888">
    <cfRule type="containsBlanks" dxfId="1528" priority="1850">
      <formula>LEN(TRIM(AA888))=0</formula>
    </cfRule>
    <cfRule type="cellIs" dxfId="1527" priority="3180" operator="between">
      <formula>1</formula>
      <formula>10</formula>
    </cfRule>
  </conditionalFormatting>
  <conditionalFormatting sqref="AA151:AC151">
    <cfRule type="cellIs" dxfId="1526" priority="210" operator="equal">
      <formula>"いる"</formula>
    </cfRule>
    <cfRule type="cellIs" dxfId="1525" priority="209" operator="equal">
      <formula>"いない"</formula>
    </cfRule>
    <cfRule type="cellIs" dxfId="1524" priority="208" operator="equal">
      <formula>"いる・いない"</formula>
    </cfRule>
  </conditionalFormatting>
  <conditionalFormatting sqref="AB36:AB40 AB42:AB44">
    <cfRule type="cellIs" dxfId="1523" priority="117" operator="equal">
      <formula>"○"</formula>
    </cfRule>
    <cfRule type="cellIs" dxfId="1522" priority="119" operator="equal">
      <formula>"〇"</formula>
    </cfRule>
    <cfRule type="cellIs" dxfId="1521" priority="118" operator="equal">
      <formula>"ー"</formula>
    </cfRule>
  </conditionalFormatting>
  <conditionalFormatting sqref="AH1:AH181 AH492:AH884">
    <cfRule type="cellIs" dxfId="1520" priority="190" operator="equal">
      <formula>"いる"</formula>
    </cfRule>
    <cfRule type="cellIs" dxfId="1519" priority="186" operator="equal">
      <formula>"ない"</formula>
    </cfRule>
    <cfRule type="cellIs" dxfId="1518" priority="187" operator="equal">
      <formula>"ある"</formula>
    </cfRule>
    <cfRule type="cellIs" dxfId="1517" priority="188" operator="equal">
      <formula>"いる・いない"</formula>
    </cfRule>
    <cfRule type="cellIs" dxfId="1516" priority="189" operator="equal">
      <formula>"いない"</formula>
    </cfRule>
    <cfRule type="cellIs" dxfId="1515" priority="185" operator="equal">
      <formula>"ある・ない"</formula>
    </cfRule>
  </conditionalFormatting>
  <conditionalFormatting sqref="AH4">
    <cfRule type="containsBlanks" dxfId="1514" priority="1740">
      <formula>LEN(TRIM(AH4))=0</formula>
    </cfRule>
  </conditionalFormatting>
  <conditionalFormatting sqref="AH8 AH188">
    <cfRule type="cellIs" dxfId="1513" priority="9880" operator="equal">
      <formula>"非該当"</formula>
    </cfRule>
    <cfRule type="containsText" dxfId="1512" priority="9973" operator="containsText" text="いない">
      <formula>NOT(ISERROR(SEARCH("いない",AH8)))</formula>
    </cfRule>
  </conditionalFormatting>
  <conditionalFormatting sqref="AH12">
    <cfRule type="containsText" dxfId="1511" priority="442" operator="containsText" text="いない">
      <formula>NOT(ISERROR(SEARCH("いない",AH12)))</formula>
    </cfRule>
    <cfRule type="cellIs" dxfId="1510" priority="441" operator="equal">
      <formula>"いる・いない"</formula>
    </cfRule>
    <cfRule type="cellIs" dxfId="1509" priority="440" operator="equal">
      <formula>"非該当"</formula>
    </cfRule>
  </conditionalFormatting>
  <conditionalFormatting sqref="AH16">
    <cfRule type="containsText" dxfId="1508" priority="439" operator="containsText" text="いない">
      <formula>NOT(ISERROR(SEARCH("いない",AH16)))</formula>
    </cfRule>
    <cfRule type="cellIs" dxfId="1507" priority="438" operator="equal">
      <formula>"いる・いない"</formula>
    </cfRule>
    <cfRule type="cellIs" dxfId="1506" priority="437" operator="equal">
      <formula>"非該当"</formula>
    </cfRule>
  </conditionalFormatting>
  <conditionalFormatting sqref="AH21">
    <cfRule type="cellIs" dxfId="1505" priority="434" operator="equal">
      <formula>"非該当"</formula>
    </cfRule>
    <cfRule type="containsText" dxfId="1504" priority="436" operator="containsText" text="いない">
      <formula>NOT(ISERROR(SEARCH("いない",AH21)))</formula>
    </cfRule>
    <cfRule type="cellIs" dxfId="1503" priority="435" operator="equal">
      <formula>"いる・いない"</formula>
    </cfRule>
  </conditionalFormatting>
  <conditionalFormatting sqref="AH33">
    <cfRule type="containsText" dxfId="1502" priority="433" operator="containsText" text="いない">
      <formula>NOT(ISERROR(SEARCH("いない",AH33)))</formula>
    </cfRule>
    <cfRule type="cellIs" dxfId="1501" priority="432" operator="equal">
      <formula>"いる・いない"</formula>
    </cfRule>
    <cfRule type="cellIs" dxfId="1500" priority="431" operator="equal">
      <formula>"非該当"</formula>
    </cfRule>
  </conditionalFormatting>
  <conditionalFormatting sqref="AH53">
    <cfRule type="cellIs" dxfId="1499" priority="429" operator="equal">
      <formula>"いる・いない"</formula>
    </cfRule>
    <cfRule type="cellIs" dxfId="1498" priority="428" operator="equal">
      <formula>"非該当"</formula>
    </cfRule>
    <cfRule type="containsText" dxfId="1497" priority="430" operator="containsText" text="いない">
      <formula>NOT(ISERROR(SEARCH("いない",AH53)))</formula>
    </cfRule>
  </conditionalFormatting>
  <conditionalFormatting sqref="AH56">
    <cfRule type="containsText" dxfId="1496" priority="427" operator="containsText" text="いない">
      <formula>NOT(ISERROR(SEARCH("いない",AH56)))</formula>
    </cfRule>
    <cfRule type="cellIs" dxfId="1495" priority="426" operator="equal">
      <formula>"いる・いない"</formula>
    </cfRule>
    <cfRule type="cellIs" dxfId="1494" priority="425" operator="equal">
      <formula>"非該当"</formula>
    </cfRule>
  </conditionalFormatting>
  <conditionalFormatting sqref="AH59">
    <cfRule type="cellIs" dxfId="1493" priority="423" operator="equal">
      <formula>"いる・いない"</formula>
    </cfRule>
    <cfRule type="cellIs" dxfId="1492" priority="422" operator="equal">
      <formula>"非該当"</formula>
    </cfRule>
    <cfRule type="containsText" dxfId="1491" priority="424" operator="containsText" text="いない">
      <formula>NOT(ISERROR(SEARCH("いない",AH59)))</formula>
    </cfRule>
  </conditionalFormatting>
  <conditionalFormatting sqref="AH62">
    <cfRule type="containsText" dxfId="1490" priority="421" operator="containsText" text="いない">
      <formula>NOT(ISERROR(SEARCH("いない",AH62)))</formula>
    </cfRule>
    <cfRule type="cellIs" dxfId="1489" priority="419" operator="equal">
      <formula>"非該当"</formula>
    </cfRule>
    <cfRule type="cellIs" dxfId="1488" priority="420" operator="equal">
      <formula>"いる・いない"</formula>
    </cfRule>
  </conditionalFormatting>
  <conditionalFormatting sqref="AH65">
    <cfRule type="containsText" dxfId="1487" priority="418" operator="containsText" text="いない">
      <formula>NOT(ISERROR(SEARCH("いない",AH65)))</formula>
    </cfRule>
    <cfRule type="cellIs" dxfId="1486" priority="416" operator="equal">
      <formula>"非該当"</formula>
    </cfRule>
    <cfRule type="cellIs" dxfId="1485" priority="417" operator="equal">
      <formula>"いる・いない"</formula>
    </cfRule>
  </conditionalFormatting>
  <conditionalFormatting sqref="AH69">
    <cfRule type="cellIs" dxfId="1484" priority="413" operator="equal">
      <formula>"非該当"</formula>
    </cfRule>
    <cfRule type="cellIs" dxfId="1483" priority="414" operator="equal">
      <formula>"いる・いない"</formula>
    </cfRule>
    <cfRule type="containsText" dxfId="1482" priority="415" operator="containsText" text="いない">
      <formula>NOT(ISERROR(SEARCH("いない",AH69)))</formula>
    </cfRule>
  </conditionalFormatting>
  <conditionalFormatting sqref="AH72">
    <cfRule type="containsText" dxfId="1481" priority="412" operator="containsText" text="いない">
      <formula>NOT(ISERROR(SEARCH("いない",AH72)))</formula>
    </cfRule>
    <cfRule type="cellIs" dxfId="1480" priority="410" operator="equal">
      <formula>"非該当"</formula>
    </cfRule>
    <cfRule type="cellIs" dxfId="1479" priority="411" operator="equal">
      <formula>"いる・いない"</formula>
    </cfRule>
  </conditionalFormatting>
  <conditionalFormatting sqref="AH78">
    <cfRule type="containsText" dxfId="1478" priority="8039" operator="containsText" text="いない">
      <formula>NOT(ISERROR(SEARCH("いない",AH78)))</formula>
    </cfRule>
    <cfRule type="cellIs" dxfId="1477" priority="8038" operator="equal">
      <formula>"いる・いない"</formula>
    </cfRule>
    <cfRule type="cellIs" dxfId="1476" priority="8037" operator="equal">
      <formula>"非該当"</formula>
    </cfRule>
  </conditionalFormatting>
  <conditionalFormatting sqref="AH81:AH82">
    <cfRule type="cellIs" dxfId="1475" priority="5148" operator="equal">
      <formula>"いる"</formula>
    </cfRule>
    <cfRule type="cellIs" dxfId="1474" priority="5149" operator="equal">
      <formula>"非該当"</formula>
    </cfRule>
    <cfRule type="containsText" dxfId="1473" priority="5151" operator="containsText" text="いない">
      <formula>NOT(ISERROR(SEARCH("いない",AH81)))</formula>
    </cfRule>
    <cfRule type="cellIs" dxfId="1472" priority="5150" operator="equal">
      <formula>"いる・いない"</formula>
    </cfRule>
  </conditionalFormatting>
  <conditionalFormatting sqref="AH88">
    <cfRule type="containsText" dxfId="1471" priority="409" operator="containsText" text="いない">
      <formula>NOT(ISERROR(SEARCH("いない",AH88)))</formula>
    </cfRule>
    <cfRule type="cellIs" dxfId="1470" priority="408" operator="equal">
      <formula>"いる・いない"</formula>
    </cfRule>
    <cfRule type="cellIs" dxfId="1469" priority="407" operator="equal">
      <formula>"非該当"</formula>
    </cfRule>
  </conditionalFormatting>
  <conditionalFormatting sqref="AH95">
    <cfRule type="cellIs" dxfId="1468" priority="404" operator="equal">
      <formula>"非該当"</formula>
    </cfRule>
    <cfRule type="cellIs" dxfId="1467" priority="405" operator="equal">
      <formula>"いる・いない"</formula>
    </cfRule>
    <cfRule type="containsText" dxfId="1466" priority="406" operator="containsText" text="いない">
      <formula>NOT(ISERROR(SEARCH("いない",AH95)))</formula>
    </cfRule>
  </conditionalFormatting>
  <conditionalFormatting sqref="AH96">
    <cfRule type="containsText" dxfId="1465" priority="7915" operator="containsText" text="いない">
      <formula>NOT(ISERROR(SEARCH("いない",AH96)))</formula>
    </cfRule>
    <cfRule type="cellIs" dxfId="1464" priority="7914" operator="equal">
      <formula>"いる・いない"</formula>
    </cfRule>
    <cfRule type="cellIs" dxfId="1463" priority="7913" operator="equal">
      <formula>"非該当"</formula>
    </cfRule>
    <cfRule type="cellIs" dxfId="1462" priority="7912" operator="equal">
      <formula>"いる"</formula>
    </cfRule>
  </conditionalFormatting>
  <conditionalFormatting sqref="AH98">
    <cfRule type="containsText" dxfId="1461" priority="403" operator="containsText" text="いない">
      <formula>NOT(ISERROR(SEARCH("いない",AH98)))</formula>
    </cfRule>
  </conditionalFormatting>
  <conditionalFormatting sqref="AH98:AH99">
    <cfRule type="cellIs" dxfId="1460" priority="401" operator="equal">
      <formula>"非該当"</formula>
    </cfRule>
    <cfRule type="cellIs" dxfId="1459" priority="402" operator="equal">
      <formula>"いる・いない"</formula>
    </cfRule>
  </conditionalFormatting>
  <conditionalFormatting sqref="AH99">
    <cfRule type="cellIs" dxfId="1458" priority="5124" operator="equal">
      <formula>"いる"</formula>
    </cfRule>
    <cfRule type="containsText" dxfId="1457" priority="5127" operator="containsText" text="いない">
      <formula>NOT(ISERROR(SEARCH("いない",AH99)))</formula>
    </cfRule>
  </conditionalFormatting>
  <conditionalFormatting sqref="AH104">
    <cfRule type="cellIs" dxfId="1456" priority="399" operator="equal">
      <formula>"いる・いない"</formula>
    </cfRule>
    <cfRule type="cellIs" dxfId="1455" priority="398" operator="equal">
      <formula>"非該当"</formula>
    </cfRule>
    <cfRule type="containsText" dxfId="1454" priority="400" operator="containsText" text="いない">
      <formula>NOT(ISERROR(SEARCH("いない",AH104)))</formula>
    </cfRule>
  </conditionalFormatting>
  <conditionalFormatting sqref="AH129">
    <cfRule type="containsText" dxfId="1453" priority="397" operator="containsText" text="いない">
      <formula>NOT(ISERROR(SEARCH("いない",AH129)))</formula>
    </cfRule>
    <cfRule type="cellIs" dxfId="1452" priority="396" operator="equal">
      <formula>"いる・いない"</formula>
    </cfRule>
    <cfRule type="cellIs" dxfId="1451" priority="395" operator="equal">
      <formula>"非該当"</formula>
    </cfRule>
  </conditionalFormatting>
  <conditionalFormatting sqref="AH134">
    <cfRule type="containsText" dxfId="1450" priority="394" operator="containsText" text="いない">
      <formula>NOT(ISERROR(SEARCH("いない",AH134)))</formula>
    </cfRule>
    <cfRule type="cellIs" dxfId="1449" priority="393" operator="equal">
      <formula>"いる・いない"</formula>
    </cfRule>
    <cfRule type="cellIs" dxfId="1448" priority="392" operator="equal">
      <formula>"非該当"</formula>
    </cfRule>
  </conditionalFormatting>
  <conditionalFormatting sqref="AH137">
    <cfRule type="containsText" dxfId="1447" priority="391" operator="containsText" text="いない">
      <formula>NOT(ISERROR(SEARCH("いない",AH137)))</formula>
    </cfRule>
  </conditionalFormatting>
  <conditionalFormatting sqref="AH137:AH141">
    <cfRule type="cellIs" dxfId="1446" priority="390" operator="equal">
      <formula>"いる・いない"</formula>
    </cfRule>
    <cfRule type="cellIs" dxfId="1445" priority="389" operator="equal">
      <formula>"非該当"</formula>
    </cfRule>
  </conditionalFormatting>
  <conditionalFormatting sqref="AH138:AH141">
    <cfRule type="cellIs" dxfId="1444" priority="1608" operator="equal">
      <formula>"いる"</formula>
    </cfRule>
    <cfRule type="containsText" dxfId="1443" priority="1611" operator="containsText" text="いない">
      <formula>NOT(ISERROR(SEARCH("いない",AH138)))</formula>
    </cfRule>
  </conditionalFormatting>
  <conditionalFormatting sqref="AH176">
    <cfRule type="cellIs" dxfId="1442" priority="207" operator="equal">
      <formula>"非該当"</formula>
    </cfRule>
    <cfRule type="containsText" dxfId="1441" priority="206" operator="containsText" text="ない">
      <formula>NOT(ISERROR(SEARCH("ない",AH176)))</formula>
    </cfRule>
  </conditionalFormatting>
  <conditionalFormatting sqref="AH178">
    <cfRule type="cellIs" dxfId="1440" priority="1625" operator="equal">
      <formula>"非該当"</formula>
    </cfRule>
    <cfRule type="containsText" dxfId="1439" priority="1627" operator="containsText" text="いない">
      <formula>NOT(ISERROR(SEARCH("いない",AH178)))</formula>
    </cfRule>
    <cfRule type="cellIs" dxfId="1438" priority="1626" operator="equal">
      <formula>"いる・いない"</formula>
    </cfRule>
    <cfRule type="cellIs" dxfId="1437" priority="1624" operator="equal">
      <formula>"いる"</formula>
    </cfRule>
  </conditionalFormatting>
  <conditionalFormatting sqref="AH180:AH181">
    <cfRule type="cellIs" dxfId="1436" priority="192" operator="equal">
      <formula>"非該当"</formula>
    </cfRule>
    <cfRule type="cellIs" dxfId="1435" priority="191" operator="equal">
      <formula>"いる"</formula>
    </cfRule>
    <cfRule type="containsText" dxfId="1434" priority="194" operator="containsText" text="いない">
      <formula>NOT(ISERROR(SEARCH("いない",AH180)))</formula>
    </cfRule>
    <cfRule type="cellIs" dxfId="1433" priority="193" operator="equal">
      <formula>"いる・いない"</formula>
    </cfRule>
  </conditionalFormatting>
  <conditionalFormatting sqref="AH183:AH186">
    <cfRule type="cellIs" dxfId="1432" priority="110" operator="equal">
      <formula>"いる・いない"</formula>
    </cfRule>
    <cfRule type="cellIs" dxfId="1431" priority="109" operator="equal">
      <formula>"非該当"</formula>
    </cfRule>
    <cfRule type="cellIs" dxfId="1430" priority="108" operator="equal">
      <formula>"いる"</formula>
    </cfRule>
    <cfRule type="cellIs" dxfId="1429" priority="107" operator="equal">
      <formula>"いない"</formula>
    </cfRule>
    <cfRule type="cellIs" dxfId="1428" priority="104" operator="equal">
      <formula>"ない"</formula>
    </cfRule>
    <cfRule type="cellIs" dxfId="1427" priority="105" operator="equal">
      <formula>"ある"</formula>
    </cfRule>
    <cfRule type="cellIs" dxfId="1426" priority="106" operator="equal">
      <formula>"いる・いない"</formula>
    </cfRule>
    <cfRule type="cellIs" dxfId="1425" priority="103" operator="equal">
      <formula>"ある・ない"</formula>
    </cfRule>
    <cfRule type="containsText" dxfId="1424" priority="111" operator="containsText" text="いない">
      <formula>NOT(ISERROR(SEARCH("いない",AH183)))</formula>
    </cfRule>
  </conditionalFormatting>
  <conditionalFormatting sqref="AH187">
    <cfRule type="cellIs" dxfId="1423" priority="100" operator="equal">
      <formula>"該当・非該当"</formula>
    </cfRule>
    <cfRule type="cellIs" dxfId="1422" priority="101" operator="equal">
      <formula>"該当"</formula>
    </cfRule>
    <cfRule type="cellIs" dxfId="1421" priority="102" operator="equal">
      <formula>"非該当"</formula>
    </cfRule>
  </conditionalFormatting>
  <conditionalFormatting sqref="AH188 AH8">
    <cfRule type="cellIs" dxfId="1420" priority="9881" operator="equal">
      <formula>"いる・いない"</formula>
    </cfRule>
  </conditionalFormatting>
  <conditionalFormatting sqref="AH188 AH1271 AH1294:AH1048576">
    <cfRule type="cellIs" dxfId="1419" priority="218" operator="equal">
      <formula>"いない"</formula>
    </cfRule>
    <cfRule type="cellIs" dxfId="1418" priority="217" operator="equal">
      <formula>"いる・いない"</formula>
    </cfRule>
    <cfRule type="cellIs" dxfId="1417" priority="195" operator="equal">
      <formula>"ある・ない"</formula>
    </cfRule>
    <cfRule type="cellIs" dxfId="1416" priority="197" operator="equal">
      <formula>"ある"</formula>
    </cfRule>
    <cfRule type="cellIs" dxfId="1415" priority="196" operator="equal">
      <formula>"ない"</formula>
    </cfRule>
    <cfRule type="cellIs" dxfId="1414" priority="219" operator="equal">
      <formula>"いる"</formula>
    </cfRule>
  </conditionalFormatting>
  <conditionalFormatting sqref="AH189">
    <cfRule type="cellIs" dxfId="1413" priority="99" operator="equal">
      <formula>"非該当"</formula>
    </cfRule>
    <cfRule type="cellIs" dxfId="1412" priority="97" operator="equal">
      <formula>"該当・非該当"</formula>
    </cfRule>
    <cfRule type="cellIs" dxfId="1411" priority="98" operator="equal">
      <formula>"該当"</formula>
    </cfRule>
  </conditionalFormatting>
  <conditionalFormatting sqref="AH190:AH205">
    <cfRule type="containsText" dxfId="1410" priority="616" operator="containsText" text="いない">
      <formula>NOT(ISERROR(SEARCH("いない",AH190)))</formula>
    </cfRule>
  </conditionalFormatting>
  <conditionalFormatting sqref="AH190:AH226">
    <cfRule type="cellIs" dxfId="1409" priority="168" operator="equal">
      <formula>"非該当"</formula>
    </cfRule>
    <cfRule type="cellIs" dxfId="1408" priority="169" operator="equal">
      <formula>"いる・いない"</formula>
    </cfRule>
  </conditionalFormatting>
  <conditionalFormatting sqref="AH190:AH490">
    <cfRule type="cellIs" dxfId="1407" priority="163" operator="equal">
      <formula>"ある"</formula>
    </cfRule>
    <cfRule type="cellIs" dxfId="1406" priority="164" operator="equal">
      <formula>"いる・いない"</formula>
    </cfRule>
    <cfRule type="cellIs" dxfId="1405" priority="165" operator="equal">
      <formula>"いない"</formula>
    </cfRule>
    <cfRule type="cellIs" dxfId="1404" priority="166" operator="equal">
      <formula>"いる"</formula>
    </cfRule>
    <cfRule type="cellIs" dxfId="1403" priority="161" operator="equal">
      <formula>"ある・ない"</formula>
    </cfRule>
    <cfRule type="cellIs" dxfId="1402" priority="162" operator="equal">
      <formula>"ない"</formula>
    </cfRule>
  </conditionalFormatting>
  <conditionalFormatting sqref="AH203">
    <cfRule type="cellIs" dxfId="1401" priority="613" operator="equal">
      <formula>"いる"</formula>
    </cfRule>
  </conditionalFormatting>
  <conditionalFormatting sqref="AH206">
    <cfRule type="cellIs" dxfId="1400" priority="609" operator="equal">
      <formula>"いる"</formula>
    </cfRule>
  </conditionalFormatting>
  <conditionalFormatting sqref="AH206:AH209">
    <cfRule type="containsText" dxfId="1399" priority="612" operator="containsText" text="いない">
      <formula>NOT(ISERROR(SEARCH("いない",AH206)))</formula>
    </cfRule>
  </conditionalFormatting>
  <conditionalFormatting sqref="AH210">
    <cfRule type="cellIs" dxfId="1398" priority="177" operator="equal">
      <formula>"いる"</formula>
    </cfRule>
    <cfRule type="containsText" dxfId="1397" priority="180" operator="containsText" text="いない">
      <formula>NOT(ISERROR(SEARCH("いない",AH210)))</formula>
    </cfRule>
  </conditionalFormatting>
  <conditionalFormatting sqref="AH211:AH217">
    <cfRule type="containsText" dxfId="1396" priority="604" operator="containsText" text="いない">
      <formula>NOT(ISERROR(SEARCH("いない",AH211)))</formula>
    </cfRule>
  </conditionalFormatting>
  <conditionalFormatting sqref="AH214">
    <cfRule type="cellIs" dxfId="1395" priority="601" operator="equal">
      <formula>"いる"</formula>
    </cfRule>
  </conditionalFormatting>
  <conditionalFormatting sqref="AH218">
    <cfRule type="cellIs" dxfId="1394" priority="597" operator="equal">
      <formula>"いる"</formula>
    </cfRule>
  </conditionalFormatting>
  <conditionalFormatting sqref="AH218:AH219">
    <cfRule type="containsText" dxfId="1393" priority="600" operator="containsText" text="いない">
      <formula>NOT(ISERROR(SEARCH("いない",AH218)))</formula>
    </cfRule>
  </conditionalFormatting>
  <conditionalFormatting sqref="AH220">
    <cfRule type="cellIs" dxfId="1392" priority="167" operator="equal">
      <formula>"いる"</formula>
    </cfRule>
    <cfRule type="containsText" dxfId="1391" priority="170" operator="containsText" text="いない">
      <formula>NOT(ISERROR(SEARCH("いない",AH220)))</formula>
    </cfRule>
  </conditionalFormatting>
  <conditionalFormatting sqref="AH221:AH226">
    <cfRule type="containsText" dxfId="1390" priority="596" operator="containsText" text="いない">
      <formula>NOT(ISERROR(SEARCH("いない",AH221)))</formula>
    </cfRule>
  </conditionalFormatting>
  <conditionalFormatting sqref="AH226">
    <cfRule type="cellIs" dxfId="1389" priority="593" operator="equal">
      <formula>"いる"</formula>
    </cfRule>
  </conditionalFormatting>
  <conditionalFormatting sqref="AH241">
    <cfRule type="cellIs" dxfId="1388" priority="1560" operator="equal">
      <formula>"いる"</formula>
    </cfRule>
    <cfRule type="cellIs" dxfId="1387" priority="1561" operator="equal">
      <formula>"非該当"</formula>
    </cfRule>
    <cfRule type="cellIs" dxfId="1386" priority="1562" operator="equal">
      <formula>"いる・いない"</formula>
    </cfRule>
    <cfRule type="containsText" dxfId="1385" priority="1563" operator="containsText" text="いない">
      <formula>NOT(ISERROR(SEARCH("いない",AH241)))</formula>
    </cfRule>
  </conditionalFormatting>
  <conditionalFormatting sqref="AH247">
    <cfRule type="cellIs" dxfId="1384" priority="1557" operator="equal">
      <formula>"非該当"</formula>
    </cfRule>
    <cfRule type="cellIs" dxfId="1383" priority="1558" operator="equal">
      <formula>"いる・いない"</formula>
    </cfRule>
    <cfRule type="containsText" dxfId="1382" priority="1559" operator="containsText" text="いない">
      <formula>NOT(ISERROR(SEARCH("いない",AH247)))</formula>
    </cfRule>
    <cfRule type="cellIs" dxfId="1381" priority="1556" operator="equal">
      <formula>"いる"</formula>
    </cfRule>
  </conditionalFormatting>
  <conditionalFormatting sqref="AH259:AH260">
    <cfRule type="cellIs" dxfId="1380" priority="585" operator="equal">
      <formula>"いる"</formula>
    </cfRule>
    <cfRule type="cellIs" dxfId="1379" priority="586" operator="equal">
      <formula>"非該当"</formula>
    </cfRule>
    <cfRule type="containsText" dxfId="1378" priority="588" operator="containsText" text="いない">
      <formula>NOT(ISERROR(SEARCH("いない",AH259)))</formula>
    </cfRule>
    <cfRule type="cellIs" dxfId="1377" priority="587" operator="equal">
      <formula>"いる・いない"</formula>
    </cfRule>
  </conditionalFormatting>
  <conditionalFormatting sqref="AH263">
    <cfRule type="containsText" dxfId="1376" priority="584" operator="containsText" text="いない">
      <formula>NOT(ISERROR(SEARCH("いない",AH263)))</formula>
    </cfRule>
    <cfRule type="cellIs" dxfId="1375" priority="581" operator="equal">
      <formula>"いる"</formula>
    </cfRule>
    <cfRule type="cellIs" dxfId="1374" priority="582" operator="equal">
      <formula>"非該当"</formula>
    </cfRule>
    <cfRule type="cellIs" dxfId="1373" priority="583" operator="equal">
      <formula>"いる・いない"</formula>
    </cfRule>
  </conditionalFormatting>
  <conditionalFormatting sqref="AH273">
    <cfRule type="cellIs" dxfId="1372" priority="578" operator="equal">
      <formula>"非該当"</formula>
    </cfRule>
    <cfRule type="cellIs" dxfId="1371" priority="579" operator="equal">
      <formula>"いる・いない"</formula>
    </cfRule>
    <cfRule type="containsText" dxfId="1370" priority="580" operator="containsText" text="いない">
      <formula>NOT(ISERROR(SEARCH("いない",AH273)))</formula>
    </cfRule>
    <cfRule type="cellIs" dxfId="1369" priority="577" operator="equal">
      <formula>"いる"</formula>
    </cfRule>
  </conditionalFormatting>
  <conditionalFormatting sqref="AH276">
    <cfRule type="cellIs" dxfId="1368" priority="573" operator="equal">
      <formula>"いる"</formula>
    </cfRule>
    <cfRule type="cellIs" dxfId="1367" priority="574" operator="equal">
      <formula>"非該当"</formula>
    </cfRule>
    <cfRule type="cellIs" dxfId="1366" priority="575" operator="equal">
      <formula>"いる・いない"</formula>
    </cfRule>
    <cfRule type="containsText" dxfId="1365" priority="576" operator="containsText" text="いない">
      <formula>NOT(ISERROR(SEARCH("いない",AH276)))</formula>
    </cfRule>
  </conditionalFormatting>
  <conditionalFormatting sqref="AH279">
    <cfRule type="cellIs" dxfId="1364" priority="571" operator="equal">
      <formula>"いる・いない"</formula>
    </cfRule>
    <cfRule type="containsText" dxfId="1363" priority="572" operator="containsText" text="いない">
      <formula>NOT(ISERROR(SEARCH("いない",AH279)))</formula>
    </cfRule>
    <cfRule type="cellIs" dxfId="1362" priority="569" operator="equal">
      <formula>"いる"</formula>
    </cfRule>
    <cfRule type="cellIs" dxfId="1361" priority="570" operator="equal">
      <formula>"非該当"</formula>
    </cfRule>
  </conditionalFormatting>
  <conditionalFormatting sqref="AH284">
    <cfRule type="cellIs" dxfId="1360" priority="565" operator="equal">
      <formula>"いる"</formula>
    </cfRule>
    <cfRule type="cellIs" dxfId="1359" priority="566" operator="equal">
      <formula>"非該当"</formula>
    </cfRule>
    <cfRule type="cellIs" dxfId="1358" priority="567" operator="equal">
      <formula>"いる・いない"</formula>
    </cfRule>
    <cfRule type="containsText" dxfId="1357" priority="568" operator="containsText" text="いない">
      <formula>NOT(ISERROR(SEARCH("いない",AH284)))</formula>
    </cfRule>
  </conditionalFormatting>
  <conditionalFormatting sqref="AH286">
    <cfRule type="containsText" dxfId="1356" priority="502" operator="containsText" text="いない">
      <formula>NOT(ISERROR(SEARCH("いない",AH286)))</formula>
    </cfRule>
    <cfRule type="cellIs" dxfId="1355" priority="501" operator="equal">
      <formula>"いる・いない"</formula>
    </cfRule>
    <cfRule type="cellIs" dxfId="1354" priority="500" operator="equal">
      <formula>"非該当"</formula>
    </cfRule>
    <cfRule type="cellIs" dxfId="1353" priority="499" operator="equal">
      <formula>"いる"</formula>
    </cfRule>
  </conditionalFormatting>
  <conditionalFormatting sqref="AH293">
    <cfRule type="cellIs" dxfId="1352" priority="557" operator="equal">
      <formula>"いる"</formula>
    </cfRule>
    <cfRule type="cellIs" dxfId="1351" priority="558" operator="equal">
      <formula>"非該当"</formula>
    </cfRule>
    <cfRule type="cellIs" dxfId="1350" priority="559" operator="equal">
      <formula>"いる・いない"</formula>
    </cfRule>
    <cfRule type="containsText" dxfId="1349" priority="560" operator="containsText" text="いない">
      <formula>NOT(ISERROR(SEARCH("いない",AH293)))</formula>
    </cfRule>
  </conditionalFormatting>
  <conditionalFormatting sqref="AH295">
    <cfRule type="cellIs" dxfId="1348" priority="451" operator="equal">
      <formula>"いる"</formula>
    </cfRule>
    <cfRule type="cellIs" dxfId="1347" priority="453" operator="equal">
      <formula>"いる・いない"</formula>
    </cfRule>
    <cfRule type="cellIs" dxfId="1346" priority="452" operator="equal">
      <formula>"非該当"</formula>
    </cfRule>
    <cfRule type="containsText" dxfId="1345" priority="454" operator="containsText" text="いない">
      <formula>NOT(ISERROR(SEARCH("いない",AH295)))</formula>
    </cfRule>
  </conditionalFormatting>
  <conditionalFormatting sqref="AH300">
    <cfRule type="cellIs" dxfId="1344" priority="1547" operator="equal">
      <formula>"非該当"</formula>
    </cfRule>
    <cfRule type="cellIs" dxfId="1343" priority="1546" operator="equal">
      <formula>"いる"</formula>
    </cfRule>
    <cfRule type="containsText" dxfId="1342" priority="1549" operator="containsText" text="いない">
      <formula>NOT(ISERROR(SEARCH("いない",AH300)))</formula>
    </cfRule>
    <cfRule type="cellIs" dxfId="1341" priority="1548" operator="equal">
      <formula>"いる・いない"</formula>
    </cfRule>
  </conditionalFormatting>
  <conditionalFormatting sqref="AH302">
    <cfRule type="cellIs" dxfId="1340" priority="1542" operator="equal">
      <formula>"いる"</formula>
    </cfRule>
    <cfRule type="cellIs" dxfId="1339" priority="1544" operator="equal">
      <formula>"いる・いない"</formula>
    </cfRule>
    <cfRule type="containsText" dxfId="1338" priority="1545" operator="containsText" text="いない">
      <formula>NOT(ISERROR(SEARCH("いない",AH302)))</formula>
    </cfRule>
    <cfRule type="cellIs" dxfId="1337" priority="1543" operator="equal">
      <formula>"非該当"</formula>
    </cfRule>
  </conditionalFormatting>
  <conditionalFormatting sqref="AH318">
    <cfRule type="containsText" dxfId="1336" priority="552" operator="containsText" text="いない">
      <formula>NOT(ISERROR(SEARCH("いない",AH318)))</formula>
    </cfRule>
    <cfRule type="cellIs" dxfId="1335" priority="551" operator="equal">
      <formula>"いる・いない"</formula>
    </cfRule>
    <cfRule type="cellIs" dxfId="1334" priority="549" operator="equal">
      <formula>"いる"</formula>
    </cfRule>
    <cfRule type="cellIs" dxfId="1333" priority="550" operator="equal">
      <formula>"非該当"</formula>
    </cfRule>
  </conditionalFormatting>
  <conditionalFormatting sqref="AH331">
    <cfRule type="cellIs" dxfId="1332" priority="545" operator="equal">
      <formula>"いる"</formula>
    </cfRule>
    <cfRule type="containsText" dxfId="1331" priority="548" operator="containsText" text="いない">
      <formula>NOT(ISERROR(SEARCH("いない",AH331)))</formula>
    </cfRule>
    <cfRule type="cellIs" dxfId="1330" priority="547" operator="equal">
      <formula>"いる・いない"</formula>
    </cfRule>
    <cfRule type="cellIs" dxfId="1329" priority="546" operator="equal">
      <formula>"非該当"</formula>
    </cfRule>
  </conditionalFormatting>
  <conditionalFormatting sqref="AH352:AH353">
    <cfRule type="containsText" dxfId="1328" priority="498" operator="containsText" text="いない">
      <formula>NOT(ISERROR(SEARCH("いない",AH352)))</formula>
    </cfRule>
    <cfRule type="cellIs" dxfId="1327" priority="497" operator="equal">
      <formula>"いる・いない"</formula>
    </cfRule>
    <cfRule type="cellIs" dxfId="1326" priority="495" operator="equal">
      <formula>"該当"</formula>
    </cfRule>
    <cfRule type="cellIs" dxfId="1325" priority="496" operator="equal">
      <formula>"非該当"</formula>
    </cfRule>
  </conditionalFormatting>
  <conditionalFormatting sqref="AH360:AH374">
    <cfRule type="cellIs" dxfId="1324" priority="4893" operator="equal">
      <formula>"いる"</formula>
    </cfRule>
  </conditionalFormatting>
  <conditionalFormatting sqref="AH360:AH376">
    <cfRule type="containsText" dxfId="1323" priority="4896" operator="containsText" text="いない">
      <formula>NOT(ISERROR(SEARCH("いない",AH360)))</formula>
    </cfRule>
  </conditionalFormatting>
  <conditionalFormatting sqref="AH360:AH380">
    <cfRule type="cellIs" dxfId="1322" priority="222" operator="equal">
      <formula>"いる・いない"</formula>
    </cfRule>
    <cfRule type="cellIs" dxfId="1321" priority="221" operator="equal">
      <formula>"非該当"</formula>
    </cfRule>
  </conditionalFormatting>
  <conditionalFormatting sqref="AH377">
    <cfRule type="cellIs" dxfId="1320" priority="220" operator="equal">
      <formula>"いる"</formula>
    </cfRule>
  </conditionalFormatting>
  <conditionalFormatting sqref="AH377:AH380">
    <cfRule type="containsText" dxfId="1319" priority="223" operator="containsText" text="いない">
      <formula>NOT(ISERROR(SEARCH("いない",AH377)))</formula>
    </cfRule>
  </conditionalFormatting>
  <conditionalFormatting sqref="AH386">
    <cfRule type="cellIs" dxfId="1318" priority="4887" operator="equal">
      <formula>"いる・いない"</formula>
    </cfRule>
    <cfRule type="containsText" dxfId="1317" priority="4888" operator="containsText" text="いない">
      <formula>NOT(ISERROR(SEARCH("いない",AH386)))</formula>
    </cfRule>
    <cfRule type="cellIs" dxfId="1316" priority="4886" operator="equal">
      <formula>"非該当"</formula>
    </cfRule>
    <cfRule type="cellIs" dxfId="1315" priority="4885" operator="equal">
      <formula>"いる"</formula>
    </cfRule>
  </conditionalFormatting>
  <conditionalFormatting sqref="AH389:AH391">
    <cfRule type="containsText" dxfId="1314" priority="490" operator="containsText" text="いない">
      <formula>NOT(ISERROR(SEARCH("いない",AH389)))</formula>
    </cfRule>
    <cfRule type="cellIs" dxfId="1313" priority="489" operator="equal">
      <formula>"いる・いない"</formula>
    </cfRule>
    <cfRule type="cellIs" dxfId="1312" priority="487" operator="equal">
      <formula>"いる"</formula>
    </cfRule>
    <cfRule type="cellIs" dxfId="1311" priority="488" operator="equal">
      <formula>"非該当"</formula>
    </cfRule>
  </conditionalFormatting>
  <conditionalFormatting sqref="AH396">
    <cfRule type="cellIs" dxfId="1310" priority="519" operator="equal">
      <formula>"いる"</formula>
    </cfRule>
    <cfRule type="cellIs" dxfId="1309" priority="520" operator="equal">
      <formula>"非該当"</formula>
    </cfRule>
    <cfRule type="cellIs" dxfId="1308" priority="521" operator="equal">
      <formula>"いる・いない"</formula>
    </cfRule>
    <cfRule type="containsText" dxfId="1307" priority="522" operator="containsText" text="いない">
      <formula>NOT(ISERROR(SEARCH("いない",AH396)))</formula>
    </cfRule>
  </conditionalFormatting>
  <conditionalFormatting sqref="AH401">
    <cfRule type="cellIs" dxfId="1306" priority="4855" operator="equal">
      <formula>"いる・いない"</formula>
    </cfRule>
    <cfRule type="cellIs" dxfId="1305" priority="4854" operator="equal">
      <formula>"非該当"</formula>
    </cfRule>
    <cfRule type="cellIs" dxfId="1304" priority="4853" operator="equal">
      <formula>"いる"</formula>
    </cfRule>
    <cfRule type="containsText" dxfId="1303" priority="4856" operator="containsText" text="いない">
      <formula>NOT(ISERROR(SEARCH("いない",AH401)))</formula>
    </cfRule>
  </conditionalFormatting>
  <conditionalFormatting sqref="AH403">
    <cfRule type="cellIs" dxfId="1302" priority="4850" operator="equal">
      <formula>"非該当"</formula>
    </cfRule>
    <cfRule type="containsText" dxfId="1301" priority="4852" operator="containsText" text="いない">
      <formula>NOT(ISERROR(SEARCH("いない",AH403)))</formula>
    </cfRule>
    <cfRule type="cellIs" dxfId="1300" priority="4851" operator="equal">
      <formula>"いる・いない"</formula>
    </cfRule>
    <cfRule type="cellIs" dxfId="1299" priority="4849" operator="equal">
      <formula>"いる"</formula>
    </cfRule>
  </conditionalFormatting>
  <conditionalFormatting sqref="AH409">
    <cfRule type="cellIs" dxfId="1298" priority="4793" operator="equal">
      <formula>"いる"</formula>
    </cfRule>
    <cfRule type="containsText" dxfId="1297" priority="4796" operator="containsText" text="いない">
      <formula>NOT(ISERROR(SEARCH("いない",AH409)))</formula>
    </cfRule>
    <cfRule type="cellIs" dxfId="1296" priority="4795" operator="equal">
      <formula>"いる・いない"</formula>
    </cfRule>
    <cfRule type="cellIs" dxfId="1295" priority="4794" operator="equal">
      <formula>"非該当"</formula>
    </cfRule>
  </conditionalFormatting>
  <conditionalFormatting sqref="AH412:AH418">
    <cfRule type="containsText" dxfId="1294" priority="518" operator="containsText" text="いない">
      <formula>NOT(ISERROR(SEARCH("いない",AH412)))</formula>
    </cfRule>
    <cfRule type="cellIs" dxfId="1293" priority="517" operator="equal">
      <formula>"いる・いない"</formula>
    </cfRule>
    <cfRule type="cellIs" dxfId="1292" priority="516" operator="equal">
      <formula>"非該当"</formula>
    </cfRule>
    <cfRule type="cellIs" dxfId="1291" priority="515" operator="equal">
      <formula>"いる"</formula>
    </cfRule>
  </conditionalFormatting>
  <conditionalFormatting sqref="AH420">
    <cfRule type="cellIs" dxfId="1290" priority="4783" operator="equal">
      <formula>"いる・いない"</formula>
    </cfRule>
    <cfRule type="containsText" dxfId="1289" priority="4784" operator="containsText" text="いない">
      <formula>NOT(ISERROR(SEARCH("いない",AH420)))</formula>
    </cfRule>
    <cfRule type="cellIs" dxfId="1288" priority="4781" operator="equal">
      <formula>"いる"</formula>
    </cfRule>
    <cfRule type="cellIs" dxfId="1287" priority="4782" operator="equal">
      <formula>"非該当"</formula>
    </cfRule>
  </conditionalFormatting>
  <conditionalFormatting sqref="AH423">
    <cfRule type="cellIs" dxfId="1286" priority="4681" operator="equal">
      <formula>"いる"</formula>
    </cfRule>
    <cfRule type="cellIs" dxfId="1285" priority="4682" operator="equal">
      <formula>"非該当"</formula>
    </cfRule>
    <cfRule type="containsText" dxfId="1284" priority="4684" operator="containsText" text="いない">
      <formula>NOT(ISERROR(SEARCH("いない",AH423)))</formula>
    </cfRule>
    <cfRule type="cellIs" dxfId="1283" priority="4683" operator="equal">
      <formula>"いる・いない"</formula>
    </cfRule>
  </conditionalFormatting>
  <conditionalFormatting sqref="AH426">
    <cfRule type="containsText" dxfId="1282" priority="4680" operator="containsText" text="いない">
      <formula>NOT(ISERROR(SEARCH("いない",AH426)))</formula>
    </cfRule>
    <cfRule type="cellIs" dxfId="1281" priority="4679" operator="equal">
      <formula>"いる・いない"</formula>
    </cfRule>
    <cfRule type="cellIs" dxfId="1280" priority="4678" operator="equal">
      <formula>"非該当"</formula>
    </cfRule>
    <cfRule type="cellIs" dxfId="1279" priority="4677" operator="equal">
      <formula>"いる"</formula>
    </cfRule>
  </conditionalFormatting>
  <conditionalFormatting sqref="AH430">
    <cfRule type="containsText" dxfId="1278" priority="1524" operator="containsText" text="いない">
      <formula>NOT(ISERROR(SEARCH("いない",AH430)))</formula>
    </cfRule>
    <cfRule type="cellIs" dxfId="1277" priority="1521" operator="equal">
      <formula>"いる"</formula>
    </cfRule>
    <cfRule type="cellIs" dxfId="1276" priority="1522" operator="equal">
      <formula>"非該当"</formula>
    </cfRule>
    <cfRule type="cellIs" dxfId="1275" priority="1523" operator="equal">
      <formula>"いる・いない"</formula>
    </cfRule>
  </conditionalFormatting>
  <conditionalFormatting sqref="AH435">
    <cfRule type="cellIs" dxfId="1274" priority="1513" operator="equal">
      <formula>"いる"</formula>
    </cfRule>
    <cfRule type="cellIs" dxfId="1273" priority="1515" operator="equal">
      <formula>"いる・いない"</formula>
    </cfRule>
    <cfRule type="containsText" dxfId="1272" priority="1516" operator="containsText" text="いない">
      <formula>NOT(ISERROR(SEARCH("いない",AH435)))</formula>
    </cfRule>
    <cfRule type="cellIs" dxfId="1271" priority="1514" operator="equal">
      <formula>"非該当"</formula>
    </cfRule>
  </conditionalFormatting>
  <conditionalFormatting sqref="AH439">
    <cfRule type="cellIs" dxfId="1270" priority="1517" operator="equal">
      <formula>"いる"</formula>
    </cfRule>
    <cfRule type="cellIs" dxfId="1269" priority="1518" operator="equal">
      <formula>"非該当"</formula>
    </cfRule>
    <cfRule type="cellIs" dxfId="1268" priority="1519" operator="equal">
      <formula>"いる・いない"</formula>
    </cfRule>
    <cfRule type="containsText" dxfId="1267" priority="1520" operator="containsText" text="いない">
      <formula>NOT(ISERROR(SEARCH("いない",AH439)))</formula>
    </cfRule>
  </conditionalFormatting>
  <conditionalFormatting sqref="AH444">
    <cfRule type="cellIs" dxfId="1266" priority="4674" operator="equal">
      <formula>"非該当"</formula>
    </cfRule>
    <cfRule type="cellIs" dxfId="1265" priority="4675" operator="equal">
      <formula>"いる・いない"</formula>
    </cfRule>
    <cfRule type="cellIs" dxfId="1264" priority="4673" operator="equal">
      <formula>"いる"</formula>
    </cfRule>
    <cfRule type="containsText" dxfId="1263" priority="4676" operator="containsText" text="いない">
      <formula>NOT(ISERROR(SEARCH("いない",AH444)))</formula>
    </cfRule>
  </conditionalFormatting>
  <conditionalFormatting sqref="AH447">
    <cfRule type="cellIs" dxfId="1262" priority="4669" operator="equal">
      <formula>"いる"</formula>
    </cfRule>
    <cfRule type="cellIs" dxfId="1261" priority="4670" operator="equal">
      <formula>"非該当"</formula>
    </cfRule>
    <cfRule type="cellIs" dxfId="1260" priority="4671" operator="equal">
      <formula>"いる・いない"</formula>
    </cfRule>
    <cfRule type="containsText" dxfId="1259" priority="4672" operator="containsText" text="いない">
      <formula>NOT(ISERROR(SEARCH("いない",AH447)))</formula>
    </cfRule>
  </conditionalFormatting>
  <conditionalFormatting sqref="AH450:AH451">
    <cfRule type="cellIs" dxfId="1258" priority="1510" operator="equal">
      <formula>"非該当"</formula>
    </cfRule>
    <cfRule type="cellIs" dxfId="1257" priority="1511" operator="equal">
      <formula>"いる・いない"</formula>
    </cfRule>
    <cfRule type="containsText" dxfId="1256" priority="1512" operator="containsText" text="いない">
      <formula>NOT(ISERROR(SEARCH("いない",AH450)))</formula>
    </cfRule>
    <cfRule type="cellIs" dxfId="1255" priority="1509" operator="equal">
      <formula>"いる"</formula>
    </cfRule>
  </conditionalFormatting>
  <conditionalFormatting sqref="AH455:AH456">
    <cfRule type="containsText" dxfId="1254" priority="1505" operator="containsText" text="いない">
      <formula>NOT(ISERROR(SEARCH("いない",AH455)))</formula>
    </cfRule>
    <cfRule type="cellIs" dxfId="1253" priority="1504" operator="equal">
      <formula>"いる・いない"</formula>
    </cfRule>
    <cfRule type="cellIs" dxfId="1252" priority="1503" operator="equal">
      <formula>"非該当"</formula>
    </cfRule>
    <cfRule type="cellIs" dxfId="1251" priority="1502" operator="equal">
      <formula>"いる"</formula>
    </cfRule>
  </conditionalFormatting>
  <conditionalFormatting sqref="AH459">
    <cfRule type="containsText" dxfId="1250" priority="514" operator="containsText" text="いない">
      <formula>NOT(ISERROR(SEARCH("いない",AH459)))</formula>
    </cfRule>
    <cfRule type="cellIs" dxfId="1249" priority="511" operator="equal">
      <formula>"いる"</formula>
    </cfRule>
    <cfRule type="cellIs" dxfId="1248" priority="513" operator="equal">
      <formula>"いる・いない"</formula>
    </cfRule>
    <cfRule type="cellIs" dxfId="1247" priority="512" operator="equal">
      <formula>"非該当"</formula>
    </cfRule>
  </conditionalFormatting>
  <conditionalFormatting sqref="AH465">
    <cfRule type="containsText" dxfId="1246" priority="486" operator="containsText" text="いない">
      <formula>NOT(ISERROR(SEARCH("いない",AH465)))</formula>
    </cfRule>
    <cfRule type="cellIs" dxfId="1245" priority="485" operator="equal">
      <formula>"いる・いない"</formula>
    </cfRule>
    <cfRule type="cellIs" dxfId="1244" priority="484" operator="equal">
      <formula>"非該当"</formula>
    </cfRule>
    <cfRule type="cellIs" dxfId="1243" priority="483" operator="equal">
      <formula>"いる"</formula>
    </cfRule>
  </conditionalFormatting>
  <conditionalFormatting sqref="AH468">
    <cfRule type="containsText" dxfId="1242" priority="482" operator="containsText" text="いない">
      <formula>NOT(ISERROR(SEARCH("いない",AH468)))</formula>
    </cfRule>
    <cfRule type="cellIs" dxfId="1241" priority="480" operator="equal">
      <formula>"非該当"</formula>
    </cfRule>
    <cfRule type="cellIs" dxfId="1240" priority="479" operator="equal">
      <formula>"いる"</formula>
    </cfRule>
    <cfRule type="cellIs" dxfId="1239" priority="481" operator="equal">
      <formula>"いる・いない"</formula>
    </cfRule>
  </conditionalFormatting>
  <conditionalFormatting sqref="AH471">
    <cfRule type="cellIs" dxfId="1238" priority="476" operator="equal">
      <formula>"非該当"</formula>
    </cfRule>
    <cfRule type="cellIs" dxfId="1237" priority="475" operator="equal">
      <formula>"いる"</formula>
    </cfRule>
    <cfRule type="containsText" dxfId="1236" priority="478" operator="containsText" text="いない">
      <formula>NOT(ISERROR(SEARCH("いない",AH471)))</formula>
    </cfRule>
    <cfRule type="cellIs" dxfId="1235" priority="477" operator="equal">
      <formula>"いる・いない"</formula>
    </cfRule>
  </conditionalFormatting>
  <conditionalFormatting sqref="AH477">
    <cfRule type="cellIs" dxfId="1234" priority="4665" operator="equal">
      <formula>"いる"</formula>
    </cfRule>
    <cfRule type="cellIs" dxfId="1233" priority="4667" operator="equal">
      <formula>"いる・いない"</formula>
    </cfRule>
    <cfRule type="containsText" dxfId="1232" priority="4668" operator="containsText" text="いない">
      <formula>NOT(ISERROR(SEARCH("いない",AH477)))</formula>
    </cfRule>
    <cfRule type="cellIs" dxfId="1231" priority="4666" operator="equal">
      <formula>"非該当"</formula>
    </cfRule>
  </conditionalFormatting>
  <conditionalFormatting sqref="AH481">
    <cfRule type="cellIs" dxfId="1230" priority="4661" operator="equal">
      <formula>"いる"</formula>
    </cfRule>
    <cfRule type="cellIs" dxfId="1229" priority="4662" operator="equal">
      <formula>"非該当"</formula>
    </cfRule>
    <cfRule type="cellIs" dxfId="1228" priority="4663" operator="equal">
      <formula>"いる・いない"</formula>
    </cfRule>
    <cfRule type="containsText" dxfId="1227" priority="4664" operator="containsText" text="いない">
      <formula>NOT(ISERROR(SEARCH("いない",AH481)))</formula>
    </cfRule>
  </conditionalFormatting>
  <conditionalFormatting sqref="AH485">
    <cfRule type="cellIs" dxfId="1226" priority="1496" operator="equal">
      <formula>"非該当"</formula>
    </cfRule>
    <cfRule type="cellIs" dxfId="1225" priority="1495" operator="equal">
      <formula>"いる"</formula>
    </cfRule>
    <cfRule type="cellIs" dxfId="1224" priority="1497" operator="equal">
      <formula>"いる・いない"</formula>
    </cfRule>
    <cfRule type="containsText" dxfId="1223" priority="1498" operator="containsText" text="いない">
      <formula>NOT(ISERROR(SEARCH("いない",AH485)))</formula>
    </cfRule>
  </conditionalFormatting>
  <conditionalFormatting sqref="AH541">
    <cfRule type="cellIs" dxfId="1222" priority="4442" operator="equal">
      <formula>"非該当"</formula>
    </cfRule>
    <cfRule type="cellIs" dxfId="1221" priority="4443" operator="equal">
      <formula>"いる・いない"</formula>
    </cfRule>
    <cfRule type="containsText" dxfId="1220" priority="4444" operator="containsText" text="いない">
      <formula>NOT(ISERROR(SEARCH("いない",AH541)))</formula>
    </cfRule>
    <cfRule type="cellIs" dxfId="1219" priority="4441" operator="equal">
      <formula>"いる"</formula>
    </cfRule>
  </conditionalFormatting>
  <conditionalFormatting sqref="AH554">
    <cfRule type="containsText" dxfId="1218" priority="4440" operator="containsText" text="いない">
      <formula>NOT(ISERROR(SEARCH("いない",AH554)))</formula>
    </cfRule>
    <cfRule type="cellIs" dxfId="1217" priority="4437" operator="equal">
      <formula>"いる"</formula>
    </cfRule>
    <cfRule type="cellIs" dxfId="1216" priority="4438" operator="equal">
      <formula>"非該当"</formula>
    </cfRule>
    <cfRule type="cellIs" dxfId="1215" priority="4439" operator="equal">
      <formula>"いる・いない"</formula>
    </cfRule>
  </conditionalFormatting>
  <conditionalFormatting sqref="AH557">
    <cfRule type="cellIs" dxfId="1214" priority="4433" operator="equal">
      <formula>"いる"</formula>
    </cfRule>
    <cfRule type="cellIs" dxfId="1213" priority="4434" operator="equal">
      <formula>"非該当"</formula>
    </cfRule>
    <cfRule type="cellIs" dxfId="1212" priority="4435" operator="equal">
      <formula>"いる・いない"</formula>
    </cfRule>
    <cfRule type="containsText" dxfId="1211" priority="4436" operator="containsText" text="いない">
      <formula>NOT(ISERROR(SEARCH("いない",AH557)))</formula>
    </cfRule>
  </conditionalFormatting>
  <conditionalFormatting sqref="AH559">
    <cfRule type="cellIs" dxfId="1210" priority="4429" operator="equal">
      <formula>"いる"</formula>
    </cfRule>
    <cfRule type="cellIs" dxfId="1209" priority="4430" operator="equal">
      <formula>"非該当"</formula>
    </cfRule>
    <cfRule type="cellIs" dxfId="1208" priority="4431" operator="equal">
      <formula>"いる・いない"</formula>
    </cfRule>
    <cfRule type="containsText" dxfId="1207" priority="4432" operator="containsText" text="いない">
      <formula>NOT(ISERROR(SEARCH("いない",AH559)))</formula>
    </cfRule>
  </conditionalFormatting>
  <conditionalFormatting sqref="AH561">
    <cfRule type="cellIs" dxfId="1206" priority="4427" operator="equal">
      <formula>"いる・いない"</formula>
    </cfRule>
    <cfRule type="cellIs" dxfId="1205" priority="4426" operator="equal">
      <formula>"非該当"</formula>
    </cfRule>
    <cfRule type="cellIs" dxfId="1204" priority="4425" operator="equal">
      <formula>"いる"</formula>
    </cfRule>
    <cfRule type="containsText" dxfId="1203" priority="4428" operator="containsText" text="いない">
      <formula>NOT(ISERROR(SEARCH("いない",AH561)))</formula>
    </cfRule>
  </conditionalFormatting>
  <conditionalFormatting sqref="AH564">
    <cfRule type="cellIs" dxfId="1202" priority="4421" operator="equal">
      <formula>"いる"</formula>
    </cfRule>
    <cfRule type="containsText" dxfId="1201" priority="4424" operator="containsText" text="いない">
      <formula>NOT(ISERROR(SEARCH("いない",AH564)))</formula>
    </cfRule>
    <cfRule type="cellIs" dxfId="1200" priority="4422" operator="equal">
      <formula>"非該当"</formula>
    </cfRule>
    <cfRule type="cellIs" dxfId="1199" priority="4423" operator="equal">
      <formula>"いる・いない"</formula>
    </cfRule>
  </conditionalFormatting>
  <conditionalFormatting sqref="AH566">
    <cfRule type="cellIs" dxfId="1198" priority="4419" operator="equal">
      <formula>"いる・いない"</formula>
    </cfRule>
    <cfRule type="containsText" dxfId="1197" priority="4420" operator="containsText" text="いない">
      <formula>NOT(ISERROR(SEARCH("いない",AH566)))</formula>
    </cfRule>
    <cfRule type="cellIs" dxfId="1196" priority="4417" operator="equal">
      <formula>"いる"</formula>
    </cfRule>
    <cfRule type="cellIs" dxfId="1195" priority="4418" operator="equal">
      <formula>"非該当"</formula>
    </cfRule>
  </conditionalFormatting>
  <conditionalFormatting sqref="AH581">
    <cfRule type="containsText" dxfId="1194" priority="4416" operator="containsText" text="いない">
      <formula>NOT(ISERROR(SEARCH("いない",AH581)))</formula>
    </cfRule>
    <cfRule type="cellIs" dxfId="1193" priority="4413" operator="equal">
      <formula>"いる"</formula>
    </cfRule>
    <cfRule type="cellIs" dxfId="1192" priority="4414" operator="equal">
      <formula>"非該当"</formula>
    </cfRule>
    <cfRule type="cellIs" dxfId="1191" priority="4415" operator="equal">
      <formula>"いる・いない"</formula>
    </cfRule>
  </conditionalFormatting>
  <conditionalFormatting sqref="AH583">
    <cfRule type="cellIs" dxfId="1190" priority="4411" operator="equal">
      <formula>"いる・いない"</formula>
    </cfRule>
    <cfRule type="cellIs" dxfId="1189" priority="4409" operator="equal">
      <formula>"いる"</formula>
    </cfRule>
    <cfRule type="containsText" dxfId="1188" priority="4412" operator="containsText" text="いない">
      <formula>NOT(ISERROR(SEARCH("いない",AH583)))</formula>
    </cfRule>
    <cfRule type="cellIs" dxfId="1187" priority="4410" operator="equal">
      <formula>"非該当"</formula>
    </cfRule>
  </conditionalFormatting>
  <conditionalFormatting sqref="AH597">
    <cfRule type="cellIs" dxfId="1186" priority="4406" operator="equal">
      <formula>"非該当"</formula>
    </cfRule>
    <cfRule type="cellIs" dxfId="1185" priority="4405" operator="equal">
      <formula>"いる"</formula>
    </cfRule>
    <cfRule type="cellIs" dxfId="1184" priority="4407" operator="equal">
      <formula>"いる・いない"</formula>
    </cfRule>
    <cfRule type="containsText" dxfId="1183" priority="4408" operator="containsText" text="いない">
      <formula>NOT(ISERROR(SEARCH("いない",AH597)))</formula>
    </cfRule>
  </conditionalFormatting>
  <conditionalFormatting sqref="AH625">
    <cfRule type="containsText" dxfId="1182" priority="4404" operator="containsText" text="いない">
      <formula>NOT(ISERROR(SEARCH("いない",AH625)))</formula>
    </cfRule>
    <cfRule type="cellIs" dxfId="1181" priority="4403" operator="equal">
      <formula>"いる・いない"</formula>
    </cfRule>
    <cfRule type="cellIs" dxfId="1180" priority="4401" operator="equal">
      <formula>"いる"</formula>
    </cfRule>
    <cfRule type="cellIs" dxfId="1179" priority="4402" operator="equal">
      <formula>"非該当"</formula>
    </cfRule>
  </conditionalFormatting>
  <conditionalFormatting sqref="AH639">
    <cfRule type="cellIs" dxfId="1178" priority="4399" operator="equal">
      <formula>"いる・いない"</formula>
    </cfRule>
    <cfRule type="cellIs" dxfId="1177" priority="4397" operator="equal">
      <formula>"いる"</formula>
    </cfRule>
    <cfRule type="cellIs" dxfId="1176" priority="4398" operator="equal">
      <formula>"非該当"</formula>
    </cfRule>
    <cfRule type="containsText" dxfId="1175" priority="4400" operator="containsText" text="いない">
      <formula>NOT(ISERROR(SEARCH("いない",AH639)))</formula>
    </cfRule>
  </conditionalFormatting>
  <conditionalFormatting sqref="AH648">
    <cfRule type="cellIs" dxfId="1174" priority="4394" operator="equal">
      <formula>"非該当"</formula>
    </cfRule>
    <cfRule type="cellIs" dxfId="1173" priority="4393" operator="equal">
      <formula>"いる"</formula>
    </cfRule>
    <cfRule type="cellIs" dxfId="1172" priority="4395" operator="equal">
      <formula>"いる・いない"</formula>
    </cfRule>
    <cfRule type="containsText" dxfId="1171" priority="4396" operator="containsText" text="いない">
      <formula>NOT(ISERROR(SEARCH("いない",AH648)))</formula>
    </cfRule>
  </conditionalFormatting>
  <conditionalFormatting sqref="AH655">
    <cfRule type="containsText" dxfId="1170" priority="4392" operator="containsText" text="いない">
      <formula>NOT(ISERROR(SEARCH("いない",AH655)))</formula>
    </cfRule>
    <cfRule type="cellIs" dxfId="1169" priority="4390" operator="equal">
      <formula>"非該当"</formula>
    </cfRule>
    <cfRule type="cellIs" dxfId="1168" priority="4391" operator="equal">
      <formula>"いる・いない"</formula>
    </cfRule>
    <cfRule type="cellIs" dxfId="1167" priority="4389" operator="equal">
      <formula>"いる"</formula>
    </cfRule>
  </conditionalFormatting>
  <conditionalFormatting sqref="AH659">
    <cfRule type="containsText" dxfId="1166" priority="4388" operator="containsText" text="いない">
      <formula>NOT(ISERROR(SEARCH("いない",AH659)))</formula>
    </cfRule>
    <cfRule type="cellIs" dxfId="1165" priority="4387" operator="equal">
      <formula>"いる・いない"</formula>
    </cfRule>
    <cfRule type="cellIs" dxfId="1164" priority="4386" operator="equal">
      <formula>"非該当"</formula>
    </cfRule>
    <cfRule type="cellIs" dxfId="1163" priority="4385" operator="equal">
      <formula>"いる"</formula>
    </cfRule>
  </conditionalFormatting>
  <conditionalFormatting sqref="AH674">
    <cfRule type="containsText" dxfId="1162" priority="4384" operator="containsText" text="いない">
      <formula>NOT(ISERROR(SEARCH("いない",AH674)))</formula>
    </cfRule>
    <cfRule type="cellIs" dxfId="1161" priority="4383" operator="equal">
      <formula>"いる・いない"</formula>
    </cfRule>
    <cfRule type="cellIs" dxfId="1160" priority="4381" operator="equal">
      <formula>"いる"</formula>
    </cfRule>
    <cfRule type="cellIs" dxfId="1159" priority="4382" operator="equal">
      <formula>"非該当"</formula>
    </cfRule>
  </conditionalFormatting>
  <conditionalFormatting sqref="AH683">
    <cfRule type="cellIs" dxfId="1158" priority="4378" operator="equal">
      <formula>"非該当"</formula>
    </cfRule>
    <cfRule type="cellIs" dxfId="1157" priority="4377" operator="equal">
      <formula>"いる"</formula>
    </cfRule>
    <cfRule type="cellIs" dxfId="1156" priority="4379" operator="equal">
      <formula>"いる・いない"</formula>
    </cfRule>
    <cfRule type="containsText" dxfId="1155" priority="4380" operator="containsText" text="いない">
      <formula>NOT(ISERROR(SEARCH("いない",AH683)))</formula>
    </cfRule>
  </conditionalFormatting>
  <conditionalFormatting sqref="AH685">
    <cfRule type="containsText" dxfId="1154" priority="4376" operator="containsText" text="いない">
      <formula>NOT(ISERROR(SEARCH("いない",AH685)))</formula>
    </cfRule>
    <cfRule type="cellIs" dxfId="1153" priority="4373" operator="equal">
      <formula>"いる"</formula>
    </cfRule>
    <cfRule type="cellIs" dxfId="1152" priority="4375" operator="equal">
      <formula>"いる・いない"</formula>
    </cfRule>
    <cfRule type="cellIs" dxfId="1151" priority="4374" operator="equal">
      <formula>"非該当"</formula>
    </cfRule>
  </conditionalFormatting>
  <conditionalFormatting sqref="AH688">
    <cfRule type="cellIs" dxfId="1150" priority="4371" operator="equal">
      <formula>"いる・いない"</formula>
    </cfRule>
    <cfRule type="cellIs" dxfId="1149" priority="4370" operator="equal">
      <formula>"非該当"</formula>
    </cfRule>
    <cfRule type="cellIs" dxfId="1148" priority="4369" operator="equal">
      <formula>"いる"</formula>
    </cfRule>
    <cfRule type="containsText" dxfId="1147" priority="4372" operator="containsText" text="いない">
      <formula>NOT(ISERROR(SEARCH("いない",AH688)))</formula>
    </cfRule>
  </conditionalFormatting>
  <conditionalFormatting sqref="AH708">
    <cfRule type="cellIs" dxfId="1146" priority="4367" operator="equal">
      <formula>"いる・いない"</formula>
    </cfRule>
    <cfRule type="containsText" dxfId="1145" priority="4368" operator="containsText" text="いない">
      <formula>NOT(ISERROR(SEARCH("いない",AH708)))</formula>
    </cfRule>
    <cfRule type="cellIs" dxfId="1144" priority="4366" operator="equal">
      <formula>"非該当"</formula>
    </cfRule>
    <cfRule type="cellIs" dxfId="1143" priority="4365" operator="equal">
      <formula>"いる"</formula>
    </cfRule>
  </conditionalFormatting>
  <conditionalFormatting sqref="AH746:AH747">
    <cfRule type="cellIs" dxfId="1142" priority="4362" operator="equal">
      <formula>"非該当"</formula>
    </cfRule>
    <cfRule type="cellIs" dxfId="1141" priority="4361" operator="equal">
      <formula>"いる"</formula>
    </cfRule>
    <cfRule type="containsText" dxfId="1140" priority="4364" operator="containsText" text="いない">
      <formula>NOT(ISERROR(SEARCH("いない",AH746)))</formula>
    </cfRule>
    <cfRule type="cellIs" dxfId="1139" priority="4363" operator="equal">
      <formula>"いる・いない"</formula>
    </cfRule>
  </conditionalFormatting>
  <conditionalFormatting sqref="AH749">
    <cfRule type="containsText" dxfId="1138" priority="4360" operator="containsText" text="いない">
      <formula>NOT(ISERROR(SEARCH("いない",AH749)))</formula>
    </cfRule>
    <cfRule type="cellIs" dxfId="1137" priority="4359" operator="equal">
      <formula>"いる・いない"</formula>
    </cfRule>
    <cfRule type="cellIs" dxfId="1136" priority="4358" operator="equal">
      <formula>"非該当"</formula>
    </cfRule>
    <cfRule type="cellIs" dxfId="1135" priority="4357" operator="equal">
      <formula>"いる"</formula>
    </cfRule>
  </conditionalFormatting>
  <conditionalFormatting sqref="AH762">
    <cfRule type="cellIs" dxfId="1134" priority="4353" operator="equal">
      <formula>"いる"</formula>
    </cfRule>
    <cfRule type="containsText" dxfId="1133" priority="4356" operator="containsText" text="いない">
      <formula>NOT(ISERROR(SEARCH("いない",AH762)))</formula>
    </cfRule>
    <cfRule type="cellIs" dxfId="1132" priority="4355" operator="equal">
      <formula>"いる・いない"</formula>
    </cfRule>
    <cfRule type="cellIs" dxfId="1131" priority="4354" operator="equal">
      <formula>"非該当"</formula>
    </cfRule>
  </conditionalFormatting>
  <conditionalFormatting sqref="AH772">
    <cfRule type="cellIs" dxfId="1130" priority="4349" operator="equal">
      <formula>"いる"</formula>
    </cfRule>
    <cfRule type="cellIs" dxfId="1129" priority="4350" operator="equal">
      <formula>"非該当"</formula>
    </cfRule>
    <cfRule type="cellIs" dxfId="1128" priority="4351" operator="equal">
      <formula>"いる・いない"</formula>
    </cfRule>
    <cfRule type="containsText" dxfId="1127" priority="4352" operator="containsText" text="いない">
      <formula>NOT(ISERROR(SEARCH("いない",AH772)))</formula>
    </cfRule>
  </conditionalFormatting>
  <conditionalFormatting sqref="AH787">
    <cfRule type="cellIs" dxfId="1126" priority="3319" operator="equal">
      <formula>"非該当"</formula>
    </cfRule>
    <cfRule type="cellIs" dxfId="1125" priority="3320" operator="equal">
      <formula>"いる・いない"</formula>
    </cfRule>
    <cfRule type="cellIs" dxfId="1124" priority="3318" operator="equal">
      <formula>"いる"</formula>
    </cfRule>
    <cfRule type="containsText" dxfId="1123" priority="3321" operator="containsText" text="いない">
      <formula>NOT(ISERROR(SEARCH("いない",AH787)))</formula>
    </cfRule>
  </conditionalFormatting>
  <conditionalFormatting sqref="AH790">
    <cfRule type="cellIs" dxfId="1122" priority="3306" operator="equal">
      <formula>"いる・いない"</formula>
    </cfRule>
    <cfRule type="cellIs" dxfId="1121" priority="3305" operator="equal">
      <formula>"非該当"</formula>
    </cfRule>
    <cfRule type="cellIs" dxfId="1120" priority="3304" operator="equal">
      <formula>"いる"</formula>
    </cfRule>
    <cfRule type="containsText" dxfId="1119" priority="3307" operator="containsText" text="いない">
      <formula>NOT(ISERROR(SEARCH("いない",AH790)))</formula>
    </cfRule>
  </conditionalFormatting>
  <conditionalFormatting sqref="AH793">
    <cfRule type="cellIs" dxfId="1118" priority="3297" operator="equal">
      <formula>"いる"</formula>
    </cfRule>
    <cfRule type="containsText" dxfId="1117" priority="3300" operator="containsText" text="いない">
      <formula>NOT(ISERROR(SEARCH("いない",AH793)))</formula>
    </cfRule>
    <cfRule type="cellIs" dxfId="1116" priority="3299" operator="equal">
      <formula>"いる・いない"</formula>
    </cfRule>
    <cfRule type="cellIs" dxfId="1115" priority="3298" operator="equal">
      <formula>"非該当"</formula>
    </cfRule>
  </conditionalFormatting>
  <conditionalFormatting sqref="AH796">
    <cfRule type="containsText" dxfId="1114" priority="3293" operator="containsText" text="いない">
      <formula>NOT(ISERROR(SEARCH("いない",AH796)))</formula>
    </cfRule>
    <cfRule type="cellIs" dxfId="1113" priority="3292" operator="equal">
      <formula>"いる・いない"</formula>
    </cfRule>
    <cfRule type="cellIs" dxfId="1112" priority="3291" operator="equal">
      <formula>"非該当"</formula>
    </cfRule>
    <cfRule type="cellIs" dxfId="1111" priority="3290" operator="equal">
      <formula>"いる"</formula>
    </cfRule>
  </conditionalFormatting>
  <conditionalFormatting sqref="AH798">
    <cfRule type="cellIs" dxfId="1110" priority="3285" operator="equal">
      <formula>"いる・いない"</formula>
    </cfRule>
    <cfRule type="cellIs" dxfId="1109" priority="3283" operator="equal">
      <formula>"いる"</formula>
    </cfRule>
    <cfRule type="cellIs" dxfId="1108" priority="3284" operator="equal">
      <formula>"非該当"</formula>
    </cfRule>
    <cfRule type="containsText" dxfId="1107" priority="3286" operator="containsText" text="いない">
      <formula>NOT(ISERROR(SEARCH("いない",AH798)))</formula>
    </cfRule>
  </conditionalFormatting>
  <conditionalFormatting sqref="AH805">
    <cfRule type="cellIs" dxfId="1106" priority="3276" operator="equal">
      <formula>"いる"</formula>
    </cfRule>
    <cfRule type="containsText" dxfId="1105" priority="3279" operator="containsText" text="いない">
      <formula>NOT(ISERROR(SEARCH("いない",AH805)))</formula>
    </cfRule>
  </conditionalFormatting>
  <conditionalFormatting sqref="AH807">
    <cfRule type="cellIs" dxfId="1104" priority="3269" operator="equal">
      <formula>"非該当"</formula>
    </cfRule>
    <cfRule type="cellIs" dxfId="1103" priority="3270" operator="equal">
      <formula>"いる・いない"</formula>
    </cfRule>
    <cfRule type="containsText" dxfId="1102" priority="3271" operator="containsText" text="いない">
      <formula>NOT(ISERROR(SEARCH("いない",AH807)))</formula>
    </cfRule>
    <cfRule type="cellIs" dxfId="1101" priority="3268" operator="equal">
      <formula>"いる"</formula>
    </cfRule>
  </conditionalFormatting>
  <conditionalFormatting sqref="AH812">
    <cfRule type="cellIs" dxfId="1100" priority="3262" operator="equal">
      <formula>"非該当"</formula>
    </cfRule>
    <cfRule type="containsText" dxfId="1099" priority="3264" operator="containsText" text="いない">
      <formula>NOT(ISERROR(SEARCH("いない",AH812)))</formula>
    </cfRule>
    <cfRule type="cellIs" dxfId="1098" priority="3261" operator="equal">
      <formula>"いる"</formula>
    </cfRule>
    <cfRule type="cellIs" dxfId="1097" priority="3263" operator="equal">
      <formula>"いる・いない"</formula>
    </cfRule>
  </conditionalFormatting>
  <conditionalFormatting sqref="AH816:AH817">
    <cfRule type="containsText" dxfId="1096" priority="3257" operator="containsText" text="いない">
      <formula>NOT(ISERROR(SEARCH("いない",AH816)))</formula>
    </cfRule>
    <cfRule type="cellIs" dxfId="1095" priority="3256" operator="equal">
      <formula>"いる・いない"</formula>
    </cfRule>
    <cfRule type="cellIs" dxfId="1094" priority="3255" operator="equal">
      <formula>"非該当"</formula>
    </cfRule>
    <cfRule type="cellIs" dxfId="1093" priority="3254" operator="equal">
      <formula>"いる"</formula>
    </cfRule>
  </conditionalFormatting>
  <conditionalFormatting sqref="AH819">
    <cfRule type="cellIs" dxfId="1092" priority="3248" operator="equal">
      <formula>"非該当"</formula>
    </cfRule>
    <cfRule type="containsText" dxfId="1091" priority="3250" operator="containsText" text="いない">
      <formula>NOT(ISERROR(SEARCH("いない",AH819)))</formula>
    </cfRule>
    <cfRule type="cellIs" dxfId="1090" priority="3249" operator="equal">
      <formula>"いる・いない"</formula>
    </cfRule>
    <cfRule type="cellIs" dxfId="1089" priority="3247" operator="equal">
      <formula>"いる"</formula>
    </cfRule>
  </conditionalFormatting>
  <conditionalFormatting sqref="AH824">
    <cfRule type="cellIs" dxfId="1088" priority="1481" operator="equal">
      <formula>"いる"</formula>
    </cfRule>
    <cfRule type="cellIs" dxfId="1087" priority="1483" operator="equal">
      <formula>"いる・いない"</formula>
    </cfRule>
    <cfRule type="containsText" dxfId="1086" priority="1484" operator="containsText" text="いない">
      <formula>NOT(ISERROR(SEARCH("いない",AH824)))</formula>
    </cfRule>
    <cfRule type="cellIs" dxfId="1085" priority="1482" operator="equal">
      <formula>"非該当"</formula>
    </cfRule>
  </conditionalFormatting>
  <conditionalFormatting sqref="AH828">
    <cfRule type="cellIs" dxfId="1084" priority="1475" operator="equal">
      <formula>"非該当"</formula>
    </cfRule>
    <cfRule type="containsText" dxfId="1083" priority="1477" operator="containsText" text="いない">
      <formula>NOT(ISERROR(SEARCH("いない",AH828)))</formula>
    </cfRule>
    <cfRule type="cellIs" dxfId="1082" priority="1476" operator="equal">
      <formula>"いる・いない"</formula>
    </cfRule>
    <cfRule type="cellIs" dxfId="1081" priority="1474" operator="equal">
      <formula>"いる"</formula>
    </cfRule>
  </conditionalFormatting>
  <conditionalFormatting sqref="AH831">
    <cfRule type="containsText" dxfId="1080" priority="1470" operator="containsText" text="いない">
      <formula>NOT(ISERROR(SEARCH("いない",AH831)))</formula>
    </cfRule>
    <cfRule type="cellIs" dxfId="1079" priority="1467" operator="equal">
      <formula>"いる"</formula>
    </cfRule>
    <cfRule type="cellIs" dxfId="1078" priority="1468" operator="equal">
      <formula>"非該当"</formula>
    </cfRule>
    <cfRule type="cellIs" dxfId="1077" priority="1469" operator="equal">
      <formula>"いる・いない"</formula>
    </cfRule>
  </conditionalFormatting>
  <conditionalFormatting sqref="AH835">
    <cfRule type="containsText" dxfId="1076" priority="1463" operator="containsText" text="いない">
      <formula>NOT(ISERROR(SEARCH("いない",AH835)))</formula>
    </cfRule>
    <cfRule type="cellIs" dxfId="1075" priority="1462" operator="equal">
      <formula>"いる・いない"</formula>
    </cfRule>
    <cfRule type="cellIs" dxfId="1074" priority="1460" operator="equal">
      <formula>"いる"</formula>
    </cfRule>
    <cfRule type="cellIs" dxfId="1073" priority="1461" operator="equal">
      <formula>"非該当"</formula>
    </cfRule>
  </conditionalFormatting>
  <conditionalFormatting sqref="AH839">
    <cfRule type="cellIs" dxfId="1072" priority="1453" operator="equal">
      <formula>"いる"</formula>
    </cfRule>
    <cfRule type="cellIs" dxfId="1071" priority="1454" operator="equal">
      <formula>"非該当"</formula>
    </cfRule>
    <cfRule type="cellIs" dxfId="1070" priority="1455" operator="equal">
      <formula>"いる・いない"</formula>
    </cfRule>
    <cfRule type="containsText" dxfId="1069" priority="1456" operator="containsText" text="いない">
      <formula>NOT(ISERROR(SEARCH("いない",AH839)))</formula>
    </cfRule>
  </conditionalFormatting>
  <conditionalFormatting sqref="AH843">
    <cfRule type="cellIs" dxfId="1068" priority="1448" operator="equal">
      <formula>"いる・いない"</formula>
    </cfRule>
    <cfRule type="cellIs" dxfId="1067" priority="1446" operator="equal">
      <formula>"いる"</formula>
    </cfRule>
    <cfRule type="containsText" dxfId="1066" priority="1449" operator="containsText" text="いない">
      <formula>NOT(ISERROR(SEARCH("いない",AH843)))</formula>
    </cfRule>
    <cfRule type="cellIs" dxfId="1065" priority="1447" operator="equal">
      <formula>"非該当"</formula>
    </cfRule>
  </conditionalFormatting>
  <conditionalFormatting sqref="AH847:AH848">
    <cfRule type="containsText" dxfId="1064" priority="1442" operator="containsText" text="いない">
      <formula>NOT(ISERROR(SEARCH("いない",AH847)))</formula>
    </cfRule>
    <cfRule type="cellIs" dxfId="1063" priority="1439" operator="equal">
      <formula>"いる"</formula>
    </cfRule>
    <cfRule type="cellIs" dxfId="1062" priority="1441" operator="equal">
      <formula>"いる・いない"</formula>
    </cfRule>
    <cfRule type="cellIs" dxfId="1061" priority="1440" operator="equal">
      <formula>"非該当"</formula>
    </cfRule>
  </conditionalFormatting>
  <conditionalFormatting sqref="AH852">
    <cfRule type="containsText" dxfId="1060" priority="1435" operator="containsText" text="いない">
      <formula>NOT(ISERROR(SEARCH("いない",AH852)))</formula>
    </cfRule>
    <cfRule type="cellIs" dxfId="1059" priority="1433" operator="equal">
      <formula>"非該当"</formula>
    </cfRule>
    <cfRule type="cellIs" dxfId="1058" priority="1434" operator="equal">
      <formula>"いる・いない"</formula>
    </cfRule>
    <cfRule type="cellIs" dxfId="1057" priority="1432" operator="equal">
      <formula>"いる"</formula>
    </cfRule>
  </conditionalFormatting>
  <conditionalFormatting sqref="AH856">
    <cfRule type="cellIs" dxfId="1056" priority="1426" operator="equal">
      <formula>"非該当"</formula>
    </cfRule>
    <cfRule type="cellIs" dxfId="1055" priority="1425" operator="equal">
      <formula>"いる"</formula>
    </cfRule>
    <cfRule type="cellIs" dxfId="1054" priority="1427" operator="equal">
      <formula>"いる・いない"</formula>
    </cfRule>
    <cfRule type="containsText" dxfId="1053" priority="1428" operator="containsText" text="いない">
      <formula>NOT(ISERROR(SEARCH("いない",AH856)))</formula>
    </cfRule>
  </conditionalFormatting>
  <conditionalFormatting sqref="AH858">
    <cfRule type="containsText" dxfId="1052" priority="1421" operator="containsText" text="いない">
      <formula>NOT(ISERROR(SEARCH("いない",AH858)))</formula>
    </cfRule>
    <cfRule type="cellIs" dxfId="1051" priority="1420" operator="equal">
      <formula>"いる・いない"</formula>
    </cfRule>
    <cfRule type="cellIs" dxfId="1050" priority="1419" operator="equal">
      <formula>"非該当"</formula>
    </cfRule>
    <cfRule type="cellIs" dxfId="1049" priority="1418" operator="equal">
      <formula>"いる"</formula>
    </cfRule>
  </conditionalFormatting>
  <conditionalFormatting sqref="AH860:AH861">
    <cfRule type="cellIs" dxfId="1048" priority="1413" operator="equal">
      <formula>"いる・いない"</formula>
    </cfRule>
    <cfRule type="cellIs" dxfId="1047" priority="1411" operator="equal">
      <formula>"いる"</formula>
    </cfRule>
    <cfRule type="cellIs" dxfId="1046" priority="1412" operator="equal">
      <formula>"非該当"</formula>
    </cfRule>
    <cfRule type="containsText" dxfId="1045" priority="1414" operator="containsText" text="いない">
      <formula>NOT(ISERROR(SEARCH("いない",AH860)))</formula>
    </cfRule>
  </conditionalFormatting>
  <conditionalFormatting sqref="AH863">
    <cfRule type="cellIs" dxfId="1044" priority="1404" operator="equal">
      <formula>"いる"</formula>
    </cfRule>
    <cfRule type="cellIs" dxfId="1043" priority="1405" operator="equal">
      <formula>"非該当"</formula>
    </cfRule>
    <cfRule type="cellIs" dxfId="1042" priority="1406" operator="equal">
      <formula>"いる・いない"</formula>
    </cfRule>
    <cfRule type="containsText" dxfId="1041" priority="1407" operator="containsText" text="いない">
      <formula>NOT(ISERROR(SEARCH("いない",AH863)))</formula>
    </cfRule>
  </conditionalFormatting>
  <conditionalFormatting sqref="AH867:AH868">
    <cfRule type="cellIs" dxfId="1040" priority="1399" operator="equal">
      <formula>"いる・いない"</formula>
    </cfRule>
    <cfRule type="containsText" dxfId="1039" priority="1400" operator="containsText" text="いない">
      <formula>NOT(ISERROR(SEARCH("いない",AH867)))</formula>
    </cfRule>
    <cfRule type="cellIs" dxfId="1038" priority="1397" operator="equal">
      <formula>"いる"</formula>
    </cfRule>
    <cfRule type="cellIs" dxfId="1037" priority="1398" operator="equal">
      <formula>"非該当"</formula>
    </cfRule>
  </conditionalFormatting>
  <conditionalFormatting sqref="AH873">
    <cfRule type="cellIs" dxfId="1036" priority="1384" operator="equal">
      <formula>"非該当"</formula>
    </cfRule>
    <cfRule type="containsText" dxfId="1035" priority="1386" operator="containsText" text="いない">
      <formula>NOT(ISERROR(SEARCH("いない",AH873)))</formula>
    </cfRule>
    <cfRule type="cellIs" dxfId="1034" priority="1385" operator="equal">
      <formula>"いる・いない"</formula>
    </cfRule>
    <cfRule type="cellIs" dxfId="1033" priority="1383" operator="equal">
      <formula>"いる"</formula>
    </cfRule>
  </conditionalFormatting>
  <conditionalFormatting sqref="AH875">
    <cfRule type="cellIs" dxfId="1032" priority="1392" operator="equal">
      <formula>"いる・いない"</formula>
    </cfRule>
    <cfRule type="containsText" dxfId="1031" priority="1393" operator="containsText" text="いない">
      <formula>NOT(ISERROR(SEARCH("いない",AH875)))</formula>
    </cfRule>
    <cfRule type="cellIs" dxfId="1030" priority="1390" operator="equal">
      <formula>"いる"</formula>
    </cfRule>
    <cfRule type="cellIs" dxfId="1029" priority="1391" operator="equal">
      <formula>"非該当"</formula>
    </cfRule>
  </conditionalFormatting>
  <conditionalFormatting sqref="AH881">
    <cfRule type="containsText" dxfId="1028" priority="446" operator="containsText" text="いない">
      <formula>NOT(ISERROR(SEARCH("いない",AH881)))</formula>
    </cfRule>
    <cfRule type="cellIs" dxfId="1027" priority="445" operator="equal">
      <formula>"いる・いない"</formula>
    </cfRule>
    <cfRule type="cellIs" dxfId="1026" priority="443" operator="equal">
      <formula>"いる"</formula>
    </cfRule>
    <cfRule type="cellIs" dxfId="1025" priority="444" operator="equal">
      <formula>"非該当"</formula>
    </cfRule>
  </conditionalFormatting>
  <conditionalFormatting sqref="AH886">
    <cfRule type="containsText" dxfId="1024" priority="132" operator="containsText" text="ない">
      <formula>NOT(ISERROR(SEARCH("ない",AH886)))</formula>
    </cfRule>
  </conditionalFormatting>
  <conditionalFormatting sqref="AH886:AH1191">
    <cfRule type="cellIs" dxfId="1023" priority="25" operator="equal">
      <formula>"ある・ない"</formula>
    </cfRule>
    <cfRule type="cellIs" dxfId="1022" priority="27" operator="equal">
      <formula>"ある"</formula>
    </cfRule>
    <cfRule type="cellIs" dxfId="1021" priority="30" operator="equal">
      <formula>"いる"</formula>
    </cfRule>
    <cfRule type="cellIs" dxfId="1020" priority="29" operator="equal">
      <formula>"いない"</formula>
    </cfRule>
    <cfRule type="cellIs" dxfId="1019" priority="28" operator="equal">
      <formula>"いる・いない"</formula>
    </cfRule>
  </conditionalFormatting>
  <conditionalFormatting sqref="AH887:AH1191">
    <cfRule type="cellIs" dxfId="1018" priority="26" operator="equal">
      <formula>"ない"</formula>
    </cfRule>
  </conditionalFormatting>
  <conditionalFormatting sqref="AH891">
    <cfRule type="cellIs" dxfId="1017" priority="3176" operator="equal">
      <formula>"いる"</formula>
    </cfRule>
    <cfRule type="cellIs" dxfId="1016" priority="3178" operator="equal">
      <formula>"いる・いない"</formula>
    </cfRule>
    <cfRule type="containsText" dxfId="1015" priority="3179" operator="containsText" text="いない">
      <formula>NOT(ISERROR(SEARCH("いない",AH891)))</formula>
    </cfRule>
    <cfRule type="cellIs" dxfId="1014" priority="3177" operator="equal">
      <formula>"非該当"</formula>
    </cfRule>
  </conditionalFormatting>
  <conditionalFormatting sqref="AH897:AH898">
    <cfRule type="cellIs" dxfId="1013" priority="3169" operator="equal">
      <formula>"いる"</formula>
    </cfRule>
    <cfRule type="cellIs" dxfId="1012" priority="3170" operator="equal">
      <formula>"非該当"</formula>
    </cfRule>
    <cfRule type="cellIs" dxfId="1011" priority="3171" operator="equal">
      <formula>"いる・いない"</formula>
    </cfRule>
    <cfRule type="containsText" dxfId="1010" priority="3172" operator="containsText" text="いない">
      <formula>NOT(ISERROR(SEARCH("いない",AH897)))</formula>
    </cfRule>
  </conditionalFormatting>
  <conditionalFormatting sqref="AH900">
    <cfRule type="cellIs" dxfId="1009" priority="3164" operator="equal">
      <formula>"いる・いない"</formula>
    </cfRule>
    <cfRule type="containsText" dxfId="1008" priority="3165" operator="containsText" text="いない">
      <formula>NOT(ISERROR(SEARCH("いない",AH900)))</formula>
    </cfRule>
    <cfRule type="cellIs" dxfId="1007" priority="3163" operator="equal">
      <formula>"非該当"</formula>
    </cfRule>
    <cfRule type="cellIs" dxfId="1006" priority="3162" operator="equal">
      <formula>"いる"</formula>
    </cfRule>
  </conditionalFormatting>
  <conditionalFormatting sqref="AH905">
    <cfRule type="containsText" dxfId="1005" priority="3158" operator="containsText" text="いない">
      <formula>NOT(ISERROR(SEARCH("いない",AH905)))</formula>
    </cfRule>
    <cfRule type="cellIs" dxfId="1004" priority="3157" operator="equal">
      <formula>"いる・いない"</formula>
    </cfRule>
    <cfRule type="cellIs" dxfId="1003" priority="3156" operator="equal">
      <formula>"非該当"</formula>
    </cfRule>
    <cfRule type="cellIs" dxfId="1002" priority="3155" operator="equal">
      <formula>"いる"</formula>
    </cfRule>
  </conditionalFormatting>
  <conditionalFormatting sqref="AH913:AH915">
    <cfRule type="cellIs" dxfId="1001" priority="1372" operator="equal">
      <formula>"いる"</formula>
    </cfRule>
    <cfRule type="cellIs" dxfId="1000" priority="1373" operator="equal">
      <formula>"非該当"</formula>
    </cfRule>
    <cfRule type="cellIs" dxfId="999" priority="1374" operator="equal">
      <formula>"いる・いない"</formula>
    </cfRule>
    <cfRule type="containsText" dxfId="998" priority="1375" operator="containsText" text="いない">
      <formula>NOT(ISERROR(SEARCH("いない",AH913)))</formula>
    </cfRule>
  </conditionalFormatting>
  <conditionalFormatting sqref="AH917:AH918">
    <cfRule type="cellIs" dxfId="997" priority="1365" operator="equal">
      <formula>"いる"</formula>
    </cfRule>
    <cfRule type="cellIs" dxfId="996" priority="1366" operator="equal">
      <formula>"非該当"</formula>
    </cfRule>
    <cfRule type="cellIs" dxfId="995" priority="1367" operator="equal">
      <formula>"いる・いない"</formula>
    </cfRule>
    <cfRule type="containsText" dxfId="994" priority="1368" operator="containsText" text="いない">
      <formula>NOT(ISERROR(SEARCH("いない",AH917)))</formula>
    </cfRule>
  </conditionalFormatting>
  <conditionalFormatting sqref="AH920">
    <cfRule type="cellIs" dxfId="993" priority="1358" operator="equal">
      <formula>"いる"</formula>
    </cfRule>
    <cfRule type="cellIs" dxfId="992" priority="1359" operator="equal">
      <formula>"非該当"</formula>
    </cfRule>
    <cfRule type="cellIs" dxfId="991" priority="1360" operator="equal">
      <formula>"いる・いない"</formula>
    </cfRule>
    <cfRule type="containsText" dxfId="990" priority="1361" operator="containsText" text="いない">
      <formula>NOT(ISERROR(SEARCH("いない",AH920)))</formula>
    </cfRule>
  </conditionalFormatting>
  <conditionalFormatting sqref="AH925:AH926">
    <cfRule type="containsText" dxfId="989" priority="1357" operator="containsText" text="いない">
      <formula>NOT(ISERROR(SEARCH("いない",AH925)))</formula>
    </cfRule>
    <cfRule type="cellIs" dxfId="988" priority="1355" operator="equal">
      <formula>"非該当"</formula>
    </cfRule>
    <cfRule type="cellIs" dxfId="987" priority="1354" operator="equal">
      <formula>"いる"</formula>
    </cfRule>
    <cfRule type="cellIs" dxfId="986" priority="1356" operator="equal">
      <formula>"いる・いない"</formula>
    </cfRule>
  </conditionalFormatting>
  <conditionalFormatting sqref="AH928">
    <cfRule type="containsText" dxfId="985" priority="1350" operator="containsText" text="いない">
      <formula>NOT(ISERROR(SEARCH("いない",AH928)))</formula>
    </cfRule>
    <cfRule type="cellIs" dxfId="984" priority="1349" operator="equal">
      <formula>"いる・いない"</formula>
    </cfRule>
    <cfRule type="cellIs" dxfId="983" priority="1348" operator="equal">
      <formula>"非該当"</formula>
    </cfRule>
    <cfRule type="cellIs" dxfId="982" priority="1347" operator="equal">
      <formula>"いる"</formula>
    </cfRule>
  </conditionalFormatting>
  <conditionalFormatting sqref="AH937:AH938">
    <cfRule type="containsText" dxfId="981" priority="1346" operator="containsText" text="いない">
      <formula>NOT(ISERROR(SEARCH("いない",AH937)))</formula>
    </cfRule>
    <cfRule type="cellIs" dxfId="980" priority="1345" operator="equal">
      <formula>"いる・いない"</formula>
    </cfRule>
    <cfRule type="cellIs" dxfId="979" priority="1344" operator="equal">
      <formula>"非該当"</formula>
    </cfRule>
    <cfRule type="cellIs" dxfId="978" priority="1343" operator="equal">
      <formula>"いる"</formula>
    </cfRule>
  </conditionalFormatting>
  <conditionalFormatting sqref="AH940">
    <cfRule type="cellIs" dxfId="977" priority="1336" operator="equal">
      <formula>"いる"</formula>
    </cfRule>
    <cfRule type="cellIs" dxfId="976" priority="1337" operator="equal">
      <formula>"非該当"</formula>
    </cfRule>
    <cfRule type="containsText" dxfId="975" priority="1339" operator="containsText" text="いない">
      <formula>NOT(ISERROR(SEARCH("いない",AH940)))</formula>
    </cfRule>
    <cfRule type="cellIs" dxfId="974" priority="1338" operator="equal">
      <formula>"いる・いない"</formula>
    </cfRule>
  </conditionalFormatting>
  <conditionalFormatting sqref="AH944">
    <cfRule type="cellIs" dxfId="973" priority="1334" operator="equal">
      <formula>"いる・いない"</formula>
    </cfRule>
    <cfRule type="cellIs" dxfId="972" priority="1332" operator="equal">
      <formula>"いる"</formula>
    </cfRule>
    <cfRule type="containsText" dxfId="971" priority="1335" operator="containsText" text="いない">
      <formula>NOT(ISERROR(SEARCH("いない",AH944)))</formula>
    </cfRule>
    <cfRule type="cellIs" dxfId="970" priority="1333" operator="equal">
      <formula>"非該当"</formula>
    </cfRule>
  </conditionalFormatting>
  <conditionalFormatting sqref="AH947">
    <cfRule type="cellIs" dxfId="969" priority="1330" operator="equal">
      <formula>"いる・いない"</formula>
    </cfRule>
    <cfRule type="containsText" dxfId="968" priority="1331" operator="containsText" text="いない">
      <formula>NOT(ISERROR(SEARCH("いない",AH947)))</formula>
    </cfRule>
    <cfRule type="cellIs" dxfId="967" priority="1328" operator="equal">
      <formula>"いる"</formula>
    </cfRule>
    <cfRule type="cellIs" dxfId="966" priority="1329" operator="equal">
      <formula>"非該当"</formula>
    </cfRule>
  </conditionalFormatting>
  <conditionalFormatting sqref="AH951">
    <cfRule type="cellIs" dxfId="965" priority="1326" operator="equal">
      <formula>"いる・いない"</formula>
    </cfRule>
    <cfRule type="containsText" dxfId="964" priority="1327" operator="containsText" text="いない">
      <formula>NOT(ISERROR(SEARCH("いない",AH951)))</formula>
    </cfRule>
    <cfRule type="cellIs" dxfId="963" priority="1324" operator="equal">
      <formula>"いる"</formula>
    </cfRule>
    <cfRule type="cellIs" dxfId="962" priority="1325" operator="equal">
      <formula>"非該当"</formula>
    </cfRule>
  </conditionalFormatting>
  <conditionalFormatting sqref="AH955">
    <cfRule type="cellIs" dxfId="961" priority="1320" operator="equal">
      <formula>"いる"</formula>
    </cfRule>
    <cfRule type="cellIs" dxfId="960" priority="1321" operator="equal">
      <formula>"非該当"</formula>
    </cfRule>
    <cfRule type="cellIs" dxfId="959" priority="1322" operator="equal">
      <formula>"いる・いない"</formula>
    </cfRule>
    <cfRule type="containsText" dxfId="958" priority="1323" operator="containsText" text="いない">
      <formula>NOT(ISERROR(SEARCH("いない",AH955)))</formula>
    </cfRule>
  </conditionalFormatting>
  <conditionalFormatting sqref="AH959">
    <cfRule type="cellIs" dxfId="957" priority="1317" operator="equal">
      <formula>"非該当"</formula>
    </cfRule>
    <cfRule type="cellIs" dxfId="956" priority="1316" operator="equal">
      <formula>"いる"</formula>
    </cfRule>
    <cfRule type="cellIs" dxfId="955" priority="1318" operator="equal">
      <formula>"いる・いない"</formula>
    </cfRule>
    <cfRule type="containsText" dxfId="954" priority="1319" operator="containsText" text="いない">
      <formula>NOT(ISERROR(SEARCH("いない",AH959)))</formula>
    </cfRule>
  </conditionalFormatting>
  <conditionalFormatting sqref="AH964">
    <cfRule type="cellIs" dxfId="953" priority="1310" operator="equal">
      <formula>"非該当"</formula>
    </cfRule>
    <cfRule type="cellIs" dxfId="952" priority="1309" operator="equal">
      <formula>"いる"</formula>
    </cfRule>
    <cfRule type="cellIs" dxfId="951" priority="1311" operator="equal">
      <formula>"いる・いない"</formula>
    </cfRule>
    <cfRule type="containsText" dxfId="950" priority="1312" operator="containsText" text="いない">
      <formula>NOT(ISERROR(SEARCH("いない",AH964)))</formula>
    </cfRule>
  </conditionalFormatting>
  <conditionalFormatting sqref="AH967">
    <cfRule type="containsText" dxfId="949" priority="1308" operator="containsText" text="いない">
      <formula>NOT(ISERROR(SEARCH("いない",AH967)))</formula>
    </cfRule>
    <cfRule type="cellIs" dxfId="948" priority="1306" operator="equal">
      <formula>"非該当"</formula>
    </cfRule>
    <cfRule type="cellIs" dxfId="947" priority="1307" operator="equal">
      <formula>"いる・いない"</formula>
    </cfRule>
    <cfRule type="cellIs" dxfId="946" priority="1305" operator="equal">
      <formula>"いる"</formula>
    </cfRule>
  </conditionalFormatting>
  <conditionalFormatting sqref="AH970:AH971">
    <cfRule type="cellIs" dxfId="945" priority="1302" operator="equal">
      <formula>"非該当"</formula>
    </cfRule>
    <cfRule type="cellIs" dxfId="944" priority="1303" operator="equal">
      <formula>"いる・いない"</formula>
    </cfRule>
    <cfRule type="containsText" dxfId="943" priority="1304" operator="containsText" text="いない">
      <formula>NOT(ISERROR(SEARCH("いない",AH970)))</formula>
    </cfRule>
    <cfRule type="cellIs" dxfId="942" priority="1301" operator="equal">
      <formula>"いる"</formula>
    </cfRule>
  </conditionalFormatting>
  <conditionalFormatting sqref="AH974">
    <cfRule type="cellIs" dxfId="941" priority="1297" operator="equal">
      <formula>"いる"</formula>
    </cfRule>
    <cfRule type="cellIs" dxfId="940" priority="1298" operator="equal">
      <formula>"非該当"</formula>
    </cfRule>
    <cfRule type="cellIs" dxfId="939" priority="1299" operator="equal">
      <formula>"いる・いない"</formula>
    </cfRule>
    <cfRule type="containsText" dxfId="938" priority="1300" operator="containsText" text="いない">
      <formula>NOT(ISERROR(SEARCH("いない",AH974)))</formula>
    </cfRule>
  </conditionalFormatting>
  <conditionalFormatting sqref="AH977:AH978">
    <cfRule type="cellIs" dxfId="937" priority="1287" operator="equal">
      <formula>"いる・いない"</formula>
    </cfRule>
    <cfRule type="containsText" dxfId="936" priority="1288" operator="containsText" text="いない">
      <formula>NOT(ISERROR(SEARCH("いない",AH977)))</formula>
    </cfRule>
    <cfRule type="cellIs" dxfId="935" priority="1285" operator="equal">
      <formula>"いる"</formula>
    </cfRule>
    <cfRule type="cellIs" dxfId="934" priority="1286" operator="equal">
      <formula>"非該当"</formula>
    </cfRule>
  </conditionalFormatting>
  <conditionalFormatting sqref="AH983">
    <cfRule type="cellIs" dxfId="933" priority="1282" operator="equal">
      <formula>"非該当"</formula>
    </cfRule>
    <cfRule type="cellIs" dxfId="932" priority="1283" operator="equal">
      <formula>"いる・いない"</formula>
    </cfRule>
    <cfRule type="cellIs" dxfId="931" priority="1281" operator="equal">
      <formula>"いる"</formula>
    </cfRule>
    <cfRule type="containsText" dxfId="930" priority="1284" operator="containsText" text="いない">
      <formula>NOT(ISERROR(SEARCH("いない",AH983)))</formula>
    </cfRule>
  </conditionalFormatting>
  <conditionalFormatting sqref="AH1008">
    <cfRule type="cellIs" dxfId="929" priority="382" operator="equal">
      <formula>"いる"</formula>
    </cfRule>
    <cfRule type="cellIs" dxfId="928" priority="383" operator="equal">
      <formula>"非該当"</formula>
    </cfRule>
    <cfRule type="cellIs" dxfId="927" priority="384" operator="equal">
      <formula>"いる・いない"</formula>
    </cfRule>
    <cfRule type="containsText" dxfId="926" priority="385" operator="containsText" text="いない">
      <formula>NOT(ISERROR(SEARCH("いない",AH1008)))</formula>
    </cfRule>
  </conditionalFormatting>
  <conditionalFormatting sqref="AH1022 AK1022">
    <cfRule type="cellIs" dxfId="925" priority="1249" operator="equal">
      <formula>"策定済・未策定"</formula>
    </cfRule>
    <cfRule type="cellIs" dxfId="924" priority="1248" operator="equal">
      <formula>"策定済"</formula>
    </cfRule>
    <cfRule type="cellIs" dxfId="923" priority="1247" operator="equal">
      <formula>"未策定"</formula>
    </cfRule>
  </conditionalFormatting>
  <conditionalFormatting sqref="AH1030">
    <cfRule type="cellIs" dxfId="922" priority="1178" operator="equal">
      <formula>"策定済・未策定"</formula>
    </cfRule>
    <cfRule type="cellIs" dxfId="921" priority="1176" operator="equal">
      <formula>"未策定"</formula>
    </cfRule>
    <cfRule type="cellIs" dxfId="920" priority="1177" operator="equal">
      <formula>"策定済"</formula>
    </cfRule>
  </conditionalFormatting>
  <conditionalFormatting sqref="AH1037">
    <cfRule type="containsText" dxfId="919" priority="381" operator="containsText" text="いない">
      <formula>NOT(ISERROR(SEARCH("いない",AH1037)))</formula>
    </cfRule>
    <cfRule type="cellIs" dxfId="918" priority="378" operator="equal">
      <formula>"いる"</formula>
    </cfRule>
    <cfRule type="cellIs" dxfId="917" priority="380" operator="equal">
      <formula>"いる・いない"</formula>
    </cfRule>
    <cfRule type="cellIs" dxfId="916" priority="379" operator="equal">
      <formula>"非該当"</formula>
    </cfRule>
  </conditionalFormatting>
  <conditionalFormatting sqref="AH1040:AH1041">
    <cfRule type="cellIs" dxfId="915" priority="1136" operator="equal">
      <formula>"非該当"</formula>
    </cfRule>
    <cfRule type="cellIs" dxfId="914" priority="1137" operator="equal">
      <formula>"いる・いない"</formula>
    </cfRule>
    <cfRule type="containsText" dxfId="913" priority="1138" operator="containsText" text="いない">
      <formula>NOT(ISERROR(SEARCH("いない",AH1040)))</formula>
    </cfRule>
    <cfRule type="cellIs" dxfId="912" priority="1135" operator="equal">
      <formula>"いる"</formula>
    </cfRule>
  </conditionalFormatting>
  <conditionalFormatting sqref="AH1043:AH1044">
    <cfRule type="cellIs" dxfId="911" priority="1131" operator="equal">
      <formula>"いる"</formula>
    </cfRule>
    <cfRule type="cellIs" dxfId="910" priority="1133" operator="equal">
      <formula>"いる・いない"</formula>
    </cfRule>
    <cfRule type="containsText" dxfId="909" priority="1134" operator="containsText" text="いない">
      <formula>NOT(ISERROR(SEARCH("いない",AH1043)))</formula>
    </cfRule>
    <cfRule type="cellIs" dxfId="908" priority="1132" operator="equal">
      <formula>"非該当"</formula>
    </cfRule>
  </conditionalFormatting>
  <conditionalFormatting sqref="AH1048:AH1049 AK1048:AK1049">
    <cfRule type="cellIs" dxfId="907" priority="1243" operator="equal">
      <formula>"未実施"</formula>
    </cfRule>
    <cfRule type="cellIs" dxfId="906" priority="1246" operator="equal">
      <formula>"実施済・未実施"</formula>
    </cfRule>
    <cfRule type="cellIs" dxfId="905" priority="1245" operator="equal">
      <formula>"実施済"</formula>
    </cfRule>
    <cfRule type="cellIs" dxfId="904" priority="1244" operator="equal">
      <formula>"実施予定"</formula>
    </cfRule>
  </conditionalFormatting>
  <conditionalFormatting sqref="AH1051">
    <cfRule type="cellIs" dxfId="903" priority="1175" operator="equal">
      <formula>"実施済・未実施"</formula>
    </cfRule>
    <cfRule type="cellIs" dxfId="902" priority="1172" operator="equal">
      <formula>"未実施"</formula>
    </cfRule>
    <cfRule type="cellIs" dxfId="901" priority="1174" operator="equal">
      <formula>"実施済"</formula>
    </cfRule>
    <cfRule type="cellIs" dxfId="900" priority="1173" operator="equal">
      <formula>"実施予定"</formula>
    </cfRule>
  </conditionalFormatting>
  <conditionalFormatting sqref="AH1057">
    <cfRule type="cellIs" dxfId="899" priority="1171" operator="equal">
      <formula>"実施済・未実施"</formula>
    </cfRule>
    <cfRule type="cellIs" dxfId="898" priority="1170" operator="equal">
      <formula>"実施済"</formula>
    </cfRule>
    <cfRule type="cellIs" dxfId="897" priority="1169" operator="equal">
      <formula>"実施予定"</formula>
    </cfRule>
    <cfRule type="cellIs" dxfId="896" priority="1168" operator="equal">
      <formula>"未実施"</formula>
    </cfRule>
  </conditionalFormatting>
  <conditionalFormatting sqref="AH1061">
    <cfRule type="cellIs" dxfId="895" priority="1166" operator="equal">
      <formula>"実施済"</formula>
    </cfRule>
    <cfRule type="cellIs" dxfId="894" priority="1165" operator="equal">
      <formula>"実施予定"</formula>
    </cfRule>
    <cfRule type="cellIs" dxfId="893" priority="1164" operator="equal">
      <formula>"未実施"</formula>
    </cfRule>
    <cfRule type="cellIs" dxfId="892" priority="1167" operator="equal">
      <formula>"実施済・未実施"</formula>
    </cfRule>
  </conditionalFormatting>
  <conditionalFormatting sqref="AH1066">
    <cfRule type="cellIs" dxfId="891" priority="1081" operator="equal">
      <formula>"いる"</formula>
    </cfRule>
    <cfRule type="cellIs" dxfId="890" priority="1082" operator="equal">
      <formula>"非該当"</formula>
    </cfRule>
    <cfRule type="cellIs" dxfId="889" priority="1083" operator="equal">
      <formula>"いる・いない"</formula>
    </cfRule>
    <cfRule type="containsText" dxfId="888" priority="1084" operator="containsText" text="いない">
      <formula>NOT(ISERROR(SEARCH("いない",AH1066)))</formula>
    </cfRule>
  </conditionalFormatting>
  <conditionalFormatting sqref="AH1072">
    <cfRule type="cellIs" dxfId="887" priority="507" operator="equal">
      <formula>"いる"</formula>
    </cfRule>
    <cfRule type="containsText" dxfId="886" priority="510" operator="containsText" text="いない">
      <formula>NOT(ISERROR(SEARCH("いない",AH1072)))</formula>
    </cfRule>
    <cfRule type="cellIs" dxfId="885" priority="508" operator="equal">
      <formula>"非該当"</formula>
    </cfRule>
    <cfRule type="cellIs" dxfId="884" priority="509" operator="equal">
      <formula>"いる・いない"</formula>
    </cfRule>
  </conditionalFormatting>
  <conditionalFormatting sqref="AH1105">
    <cfRule type="cellIs" dxfId="883" priority="1055" operator="equal">
      <formula>"いる・いない"</formula>
    </cfRule>
    <cfRule type="containsText" dxfId="882" priority="1056" operator="containsText" text="いない">
      <formula>NOT(ISERROR(SEARCH("いない",AH1105)))</formula>
    </cfRule>
    <cfRule type="cellIs" dxfId="881" priority="1053" operator="equal">
      <formula>"いる"</formula>
    </cfRule>
    <cfRule type="cellIs" dxfId="880" priority="1054" operator="equal">
      <formula>"非該当"</formula>
    </cfRule>
  </conditionalFormatting>
  <conditionalFormatting sqref="AH1126">
    <cfRule type="containsText" dxfId="879" priority="1052" operator="containsText" text="いない">
      <formula>NOT(ISERROR(SEARCH("いない",AH1126)))</formula>
    </cfRule>
    <cfRule type="cellIs" dxfId="878" priority="1051" operator="equal">
      <formula>"いる・いない"</formula>
    </cfRule>
    <cfRule type="cellIs" dxfId="877" priority="1050" operator="equal">
      <formula>"非該当"</formula>
    </cfRule>
    <cfRule type="cellIs" dxfId="876" priority="1049" operator="equal">
      <formula>"いる"</formula>
    </cfRule>
  </conditionalFormatting>
  <conditionalFormatting sqref="AH1136">
    <cfRule type="containsText" dxfId="875" priority="891" operator="containsText" text="いない">
      <formula>NOT(ISERROR(SEARCH("いない",AH1136)))</formula>
    </cfRule>
    <cfRule type="cellIs" dxfId="874" priority="890" operator="equal">
      <formula>"いる・いない"</formula>
    </cfRule>
    <cfRule type="cellIs" dxfId="873" priority="889" operator="equal">
      <formula>"非該当"</formula>
    </cfRule>
    <cfRule type="cellIs" dxfId="872" priority="888" operator="equal">
      <formula>"いる"</formula>
    </cfRule>
  </conditionalFormatting>
  <conditionalFormatting sqref="AH1149">
    <cfRule type="containsText" dxfId="871" priority="1044" operator="containsText" text="いない">
      <formula>NOT(ISERROR(SEARCH("いない",AH1149)))</formula>
    </cfRule>
    <cfRule type="cellIs" dxfId="870" priority="1043" operator="equal">
      <formula>"いる・いない"</formula>
    </cfRule>
    <cfRule type="cellIs" dxfId="869" priority="1042" operator="equal">
      <formula>"非該当"</formula>
    </cfRule>
    <cfRule type="cellIs" dxfId="868" priority="1041" operator="equal">
      <formula>"いる"</formula>
    </cfRule>
  </conditionalFormatting>
  <conditionalFormatting sqref="AH1152">
    <cfRule type="cellIs" dxfId="867" priority="1038" operator="equal">
      <formula>"非該当"</formula>
    </cfRule>
    <cfRule type="cellIs" dxfId="866" priority="1037" operator="equal">
      <formula>"いる"</formula>
    </cfRule>
    <cfRule type="cellIs" dxfId="865" priority="1039" operator="equal">
      <formula>"いる・いない"</formula>
    </cfRule>
    <cfRule type="containsText" dxfId="864" priority="1040" operator="containsText" text="いない">
      <formula>NOT(ISERROR(SEARCH("いない",AH1152)))</formula>
    </cfRule>
  </conditionalFormatting>
  <conditionalFormatting sqref="AH1155">
    <cfRule type="cellIs" dxfId="863" priority="1035" operator="equal">
      <formula>"いる・いない"</formula>
    </cfRule>
    <cfRule type="cellIs" dxfId="862" priority="1034" operator="equal">
      <formula>"非該当"</formula>
    </cfRule>
    <cfRule type="cellIs" dxfId="861" priority="1033" operator="equal">
      <formula>"いる"</formula>
    </cfRule>
    <cfRule type="containsText" dxfId="860" priority="1036" operator="containsText" text="いない">
      <formula>NOT(ISERROR(SEARCH("いない",AH1155)))</formula>
    </cfRule>
  </conditionalFormatting>
  <conditionalFormatting sqref="AH1161">
    <cfRule type="containsText" dxfId="859" priority="1032" operator="containsText" text="いない">
      <formula>NOT(ISERROR(SEARCH("いない",AH1161)))</formula>
    </cfRule>
    <cfRule type="cellIs" dxfId="858" priority="1031" operator="equal">
      <formula>"いる・いない"</formula>
    </cfRule>
    <cfRule type="cellIs" dxfId="857" priority="1030" operator="equal">
      <formula>"非該当"</formula>
    </cfRule>
    <cfRule type="cellIs" dxfId="856" priority="1029" operator="equal">
      <formula>"いる"</formula>
    </cfRule>
  </conditionalFormatting>
  <conditionalFormatting sqref="AH1164">
    <cfRule type="cellIs" dxfId="855" priority="1025" operator="equal">
      <formula>"いる"</formula>
    </cfRule>
    <cfRule type="cellIs" dxfId="854" priority="1026" operator="equal">
      <formula>"非該当"</formula>
    </cfRule>
    <cfRule type="cellIs" dxfId="853" priority="1027" operator="equal">
      <formula>"いる・いない"</formula>
    </cfRule>
    <cfRule type="containsText" dxfId="852" priority="1028" operator="containsText" text="いない">
      <formula>NOT(ISERROR(SEARCH("いない",AH1164)))</formula>
    </cfRule>
  </conditionalFormatting>
  <conditionalFormatting sqref="AH1168">
    <cfRule type="cellIs" dxfId="851" priority="1022" operator="equal">
      <formula>"非該当"</formula>
    </cfRule>
    <cfRule type="cellIs" dxfId="850" priority="1021" operator="equal">
      <formula>"いる"</formula>
    </cfRule>
    <cfRule type="cellIs" dxfId="849" priority="1023" operator="equal">
      <formula>"いる・いない"</formula>
    </cfRule>
    <cfRule type="containsText" dxfId="848" priority="1024" operator="containsText" text="いない">
      <formula>NOT(ISERROR(SEARCH("いない",AH1168)))</formula>
    </cfRule>
  </conditionalFormatting>
  <conditionalFormatting sqref="AH1172">
    <cfRule type="cellIs" dxfId="847" priority="1017" operator="equal">
      <formula>"いる"</formula>
    </cfRule>
    <cfRule type="cellIs" dxfId="846" priority="1018" operator="equal">
      <formula>"非該当"</formula>
    </cfRule>
    <cfRule type="containsText" dxfId="845" priority="1020" operator="containsText" text="いない">
      <formula>NOT(ISERROR(SEARCH("いない",AH1172)))</formula>
    </cfRule>
    <cfRule type="cellIs" dxfId="844" priority="1019" operator="equal">
      <formula>"いる・いない"</formula>
    </cfRule>
  </conditionalFormatting>
  <conditionalFormatting sqref="AH1182">
    <cfRule type="cellIs" dxfId="843" priority="1013" operator="equal">
      <formula>"いる"</formula>
    </cfRule>
    <cfRule type="cellIs" dxfId="842" priority="1014" operator="equal">
      <formula>"非該当"</formula>
    </cfRule>
    <cfRule type="cellIs" dxfId="841" priority="1015" operator="equal">
      <formula>"いる・いない"</formula>
    </cfRule>
    <cfRule type="containsText" dxfId="840" priority="1016" operator="containsText" text="いない">
      <formula>NOT(ISERROR(SEARCH("いない",AH1182)))</formula>
    </cfRule>
  </conditionalFormatting>
  <conditionalFormatting sqref="AH1186">
    <cfRule type="cellIs" dxfId="839" priority="1006" operator="equal">
      <formula>"いる"</formula>
    </cfRule>
    <cfRule type="cellIs" dxfId="838" priority="1007" operator="equal">
      <formula>"非該当"</formula>
    </cfRule>
    <cfRule type="cellIs" dxfId="837" priority="1008" operator="equal">
      <formula>"いる・いない"</formula>
    </cfRule>
    <cfRule type="containsText" dxfId="836" priority="1009" operator="containsText" text="いない">
      <formula>NOT(ISERROR(SEARCH("いない",AH1186)))</formula>
    </cfRule>
  </conditionalFormatting>
  <conditionalFormatting sqref="AH1189">
    <cfRule type="cellIs" dxfId="835" priority="1046" operator="equal">
      <formula>"非該当"</formula>
    </cfRule>
    <cfRule type="cellIs" dxfId="834" priority="1047" operator="equal">
      <formula>"いる・いない"</formula>
    </cfRule>
    <cfRule type="cellIs" dxfId="833" priority="1045" operator="equal">
      <formula>"いる"</formula>
    </cfRule>
    <cfRule type="containsText" dxfId="832" priority="1048" operator="containsText" text="いない">
      <formula>NOT(ISERROR(SEARCH("いない",AH1189)))</formula>
    </cfRule>
  </conditionalFormatting>
  <conditionalFormatting sqref="AH1206">
    <cfRule type="cellIs" dxfId="831" priority="31" operator="equal">
      <formula>"いる"</formula>
    </cfRule>
    <cfRule type="cellIs" dxfId="830" priority="32" operator="equal">
      <formula>"非該当"</formula>
    </cfRule>
    <cfRule type="containsText" dxfId="829" priority="34" operator="containsText" text="いない">
      <formula>NOT(ISERROR(SEARCH("いない",AH1206)))</formula>
    </cfRule>
    <cfRule type="cellIs" dxfId="828" priority="33" operator="equal">
      <formula>"いる・いない"</formula>
    </cfRule>
  </conditionalFormatting>
  <conditionalFormatting sqref="AH1209">
    <cfRule type="cellIs" dxfId="827" priority="70" operator="equal">
      <formula>"いる・いない"</formula>
    </cfRule>
    <cfRule type="cellIs" dxfId="826" priority="69" operator="equal">
      <formula>"非該当"</formula>
    </cfRule>
    <cfRule type="cellIs" dxfId="825" priority="68" operator="equal">
      <formula>"いる"</formula>
    </cfRule>
    <cfRule type="containsText" dxfId="824" priority="71" operator="containsText" text="いない">
      <formula>NOT(ISERROR(SEARCH("いない",AH1209)))</formula>
    </cfRule>
  </conditionalFormatting>
  <conditionalFormatting sqref="AH1212">
    <cfRule type="cellIs" dxfId="823" priority="66" operator="equal">
      <formula>"いる・いない"</formula>
    </cfRule>
    <cfRule type="containsText" dxfId="822" priority="67" operator="containsText" text="いない">
      <formula>NOT(ISERROR(SEARCH("いない",AH1212)))</formula>
    </cfRule>
    <cfRule type="cellIs" dxfId="821" priority="65" operator="equal">
      <formula>"非該当"</formula>
    </cfRule>
    <cfRule type="cellIs" dxfId="820" priority="64" operator="equal">
      <formula>"いる"</formula>
    </cfRule>
  </conditionalFormatting>
  <conditionalFormatting sqref="AH1228">
    <cfRule type="cellIs" dxfId="819" priority="60" operator="equal">
      <formula>"いる"</formula>
    </cfRule>
    <cfRule type="cellIs" dxfId="818" priority="61" operator="equal">
      <formula>"非該当"</formula>
    </cfRule>
    <cfRule type="cellIs" dxfId="817" priority="62" operator="equal">
      <formula>"いる・いない"</formula>
    </cfRule>
    <cfRule type="containsText" dxfId="816" priority="63" operator="containsText" text="いない">
      <formula>NOT(ISERROR(SEARCH("いない",AH1228)))</formula>
    </cfRule>
  </conditionalFormatting>
  <conditionalFormatting sqref="AH1241">
    <cfRule type="cellIs" dxfId="815" priority="45" operator="equal">
      <formula>"いる"</formula>
    </cfRule>
    <cfRule type="cellIs" dxfId="814" priority="46" operator="equal">
      <formula>"非該当"</formula>
    </cfRule>
    <cfRule type="containsText" dxfId="813" priority="48" operator="containsText" text="いない">
      <formula>NOT(ISERROR(SEARCH("いない",AH1241)))</formula>
    </cfRule>
    <cfRule type="cellIs" dxfId="812" priority="47" operator="equal">
      <formula>"いる・いない"</formula>
    </cfRule>
  </conditionalFormatting>
  <conditionalFormatting sqref="AH1257">
    <cfRule type="containsText" dxfId="811" priority="59" operator="containsText" text="いない">
      <formula>NOT(ISERROR(SEARCH("いない",AH1257)))</formula>
    </cfRule>
    <cfRule type="cellIs" dxfId="810" priority="58" operator="equal">
      <formula>"いる・いない"</formula>
    </cfRule>
    <cfRule type="cellIs" dxfId="809" priority="56" operator="equal">
      <formula>"いる"</formula>
    </cfRule>
    <cfRule type="cellIs" dxfId="808" priority="57" operator="equal">
      <formula>"非該当"</formula>
    </cfRule>
  </conditionalFormatting>
  <conditionalFormatting sqref="AH1271">
    <cfRule type="cellIs" dxfId="807" priority="951" operator="equal">
      <formula>"いる"</formula>
    </cfRule>
    <cfRule type="containsText" dxfId="806" priority="954" operator="containsText" text="いない">
      <formula>NOT(ISERROR(SEARCH("いない",AH1271)))</formula>
    </cfRule>
    <cfRule type="cellIs" dxfId="805" priority="953" operator="equal">
      <formula>"いる・いない"</formula>
    </cfRule>
    <cfRule type="cellIs" dxfId="804" priority="952" operator="equal">
      <formula>"非該当"</formula>
    </cfRule>
  </conditionalFormatting>
  <conditionalFormatting sqref="AH1291">
    <cfRule type="cellIs" dxfId="803" priority="42" operator="equal">
      <formula>"非該当"</formula>
    </cfRule>
    <cfRule type="cellIs" dxfId="802" priority="41" operator="equal">
      <formula>"いる"</formula>
    </cfRule>
    <cfRule type="cellIs" dxfId="801" priority="43" operator="equal">
      <formula>"いる・いない"</formula>
    </cfRule>
    <cfRule type="containsText" dxfId="800" priority="44" operator="containsText" text="いない">
      <formula>NOT(ISERROR(SEARCH("いない",AH1291)))</formula>
    </cfRule>
  </conditionalFormatting>
  <conditionalFormatting sqref="AH1291:AH1292">
    <cfRule type="cellIs" dxfId="799" priority="38" operator="equal">
      <formula>"いる・いない"</formula>
    </cfRule>
    <cfRule type="cellIs" dxfId="798" priority="40" operator="equal">
      <formula>"いる"</formula>
    </cfRule>
    <cfRule type="cellIs" dxfId="797" priority="39" operator="equal">
      <formula>"いない"</formula>
    </cfRule>
    <cfRule type="cellIs" dxfId="796" priority="36" operator="equal">
      <formula>"ない"</formula>
    </cfRule>
    <cfRule type="cellIs" dxfId="795" priority="37" operator="equal">
      <formula>"ある"</formula>
    </cfRule>
    <cfRule type="cellIs" dxfId="794" priority="35" operator="equal">
      <formula>"ある・ない"</formula>
    </cfRule>
  </conditionalFormatting>
  <conditionalFormatting sqref="AH1302">
    <cfRule type="cellIs" dxfId="793" priority="457" operator="equal">
      <formula>"いる・いない"</formula>
    </cfRule>
    <cfRule type="cellIs" dxfId="792" priority="456" operator="equal">
      <formula>"非該当"</formula>
    </cfRule>
    <cfRule type="cellIs" dxfId="791" priority="455" operator="equal">
      <formula>"いる"</formula>
    </cfRule>
    <cfRule type="containsText" dxfId="790" priority="458" operator="containsText" text="いない">
      <formula>NOT(ISERROR(SEARCH("いない",AH1302)))</formula>
    </cfRule>
  </conditionalFormatting>
  <conditionalFormatting sqref="AH1305">
    <cfRule type="cellIs" dxfId="789" priority="879" operator="equal">
      <formula>"非該当"</formula>
    </cfRule>
    <cfRule type="cellIs" dxfId="788" priority="880" operator="equal">
      <formula>"いる・いない"</formula>
    </cfRule>
    <cfRule type="containsText" dxfId="787" priority="881" operator="containsText" text="いない">
      <formula>NOT(ISERROR(SEARCH("いない",AH1305)))</formula>
    </cfRule>
    <cfRule type="cellIs" dxfId="786" priority="878" operator="equal">
      <formula>"いる"</formula>
    </cfRule>
  </conditionalFormatting>
  <conditionalFormatting sqref="AH1309">
    <cfRule type="cellIs" dxfId="785" priority="865" operator="equal">
      <formula>"非該当"</formula>
    </cfRule>
    <cfRule type="cellIs" dxfId="784" priority="866" operator="equal">
      <formula>"いる・いない"</formula>
    </cfRule>
    <cfRule type="containsText" dxfId="783" priority="867" operator="containsText" text="いない">
      <formula>NOT(ISERROR(SEARCH("いない",AH1309)))</formula>
    </cfRule>
    <cfRule type="cellIs" dxfId="782" priority="864" operator="equal">
      <formula>"いる"</formula>
    </cfRule>
  </conditionalFormatting>
  <conditionalFormatting sqref="AH1313">
    <cfRule type="cellIs" dxfId="781" priority="850" operator="equal">
      <formula>"非該当"</formula>
    </cfRule>
    <cfRule type="cellIs" dxfId="780" priority="851" operator="equal">
      <formula>"いる・いない"</formula>
    </cfRule>
    <cfRule type="containsText" dxfId="779" priority="852" operator="containsText" text="いない">
      <formula>NOT(ISERROR(SEARCH("いない",AH1313)))</formula>
    </cfRule>
    <cfRule type="cellIs" dxfId="778" priority="849" operator="equal">
      <formula>"いる"</formula>
    </cfRule>
  </conditionalFormatting>
  <conditionalFormatting sqref="AH1339">
    <cfRule type="cellIs" dxfId="777" priority="842" operator="equal">
      <formula>"いる"</formula>
    </cfRule>
    <cfRule type="cellIs" dxfId="776" priority="843" operator="equal">
      <formula>"非該当"</formula>
    </cfRule>
    <cfRule type="cellIs" dxfId="775" priority="844" operator="equal">
      <formula>"いる・いない"</formula>
    </cfRule>
    <cfRule type="containsText" dxfId="774" priority="845" operator="containsText" text="いない">
      <formula>NOT(ISERROR(SEARCH("いない",AH1339)))</formula>
    </cfRule>
  </conditionalFormatting>
  <conditionalFormatting sqref="AH1348">
    <cfRule type="cellIs" dxfId="773" priority="772" operator="equal">
      <formula>"いる"</formula>
    </cfRule>
    <cfRule type="containsText" dxfId="772" priority="775" operator="containsText" text="いない">
      <formula>NOT(ISERROR(SEARCH("いない",AH1348)))</formula>
    </cfRule>
    <cfRule type="cellIs" dxfId="771" priority="774" operator="equal">
      <formula>"いる・いない"</formula>
    </cfRule>
    <cfRule type="cellIs" dxfId="770" priority="773" operator="equal">
      <formula>"非該当"</formula>
    </cfRule>
  </conditionalFormatting>
  <conditionalFormatting sqref="AH1356">
    <cfRule type="cellIs" dxfId="769" priority="835" operator="equal">
      <formula>"いる"</formula>
    </cfRule>
    <cfRule type="cellIs" dxfId="768" priority="836" operator="equal">
      <formula>"非該当"</formula>
    </cfRule>
    <cfRule type="cellIs" dxfId="767" priority="837" operator="equal">
      <formula>"いる・いない"</formula>
    </cfRule>
    <cfRule type="containsText" dxfId="766" priority="838" operator="containsText" text="いない">
      <formula>NOT(ISERROR(SEARCH("いない",AH1356)))</formula>
    </cfRule>
  </conditionalFormatting>
  <conditionalFormatting sqref="AH1359">
    <cfRule type="cellIs" dxfId="765" priority="828" operator="equal">
      <formula>"いる"</formula>
    </cfRule>
    <cfRule type="cellIs" dxfId="764" priority="829" operator="equal">
      <formula>"非該当"</formula>
    </cfRule>
    <cfRule type="cellIs" dxfId="763" priority="830" operator="equal">
      <formula>"いる・いない"</formula>
    </cfRule>
    <cfRule type="containsText" dxfId="762" priority="831" operator="containsText" text="いない">
      <formula>NOT(ISERROR(SEARCH("いない",AH1359)))</formula>
    </cfRule>
  </conditionalFormatting>
  <conditionalFormatting sqref="AH1362">
    <cfRule type="cellIs" dxfId="761" priority="823" operator="equal">
      <formula>"いる・いない"</formula>
    </cfRule>
    <cfRule type="containsText" dxfId="760" priority="824" operator="containsText" text="いない">
      <formula>NOT(ISERROR(SEARCH("いない",AH1362)))</formula>
    </cfRule>
    <cfRule type="cellIs" dxfId="759" priority="821" operator="equal">
      <formula>"いる"</formula>
    </cfRule>
    <cfRule type="cellIs" dxfId="758" priority="822" operator="equal">
      <formula>"非該当"</formula>
    </cfRule>
  </conditionalFormatting>
  <conditionalFormatting sqref="AH1365">
    <cfRule type="cellIs" dxfId="757" priority="814" operator="equal">
      <formula>"いる"</formula>
    </cfRule>
    <cfRule type="cellIs" dxfId="756" priority="815" operator="equal">
      <formula>"非該当"</formula>
    </cfRule>
    <cfRule type="containsText" dxfId="755" priority="817" operator="containsText" text="いない">
      <formula>NOT(ISERROR(SEARCH("いない",AH1365)))</formula>
    </cfRule>
    <cfRule type="cellIs" dxfId="754" priority="816" operator="equal">
      <formula>"いる・いない"</formula>
    </cfRule>
  </conditionalFormatting>
  <conditionalFormatting sqref="AH1368">
    <cfRule type="cellIs" dxfId="753" priority="800" operator="equal">
      <formula>"いる"</formula>
    </cfRule>
    <cfRule type="cellIs" dxfId="752" priority="801" operator="equal">
      <formula>"非該当"</formula>
    </cfRule>
    <cfRule type="cellIs" dxfId="751" priority="802" operator="equal">
      <formula>"いる・いない"</formula>
    </cfRule>
    <cfRule type="containsText" dxfId="750" priority="803" operator="containsText" text="いない">
      <formula>NOT(ISERROR(SEARCH("いない",AH1368)))</formula>
    </cfRule>
  </conditionalFormatting>
  <conditionalFormatting sqref="AH1371">
    <cfRule type="cellIs" dxfId="749" priority="793" operator="equal">
      <formula>"いる"</formula>
    </cfRule>
    <cfRule type="cellIs" dxfId="748" priority="794" operator="equal">
      <formula>"非該当"</formula>
    </cfRule>
    <cfRule type="cellIs" dxfId="747" priority="795" operator="equal">
      <formula>"いる・いない"</formula>
    </cfRule>
    <cfRule type="containsText" dxfId="746" priority="796" operator="containsText" text="いない">
      <formula>NOT(ISERROR(SEARCH("いない",AH1371)))</formula>
    </cfRule>
  </conditionalFormatting>
  <conditionalFormatting sqref="AH1376">
    <cfRule type="cellIs" dxfId="745" priority="765" operator="equal">
      <formula>"いる"</formula>
    </cfRule>
    <cfRule type="cellIs" dxfId="744" priority="766" operator="equal">
      <formula>"非該当"</formula>
    </cfRule>
    <cfRule type="containsText" dxfId="743" priority="768" operator="containsText" text="いない">
      <formula>NOT(ISERROR(SEARCH("いない",AH1376)))</formula>
    </cfRule>
    <cfRule type="cellIs" dxfId="742" priority="767" operator="equal">
      <formula>"いる・いない"</formula>
    </cfRule>
  </conditionalFormatting>
  <conditionalFormatting sqref="AH1380">
    <cfRule type="containsText" dxfId="741" priority="754" operator="containsText" text="いない">
      <formula>NOT(ISERROR(SEARCH("いない",AH1380)))</formula>
    </cfRule>
    <cfRule type="cellIs" dxfId="740" priority="753" operator="equal">
      <formula>"いる・いない"</formula>
    </cfRule>
    <cfRule type="cellIs" dxfId="739" priority="751" operator="equal">
      <formula>"いる"</formula>
    </cfRule>
    <cfRule type="cellIs" dxfId="738" priority="752" operator="equal">
      <formula>"非該当"</formula>
    </cfRule>
  </conditionalFormatting>
  <conditionalFormatting sqref="AH1384">
    <cfRule type="cellIs" dxfId="737" priority="759" operator="equal">
      <formula>"非該当"</formula>
    </cfRule>
    <cfRule type="cellIs" dxfId="736" priority="760" operator="equal">
      <formula>"いる・いない"</formula>
    </cfRule>
    <cfRule type="containsText" dxfId="735" priority="761" operator="containsText" text="いない">
      <formula>NOT(ISERROR(SEARCH("いない",AH1384)))</formula>
    </cfRule>
    <cfRule type="cellIs" dxfId="734" priority="758" operator="equal">
      <formula>"いる"</formula>
    </cfRule>
  </conditionalFormatting>
  <conditionalFormatting sqref="AH1389">
    <cfRule type="cellIs" dxfId="733" priority="744" operator="equal">
      <formula>"いる"</formula>
    </cfRule>
    <cfRule type="cellIs" dxfId="732" priority="746" operator="equal">
      <formula>"いる・いない"</formula>
    </cfRule>
    <cfRule type="cellIs" dxfId="731" priority="745" operator="equal">
      <formula>"非該当"</formula>
    </cfRule>
    <cfRule type="containsText" dxfId="730" priority="747" operator="containsText" text="いない">
      <formula>NOT(ISERROR(SEARCH("いない",AH1389)))</formula>
    </cfRule>
  </conditionalFormatting>
  <conditionalFormatting sqref="AH1405">
    <cfRule type="cellIs" dxfId="729" priority="739" operator="equal">
      <formula>"いる・いない"</formula>
    </cfRule>
    <cfRule type="containsText" dxfId="728" priority="740" operator="containsText" text="いない">
      <formula>NOT(ISERROR(SEARCH("いない",AH1405)))</formula>
    </cfRule>
    <cfRule type="cellIs" dxfId="727" priority="738" operator="equal">
      <formula>"非該当"</formula>
    </cfRule>
    <cfRule type="cellIs" dxfId="726" priority="737" operator="equal">
      <formula>"いる"</formula>
    </cfRule>
  </conditionalFormatting>
  <conditionalFormatting sqref="AH1422">
    <cfRule type="cellIs" dxfId="725" priority="730" operator="equal">
      <formula>"いる"</formula>
    </cfRule>
    <cfRule type="containsText" dxfId="724" priority="733" operator="containsText" text="いない">
      <formula>NOT(ISERROR(SEARCH("いない",AH1422)))</formula>
    </cfRule>
    <cfRule type="cellIs" dxfId="723" priority="732" operator="equal">
      <formula>"いる・いない"</formula>
    </cfRule>
    <cfRule type="cellIs" dxfId="722" priority="731" operator="equal">
      <formula>"非該当"</formula>
    </cfRule>
  </conditionalFormatting>
  <conditionalFormatting sqref="AH1451">
    <cfRule type="containsText" dxfId="721" priority="230" operator="containsText" text="いない">
      <formula>NOT(ISERROR(SEARCH("いない",AH1451)))</formula>
    </cfRule>
    <cfRule type="cellIs" dxfId="720" priority="229" operator="equal">
      <formula>"いる・いない"</formula>
    </cfRule>
    <cfRule type="cellIs" dxfId="719" priority="228" operator="equal">
      <formula>"非該当"</formula>
    </cfRule>
    <cfRule type="cellIs" dxfId="718" priority="227" operator="equal">
      <formula>"いる"</formula>
    </cfRule>
  </conditionalFormatting>
  <conditionalFormatting sqref="AH1456">
    <cfRule type="cellIs" dxfId="717" priority="694" operator="equal">
      <formula>"いる・いない"</formula>
    </cfRule>
    <cfRule type="cellIs" dxfId="716" priority="693" operator="equal">
      <formula>"非該当"</formula>
    </cfRule>
    <cfRule type="cellIs" dxfId="715" priority="692" operator="equal">
      <formula>"いる"</formula>
    </cfRule>
    <cfRule type="containsText" dxfId="714" priority="695" operator="containsText" text="いない">
      <formula>NOT(ISERROR(SEARCH("いない",AH1456)))</formula>
    </cfRule>
  </conditionalFormatting>
  <conditionalFormatting sqref="AH1458">
    <cfRule type="cellIs" dxfId="713" priority="686" operator="equal">
      <formula>"非該当"</formula>
    </cfRule>
    <cfRule type="cellIs" dxfId="712" priority="685" operator="equal">
      <formula>"いる"</formula>
    </cfRule>
    <cfRule type="cellIs" dxfId="711" priority="687" operator="equal">
      <formula>"いる・いない"</formula>
    </cfRule>
    <cfRule type="containsText" dxfId="710" priority="688" operator="containsText" text="いない">
      <formula>NOT(ISERROR(SEARCH("いない",AH1458)))</formula>
    </cfRule>
  </conditionalFormatting>
  <conditionalFormatting sqref="AH1461:AH1463">
    <cfRule type="containsText" dxfId="709" priority="681" operator="containsText" text="いない">
      <formula>NOT(ISERROR(SEARCH("いない",AH1461)))</formula>
    </cfRule>
    <cfRule type="cellIs" dxfId="708" priority="680" operator="equal">
      <formula>"いる・いない"</formula>
    </cfRule>
    <cfRule type="cellIs" dxfId="707" priority="679" operator="equal">
      <formula>"非該当"</formula>
    </cfRule>
    <cfRule type="cellIs" dxfId="706" priority="678" operator="equal">
      <formula>"いる"</formula>
    </cfRule>
  </conditionalFormatting>
  <conditionalFormatting sqref="AH1475">
    <cfRule type="containsText" dxfId="705" priority="674" operator="containsText" text="いない">
      <formula>NOT(ISERROR(SEARCH("いない",AH1475)))</formula>
    </cfRule>
    <cfRule type="cellIs" dxfId="704" priority="673" operator="equal">
      <formula>"いる・いない"</formula>
    </cfRule>
    <cfRule type="cellIs" dxfId="703" priority="671" operator="equal">
      <formula>"いる"</formula>
    </cfRule>
    <cfRule type="cellIs" dxfId="702" priority="672" operator="equal">
      <formula>"非該当"</formula>
    </cfRule>
  </conditionalFormatting>
  <conditionalFormatting sqref="AH1478">
    <cfRule type="containsText" dxfId="701" priority="667" operator="containsText" text="いない">
      <formula>NOT(ISERROR(SEARCH("いない",AH1478)))</formula>
    </cfRule>
    <cfRule type="cellIs" dxfId="700" priority="666" operator="equal">
      <formula>"いる・いない"</formula>
    </cfRule>
    <cfRule type="cellIs" dxfId="699" priority="665" operator="equal">
      <formula>"非該当"</formula>
    </cfRule>
    <cfRule type="cellIs" dxfId="698" priority="664" operator="equal">
      <formula>"いる"</formula>
    </cfRule>
  </conditionalFormatting>
  <conditionalFormatting sqref="AH1481">
    <cfRule type="containsText" dxfId="697" priority="660" operator="containsText" text="いない">
      <formula>NOT(ISERROR(SEARCH("いない",AH1481)))</formula>
    </cfRule>
    <cfRule type="cellIs" dxfId="696" priority="659" operator="equal">
      <formula>"いる・いない"</formula>
    </cfRule>
    <cfRule type="cellIs" dxfId="695" priority="658" operator="equal">
      <formula>"非該当"</formula>
    </cfRule>
    <cfRule type="cellIs" dxfId="694" priority="657" operator="equal">
      <formula>"いる"</formula>
    </cfRule>
  </conditionalFormatting>
  <conditionalFormatting sqref="AH1483">
    <cfRule type="cellIs" dxfId="693" priority="473" operator="equal">
      <formula>"いる・いない"</formula>
    </cfRule>
    <cfRule type="cellIs" dxfId="692" priority="471" operator="equal">
      <formula>"いる"</formula>
    </cfRule>
    <cfRule type="cellIs" dxfId="691" priority="472" operator="equal">
      <formula>"非該当"</formula>
    </cfRule>
    <cfRule type="containsText" dxfId="690" priority="474" operator="containsText" text="いない">
      <formula>NOT(ISERROR(SEARCH("いない",AH1483)))</formula>
    </cfRule>
  </conditionalFormatting>
  <conditionalFormatting sqref="AH1485">
    <cfRule type="cellIs" dxfId="689" priority="467" operator="equal">
      <formula>"いる"</formula>
    </cfRule>
    <cfRule type="cellIs" dxfId="688" priority="468" operator="equal">
      <formula>"非該当"</formula>
    </cfRule>
    <cfRule type="cellIs" dxfId="687" priority="469" operator="equal">
      <formula>"いる・いない"</formula>
    </cfRule>
    <cfRule type="containsText" dxfId="686" priority="470" operator="containsText" text="いない">
      <formula>NOT(ISERROR(SEARCH("いない",AH1485)))</formula>
    </cfRule>
  </conditionalFormatting>
  <conditionalFormatting sqref="AH1488">
    <cfRule type="containsText" dxfId="685" priority="466" operator="containsText" text="いない">
      <formula>NOT(ISERROR(SEARCH("いない",AH1488)))</formula>
    </cfRule>
    <cfRule type="cellIs" dxfId="684" priority="465" operator="equal">
      <formula>"いる・いない"</formula>
    </cfRule>
    <cfRule type="cellIs" dxfId="683" priority="464" operator="equal">
      <formula>"非該当"</formula>
    </cfRule>
    <cfRule type="cellIs" dxfId="682" priority="463" operator="equal">
      <formula>"いる"</formula>
    </cfRule>
  </conditionalFormatting>
  <conditionalFormatting sqref="AH491:AJ491">
    <cfRule type="cellIs" dxfId="681" priority="160" operator="equal">
      <formula>"いない・いる"</formula>
    </cfRule>
    <cfRule type="cellIs" dxfId="680" priority="157" operator="equal">
      <formula>"非該当"</formula>
    </cfRule>
    <cfRule type="cellIs" dxfId="679" priority="159" operator="equal">
      <formula>"いない"</formula>
    </cfRule>
    <cfRule type="cellIs" dxfId="678" priority="158" operator="equal">
      <formula>"いる"</formula>
    </cfRule>
  </conditionalFormatting>
  <conditionalFormatting sqref="AH805:AJ805">
    <cfRule type="containsText" dxfId="677" priority="3272" operator="containsText" text="いる・いない（委託等）">
      <formula>NOT(ISERROR(SEARCH("いる・いない（委託等）",AH805)))</formula>
    </cfRule>
  </conditionalFormatting>
  <conditionalFormatting sqref="AH885:AJ885">
    <cfRule type="cellIs" dxfId="676" priority="124" operator="equal">
      <formula>"いる"</formula>
    </cfRule>
    <cfRule type="cellIs" dxfId="675" priority="123" operator="equal">
      <formula>"非該当"</formula>
    </cfRule>
    <cfRule type="cellIs" dxfId="674" priority="125" operator="equal">
      <formula>"いない"</formula>
    </cfRule>
    <cfRule type="cellIs" dxfId="673" priority="126" operator="equal">
      <formula>"いない・いる"</formula>
    </cfRule>
  </conditionalFormatting>
  <conditionalFormatting sqref="AK1030">
    <cfRule type="cellIs" dxfId="672" priority="1239" operator="equal">
      <formula>"策定済・未策定"</formula>
    </cfRule>
    <cfRule type="cellIs" dxfId="671" priority="1237" operator="equal">
      <formula>"未策定"</formula>
    </cfRule>
    <cfRule type="cellIs" dxfId="670" priority="1238" operator="equal">
      <formula>"策定済"</formula>
    </cfRule>
  </conditionalFormatting>
  <conditionalFormatting sqref="AK1051">
    <cfRule type="cellIs" dxfId="669" priority="1201" operator="equal">
      <formula>"実施済・未実施"</formula>
    </cfRule>
    <cfRule type="cellIs" dxfId="668" priority="1200" operator="equal">
      <formula>"実施済"</formula>
    </cfRule>
    <cfRule type="cellIs" dxfId="667" priority="1199" operator="equal">
      <formula>"実施予定"</formula>
    </cfRule>
    <cfRule type="cellIs" dxfId="666" priority="1198" operator="equal">
      <formula>"未実施"</formula>
    </cfRule>
  </conditionalFormatting>
  <conditionalFormatting sqref="AK1057">
    <cfRule type="cellIs" dxfId="665" priority="1234" operator="equal">
      <formula>"実施予定"</formula>
    </cfRule>
    <cfRule type="cellIs" dxfId="664" priority="1233" operator="equal">
      <formula>"未実施"</formula>
    </cfRule>
    <cfRule type="cellIs" dxfId="663" priority="1236" operator="equal">
      <formula>"実施済・未実施"</formula>
    </cfRule>
    <cfRule type="cellIs" dxfId="662" priority="1235" operator="equal">
      <formula>"実施済"</formula>
    </cfRule>
  </conditionalFormatting>
  <conditionalFormatting sqref="AK1061">
    <cfRule type="cellIs" dxfId="661" priority="1230" operator="equal">
      <formula>"実施予定"</formula>
    </cfRule>
    <cfRule type="cellIs" dxfId="660" priority="1229" operator="equal">
      <formula>"未実施"</formula>
    </cfRule>
    <cfRule type="cellIs" dxfId="659" priority="1232" operator="equal">
      <formula>"実施済・未実施"</formula>
    </cfRule>
    <cfRule type="cellIs" dxfId="658" priority="1231" operator="equal">
      <formula>"実施済"</formula>
    </cfRule>
  </conditionalFormatting>
  <conditionalFormatting sqref="AR8 AR375:AR380">
    <cfRule type="containsText" dxfId="657" priority="6105" operator="containsText" text="根拠法令等の記載内容を再度確認してください。">
      <formula>NOT(ISERROR(SEARCH("根拠法令等の記載内容を再度確認してください。",AR8)))</formula>
    </cfRule>
  </conditionalFormatting>
  <conditionalFormatting sqref="AR8">
    <cfRule type="cellIs" dxfId="656" priority="6104" operator="equal">
      <formula>0</formula>
    </cfRule>
    <cfRule type="containsErrors" dxfId="655" priority="6103">
      <formula>ISERROR(AR8)</formula>
    </cfRule>
  </conditionalFormatting>
  <conditionalFormatting sqref="AR10:AR11 AR228:AR240 AR201:AR202 AR205 AR208:AR213 AR216:AR217 AR220:AR225">
    <cfRule type="containsText" dxfId="654" priority="9972" operator="containsText" text="自主点検のポイントの記載内容を再度確認してください。">
      <formula>NOT(ISERROR(SEARCH("自主点検のポイントの記載内容を再度確認してください。",AR10)))</formula>
    </cfRule>
  </conditionalFormatting>
  <conditionalFormatting sqref="AR10:AR12">
    <cfRule type="containsErrors" dxfId="653" priority="4270">
      <formula>ISERROR(AR10)</formula>
    </cfRule>
    <cfRule type="cellIs" dxfId="652" priority="4271" operator="equal">
      <formula>0</formula>
    </cfRule>
  </conditionalFormatting>
  <conditionalFormatting sqref="AR12">
    <cfRule type="containsText" dxfId="651" priority="4272" operator="containsText" text="根拠法令等の記載内容を再度確認してください。">
      <formula>NOT(ISERROR(SEARCH("根拠法令等の記載内容を再度確認してください。",AR12)))</formula>
    </cfRule>
  </conditionalFormatting>
  <conditionalFormatting sqref="AR14:AR15">
    <cfRule type="containsText" dxfId="650" priority="9969" operator="containsText" text="自主点検のポイントの記載内容を再度確認してください。">
      <formula>NOT(ISERROR(SEARCH("自主点検のポイントの記載内容を再度確認してください。",AR14)))</formula>
    </cfRule>
  </conditionalFormatting>
  <conditionalFormatting sqref="AR14:AR16">
    <cfRule type="cellIs" dxfId="649" priority="4268" operator="equal">
      <formula>0</formula>
    </cfRule>
    <cfRule type="containsErrors" dxfId="648" priority="4267">
      <formula>ISERROR(AR14)</formula>
    </cfRule>
  </conditionalFormatting>
  <conditionalFormatting sqref="AR16">
    <cfRule type="containsText" dxfId="647" priority="4269" operator="containsText" text="根拠法令等の記載内容を再度確認してください。">
      <formula>NOT(ISERROR(SEARCH("根拠法令等の記載内容を再度確認してください。",AR16)))</formula>
    </cfRule>
  </conditionalFormatting>
  <conditionalFormatting sqref="AR20">
    <cfRule type="containsText" dxfId="646" priority="9966" operator="containsText" text="自主点検のポイントの記載内容を再度確認してください。">
      <formula>NOT(ISERROR(SEARCH("自主点検のポイントの記載内容を再度確認してください。",AR20)))</formula>
    </cfRule>
  </conditionalFormatting>
  <conditionalFormatting sqref="AR20:AR21">
    <cfRule type="containsErrors" dxfId="645" priority="4264">
      <formula>ISERROR(AR20)</formula>
    </cfRule>
    <cfRule type="cellIs" dxfId="644" priority="4265" operator="equal">
      <formula>0</formula>
    </cfRule>
  </conditionalFormatting>
  <conditionalFormatting sqref="AR21">
    <cfRule type="containsText" dxfId="643" priority="4266" operator="containsText" text="根拠法令等の記載内容を再度確認してください。">
      <formula>NOT(ISERROR(SEARCH("根拠法令等の記載内容を再度確認してください。",AR21)))</formula>
    </cfRule>
  </conditionalFormatting>
  <conditionalFormatting sqref="AR33">
    <cfRule type="containsErrors" dxfId="642" priority="1719">
      <formula>ISERROR(AR33)</formula>
    </cfRule>
    <cfRule type="cellIs" dxfId="641" priority="1720" operator="equal">
      <formula>0</formula>
    </cfRule>
    <cfRule type="containsText" dxfId="640" priority="1721" operator="containsText" text="根拠法令等の記載内容を再度確認してください。">
      <formula>NOT(ISERROR(SEARCH("根拠法令等の記載内容を再度確認してください。",AR33)))</formula>
    </cfRule>
  </conditionalFormatting>
  <conditionalFormatting sqref="AR53">
    <cfRule type="containsText" dxfId="639" priority="1707" operator="containsText" text="根拠法令等の記載内容を再度確認してください。">
      <formula>NOT(ISERROR(SEARCH("根拠法令等の記載内容を再度確認してください。",AR53)))</formula>
    </cfRule>
  </conditionalFormatting>
  <conditionalFormatting sqref="AR53:AR56">
    <cfRule type="containsErrors" dxfId="638" priority="1702">
      <formula>ISERROR(AR53)</formula>
    </cfRule>
    <cfRule type="cellIs" dxfId="637" priority="1703" operator="equal">
      <formula>0</formula>
    </cfRule>
  </conditionalFormatting>
  <conditionalFormatting sqref="AR54:AR55">
    <cfRule type="containsText" dxfId="636" priority="1718" operator="containsText" text="自主点検のポイントの記載内容を再度確認してください。">
      <formula>NOT(ISERROR(SEARCH("自主点検のポイントの記載内容を再度確認してください。",AR54)))</formula>
    </cfRule>
  </conditionalFormatting>
  <conditionalFormatting sqref="AR56">
    <cfRule type="containsText" dxfId="635" priority="1704" operator="containsText" text="根拠法令等の記載内容を再度確認してください。">
      <formula>NOT(ISERROR(SEARCH("根拠法令等の記載内容を再度確認してください。",AR56)))</formula>
    </cfRule>
  </conditionalFormatting>
  <conditionalFormatting sqref="AR59">
    <cfRule type="containsText" dxfId="634" priority="1690" operator="containsText" text="根拠法令等の記載内容を再度確認してください。">
      <formula>NOT(ISERROR(SEARCH("根拠法令等の記載内容を再度確認してください。",AR59)))</formula>
    </cfRule>
  </conditionalFormatting>
  <conditionalFormatting sqref="AR59:AR62">
    <cfRule type="cellIs" dxfId="633" priority="1686" operator="equal">
      <formula>0</formula>
    </cfRule>
    <cfRule type="containsErrors" dxfId="632" priority="1685">
      <formula>ISERROR(AR59)</formula>
    </cfRule>
  </conditionalFormatting>
  <conditionalFormatting sqref="AR60:AR61">
    <cfRule type="containsText" dxfId="631" priority="1701" operator="containsText" text="自主点検のポイントの記載内容を再度確認してください。">
      <formula>NOT(ISERROR(SEARCH("自主点検のポイントの記載内容を再度確認してください。",AR60)))</formula>
    </cfRule>
  </conditionalFormatting>
  <conditionalFormatting sqref="AR62">
    <cfRule type="containsText" dxfId="630" priority="1687" operator="containsText" text="根拠法令等の記載内容を再度確認してください。">
      <formula>NOT(ISERROR(SEARCH("根拠法令等の記載内容を再度確認してください。",AR62)))</formula>
    </cfRule>
  </conditionalFormatting>
  <conditionalFormatting sqref="AR65">
    <cfRule type="containsText" dxfId="629" priority="1673" operator="containsText" text="根拠法令等の記載内容を再度確認してください。">
      <formula>NOT(ISERROR(SEARCH("根拠法令等の記載内容を再度確認してください。",AR65)))</formula>
    </cfRule>
    <cfRule type="cellIs" dxfId="628" priority="1672" operator="equal">
      <formula>0</formula>
    </cfRule>
    <cfRule type="containsErrors" dxfId="627" priority="1671">
      <formula>ISERROR(AR65)</formula>
    </cfRule>
  </conditionalFormatting>
  <conditionalFormatting sqref="AR67:AR68">
    <cfRule type="containsText" dxfId="626" priority="1684" operator="containsText" text="自主点検のポイントの記載内容を再度確認してください。">
      <formula>NOT(ISERROR(SEARCH("自主点検のポイントの記載内容を再度確認してください。",AR67)))</formula>
    </cfRule>
  </conditionalFormatting>
  <conditionalFormatting sqref="AR67:AR69">
    <cfRule type="cellIs" dxfId="625" priority="1669" operator="equal">
      <formula>0</formula>
    </cfRule>
    <cfRule type="containsErrors" dxfId="624" priority="1668">
      <formula>ISERROR(AR67)</formula>
    </cfRule>
  </conditionalFormatting>
  <conditionalFormatting sqref="AR69">
    <cfRule type="containsText" dxfId="623" priority="1670" operator="containsText" text="根拠法令等の記載内容を再度確認してください。">
      <formula>NOT(ISERROR(SEARCH("根拠法令等の記載内容を再度確認してください。",AR69)))</formula>
    </cfRule>
  </conditionalFormatting>
  <conditionalFormatting sqref="AR72">
    <cfRule type="containsText" dxfId="622" priority="1656" operator="containsText" text="根拠法令等の記載内容を再度確認してください。">
      <formula>NOT(ISERROR(SEARCH("根拠法令等の記載内容を再度確認してください。",AR72)))</formula>
    </cfRule>
    <cfRule type="containsErrors" dxfId="621" priority="1654">
      <formula>ISERROR(AR72)</formula>
    </cfRule>
    <cfRule type="cellIs" dxfId="620" priority="1655" operator="equal">
      <formula>0</formula>
    </cfRule>
  </conditionalFormatting>
  <conditionalFormatting sqref="AR74">
    <cfRule type="cellIs" dxfId="619" priority="1666" operator="equal">
      <formula>0</formula>
    </cfRule>
    <cfRule type="containsErrors" dxfId="618" priority="1665">
      <formula>ISERROR(AR74)</formula>
    </cfRule>
    <cfRule type="containsText" dxfId="617" priority="1667" operator="containsText" text="自主点検のポイントの記載内容を再度確認してください。">
      <formula>NOT(ISERROR(SEARCH("自主点検のポイントの記載内容を再度確認してください。",AR74)))</formula>
    </cfRule>
  </conditionalFormatting>
  <conditionalFormatting sqref="AR77">
    <cfRule type="containsText" dxfId="616" priority="4257" operator="containsText" text="根拠法令等の記載内容を再度確認してください。">
      <formula>NOT(ISERROR(SEARCH("根拠法令等の記載内容を再度確認してください。",AR77)))</formula>
    </cfRule>
    <cfRule type="cellIs" dxfId="615" priority="4256" operator="equal">
      <formula>0</formula>
    </cfRule>
    <cfRule type="containsErrors" dxfId="614" priority="4255">
      <formula>ISERROR(AR77)</formula>
    </cfRule>
  </conditionalFormatting>
  <conditionalFormatting sqref="AR80:AR82">
    <cfRule type="containsErrors" dxfId="613" priority="4252">
      <formula>ISERROR(AR80)</formula>
    </cfRule>
    <cfRule type="containsText" dxfId="612" priority="4254" operator="containsText" text="根拠法令等の記載内容を再度確認してください。">
      <formula>NOT(ISERROR(SEARCH("根拠法令等の記載内容を再度確認してください。",AR80)))</formula>
    </cfRule>
    <cfRule type="cellIs" dxfId="611" priority="4253" operator="equal">
      <formula>0</formula>
    </cfRule>
  </conditionalFormatting>
  <conditionalFormatting sqref="AR88">
    <cfRule type="containsText" dxfId="610" priority="4251" operator="containsText" text="根拠法令等の記載内容を再度確認してください。">
      <formula>NOT(ISERROR(SEARCH("根拠法令等の記載内容を再度確認してください。",AR88)))</formula>
    </cfRule>
    <cfRule type="cellIs" dxfId="609" priority="4250" operator="equal">
      <formula>0</formula>
    </cfRule>
    <cfRule type="containsErrors" dxfId="608" priority="4249">
      <formula>ISERROR(AR88)</formula>
    </cfRule>
  </conditionalFormatting>
  <conditionalFormatting sqref="AR94:AR95">
    <cfRule type="containsText" dxfId="607" priority="4239" operator="containsText" text="根拠法令等の記載内容を再度確認してください。">
      <formula>NOT(ISERROR(SEARCH("根拠法令等の記載内容を再度確認してください。",AR94)))</formula>
    </cfRule>
    <cfRule type="cellIs" dxfId="606" priority="4238" operator="equal">
      <formula>0</formula>
    </cfRule>
    <cfRule type="containsErrors" dxfId="605" priority="4237">
      <formula>ISERROR(AR94)</formula>
    </cfRule>
  </conditionalFormatting>
  <conditionalFormatting sqref="AR98:AR99">
    <cfRule type="containsText" dxfId="604" priority="4236" operator="containsText" text="根拠法令等の記載内容を再度確認してください。">
      <formula>NOT(ISERROR(SEARCH("根拠法令等の記載内容を再度確認してください。",AR98)))</formula>
    </cfRule>
    <cfRule type="cellIs" dxfId="603" priority="4235" operator="equal">
      <formula>0</formula>
    </cfRule>
    <cfRule type="containsErrors" dxfId="602" priority="4234">
      <formula>ISERROR(AR98)</formula>
    </cfRule>
  </conditionalFormatting>
  <conditionalFormatting sqref="AR104">
    <cfRule type="containsText" dxfId="601" priority="377" operator="containsText" text="根拠法令等の記載内容を再度確認してください。">
      <formula>NOT(ISERROR(SEARCH("根拠法令等の記載内容を再度確認してください。",AR104)))</formula>
    </cfRule>
    <cfRule type="cellIs" dxfId="600" priority="376" operator="equal">
      <formula>0</formula>
    </cfRule>
    <cfRule type="containsErrors" dxfId="599" priority="375">
      <formula>ISERROR(AR104)</formula>
    </cfRule>
  </conditionalFormatting>
  <conditionalFormatting sqref="AR129">
    <cfRule type="cellIs" dxfId="598" priority="373" operator="equal">
      <formula>0</formula>
    </cfRule>
    <cfRule type="containsText" dxfId="597" priority="374" operator="containsText" text="根拠法令等の記載内容を再度確認してください。">
      <formula>NOT(ISERROR(SEARCH("根拠法令等の記載内容を再度確認してください。",AR129)))</formula>
    </cfRule>
    <cfRule type="containsErrors" dxfId="596" priority="372">
      <formula>ISERROR(AR129)</formula>
    </cfRule>
  </conditionalFormatting>
  <conditionalFormatting sqref="AR134">
    <cfRule type="containsErrors" dxfId="595" priority="369">
      <formula>ISERROR(AR134)</formula>
    </cfRule>
    <cfRule type="cellIs" dxfId="594" priority="370" operator="equal">
      <formula>0</formula>
    </cfRule>
    <cfRule type="containsText" dxfId="593" priority="371" operator="containsText" text="根拠法令等の記載内容を再度確認してください。">
      <formula>NOT(ISERROR(SEARCH("根拠法令等の記載内容を再度確認してください。",AR134)))</formula>
    </cfRule>
  </conditionalFormatting>
  <conditionalFormatting sqref="AR137">
    <cfRule type="containsErrors" dxfId="592" priority="366">
      <formula>ISERROR(AR137)</formula>
    </cfRule>
    <cfRule type="containsText" dxfId="591" priority="368" operator="containsText" text="根拠法令等の記載内容を再度確認してください。">
      <formula>NOT(ISERROR(SEARCH("根拠法令等の記載内容を再度確認してください。",AR137)))</formula>
    </cfRule>
    <cfRule type="cellIs" dxfId="590" priority="367" operator="equal">
      <formula>0</formula>
    </cfRule>
  </conditionalFormatting>
  <conditionalFormatting sqref="AR158:AR160">
    <cfRule type="containsErrors" dxfId="589" priority="4231">
      <formula>ISERROR(AR158)</formula>
    </cfRule>
    <cfRule type="cellIs" dxfId="588" priority="4232" operator="equal">
      <formula>0</formula>
    </cfRule>
    <cfRule type="containsText" dxfId="587" priority="4233" operator="containsText" text="根拠法令等の記載内容を再度確認してください。">
      <formula>NOT(ISERROR(SEARCH("根拠法令等の記載内容を再度確認してください。",AR158)))</formula>
    </cfRule>
  </conditionalFormatting>
  <conditionalFormatting sqref="AR169:AR170">
    <cfRule type="cellIs" dxfId="586" priority="4229" operator="equal">
      <formula>0</formula>
    </cfRule>
    <cfRule type="containsText" dxfId="585" priority="4230" operator="containsText" text="根拠法令等の記載内容を再度確認してください。">
      <formula>NOT(ISERROR(SEARCH("根拠法令等の記載内容を再度確認してください。",AR169)))</formula>
    </cfRule>
    <cfRule type="containsErrors" dxfId="584" priority="4228">
      <formula>ISERROR(AR169)</formula>
    </cfRule>
  </conditionalFormatting>
  <conditionalFormatting sqref="AR172:AR175">
    <cfRule type="containsText" dxfId="583" priority="9908" operator="containsText" text="自主点検のポイントの記載内容を再度確認してください。">
      <formula>NOT(ISERROR(SEARCH("自主点検のポイントの記載内容を再度確認してください。",AR172)))</formula>
    </cfRule>
  </conditionalFormatting>
  <conditionalFormatting sqref="AR172:AR176">
    <cfRule type="cellIs" dxfId="582" priority="199" operator="equal">
      <formula>0</formula>
    </cfRule>
    <cfRule type="containsErrors" dxfId="581" priority="198">
      <formula>ISERROR(AR172)</formula>
    </cfRule>
  </conditionalFormatting>
  <conditionalFormatting sqref="AR176">
    <cfRule type="containsText" dxfId="580" priority="200" operator="containsText" text="根拠法令等の記載内容を再度確認してください。">
      <formula>NOT(ISERROR(SEARCH("根拠法令等の記載内容を再度確認してください。",AR176)))</formula>
    </cfRule>
  </conditionalFormatting>
  <conditionalFormatting sqref="AR178">
    <cfRule type="containsText" dxfId="579" priority="365" operator="containsText" text="根拠法令等の記載内容を再度確認してください。">
      <formula>NOT(ISERROR(SEARCH("根拠法令等の記載内容を再度確認してください。",AR178)))</formula>
    </cfRule>
    <cfRule type="cellIs" dxfId="578" priority="364" operator="equal">
      <formula>0</formula>
    </cfRule>
    <cfRule type="containsErrors" dxfId="577" priority="363">
      <formula>ISERROR(AR178)</formula>
    </cfRule>
  </conditionalFormatting>
  <conditionalFormatting sqref="AR180">
    <cfRule type="containsErrors" dxfId="576" priority="360">
      <formula>ISERROR(AR180)</formula>
    </cfRule>
    <cfRule type="containsText" dxfId="575" priority="362" operator="containsText" text="根拠法令等の記載内容を再度確認してください。">
      <formula>NOT(ISERROR(SEARCH("根拠法令等の記載内容を再度確認してください。",AR180)))</formula>
    </cfRule>
    <cfRule type="cellIs" dxfId="574" priority="361" operator="equal">
      <formula>0</formula>
    </cfRule>
  </conditionalFormatting>
  <conditionalFormatting sqref="AR187">
    <cfRule type="containsText" dxfId="573" priority="359" operator="containsText" text="根拠法令等の記載内容を再度確認してください。">
      <formula>NOT(ISERROR(SEARCH("根拠法令等の記載内容を再度確認してください。",AR187)))</formula>
    </cfRule>
    <cfRule type="cellIs" dxfId="572" priority="358" operator="equal">
      <formula>0</formula>
    </cfRule>
    <cfRule type="containsErrors" dxfId="571" priority="357">
      <formula>ISERROR(AR187)</formula>
    </cfRule>
  </conditionalFormatting>
  <conditionalFormatting sqref="AR189">
    <cfRule type="containsText" dxfId="570" priority="96" operator="containsText" text="根拠法令等の記載内容を再度確認してください。">
      <formula>NOT(ISERROR(SEARCH("根拠法令等の記載内容を再度確認してください。",AR189)))</formula>
    </cfRule>
    <cfRule type="cellIs" dxfId="569" priority="95" operator="equal">
      <formula>0</formula>
    </cfRule>
    <cfRule type="containsErrors" dxfId="568" priority="94">
      <formula>ISERROR(AR189)</formula>
    </cfRule>
  </conditionalFormatting>
  <conditionalFormatting sqref="AR201:AR203">
    <cfRule type="containsErrors" dxfId="567" priority="354">
      <formula>ISERROR(AR201)</formula>
    </cfRule>
    <cfRule type="cellIs" dxfId="566" priority="355" operator="equal">
      <formula>0</formula>
    </cfRule>
  </conditionalFormatting>
  <conditionalFormatting sqref="AR203">
    <cfRule type="containsText" dxfId="565" priority="356" operator="containsText" text="根拠法令等の記載内容を再度確認してください。">
      <formula>NOT(ISERROR(SEARCH("根拠法令等の記載内容を再度確認してください。",AR203)))</formula>
    </cfRule>
  </conditionalFormatting>
  <conditionalFormatting sqref="AR205:AR206">
    <cfRule type="cellIs" dxfId="564" priority="352" operator="equal">
      <formula>0</formula>
    </cfRule>
    <cfRule type="containsErrors" dxfId="563" priority="351">
      <formula>ISERROR(AR205)</formula>
    </cfRule>
  </conditionalFormatting>
  <conditionalFormatting sqref="AR206">
    <cfRule type="containsText" dxfId="562" priority="353" operator="containsText" text="根拠法令等の記載内容を再度確認してください。">
      <formula>NOT(ISERROR(SEARCH("根拠法令等の記載内容を再度確認してください。",AR206)))</formula>
    </cfRule>
  </conditionalFormatting>
  <conditionalFormatting sqref="AR208:AR214">
    <cfRule type="cellIs" dxfId="561" priority="349" operator="equal">
      <formula>0</formula>
    </cfRule>
    <cfRule type="containsErrors" dxfId="560" priority="348">
      <formula>ISERROR(AR208)</formula>
    </cfRule>
  </conditionalFormatting>
  <conditionalFormatting sqref="AR214">
    <cfRule type="containsText" dxfId="559" priority="350" operator="containsText" text="根拠法令等の記載内容を再度確認してください。">
      <formula>NOT(ISERROR(SEARCH("根拠法令等の記載内容を再度確認してください。",AR214)))</formula>
    </cfRule>
  </conditionalFormatting>
  <conditionalFormatting sqref="AR216:AR218">
    <cfRule type="containsErrors" dxfId="558" priority="345">
      <formula>ISERROR(AR216)</formula>
    </cfRule>
    <cfRule type="cellIs" dxfId="557" priority="346" operator="equal">
      <formula>0</formula>
    </cfRule>
  </conditionalFormatting>
  <conditionalFormatting sqref="AR218">
    <cfRule type="containsText" dxfId="556" priority="347" operator="containsText" text="根拠法令等の記載内容を再度確認してください。">
      <formula>NOT(ISERROR(SEARCH("根拠法令等の記載内容を再度確認してください。",AR218)))</formula>
    </cfRule>
  </conditionalFormatting>
  <conditionalFormatting sqref="AR220:AR226">
    <cfRule type="cellIs" dxfId="555" priority="343" operator="equal">
      <formula>0</formula>
    </cfRule>
    <cfRule type="containsErrors" dxfId="554" priority="342">
      <formula>ISERROR(AR220)</formula>
    </cfRule>
  </conditionalFormatting>
  <conditionalFormatting sqref="AR226">
    <cfRule type="containsText" dxfId="553" priority="344" operator="containsText" text="根拠法令等の記載内容を再度確認してください。">
      <formula>NOT(ISERROR(SEARCH("根拠法令等の記載内容を再度確認してください。",AR226)))</formula>
    </cfRule>
  </conditionalFormatting>
  <conditionalFormatting sqref="AR228:AR241">
    <cfRule type="cellIs" dxfId="552" priority="1554" operator="equal">
      <formula>0</formula>
    </cfRule>
    <cfRule type="containsErrors" dxfId="551" priority="1553">
      <formula>ISERROR(AR228)</formula>
    </cfRule>
  </conditionalFormatting>
  <conditionalFormatting sqref="AR241">
    <cfRule type="containsText" dxfId="550" priority="1555" operator="containsText" text="根拠法令等の記載内容を再度確認してください。">
      <formula>NOT(ISERROR(SEARCH("根拠法令等の記載内容を再度確認してください。",AR241)))</formula>
    </cfRule>
  </conditionalFormatting>
  <conditionalFormatting sqref="AR247">
    <cfRule type="cellIs" dxfId="549" priority="340" operator="equal">
      <formula>0</formula>
    </cfRule>
    <cfRule type="containsErrors" dxfId="548" priority="339">
      <formula>ISERROR(AR247)</formula>
    </cfRule>
    <cfRule type="containsText" dxfId="547" priority="341" operator="containsText" text="根拠法令等の記載内容を再度確認してください。">
      <formula>NOT(ISERROR(SEARCH("根拠法令等の記載内容を再度確認してください。",AR247)))</formula>
    </cfRule>
  </conditionalFormatting>
  <conditionalFormatting sqref="AR259:AR260">
    <cfRule type="containsText" dxfId="546" priority="338" operator="containsText" text="根拠法令等の記載内容を再度確認してください。">
      <formula>NOT(ISERROR(SEARCH("根拠法令等の記載内容を再度確認してください。",AR259)))</formula>
    </cfRule>
    <cfRule type="cellIs" dxfId="545" priority="337" operator="equal">
      <formula>0</formula>
    </cfRule>
    <cfRule type="containsErrors" dxfId="544" priority="336">
      <formula>ISERROR(AR259)</formula>
    </cfRule>
  </conditionalFormatting>
  <conditionalFormatting sqref="AR263">
    <cfRule type="containsText" dxfId="543" priority="335" operator="containsText" text="根拠法令等の記載内容を再度確認してください。">
      <formula>NOT(ISERROR(SEARCH("根拠法令等の記載内容を再度確認してください。",AR263)))</formula>
    </cfRule>
    <cfRule type="cellIs" dxfId="542" priority="334" operator="equal">
      <formula>0</formula>
    </cfRule>
    <cfRule type="containsErrors" dxfId="541" priority="333">
      <formula>ISERROR(AR263)</formula>
    </cfRule>
  </conditionalFormatting>
  <conditionalFormatting sqref="AR273">
    <cfRule type="cellIs" dxfId="540" priority="1551" operator="equal">
      <formula>0</formula>
    </cfRule>
    <cfRule type="containsErrors" dxfId="539" priority="1550">
      <formula>ISERROR(AR273)</formula>
    </cfRule>
    <cfRule type="containsText" dxfId="538" priority="1552" operator="containsText" text="根拠法令等の記載内容を再度確認してください。">
      <formula>NOT(ISERROR(SEARCH("根拠法令等の記載内容を再度確認してください。",AR273)))</formula>
    </cfRule>
  </conditionalFormatting>
  <conditionalFormatting sqref="AR276">
    <cfRule type="containsText" dxfId="537" priority="332" operator="containsText" text="根拠法令等の記載内容を再度確認してください。">
      <formula>NOT(ISERROR(SEARCH("根拠法令等の記載内容を再度確認してください。",AR276)))</formula>
    </cfRule>
    <cfRule type="cellIs" dxfId="536" priority="331" operator="equal">
      <formula>0</formula>
    </cfRule>
    <cfRule type="containsErrors" dxfId="535" priority="330">
      <formula>ISERROR(AR276)</formula>
    </cfRule>
  </conditionalFormatting>
  <conditionalFormatting sqref="AR279">
    <cfRule type="containsText" dxfId="534" priority="329" operator="containsText" text="根拠法令等の記載内容を再度確認してください。">
      <formula>NOT(ISERROR(SEARCH("根拠法令等の記載内容を再度確認してください。",AR279)))</formula>
    </cfRule>
    <cfRule type="cellIs" dxfId="533" priority="328" operator="equal">
      <formula>0</formula>
    </cfRule>
    <cfRule type="containsErrors" dxfId="532" priority="327">
      <formula>ISERROR(AR279)</formula>
    </cfRule>
  </conditionalFormatting>
  <conditionalFormatting sqref="AR284">
    <cfRule type="containsText" dxfId="531" priority="326" operator="containsText" text="根拠法令等の記載内容を再度確認してください。">
      <formula>NOT(ISERROR(SEARCH("根拠法令等の記載内容を再度確認してください。",AR284)))</formula>
    </cfRule>
    <cfRule type="cellIs" dxfId="530" priority="325" operator="equal">
      <formula>0</formula>
    </cfRule>
    <cfRule type="containsErrors" dxfId="529" priority="324">
      <formula>ISERROR(AR284)</formula>
    </cfRule>
  </conditionalFormatting>
  <conditionalFormatting sqref="AR293">
    <cfRule type="cellIs" dxfId="528" priority="322" operator="equal">
      <formula>0</formula>
    </cfRule>
    <cfRule type="containsText" dxfId="527" priority="323" operator="containsText" text="根拠法令等の記載内容を再度確認してください。">
      <formula>NOT(ISERROR(SEARCH("根拠法令等の記載内容を再度確認してください。",AR293)))</formula>
    </cfRule>
    <cfRule type="containsErrors" dxfId="526" priority="321">
      <formula>ISERROR(AR293)</formula>
    </cfRule>
  </conditionalFormatting>
  <conditionalFormatting sqref="AR300">
    <cfRule type="containsErrors" dxfId="525" priority="1539">
      <formula>ISERROR(AR300)</formula>
    </cfRule>
    <cfRule type="cellIs" dxfId="524" priority="1540" operator="equal">
      <formula>0</formula>
    </cfRule>
    <cfRule type="containsText" dxfId="523" priority="1541" operator="containsText" text="根拠法令等の記載内容を再度確認してください。">
      <formula>NOT(ISERROR(SEARCH("根拠法令等の記載内容を再度確認してください。",AR300)))</formula>
    </cfRule>
  </conditionalFormatting>
  <conditionalFormatting sqref="AR302">
    <cfRule type="containsErrors" dxfId="522" priority="1536">
      <formula>ISERROR(AR302)</formula>
    </cfRule>
    <cfRule type="cellIs" dxfId="521" priority="1537" operator="equal">
      <formula>0</formula>
    </cfRule>
    <cfRule type="containsText" dxfId="520" priority="1538" operator="containsText" text="根拠法令等の記載内容を再度確認してください。">
      <formula>NOT(ISERROR(SEARCH("根拠法令等の記載内容を再度確認してください。",AR302)))</formula>
    </cfRule>
  </conditionalFormatting>
  <conditionalFormatting sqref="AR318">
    <cfRule type="containsErrors" dxfId="519" priority="318">
      <formula>ISERROR(AR318)</formula>
    </cfRule>
    <cfRule type="containsText" dxfId="518" priority="320" operator="containsText" text="根拠法令等の記載内容を再度確認してください。">
      <formula>NOT(ISERROR(SEARCH("根拠法令等の記載内容を再度確認してください。",AR318)))</formula>
    </cfRule>
    <cfRule type="cellIs" dxfId="517" priority="319" operator="equal">
      <formula>0</formula>
    </cfRule>
  </conditionalFormatting>
  <conditionalFormatting sqref="AR360:AR372">
    <cfRule type="containsText" dxfId="516" priority="4080" operator="containsText" text="根拠法令等の記載内容を再度確認してください。">
      <formula>NOT(ISERROR(SEARCH("根拠法令等の記載内容を再度確認してください。",AR360)))</formula>
    </cfRule>
  </conditionalFormatting>
  <conditionalFormatting sqref="AR360:AR380">
    <cfRule type="containsErrors" dxfId="515" priority="4078">
      <formula>ISERROR(AR360)</formula>
    </cfRule>
    <cfRule type="cellIs" dxfId="514" priority="4079" operator="equal">
      <formula>0</formula>
    </cfRule>
  </conditionalFormatting>
  <conditionalFormatting sqref="AR373:AR374">
    <cfRule type="containsText" dxfId="513" priority="5898" operator="containsText" text="根拠法令の記載内容を再度確認してください。">
      <formula>NOT(ISERROR(SEARCH("根拠法令の記載内容を再度確認してください。",AR373)))</formula>
    </cfRule>
  </conditionalFormatting>
  <conditionalFormatting sqref="AR386">
    <cfRule type="containsText" dxfId="512" priority="4074" operator="containsText" text="根拠法令等の記載内容を再度確認してください。">
      <formula>NOT(ISERROR(SEARCH("根拠法令等の記載内容を再度確認してください。",AR386)))</formula>
    </cfRule>
    <cfRule type="cellIs" dxfId="511" priority="4073" operator="equal">
      <formula>0</formula>
    </cfRule>
    <cfRule type="containsErrors" dxfId="510" priority="4072">
      <formula>ISERROR(AR386)</formula>
    </cfRule>
  </conditionalFormatting>
  <conditionalFormatting sqref="AR391">
    <cfRule type="containsText" dxfId="509" priority="9495" operator="containsText" text="自主点検のポイントの記載内容を再度確認してください。">
      <formula>NOT(ISERROR(SEARCH("自主点検のポイントの記載内容を再度確認してください。",AR391)))</formula>
    </cfRule>
    <cfRule type="cellIs" dxfId="508" priority="9494" operator="equal">
      <formula>0</formula>
    </cfRule>
    <cfRule type="containsErrors" dxfId="507" priority="9493">
      <formula>ISERROR(AR391)</formula>
    </cfRule>
  </conditionalFormatting>
  <conditionalFormatting sqref="AR396">
    <cfRule type="containsErrors" dxfId="506" priority="315">
      <formula>ISERROR(AR396)</formula>
    </cfRule>
    <cfRule type="containsText" dxfId="505" priority="317" operator="containsText" text="根拠法令等の記載内容を再度確認してください。">
      <formula>NOT(ISERROR(SEARCH("根拠法令等の記載内容を再度確認してください。",AR396)))</formula>
    </cfRule>
    <cfRule type="cellIs" dxfId="504" priority="316" operator="equal">
      <formula>0</formula>
    </cfRule>
  </conditionalFormatting>
  <conditionalFormatting sqref="AR401">
    <cfRule type="containsErrors" dxfId="503" priority="4048">
      <formula>ISERROR(AR401)</formula>
    </cfRule>
    <cfRule type="cellIs" dxfId="502" priority="4049" operator="equal">
      <formula>0</formula>
    </cfRule>
    <cfRule type="containsText" dxfId="501" priority="4050" operator="containsText" text="根拠法令等の記載内容を再度確認してください。">
      <formula>NOT(ISERROR(SEARCH("根拠法令等の記載内容を再度確認してください。",AR401)))</formula>
    </cfRule>
  </conditionalFormatting>
  <conditionalFormatting sqref="AR403">
    <cfRule type="containsErrors" dxfId="500" priority="4045">
      <formula>ISERROR(AR403)</formula>
    </cfRule>
    <cfRule type="cellIs" dxfId="499" priority="4046" operator="equal">
      <formula>0</formula>
    </cfRule>
    <cfRule type="containsText" dxfId="498" priority="4047" operator="containsText" text="根拠法令等の記載内容を再度確認してください。">
      <formula>NOT(ISERROR(SEARCH("根拠法令等の記載内容を再度確認してください。",AR403)))</formula>
    </cfRule>
  </conditionalFormatting>
  <conditionalFormatting sqref="AR409">
    <cfRule type="containsErrors" dxfId="497" priority="4009">
      <formula>ISERROR(AR409)</formula>
    </cfRule>
    <cfRule type="cellIs" dxfId="496" priority="4010" operator="equal">
      <formula>0</formula>
    </cfRule>
    <cfRule type="containsText" dxfId="495" priority="4011" operator="containsText" text="根拠法令等の記載内容を再度確認してください。">
      <formula>NOT(ISERROR(SEARCH("根拠法令等の記載内容を再度確認してください。",AR409)))</formula>
    </cfRule>
  </conditionalFormatting>
  <conditionalFormatting sqref="AR412 AR417:AR418">
    <cfRule type="containsErrors" dxfId="494" priority="4006">
      <formula>ISERROR(AR412)</formula>
    </cfRule>
    <cfRule type="cellIs" dxfId="493" priority="4007" operator="equal">
      <formula>0</formula>
    </cfRule>
    <cfRule type="containsText" dxfId="492" priority="4008" operator="containsText" text="根拠法令等の記載内容を再度確認してください。">
      <formula>NOT(ISERROR(SEARCH("根拠法令等の記載内容を再度確認してください。",AR412)))</formula>
    </cfRule>
  </conditionalFormatting>
  <conditionalFormatting sqref="AR415">
    <cfRule type="containsText" dxfId="491" priority="314" operator="containsText" text="根拠法令等の記載内容を再度確認してください。">
      <formula>NOT(ISERROR(SEARCH("根拠法令等の記載内容を再度確認してください。",AR415)))</formula>
    </cfRule>
    <cfRule type="cellIs" dxfId="490" priority="313" operator="equal">
      <formula>0</formula>
    </cfRule>
    <cfRule type="containsErrors" dxfId="489" priority="312">
      <formula>ISERROR(AR415)</formula>
    </cfRule>
  </conditionalFormatting>
  <conditionalFormatting sqref="AR420">
    <cfRule type="containsText" dxfId="488" priority="4002" operator="containsText" text="根拠法令等の記載内容を再度確認してください。">
      <formula>NOT(ISERROR(SEARCH("根拠法令等の記載内容を再度確認してください。",AR420)))</formula>
    </cfRule>
    <cfRule type="containsErrors" dxfId="487" priority="4000">
      <formula>ISERROR(AR420)</formula>
    </cfRule>
    <cfRule type="cellIs" dxfId="486" priority="4001" operator="equal">
      <formula>0</formula>
    </cfRule>
  </conditionalFormatting>
  <conditionalFormatting sqref="AR423">
    <cfRule type="containsText" dxfId="485" priority="3927" operator="containsText" text="根拠法令等の記載内容を再度確認してください。">
      <formula>NOT(ISERROR(SEARCH("根拠法令等の記載内容を再度確認してください。",AR423)))</formula>
    </cfRule>
    <cfRule type="containsErrors" dxfId="484" priority="3925">
      <formula>ISERROR(AR423)</formula>
    </cfRule>
    <cfRule type="cellIs" dxfId="483" priority="3926" operator="equal">
      <formula>0</formula>
    </cfRule>
  </conditionalFormatting>
  <conditionalFormatting sqref="AR426">
    <cfRule type="containsErrors" dxfId="482" priority="3922">
      <formula>ISERROR(AR426)</formula>
    </cfRule>
    <cfRule type="cellIs" dxfId="481" priority="3923" operator="equal">
      <formula>0</formula>
    </cfRule>
    <cfRule type="containsText" dxfId="480" priority="3924" operator="containsText" text="根拠法令等の記載内容を再度確認してください。">
      <formula>NOT(ISERROR(SEARCH("根拠法令等の記載内容を再度確認してください。",AR426)))</formula>
    </cfRule>
  </conditionalFormatting>
  <conditionalFormatting sqref="AR430">
    <cfRule type="containsText" dxfId="479" priority="311" operator="containsText" text="根拠法令等の記載内容を再度確認してください。">
      <formula>NOT(ISERROR(SEARCH("根拠法令等の記載内容を再度確認してください。",AR430)))</formula>
    </cfRule>
    <cfRule type="cellIs" dxfId="478" priority="310" operator="equal">
      <formula>0</formula>
    </cfRule>
    <cfRule type="containsErrors" dxfId="477" priority="309">
      <formula>ISERROR(AR430)</formula>
    </cfRule>
  </conditionalFormatting>
  <conditionalFormatting sqref="AR435">
    <cfRule type="containsText" dxfId="476" priority="308" operator="containsText" text="根拠法令等の記載内容を再度確認してください。">
      <formula>NOT(ISERROR(SEARCH("根拠法令等の記載内容を再度確認してください。",AR435)))</formula>
    </cfRule>
    <cfRule type="cellIs" dxfId="475" priority="307" operator="equal">
      <formula>0</formula>
    </cfRule>
    <cfRule type="containsErrors" dxfId="474" priority="306">
      <formula>ISERROR(AR435)</formula>
    </cfRule>
  </conditionalFormatting>
  <conditionalFormatting sqref="AR439">
    <cfRule type="cellIs" dxfId="473" priority="304" operator="equal">
      <formula>0</formula>
    </cfRule>
    <cfRule type="containsText" dxfId="472" priority="305" operator="containsText" text="根拠法令等の記載内容を再度確認してください。">
      <formula>NOT(ISERROR(SEARCH("根拠法令等の記載内容を再度確認してください。",AR439)))</formula>
    </cfRule>
    <cfRule type="containsErrors" dxfId="471" priority="303">
      <formula>ISERROR(AR439)</formula>
    </cfRule>
  </conditionalFormatting>
  <conditionalFormatting sqref="AR444">
    <cfRule type="containsText" dxfId="470" priority="3921" operator="containsText" text="根拠法令等の記載内容を再度確認してください。">
      <formula>NOT(ISERROR(SEARCH("根拠法令等の記載内容を再度確認してください。",AR444)))</formula>
    </cfRule>
    <cfRule type="cellIs" dxfId="469" priority="3920" operator="equal">
      <formula>0</formula>
    </cfRule>
    <cfRule type="containsErrors" dxfId="468" priority="3919">
      <formula>ISERROR(AR444)</formula>
    </cfRule>
  </conditionalFormatting>
  <conditionalFormatting sqref="AR447">
    <cfRule type="containsText" dxfId="467" priority="3918" operator="containsText" text="根拠法令等の記載内容を再度確認してください。">
      <formula>NOT(ISERROR(SEARCH("根拠法令等の記載内容を再度確認してください。",AR447)))</formula>
    </cfRule>
    <cfRule type="cellIs" dxfId="466" priority="3917" operator="equal">
      <formula>0</formula>
    </cfRule>
    <cfRule type="containsErrors" dxfId="465" priority="3916">
      <formula>ISERROR(AR447)</formula>
    </cfRule>
  </conditionalFormatting>
  <conditionalFormatting sqref="AR450:AR451">
    <cfRule type="cellIs" dxfId="464" priority="1507" operator="equal">
      <formula>0</formula>
    </cfRule>
    <cfRule type="containsErrors" dxfId="463" priority="1506">
      <formula>ISERROR(AR450)</formula>
    </cfRule>
    <cfRule type="containsText" dxfId="462" priority="1508" operator="containsText" text="根拠法令等の記載内容を再度確認してください。">
      <formula>NOT(ISERROR(SEARCH("根拠法令等の記載内容を再度確認してください。",AR450)))</formula>
    </cfRule>
  </conditionalFormatting>
  <conditionalFormatting sqref="AR455:AR456">
    <cfRule type="containsText" dxfId="461" priority="1501" operator="containsText" text="根拠法令等の記載内容を再度確認してください。">
      <formula>NOT(ISERROR(SEARCH("根拠法令等の記載内容を再度確認してください。",AR455)))</formula>
    </cfRule>
    <cfRule type="cellIs" dxfId="460" priority="1500" operator="equal">
      <formula>0</formula>
    </cfRule>
    <cfRule type="containsErrors" dxfId="459" priority="1499">
      <formula>ISERROR(AR455)</formula>
    </cfRule>
  </conditionalFormatting>
  <conditionalFormatting sqref="AR459">
    <cfRule type="containsErrors" dxfId="458" priority="300">
      <formula>ISERROR(AR459)</formula>
    </cfRule>
    <cfRule type="cellIs" dxfId="457" priority="301" operator="equal">
      <formula>0</formula>
    </cfRule>
    <cfRule type="containsText" dxfId="456" priority="302" operator="containsText" text="根拠法令等の記載内容を再度確認してください。">
      <formula>NOT(ISERROR(SEARCH("根拠法令等の記載内容を再度確認してください。",AR459)))</formula>
    </cfRule>
  </conditionalFormatting>
  <conditionalFormatting sqref="AR465">
    <cfRule type="containsText" dxfId="455" priority="299" operator="containsText" text="根拠法令等の記載内容を再度確認してください。">
      <formula>NOT(ISERROR(SEARCH("根拠法令等の記載内容を再度確認してください。",AR465)))</formula>
    </cfRule>
    <cfRule type="cellIs" dxfId="454" priority="298" operator="equal">
      <formula>0</formula>
    </cfRule>
    <cfRule type="containsErrors" dxfId="453" priority="297">
      <formula>ISERROR(AR465)</formula>
    </cfRule>
  </conditionalFormatting>
  <conditionalFormatting sqref="AR468">
    <cfRule type="containsErrors" dxfId="452" priority="294">
      <formula>ISERROR(AR468)</formula>
    </cfRule>
    <cfRule type="cellIs" dxfId="451" priority="295" operator="equal">
      <formula>0</formula>
    </cfRule>
    <cfRule type="containsText" dxfId="450" priority="296" operator="containsText" text="根拠法令等の記載内容を再度確認してください。">
      <formula>NOT(ISERROR(SEARCH("根拠法令等の記載内容を再度確認してください。",AR468)))</formula>
    </cfRule>
  </conditionalFormatting>
  <conditionalFormatting sqref="AR471">
    <cfRule type="containsErrors" dxfId="449" priority="291">
      <formula>ISERROR(AR471)</formula>
    </cfRule>
    <cfRule type="cellIs" dxfId="448" priority="292" operator="equal">
      <formula>0</formula>
    </cfRule>
    <cfRule type="containsText" dxfId="447" priority="293" operator="containsText" text="根拠法令等の記載内容を再度確認してください。">
      <formula>NOT(ISERROR(SEARCH("根拠法令等の記載内容を再度確認してください。",AR471)))</formula>
    </cfRule>
  </conditionalFormatting>
  <conditionalFormatting sqref="AR477">
    <cfRule type="containsText" dxfId="446" priority="3912" operator="containsText" text="根拠法令等の記載内容を再度確認してください。">
      <formula>NOT(ISERROR(SEARCH("根拠法令等の記載内容を再度確認してください。",AR477)))</formula>
    </cfRule>
    <cfRule type="cellIs" dxfId="445" priority="3911" operator="equal">
      <formula>0</formula>
    </cfRule>
    <cfRule type="containsErrors" dxfId="444" priority="3910">
      <formula>ISERROR(AR477)</formula>
    </cfRule>
  </conditionalFormatting>
  <conditionalFormatting sqref="AR481">
    <cfRule type="cellIs" dxfId="443" priority="3908" operator="equal">
      <formula>0</formula>
    </cfRule>
    <cfRule type="containsText" dxfId="442" priority="3909" operator="containsText" text="根拠法令等の記載内容を再度確認してください。">
      <formula>NOT(ISERROR(SEARCH("根拠法令等の記載内容を再度確認してください。",AR481)))</formula>
    </cfRule>
    <cfRule type="containsErrors" dxfId="441" priority="3907">
      <formula>ISERROR(AR481)</formula>
    </cfRule>
  </conditionalFormatting>
  <conditionalFormatting sqref="AR485">
    <cfRule type="cellIs" dxfId="440" priority="1493" operator="equal">
      <formula>0</formula>
    </cfRule>
    <cfRule type="containsErrors" dxfId="439" priority="1492">
      <formula>ISERROR(AR485)</formula>
    </cfRule>
    <cfRule type="containsText" dxfId="438" priority="1494" operator="containsText" text="根拠法令等の記載内容を再度確認してください。">
      <formula>NOT(ISERROR(SEARCH("根拠法令等の記載内容を再度確認してください。",AR485)))</formula>
    </cfRule>
  </conditionalFormatting>
  <conditionalFormatting sqref="AR491">
    <cfRule type="containsText" dxfId="437" priority="5250" operator="containsText" text="根拠法令等の記載内容を再度確認してください。">
      <formula>NOT(ISERROR(SEARCH("根拠法令等の記載内容を再度確認してください。",AR491)))</formula>
    </cfRule>
    <cfRule type="cellIs" dxfId="436" priority="5249" operator="equal">
      <formula>0</formula>
    </cfRule>
    <cfRule type="containsErrors" dxfId="435" priority="5248">
      <formula>ISERROR(AR491)</formula>
    </cfRule>
  </conditionalFormatting>
  <conditionalFormatting sqref="AR541">
    <cfRule type="containsText" dxfId="434" priority="3744" operator="containsText" text="根拠法令等の記載内容を再度確認してください。">
      <formula>NOT(ISERROR(SEARCH("根拠法令等の記載内容を再度確認してください。",AR541)))</formula>
    </cfRule>
    <cfRule type="cellIs" dxfId="433" priority="3743" operator="equal">
      <formula>0</formula>
    </cfRule>
    <cfRule type="containsErrors" dxfId="432" priority="3742">
      <formula>ISERROR(AR541)</formula>
    </cfRule>
  </conditionalFormatting>
  <conditionalFormatting sqref="AR554">
    <cfRule type="containsText" dxfId="431" priority="3741" operator="containsText" text="根拠法令等の記載内容を再度確認してください。">
      <formula>NOT(ISERROR(SEARCH("根拠法令等の記載内容を再度確認してください。",AR554)))</formula>
    </cfRule>
    <cfRule type="cellIs" dxfId="430" priority="3740" operator="equal">
      <formula>0</formula>
    </cfRule>
    <cfRule type="containsErrors" dxfId="429" priority="3739">
      <formula>ISERROR(AR554)</formula>
    </cfRule>
  </conditionalFormatting>
  <conditionalFormatting sqref="AR557">
    <cfRule type="containsText" dxfId="428" priority="3738" operator="containsText" text="根拠法令等の記載内容を再度確認してください。">
      <formula>NOT(ISERROR(SEARCH("根拠法令等の記載内容を再度確認してください。",AR557)))</formula>
    </cfRule>
    <cfRule type="cellIs" dxfId="427" priority="3737" operator="equal">
      <formula>0</formula>
    </cfRule>
    <cfRule type="containsErrors" dxfId="426" priority="3736">
      <formula>ISERROR(AR557)</formula>
    </cfRule>
  </conditionalFormatting>
  <conditionalFormatting sqref="AR559">
    <cfRule type="containsText" dxfId="425" priority="3735" operator="containsText" text="根拠法令等の記載内容を再度確認してください。">
      <formula>NOT(ISERROR(SEARCH("根拠法令等の記載内容を再度確認してください。",AR559)))</formula>
    </cfRule>
    <cfRule type="cellIs" dxfId="424" priority="3734" operator="equal">
      <formula>0</formula>
    </cfRule>
    <cfRule type="containsErrors" dxfId="423" priority="3733">
      <formula>ISERROR(AR559)</formula>
    </cfRule>
  </conditionalFormatting>
  <conditionalFormatting sqref="AR561">
    <cfRule type="cellIs" dxfId="422" priority="3731" operator="equal">
      <formula>0</formula>
    </cfRule>
    <cfRule type="containsErrors" dxfId="421" priority="3730">
      <formula>ISERROR(AR561)</formula>
    </cfRule>
    <cfRule type="containsText" dxfId="420" priority="3732" operator="containsText" text="根拠法令等の記載内容を再度確認してください。">
      <formula>NOT(ISERROR(SEARCH("根拠法令等の記載内容を再度確認してください。",AR561)))</formula>
    </cfRule>
  </conditionalFormatting>
  <conditionalFormatting sqref="AR564">
    <cfRule type="containsText" dxfId="419" priority="3729" operator="containsText" text="根拠法令等の記載内容を再度確認してください。">
      <formula>NOT(ISERROR(SEARCH("根拠法令等の記載内容を再度確認してください。",AR564)))</formula>
    </cfRule>
    <cfRule type="cellIs" dxfId="418" priority="3728" operator="equal">
      <formula>0</formula>
    </cfRule>
    <cfRule type="containsErrors" dxfId="417" priority="3727">
      <formula>ISERROR(AR564)</formula>
    </cfRule>
  </conditionalFormatting>
  <conditionalFormatting sqref="AR566">
    <cfRule type="containsText" dxfId="416" priority="3726" operator="containsText" text="根拠法令等の記載内容を再度確認してください。">
      <formula>NOT(ISERROR(SEARCH("根拠法令等の記載内容を再度確認してください。",AR566)))</formula>
    </cfRule>
    <cfRule type="cellIs" dxfId="415" priority="3725" operator="equal">
      <formula>0</formula>
    </cfRule>
    <cfRule type="containsErrors" dxfId="414" priority="3724">
      <formula>ISERROR(AR566)</formula>
    </cfRule>
  </conditionalFormatting>
  <conditionalFormatting sqref="AR581">
    <cfRule type="containsErrors" dxfId="413" priority="3721">
      <formula>ISERROR(AR581)</formula>
    </cfRule>
    <cfRule type="containsText" dxfId="412" priority="3723" operator="containsText" text="根拠法令等の記載内容を再度確認してください。">
      <formula>NOT(ISERROR(SEARCH("根拠法令等の記載内容を再度確認してください。",AR581)))</formula>
    </cfRule>
    <cfRule type="cellIs" dxfId="411" priority="3722" operator="equal">
      <formula>0</formula>
    </cfRule>
  </conditionalFormatting>
  <conditionalFormatting sqref="AR583">
    <cfRule type="containsText" dxfId="410" priority="3717" operator="containsText" text="根拠法令等の記載内容を再度確認してください。">
      <formula>NOT(ISERROR(SEARCH("根拠法令等の記載内容を再度確認してください。",AR583)))</formula>
    </cfRule>
    <cfRule type="cellIs" dxfId="409" priority="3716" operator="equal">
      <formula>0</formula>
    </cfRule>
    <cfRule type="containsErrors" dxfId="408" priority="3715">
      <formula>ISERROR(AR583)</formula>
    </cfRule>
  </conditionalFormatting>
  <conditionalFormatting sqref="AR597">
    <cfRule type="containsText" dxfId="407" priority="5352" operator="containsText" text="根拠法令の記載内容を再度確認してください。">
      <formula>NOT(ISERROR(SEARCH("根拠法令の記載内容を再度確認してください。",AR597)))</formula>
    </cfRule>
    <cfRule type="cellIs" dxfId="406" priority="5351" operator="equal">
      <formula>0</formula>
    </cfRule>
    <cfRule type="containsErrors" dxfId="405" priority="5350">
      <formula>ISERROR(AR597)</formula>
    </cfRule>
  </conditionalFormatting>
  <conditionalFormatting sqref="AR625">
    <cfRule type="containsText" dxfId="404" priority="3714" operator="containsText" text="根拠法令等の記載内容を再度確認してください。">
      <formula>NOT(ISERROR(SEARCH("根拠法令等の記載内容を再度確認してください。",AR625)))</formula>
    </cfRule>
    <cfRule type="cellIs" dxfId="403" priority="3713" operator="equal">
      <formula>0</formula>
    </cfRule>
    <cfRule type="containsErrors" dxfId="402" priority="3712">
      <formula>ISERROR(AR625)</formula>
    </cfRule>
  </conditionalFormatting>
  <conditionalFormatting sqref="AR638:AR639">
    <cfRule type="containsErrors" dxfId="401" priority="288">
      <formula>ISERROR(AR638)</formula>
    </cfRule>
    <cfRule type="cellIs" dxfId="400" priority="289" operator="equal">
      <formula>0</formula>
    </cfRule>
    <cfRule type="containsText" dxfId="399" priority="290" operator="containsText" text="根拠法令等の記載内容を再度確認してください。">
      <formula>NOT(ISERROR(SEARCH("根拠法令等の記載内容を再度確認してください。",AR638)))</formula>
    </cfRule>
  </conditionalFormatting>
  <conditionalFormatting sqref="AR648">
    <cfRule type="cellIs" dxfId="398" priority="3707" operator="equal">
      <formula>0</formula>
    </cfRule>
    <cfRule type="containsText" dxfId="397" priority="3708" operator="containsText" text="根拠法令等の記載内容を再度確認してください。">
      <formula>NOT(ISERROR(SEARCH("根拠法令等の記載内容を再度確認してください。",AR648)))</formula>
    </cfRule>
    <cfRule type="containsErrors" dxfId="396" priority="3706">
      <formula>ISERROR(AR648)</formula>
    </cfRule>
  </conditionalFormatting>
  <conditionalFormatting sqref="AR655">
    <cfRule type="containsErrors" dxfId="395" priority="3703">
      <formula>ISERROR(AR655)</formula>
    </cfRule>
    <cfRule type="cellIs" dxfId="394" priority="3704" operator="equal">
      <formula>0</formula>
    </cfRule>
    <cfRule type="containsText" dxfId="393" priority="3705" operator="containsText" text="根拠法令等の記載内容を再度確認してください。">
      <formula>NOT(ISERROR(SEARCH("根拠法令等の記載内容を再度確認してください。",AR655)))</formula>
    </cfRule>
  </conditionalFormatting>
  <conditionalFormatting sqref="AR659">
    <cfRule type="cellIs" dxfId="392" priority="3701" operator="equal">
      <formula>0</formula>
    </cfRule>
    <cfRule type="containsErrors" dxfId="391" priority="3700">
      <formula>ISERROR(AR659)</formula>
    </cfRule>
    <cfRule type="containsText" dxfId="390" priority="3702" operator="containsText" text="根拠法令等の記載内容を再度確認してください。">
      <formula>NOT(ISERROR(SEARCH("根拠法令等の記載内容を再度確認してください。",AR659)))</formula>
    </cfRule>
  </conditionalFormatting>
  <conditionalFormatting sqref="AR674">
    <cfRule type="containsErrors" dxfId="389" priority="3697">
      <formula>ISERROR(AR674)</formula>
    </cfRule>
    <cfRule type="cellIs" dxfId="388" priority="3698" operator="equal">
      <formula>0</formula>
    </cfRule>
    <cfRule type="containsText" dxfId="387" priority="3699" operator="containsText" text="根拠法令等の記載内容を再度確認してください。">
      <formula>NOT(ISERROR(SEARCH("根拠法令等の記載内容を再度確認してください。",AR674)))</formula>
    </cfRule>
  </conditionalFormatting>
  <conditionalFormatting sqref="AR683">
    <cfRule type="containsErrors" dxfId="386" priority="3694">
      <formula>ISERROR(AR683)</formula>
    </cfRule>
    <cfRule type="cellIs" dxfId="385" priority="3695" operator="equal">
      <formula>0</formula>
    </cfRule>
    <cfRule type="containsText" dxfId="384" priority="3696" operator="containsText" text="根拠法令等の記載内容を再度確認してください。">
      <formula>NOT(ISERROR(SEARCH("根拠法令等の記載内容を再度確認してください。",AR683)))</formula>
    </cfRule>
  </conditionalFormatting>
  <conditionalFormatting sqref="AR685">
    <cfRule type="containsErrors" dxfId="383" priority="3691">
      <formula>ISERROR(AR685)</formula>
    </cfRule>
    <cfRule type="containsText" dxfId="382" priority="3693" operator="containsText" text="根拠法令等の記載内容を再度確認してください。">
      <formula>NOT(ISERROR(SEARCH("根拠法令等の記載内容を再度確認してください。",AR685)))</formula>
    </cfRule>
    <cfRule type="cellIs" dxfId="381" priority="3692" operator="equal">
      <formula>0</formula>
    </cfRule>
  </conditionalFormatting>
  <conditionalFormatting sqref="AR688">
    <cfRule type="cellIs" dxfId="380" priority="3689" operator="equal">
      <formula>0</formula>
    </cfRule>
    <cfRule type="containsErrors" dxfId="379" priority="3688">
      <formula>ISERROR(AR688)</formula>
    </cfRule>
    <cfRule type="containsText" dxfId="378" priority="3690" operator="containsText" text="根拠法令等の記載内容を再度確認してください。">
      <formula>NOT(ISERROR(SEARCH("根拠法令等の記載内容を再度確認してください。",AR688)))</formula>
    </cfRule>
  </conditionalFormatting>
  <conditionalFormatting sqref="AR708">
    <cfRule type="containsErrors" dxfId="377" priority="3685">
      <formula>ISERROR(AR708)</formula>
    </cfRule>
    <cfRule type="containsText" dxfId="376" priority="3687" operator="containsText" text="根拠法令等の記載内容を再度確認してください。">
      <formula>NOT(ISERROR(SEARCH("根拠法令等の記載内容を再度確認してください。",AR708)))</formula>
    </cfRule>
    <cfRule type="cellIs" dxfId="375" priority="3686" operator="equal">
      <formula>0</formula>
    </cfRule>
  </conditionalFormatting>
  <conditionalFormatting sqref="AR746:AR747">
    <cfRule type="containsText" dxfId="374" priority="3684" operator="containsText" text="根拠法令等の記載内容を再度確認してください。">
      <formula>NOT(ISERROR(SEARCH("根拠法令等の記載内容を再度確認してください。",AR746)))</formula>
    </cfRule>
    <cfRule type="cellIs" dxfId="373" priority="3683" operator="equal">
      <formula>0</formula>
    </cfRule>
    <cfRule type="containsErrors" dxfId="372" priority="3682">
      <formula>ISERROR(AR746)</formula>
    </cfRule>
  </conditionalFormatting>
  <conditionalFormatting sqref="AR749">
    <cfRule type="containsErrors" dxfId="371" priority="3679">
      <formula>ISERROR(AR749)</formula>
    </cfRule>
    <cfRule type="containsText" dxfId="370" priority="3681" operator="containsText" text="根拠法令等の記載内容を再度確認してください。">
      <formula>NOT(ISERROR(SEARCH("根拠法令等の記載内容を再度確認してください。",AR749)))</formula>
    </cfRule>
    <cfRule type="cellIs" dxfId="369" priority="3680" operator="equal">
      <formula>0</formula>
    </cfRule>
  </conditionalFormatting>
  <conditionalFormatting sqref="AR762">
    <cfRule type="containsErrors" dxfId="368" priority="3676">
      <formula>ISERROR(AR762)</formula>
    </cfRule>
    <cfRule type="containsText" dxfId="367" priority="3678" operator="containsText" text="根拠法令等の記載内容を再度確認してください。">
      <formula>NOT(ISERROR(SEARCH("根拠法令等の記載内容を再度確認してください。",AR762)))</formula>
    </cfRule>
    <cfRule type="cellIs" dxfId="366" priority="3677" operator="equal">
      <formula>0</formula>
    </cfRule>
  </conditionalFormatting>
  <conditionalFormatting sqref="AR772">
    <cfRule type="containsText" dxfId="365" priority="3675" operator="containsText" text="根拠法令等の記載内容を再度確認してください。">
      <formula>NOT(ISERROR(SEARCH("根拠法令等の記載内容を再度確認してください。",AR772)))</formula>
    </cfRule>
    <cfRule type="containsErrors" dxfId="364" priority="3673">
      <formula>ISERROR(AR772)</formula>
    </cfRule>
    <cfRule type="cellIs" dxfId="363" priority="3674" operator="equal">
      <formula>0</formula>
    </cfRule>
  </conditionalFormatting>
  <conditionalFormatting sqref="AR787">
    <cfRule type="cellIs" dxfId="362" priority="3316" operator="equal">
      <formula>0</formula>
    </cfRule>
    <cfRule type="containsText" dxfId="361" priority="3317" operator="containsText" text="根拠法令等の記載内容を再度確認してください。">
      <formula>NOT(ISERROR(SEARCH("根拠法令等の記載内容を再度確認してください。",AR787)))</formula>
    </cfRule>
    <cfRule type="containsErrors" dxfId="360" priority="3315">
      <formula>ISERROR(AR787)</formula>
    </cfRule>
  </conditionalFormatting>
  <conditionalFormatting sqref="AR790">
    <cfRule type="containsText" dxfId="359" priority="3303" operator="containsText" text="根拠法令等の記載内容を再度確認してください。">
      <formula>NOT(ISERROR(SEARCH("根拠法令等の記載内容を再度確認してください。",AR790)))</formula>
    </cfRule>
    <cfRule type="cellIs" dxfId="358" priority="3302" operator="equal">
      <formula>0</formula>
    </cfRule>
    <cfRule type="containsErrors" dxfId="357" priority="3301">
      <formula>ISERROR(AR790)</formula>
    </cfRule>
  </conditionalFormatting>
  <conditionalFormatting sqref="AR793">
    <cfRule type="containsErrors" dxfId="356" priority="3294">
      <formula>ISERROR(AR793)</formula>
    </cfRule>
    <cfRule type="cellIs" dxfId="355" priority="3295" operator="equal">
      <formula>0</formula>
    </cfRule>
    <cfRule type="containsText" dxfId="354" priority="3296" operator="containsText" text="根拠法令等の記載内容を再度確認してください。">
      <formula>NOT(ISERROR(SEARCH("根拠法令等の記載内容を再度確認してください。",AR793)))</formula>
    </cfRule>
  </conditionalFormatting>
  <conditionalFormatting sqref="AR796">
    <cfRule type="containsErrors" dxfId="353" priority="3287">
      <formula>ISERROR(AR796)</formula>
    </cfRule>
    <cfRule type="cellIs" dxfId="352" priority="3288" operator="equal">
      <formula>0</formula>
    </cfRule>
    <cfRule type="containsText" dxfId="351" priority="3289" operator="containsText" text="根拠法令等の記載内容を再度確認してください。">
      <formula>NOT(ISERROR(SEARCH("根拠法令等の記載内容を再度確認してください。",AR796)))</formula>
    </cfRule>
  </conditionalFormatting>
  <conditionalFormatting sqref="AR798">
    <cfRule type="containsText" dxfId="350" priority="3282" operator="containsText" text="根拠法令等の記載内容を再度確認してください。">
      <formula>NOT(ISERROR(SEARCH("根拠法令等の記載内容を再度確認してください。",AR798)))</formula>
    </cfRule>
    <cfRule type="containsErrors" dxfId="349" priority="3280">
      <formula>ISERROR(AR798)</formula>
    </cfRule>
    <cfRule type="cellIs" dxfId="348" priority="3281" operator="equal">
      <formula>0</formula>
    </cfRule>
  </conditionalFormatting>
  <conditionalFormatting sqref="AR805">
    <cfRule type="cellIs" dxfId="347" priority="286" operator="equal">
      <formula>0</formula>
    </cfRule>
    <cfRule type="containsErrors" dxfId="346" priority="285">
      <formula>ISERROR(AR805)</formula>
    </cfRule>
    <cfRule type="containsText" dxfId="345" priority="287" operator="containsText" text="根拠法令等の記載内容を再度確認してください。">
      <formula>NOT(ISERROR(SEARCH("根拠法令等の記載内容を再度確認してください。",AR805)))</formula>
    </cfRule>
  </conditionalFormatting>
  <conditionalFormatting sqref="AR807">
    <cfRule type="cellIs" dxfId="344" priority="3266" operator="equal">
      <formula>0</formula>
    </cfRule>
    <cfRule type="containsErrors" dxfId="343" priority="3265">
      <formula>ISERROR(AR807)</formula>
    </cfRule>
    <cfRule type="containsText" dxfId="342" priority="3267" operator="containsText" text="根拠法令等の記載内容を再度確認してください。">
      <formula>NOT(ISERROR(SEARCH("根拠法令等の記載内容を再度確認してください。",AR807)))</formula>
    </cfRule>
  </conditionalFormatting>
  <conditionalFormatting sqref="AR812">
    <cfRule type="containsErrors" dxfId="341" priority="3258">
      <formula>ISERROR(AR812)</formula>
    </cfRule>
    <cfRule type="cellIs" dxfId="340" priority="3259" operator="equal">
      <formula>0</formula>
    </cfRule>
    <cfRule type="containsText" dxfId="339" priority="3260" operator="containsText" text="根拠法令等の記載内容を再度確認してください。">
      <formula>NOT(ISERROR(SEARCH("根拠法令等の記載内容を再度確認してください。",AR812)))</formula>
    </cfRule>
  </conditionalFormatting>
  <conditionalFormatting sqref="AR816:AR817">
    <cfRule type="containsText" dxfId="338" priority="3253" operator="containsText" text="根拠法令等の記載内容を再度確認してください。">
      <formula>NOT(ISERROR(SEARCH("根拠法令等の記載内容を再度確認してください。",AR816)))</formula>
    </cfRule>
    <cfRule type="cellIs" dxfId="337" priority="3252" operator="equal">
      <formula>0</formula>
    </cfRule>
    <cfRule type="containsErrors" dxfId="336" priority="3251">
      <formula>ISERROR(AR816)</formula>
    </cfRule>
  </conditionalFormatting>
  <conditionalFormatting sqref="AR819">
    <cfRule type="containsText" dxfId="335" priority="3246" operator="containsText" text="根拠法令等の記載内容を再度確認してください。">
      <formula>NOT(ISERROR(SEARCH("根拠法令等の記載内容を再度確認してください。",AR819)))</formula>
    </cfRule>
    <cfRule type="cellIs" dxfId="334" priority="3245" operator="equal">
      <formula>0</formula>
    </cfRule>
    <cfRule type="containsErrors" dxfId="333" priority="3244">
      <formula>ISERROR(AR819)</formula>
    </cfRule>
  </conditionalFormatting>
  <conditionalFormatting sqref="AR824">
    <cfRule type="containsText" dxfId="332" priority="1480" operator="containsText" text="根拠法令等の記載内容を再度確認してください。">
      <formula>NOT(ISERROR(SEARCH("根拠法令等の記載内容を再度確認してください。",AR824)))</formula>
    </cfRule>
    <cfRule type="containsErrors" dxfId="331" priority="1478">
      <formula>ISERROR(AR824)</formula>
    </cfRule>
    <cfRule type="cellIs" dxfId="330" priority="1479" operator="equal">
      <formula>0</formula>
    </cfRule>
  </conditionalFormatting>
  <conditionalFormatting sqref="AR828">
    <cfRule type="cellIs" dxfId="329" priority="1472" operator="equal">
      <formula>0</formula>
    </cfRule>
    <cfRule type="containsText" dxfId="328" priority="1473" operator="containsText" text="根拠法令等の記載内容を再度確認してください。">
      <formula>NOT(ISERROR(SEARCH("根拠法令等の記載内容を再度確認してください。",AR828)))</formula>
    </cfRule>
    <cfRule type="containsErrors" dxfId="327" priority="1471">
      <formula>ISERROR(AR828)</formula>
    </cfRule>
  </conditionalFormatting>
  <conditionalFormatting sqref="AR831">
    <cfRule type="cellIs" dxfId="326" priority="1465" operator="equal">
      <formula>0</formula>
    </cfRule>
    <cfRule type="containsText" dxfId="325" priority="1466" operator="containsText" text="根拠法令等の記載内容を再度確認してください。">
      <formula>NOT(ISERROR(SEARCH("根拠法令等の記載内容を再度確認してください。",AR831)))</formula>
    </cfRule>
    <cfRule type="containsErrors" dxfId="324" priority="1464">
      <formula>ISERROR(AR831)</formula>
    </cfRule>
  </conditionalFormatting>
  <conditionalFormatting sqref="AR835">
    <cfRule type="containsText" dxfId="323" priority="1459" operator="containsText" text="根拠法令等の記載内容を再度確認してください。">
      <formula>NOT(ISERROR(SEARCH("根拠法令等の記載内容を再度確認してください。",AR835)))</formula>
    </cfRule>
    <cfRule type="cellIs" dxfId="322" priority="1458" operator="equal">
      <formula>0</formula>
    </cfRule>
    <cfRule type="containsErrors" dxfId="321" priority="1457">
      <formula>ISERROR(AR835)</formula>
    </cfRule>
  </conditionalFormatting>
  <conditionalFormatting sqref="AR839">
    <cfRule type="containsErrors" dxfId="320" priority="1450">
      <formula>ISERROR(AR839)</formula>
    </cfRule>
    <cfRule type="cellIs" dxfId="319" priority="1451" operator="equal">
      <formula>0</formula>
    </cfRule>
    <cfRule type="containsText" dxfId="318" priority="1452" operator="containsText" text="根拠法令等の記載内容を再度確認してください。">
      <formula>NOT(ISERROR(SEARCH("根拠法令等の記載内容を再度確認してください。",AR839)))</formula>
    </cfRule>
  </conditionalFormatting>
  <conditionalFormatting sqref="AR843">
    <cfRule type="containsText" dxfId="317" priority="1445" operator="containsText" text="根拠法令等の記載内容を再度確認してください。">
      <formula>NOT(ISERROR(SEARCH("根拠法令等の記載内容を再度確認してください。",AR843)))</formula>
    </cfRule>
    <cfRule type="containsErrors" dxfId="316" priority="1443">
      <formula>ISERROR(AR843)</formula>
    </cfRule>
    <cfRule type="cellIs" dxfId="315" priority="1444" operator="equal">
      <formula>0</formula>
    </cfRule>
  </conditionalFormatting>
  <conditionalFormatting sqref="AR847:AR848">
    <cfRule type="containsErrors" dxfId="314" priority="1436">
      <formula>ISERROR(AR847)</formula>
    </cfRule>
    <cfRule type="containsText" dxfId="313" priority="1438" operator="containsText" text="根拠法令等の記載内容を再度確認してください。">
      <formula>NOT(ISERROR(SEARCH("根拠法令等の記載内容を再度確認してください。",AR847)))</formula>
    </cfRule>
    <cfRule type="cellIs" dxfId="312" priority="1437" operator="equal">
      <formula>0</formula>
    </cfRule>
  </conditionalFormatting>
  <conditionalFormatting sqref="AR852">
    <cfRule type="cellIs" dxfId="311" priority="1430" operator="equal">
      <formula>0</formula>
    </cfRule>
    <cfRule type="containsText" dxfId="310" priority="1431" operator="containsText" text="根拠法令等の記載内容を再度確認してください。">
      <formula>NOT(ISERROR(SEARCH("根拠法令等の記載内容を再度確認してください。",AR852)))</formula>
    </cfRule>
    <cfRule type="containsErrors" dxfId="309" priority="1429">
      <formula>ISERROR(AR852)</formula>
    </cfRule>
  </conditionalFormatting>
  <conditionalFormatting sqref="AR856">
    <cfRule type="cellIs" dxfId="308" priority="1423" operator="equal">
      <formula>0</formula>
    </cfRule>
    <cfRule type="containsText" dxfId="307" priority="1424" operator="containsText" text="根拠法令等の記載内容を再度確認してください。">
      <formula>NOT(ISERROR(SEARCH("根拠法令等の記載内容を再度確認してください。",AR856)))</formula>
    </cfRule>
    <cfRule type="containsErrors" dxfId="306" priority="1422">
      <formula>ISERROR(AR856)</formula>
    </cfRule>
  </conditionalFormatting>
  <conditionalFormatting sqref="AR858">
    <cfRule type="containsErrors" dxfId="305" priority="1415">
      <formula>ISERROR(AR858)</formula>
    </cfRule>
    <cfRule type="cellIs" dxfId="304" priority="1416" operator="equal">
      <formula>0</formula>
    </cfRule>
    <cfRule type="containsText" dxfId="303" priority="1417" operator="containsText" text="根拠法令等の記載内容を再度確認してください。">
      <formula>NOT(ISERROR(SEARCH("根拠法令等の記載内容を再度確認してください。",AR858)))</formula>
    </cfRule>
  </conditionalFormatting>
  <conditionalFormatting sqref="AR860:AR861">
    <cfRule type="containsErrors" dxfId="302" priority="1408">
      <formula>ISERROR(AR860)</formula>
    </cfRule>
    <cfRule type="cellIs" dxfId="301" priority="1409" operator="equal">
      <formula>0</formula>
    </cfRule>
    <cfRule type="containsText" dxfId="300" priority="1410" operator="containsText" text="根拠法令等の記載内容を再度確認してください。">
      <formula>NOT(ISERROR(SEARCH("根拠法令等の記載内容を再度確認してください。",AR860)))</formula>
    </cfRule>
  </conditionalFormatting>
  <conditionalFormatting sqref="AR863">
    <cfRule type="containsErrors" dxfId="299" priority="1401">
      <formula>ISERROR(AR863)</formula>
    </cfRule>
    <cfRule type="cellIs" dxfId="298" priority="1402" operator="equal">
      <formula>0</formula>
    </cfRule>
    <cfRule type="containsText" dxfId="297" priority="1403" operator="containsText" text="根拠法令等の記載内容を再度確認してください。">
      <formula>NOT(ISERROR(SEARCH("根拠法令等の記載内容を再度確認してください。",AR863)))</formula>
    </cfRule>
  </conditionalFormatting>
  <conditionalFormatting sqref="AR867:AR868">
    <cfRule type="cellIs" dxfId="296" priority="1395" operator="equal">
      <formula>0</formula>
    </cfRule>
    <cfRule type="containsErrors" dxfId="295" priority="1394">
      <formula>ISERROR(AR867)</formula>
    </cfRule>
    <cfRule type="containsText" dxfId="294" priority="1396" operator="containsText" text="根拠法令等の記載内容を再度確認してください。">
      <formula>NOT(ISERROR(SEARCH("根拠法令等の記載内容を再度確認してください。",AR867)))</formula>
    </cfRule>
  </conditionalFormatting>
  <conditionalFormatting sqref="AR873">
    <cfRule type="containsErrors" dxfId="293" priority="1380">
      <formula>ISERROR(AR873)</formula>
    </cfRule>
    <cfRule type="containsText" dxfId="292" priority="1382" operator="containsText" text="根拠法令等の記載内容を再度確認してください。">
      <formula>NOT(ISERROR(SEARCH("根拠法令等の記載内容を再度確認してください。",AR873)))</formula>
    </cfRule>
    <cfRule type="cellIs" dxfId="291" priority="1381" operator="equal">
      <formula>0</formula>
    </cfRule>
  </conditionalFormatting>
  <conditionalFormatting sqref="AR875">
    <cfRule type="containsText" dxfId="290" priority="1389" operator="containsText" text="根拠法令等の記載内容を再度確認してください。">
      <formula>NOT(ISERROR(SEARCH("根拠法令等の記載内容を再度確認してください。",AR875)))</formula>
    </cfRule>
    <cfRule type="cellIs" dxfId="289" priority="1388" operator="equal">
      <formula>0</formula>
    </cfRule>
    <cfRule type="containsErrors" dxfId="288" priority="1387">
      <formula>ISERROR(AR875)</formula>
    </cfRule>
  </conditionalFormatting>
  <conditionalFormatting sqref="AR881">
    <cfRule type="cellIs" dxfId="287" priority="283" operator="equal">
      <formula>0</formula>
    </cfRule>
    <cfRule type="containsText" dxfId="286" priority="284" operator="containsText" text="根拠法令等の記載内容を再度確認してください。">
      <formula>NOT(ISERROR(SEARCH("根拠法令等の記載内容を再度確認してください。",AR881)))</formula>
    </cfRule>
    <cfRule type="containsErrors" dxfId="285" priority="282">
      <formula>ISERROR(AR881)</formula>
    </cfRule>
  </conditionalFormatting>
  <conditionalFormatting sqref="AR885">
    <cfRule type="containsErrors" dxfId="284" priority="120">
      <formula>ISERROR(AR885)</formula>
    </cfRule>
    <cfRule type="containsText" dxfId="283" priority="122" operator="containsText" text="根拠法令等の記載内容を再度確認してください。">
      <formula>NOT(ISERROR(SEARCH("根拠法令等の記載内容を再度確認してください。",AR885)))</formula>
    </cfRule>
    <cfRule type="cellIs" dxfId="282" priority="121" operator="equal">
      <formula>0</formula>
    </cfRule>
  </conditionalFormatting>
  <conditionalFormatting sqref="AR891">
    <cfRule type="cellIs" dxfId="281" priority="3174" operator="equal">
      <formula>0</formula>
    </cfRule>
    <cfRule type="containsText" dxfId="280" priority="3175" operator="containsText" text="根拠法令等の記載内容を再度確認してください。">
      <formula>NOT(ISERROR(SEARCH("根拠法令等の記載内容を再度確認してください。",AR891)))</formula>
    </cfRule>
    <cfRule type="containsErrors" dxfId="279" priority="3173">
      <formula>ISERROR(AR891)</formula>
    </cfRule>
  </conditionalFormatting>
  <conditionalFormatting sqref="AR897:AR898">
    <cfRule type="containsErrors" dxfId="278" priority="3166">
      <formula>ISERROR(AR897)</formula>
    </cfRule>
    <cfRule type="cellIs" dxfId="277" priority="3167" operator="equal">
      <formula>0</formula>
    </cfRule>
    <cfRule type="containsText" dxfId="276" priority="3168" operator="containsText" text="根拠法令等の記載内容を再度確認してください。">
      <formula>NOT(ISERROR(SEARCH("根拠法令等の記載内容を再度確認してください。",AR897)))</formula>
    </cfRule>
  </conditionalFormatting>
  <conditionalFormatting sqref="AR900">
    <cfRule type="containsText" dxfId="275" priority="3161" operator="containsText" text="根拠法令等の記載内容を再度確認してください。">
      <formula>NOT(ISERROR(SEARCH("根拠法令等の記載内容を再度確認してください。",AR900)))</formula>
    </cfRule>
    <cfRule type="containsErrors" dxfId="274" priority="3159">
      <formula>ISERROR(AR900)</formula>
    </cfRule>
    <cfRule type="cellIs" dxfId="273" priority="3160" operator="equal">
      <formula>0</formula>
    </cfRule>
  </conditionalFormatting>
  <conditionalFormatting sqref="AR905">
    <cfRule type="cellIs" dxfId="272" priority="3153" operator="equal">
      <formula>0</formula>
    </cfRule>
    <cfRule type="containsText" dxfId="271" priority="3154" operator="containsText" text="根拠法令等の記載内容を再度確認してください。">
      <formula>NOT(ISERROR(SEARCH("根拠法令等の記載内容を再度確認してください。",AR905)))</formula>
    </cfRule>
    <cfRule type="containsErrors" dxfId="270" priority="3152">
      <formula>ISERROR(AR905)</formula>
    </cfRule>
  </conditionalFormatting>
  <conditionalFormatting sqref="AR913:AR915">
    <cfRule type="containsErrors" dxfId="269" priority="1369">
      <formula>ISERROR(AR913)</formula>
    </cfRule>
    <cfRule type="cellIs" dxfId="268" priority="1370" operator="equal">
      <formula>0</formula>
    </cfRule>
    <cfRule type="containsText" dxfId="267" priority="1371" operator="containsText" text="根拠法令等の記載内容を再度確認してください。">
      <formula>NOT(ISERROR(SEARCH("根拠法令等の記載内容を再度確認してください。",AR913)))</formula>
    </cfRule>
  </conditionalFormatting>
  <conditionalFormatting sqref="AR917:AR918">
    <cfRule type="containsText" dxfId="266" priority="1364" operator="containsText" text="根拠法令等の記載内容を再度確認してください。">
      <formula>NOT(ISERROR(SEARCH("根拠法令等の記載内容を再度確認してください。",AR917)))</formula>
    </cfRule>
    <cfRule type="cellIs" dxfId="265" priority="1363" operator="equal">
      <formula>0</formula>
    </cfRule>
    <cfRule type="containsErrors" dxfId="264" priority="1362">
      <formula>ISERROR(AR917)</formula>
    </cfRule>
  </conditionalFormatting>
  <conditionalFormatting sqref="AR925">
    <cfRule type="containsText" dxfId="263" priority="278" operator="containsText" text="根拠法令等の記載内容を再度確認してください。">
      <formula>NOT(ISERROR(SEARCH("根拠法令等の記載内容を再度確認してください。",AR925)))</formula>
    </cfRule>
    <cfRule type="cellIs" dxfId="262" priority="277" operator="equal">
      <formula>0</formula>
    </cfRule>
    <cfRule type="containsErrors" dxfId="261" priority="276">
      <formula>ISERROR(AR925)</formula>
    </cfRule>
  </conditionalFormatting>
  <conditionalFormatting sqref="AR928">
    <cfRule type="containsErrors" dxfId="260" priority="273">
      <formula>ISERROR(AR928)</formula>
    </cfRule>
    <cfRule type="cellIs" dxfId="259" priority="274" operator="equal">
      <formula>0</formula>
    </cfRule>
    <cfRule type="containsText" dxfId="258" priority="275" operator="containsText" text="根拠法令等の記載内容を再度確認してください。">
      <formula>NOT(ISERROR(SEARCH("根拠法令等の記載内容を再度確認してください。",AR928)))</formula>
    </cfRule>
  </conditionalFormatting>
  <conditionalFormatting sqref="AR937">
    <cfRule type="containsText" dxfId="257" priority="272" operator="containsText" text="根拠法令等の記載内容を再度確認してください。">
      <formula>NOT(ISERROR(SEARCH("根拠法令等の記載内容を再度確認してください。",AR937)))</formula>
    </cfRule>
    <cfRule type="containsErrors" dxfId="256" priority="270">
      <formula>ISERROR(AR937)</formula>
    </cfRule>
    <cfRule type="cellIs" dxfId="255" priority="271" operator="equal">
      <formula>0</formula>
    </cfRule>
  </conditionalFormatting>
  <conditionalFormatting sqref="AR940">
    <cfRule type="cellIs" dxfId="254" priority="268" operator="equal">
      <formula>0</formula>
    </cfRule>
    <cfRule type="containsErrors" dxfId="253" priority="267">
      <formula>ISERROR(AR940)</formula>
    </cfRule>
    <cfRule type="containsText" dxfId="252" priority="269" operator="containsText" text="根拠法令等の記載内容を再度確認してください。">
      <formula>NOT(ISERROR(SEARCH("根拠法令等の記載内容を再度確認してください。",AR940)))</formula>
    </cfRule>
  </conditionalFormatting>
  <conditionalFormatting sqref="AR944">
    <cfRule type="containsText" dxfId="251" priority="266" operator="containsText" text="根拠法令等の記載内容を再度確認してください。">
      <formula>NOT(ISERROR(SEARCH("根拠法令等の記載内容を再度確認してください。",AR944)))</formula>
    </cfRule>
    <cfRule type="containsErrors" dxfId="250" priority="264">
      <formula>ISERROR(AR944)</formula>
    </cfRule>
    <cfRule type="cellIs" dxfId="249" priority="265" operator="equal">
      <formula>0</formula>
    </cfRule>
  </conditionalFormatting>
  <conditionalFormatting sqref="AR947">
    <cfRule type="cellIs" dxfId="248" priority="262" operator="equal">
      <formula>0</formula>
    </cfRule>
    <cfRule type="containsText" dxfId="247" priority="263" operator="containsText" text="根拠法令等の記載内容を再度確認してください。">
      <formula>NOT(ISERROR(SEARCH("根拠法令等の記載内容を再度確認してください。",AR947)))</formula>
    </cfRule>
    <cfRule type="containsErrors" dxfId="246" priority="261">
      <formula>ISERROR(AR947)</formula>
    </cfRule>
  </conditionalFormatting>
  <conditionalFormatting sqref="AR951">
    <cfRule type="cellIs" dxfId="245" priority="259" operator="equal">
      <formula>0</formula>
    </cfRule>
    <cfRule type="containsErrors" dxfId="244" priority="258">
      <formula>ISERROR(AR951)</formula>
    </cfRule>
    <cfRule type="containsText" dxfId="243" priority="260" operator="containsText" text="根拠法令等の記載内容を再度確認してください。">
      <formula>NOT(ISERROR(SEARCH("根拠法令等の記載内容を再度確認してください。",AR951)))</formula>
    </cfRule>
  </conditionalFormatting>
  <conditionalFormatting sqref="AR955">
    <cfRule type="cellIs" dxfId="242" priority="256" operator="equal">
      <formula>0</formula>
    </cfRule>
    <cfRule type="containsText" dxfId="241" priority="257" operator="containsText" text="根拠法令等の記載内容を再度確認してください。">
      <formula>NOT(ISERROR(SEARCH("根拠法令等の記載内容を再度確認してください。",AR955)))</formula>
    </cfRule>
    <cfRule type="containsErrors" dxfId="240" priority="255">
      <formula>ISERROR(AR955)</formula>
    </cfRule>
  </conditionalFormatting>
  <conditionalFormatting sqref="AR959">
    <cfRule type="cellIs" dxfId="239" priority="253" operator="equal">
      <formula>0</formula>
    </cfRule>
    <cfRule type="containsText" dxfId="238" priority="254" operator="containsText" text="根拠法令等の記載内容を再度確認してください。">
      <formula>NOT(ISERROR(SEARCH("根拠法令等の記載内容を再度確認してください。",AR959)))</formula>
    </cfRule>
    <cfRule type="containsErrors" dxfId="237" priority="252">
      <formula>ISERROR(AR959)</formula>
    </cfRule>
  </conditionalFormatting>
  <conditionalFormatting sqref="AR964">
    <cfRule type="containsErrors" dxfId="236" priority="249">
      <formula>ISERROR(AR964)</formula>
    </cfRule>
    <cfRule type="cellIs" dxfId="235" priority="250" operator="equal">
      <formula>0</formula>
    </cfRule>
    <cfRule type="containsText" dxfId="234" priority="251" operator="containsText" text="根拠法令等の記載内容を再度確認してください。">
      <formula>NOT(ISERROR(SEARCH("根拠法令等の記載内容を再度確認してください。",AR964)))</formula>
    </cfRule>
  </conditionalFormatting>
  <conditionalFormatting sqref="AR967">
    <cfRule type="containsErrors" dxfId="233" priority="1271">
      <formula>ISERROR(AR967)</formula>
    </cfRule>
    <cfRule type="cellIs" dxfId="232" priority="1272" operator="equal">
      <formula>0</formula>
    </cfRule>
    <cfRule type="containsText" dxfId="231" priority="1273" operator="containsText" text="根拠法令等の記載内容を再度確認してください。">
      <formula>NOT(ISERROR(SEARCH("根拠法令等の記載内容を再度確認してください。",AR967)))</formula>
    </cfRule>
  </conditionalFormatting>
  <conditionalFormatting sqref="AR970:AR971">
    <cfRule type="containsText" dxfId="230" priority="1270" operator="containsText" text="根拠法令等の記載内容を再度確認してください。">
      <formula>NOT(ISERROR(SEARCH("根拠法令等の記載内容を再度確認してください。",AR970)))</formula>
    </cfRule>
    <cfRule type="cellIs" dxfId="229" priority="1269" operator="equal">
      <formula>0</formula>
    </cfRule>
    <cfRule type="containsErrors" dxfId="228" priority="1268">
      <formula>ISERROR(AR970)</formula>
    </cfRule>
  </conditionalFormatting>
  <conditionalFormatting sqref="AR974">
    <cfRule type="containsText" dxfId="227" priority="1267" operator="containsText" text="根拠法令等の記載内容を再度確認してください。">
      <formula>NOT(ISERROR(SEARCH("根拠法令等の記載内容を再度確認してください。",AR974)))</formula>
    </cfRule>
    <cfRule type="containsErrors" dxfId="226" priority="1265">
      <formula>ISERROR(AR974)</formula>
    </cfRule>
    <cfRule type="cellIs" dxfId="225" priority="1266" operator="equal">
      <formula>0</formula>
    </cfRule>
  </conditionalFormatting>
  <conditionalFormatting sqref="AR977:AR978">
    <cfRule type="containsErrors" dxfId="224" priority="1259">
      <formula>ISERROR(AR977)</formula>
    </cfRule>
    <cfRule type="cellIs" dxfId="223" priority="1260" operator="equal">
      <formula>0</formula>
    </cfRule>
    <cfRule type="containsText" dxfId="222" priority="1261" operator="containsText" text="根拠法令等の記載内容を再度確認してください。">
      <formula>NOT(ISERROR(SEARCH("根拠法令等の記載内容を再度確認してください。",AR977)))</formula>
    </cfRule>
  </conditionalFormatting>
  <conditionalFormatting sqref="AR983">
    <cfRule type="cellIs" dxfId="221" priority="1257" operator="equal">
      <formula>0</formula>
    </cfRule>
    <cfRule type="containsText" dxfId="220" priority="1258" operator="containsText" text="根拠法令等の記載内容を再度確認してください。">
      <formula>NOT(ISERROR(SEARCH("根拠法令等の記載内容を再度確認してください。",AR983)))</formula>
    </cfRule>
    <cfRule type="containsErrors" dxfId="219" priority="1256">
      <formula>ISERROR(AR983)</formula>
    </cfRule>
  </conditionalFormatting>
  <conditionalFormatting sqref="AR1002">
    <cfRule type="containsText" dxfId="218" priority="1163" operator="containsText" text="根拠法令等の記載内容を再度確認してください。">
      <formula>NOT(ISERROR(SEARCH("根拠法令等の記載内容を再度確認してください。",AR1002)))</formula>
    </cfRule>
    <cfRule type="cellIs" dxfId="217" priority="1162" operator="equal">
      <formula>0</formula>
    </cfRule>
    <cfRule type="containsErrors" dxfId="216" priority="1161">
      <formula>ISERROR(AR1002)</formula>
    </cfRule>
  </conditionalFormatting>
  <conditionalFormatting sqref="AR1008">
    <cfRule type="containsText" dxfId="215" priority="248" operator="containsText" text="根拠法令等の記載内容を再度確認してください。">
      <formula>NOT(ISERROR(SEARCH("根拠法令等の記載内容を再度確認してください。",AR1008)))</formula>
    </cfRule>
    <cfRule type="cellIs" dxfId="214" priority="247" operator="equal">
      <formula>0</formula>
    </cfRule>
    <cfRule type="containsErrors" dxfId="213" priority="246">
      <formula>ISERROR(AR1008)</formula>
    </cfRule>
  </conditionalFormatting>
  <conditionalFormatting sqref="AR1022">
    <cfRule type="containsErrors" dxfId="212" priority="1250">
      <formula>ISERROR(AR1022)</formula>
    </cfRule>
    <cfRule type="cellIs" dxfId="211" priority="1251" operator="equal">
      <formula>0</formula>
    </cfRule>
    <cfRule type="containsText" dxfId="210" priority="1252" operator="containsText" text="計画策定に向けて取り組んでください。">
      <formula>NOT(ISERROR(SEARCH("計画策定に向けて取り組んでください。",AR1022)))</formula>
    </cfRule>
  </conditionalFormatting>
  <conditionalFormatting sqref="AR1030">
    <cfRule type="containsErrors" dxfId="209" priority="1202">
      <formula>ISERROR(AR1030)</formula>
    </cfRule>
    <cfRule type="cellIs" dxfId="208" priority="1203" operator="equal">
      <formula>0</formula>
    </cfRule>
    <cfRule type="containsText" dxfId="207" priority="1204" operator="containsText" text="計画策定に向けて取り組んでください。">
      <formula>NOT(ISERROR(SEARCH("計画策定に向けて取り組んでください。",AR1030)))</formula>
    </cfRule>
  </conditionalFormatting>
  <conditionalFormatting sqref="AR1037">
    <cfRule type="containsErrors" dxfId="206" priority="1158">
      <formula>ISERROR(AR1037)</formula>
    </cfRule>
    <cfRule type="containsText" dxfId="205" priority="1160" operator="containsText" text="根拠法令等の記載内容を再度確認してください。">
      <formula>NOT(ISERROR(SEARCH("根拠法令等の記載内容を再度確認してください。",AR1037)))</formula>
    </cfRule>
    <cfRule type="cellIs" dxfId="204" priority="1159" operator="equal">
      <formula>0</formula>
    </cfRule>
  </conditionalFormatting>
  <conditionalFormatting sqref="AR1040">
    <cfRule type="cellIs" dxfId="203" priority="244" operator="equal">
      <formula>0</formula>
    </cfRule>
    <cfRule type="containsErrors" dxfId="202" priority="243">
      <formula>ISERROR(AR1040)</formula>
    </cfRule>
    <cfRule type="containsText" dxfId="201" priority="245" operator="containsText" text="根拠法令等の記載内容を再度確認してください。">
      <formula>NOT(ISERROR(SEARCH("根拠法令等の記載内容を再度確認してください。",AR1040)))</formula>
    </cfRule>
  </conditionalFormatting>
  <conditionalFormatting sqref="AR1043:AR1044">
    <cfRule type="cellIs" dxfId="200" priority="241" operator="equal">
      <formula>0</formula>
    </cfRule>
    <cfRule type="containsText" dxfId="199" priority="242" operator="containsText" text="根拠法令等の記載内容を再度確認してください。">
      <formula>NOT(ISERROR(SEARCH("根拠法令等の記載内容を再度確認してください。",AR1043)))</formula>
    </cfRule>
    <cfRule type="containsErrors" dxfId="198" priority="240">
      <formula>ISERROR(AR1043)</formula>
    </cfRule>
  </conditionalFormatting>
  <conditionalFormatting sqref="AR1048">
    <cfRule type="containsErrors" dxfId="197" priority="1240">
      <formula>ISERROR(AR1048)</formula>
    </cfRule>
    <cfRule type="cellIs" dxfId="196" priority="1241" operator="equal">
      <formula>0</formula>
    </cfRule>
    <cfRule type="containsText" dxfId="195" priority="1242" operator="containsText" text="定期的に実施できるよう取り組んでください。">
      <formula>NOT(ISERROR(SEARCH("定期的に実施できるよう取り組んでください。",AR1048)))</formula>
    </cfRule>
  </conditionalFormatting>
  <conditionalFormatting sqref="AR1051">
    <cfRule type="containsErrors" dxfId="194" priority="1195">
      <formula>ISERROR(AR1051)</formula>
    </cfRule>
    <cfRule type="containsText" dxfId="193" priority="1197" operator="containsText" text="定期的に実施できるよう取り組んでください。">
      <formula>NOT(ISERROR(SEARCH("定期的に実施できるよう取り組んでください。",AR1051)))</formula>
    </cfRule>
    <cfRule type="cellIs" dxfId="192" priority="1196" operator="equal">
      <formula>0</formula>
    </cfRule>
  </conditionalFormatting>
  <conditionalFormatting sqref="AR1057">
    <cfRule type="containsErrors" dxfId="191" priority="1226">
      <formula>ISERROR(AR1057)</formula>
    </cfRule>
    <cfRule type="cellIs" dxfId="190" priority="1227" operator="equal">
      <formula>0</formula>
    </cfRule>
    <cfRule type="containsText" dxfId="189" priority="1228" operator="containsText" text="定期的に実施できるよう取り組んでください。">
      <formula>NOT(ISERROR(SEARCH("定期的に実施できるよう取り組んでください。",AR1057)))</formula>
    </cfRule>
  </conditionalFormatting>
  <conditionalFormatting sqref="AR1061">
    <cfRule type="containsErrors" dxfId="188" priority="1223">
      <formula>ISERROR(AR1061)</formula>
    </cfRule>
    <cfRule type="cellIs" dxfId="187" priority="1224" operator="equal">
      <formula>0</formula>
    </cfRule>
    <cfRule type="containsText" dxfId="186" priority="1225" operator="containsText" text="定期的に実施できるよう取り組んでください。">
      <formula>NOT(ISERROR(SEARCH("定期的に実施できるよう取り組んでください。",AR1061)))</formula>
    </cfRule>
  </conditionalFormatting>
  <conditionalFormatting sqref="AR1066">
    <cfRule type="containsErrors" dxfId="185" priority="970">
      <formula>ISERROR(AR1066)</formula>
    </cfRule>
    <cfRule type="cellIs" dxfId="184" priority="971" operator="equal">
      <formula>0</formula>
    </cfRule>
    <cfRule type="containsText" dxfId="183" priority="972" operator="containsText" text="根拠法令等の記載内容を再度確認してください。">
      <formula>NOT(ISERROR(SEARCH("根拠法令等の記載内容を再度確認してください。",AR1066)))</formula>
    </cfRule>
  </conditionalFormatting>
  <conditionalFormatting sqref="AR1072">
    <cfRule type="cellIs" dxfId="182" priority="238" operator="equal">
      <formula>0</formula>
    </cfRule>
    <cfRule type="containsErrors" dxfId="181" priority="237">
      <formula>ISERROR(AR1072)</formula>
    </cfRule>
    <cfRule type="containsText" dxfId="180" priority="239" operator="containsText" text="根拠法令等の記載内容を再度確認してください。">
      <formula>NOT(ISERROR(SEARCH("根拠法令等の記載内容を再度確認してください。",AR1072)))</formula>
    </cfRule>
  </conditionalFormatting>
  <conditionalFormatting sqref="AR1105">
    <cfRule type="containsErrors" dxfId="179" priority="973">
      <formula>ISERROR(AR1105)</formula>
    </cfRule>
    <cfRule type="containsText" dxfId="178" priority="975" operator="containsText" text="根拠法令等の記載内容を再度確認してください。">
      <formula>NOT(ISERROR(SEARCH("根拠法令等の記載内容を再度確認してください。",AR1105)))</formula>
    </cfRule>
    <cfRule type="cellIs" dxfId="177" priority="974" operator="equal">
      <formula>0</formula>
    </cfRule>
  </conditionalFormatting>
  <conditionalFormatting sqref="AR1126">
    <cfRule type="containsErrors" dxfId="176" priority="976">
      <formula>ISERROR(AR1126)</formula>
    </cfRule>
    <cfRule type="cellIs" dxfId="175" priority="977" operator="equal">
      <formula>0</formula>
    </cfRule>
    <cfRule type="containsText" dxfId="174" priority="978" operator="containsText" text="根拠法令等の記載内容を再度確認してください。">
      <formula>NOT(ISERROR(SEARCH("根拠法令等の記載内容を再度確認してください。",AR1126)))</formula>
    </cfRule>
  </conditionalFormatting>
  <conditionalFormatting sqref="AR1136">
    <cfRule type="containsText" dxfId="173" priority="233" operator="containsText" text="根拠法令等の記載内容を再度確認してください。">
      <formula>NOT(ISERROR(SEARCH("根拠法令等の記載内容を再度確認してください。",AR1136)))</formula>
    </cfRule>
    <cfRule type="cellIs" dxfId="172" priority="232" operator="equal">
      <formula>0</formula>
    </cfRule>
    <cfRule type="containsErrors" dxfId="171" priority="231">
      <formula>ISERROR(AR1136)</formula>
    </cfRule>
  </conditionalFormatting>
  <conditionalFormatting sqref="AR1149">
    <cfRule type="cellIs" dxfId="170" priority="983" operator="equal">
      <formula>0</formula>
    </cfRule>
    <cfRule type="containsErrors" dxfId="169" priority="982">
      <formula>ISERROR(AR1149)</formula>
    </cfRule>
    <cfRule type="containsText" dxfId="168" priority="984" operator="containsText" text="根拠法令等の記載内容を再度確認してください。">
      <formula>NOT(ISERROR(SEARCH("根拠法令等の記載内容を再度確認してください。",AR1149)))</formula>
    </cfRule>
  </conditionalFormatting>
  <conditionalFormatting sqref="AR1152">
    <cfRule type="cellIs" dxfId="167" priority="986" operator="equal">
      <formula>0</formula>
    </cfRule>
    <cfRule type="containsErrors" dxfId="166" priority="985">
      <formula>ISERROR(AR1152)</formula>
    </cfRule>
    <cfRule type="containsText" dxfId="165" priority="987" operator="containsText" text="根拠法令等の記載内容を再度確認してください。">
      <formula>NOT(ISERROR(SEARCH("根拠法令等の記載内容を再度確認してください。",AR1152)))</formula>
    </cfRule>
  </conditionalFormatting>
  <conditionalFormatting sqref="AR1155">
    <cfRule type="containsErrors" dxfId="164" priority="988">
      <formula>ISERROR(AR1155)</formula>
    </cfRule>
    <cfRule type="containsText" dxfId="163" priority="990" operator="containsText" text="根拠法令等の記載内容を再度確認してください。">
      <formula>NOT(ISERROR(SEARCH("根拠法令等の記載内容を再度確認してください。",AR1155)))</formula>
    </cfRule>
    <cfRule type="cellIs" dxfId="162" priority="989" operator="equal">
      <formula>0</formula>
    </cfRule>
  </conditionalFormatting>
  <conditionalFormatting sqref="AR1161">
    <cfRule type="containsErrors" dxfId="161" priority="991">
      <formula>ISERROR(AR1161)</formula>
    </cfRule>
    <cfRule type="cellIs" dxfId="160" priority="992" operator="equal">
      <formula>0</formula>
    </cfRule>
    <cfRule type="containsText" dxfId="159" priority="993" operator="containsText" text="根拠法令等の記載内容を再度確認してください。">
      <formula>NOT(ISERROR(SEARCH("根拠法令等の記載内容を再度確認してください。",AR1161)))</formula>
    </cfRule>
  </conditionalFormatting>
  <conditionalFormatting sqref="AR1164">
    <cfRule type="cellIs" dxfId="158" priority="995" operator="equal">
      <formula>0</formula>
    </cfRule>
    <cfRule type="containsErrors" dxfId="157" priority="994">
      <formula>ISERROR(AR1164)</formula>
    </cfRule>
    <cfRule type="containsText" dxfId="156" priority="996" operator="containsText" text="根拠法令等の記載内容を再度確認してください。">
      <formula>NOT(ISERROR(SEARCH("根拠法令等の記載内容を再度確認してください。",AR1164)))</formula>
    </cfRule>
  </conditionalFormatting>
  <conditionalFormatting sqref="AR1168">
    <cfRule type="containsErrors" dxfId="155" priority="997">
      <formula>ISERROR(AR1168)</formula>
    </cfRule>
    <cfRule type="containsText" dxfId="154" priority="999" operator="containsText" text="根拠法令等の記載内容を再度確認してください。">
      <formula>NOT(ISERROR(SEARCH("根拠法令等の記載内容を再度確認してください。",AR1168)))</formula>
    </cfRule>
    <cfRule type="cellIs" dxfId="153" priority="998" operator="equal">
      <formula>0</formula>
    </cfRule>
  </conditionalFormatting>
  <conditionalFormatting sqref="AR1172">
    <cfRule type="cellIs" dxfId="152" priority="1001" operator="equal">
      <formula>0</formula>
    </cfRule>
    <cfRule type="containsErrors" dxfId="151" priority="1000">
      <formula>ISERROR(AR1172)</formula>
    </cfRule>
    <cfRule type="containsText" dxfId="150" priority="1002" operator="containsText" text="根拠法令等の記載内容を再度確認してください。">
      <formula>NOT(ISERROR(SEARCH("根拠法令等の記載内容を再度確認してください。",AR1172)))</formula>
    </cfRule>
  </conditionalFormatting>
  <conditionalFormatting sqref="AR1182">
    <cfRule type="cellIs" dxfId="149" priority="1011" operator="equal">
      <formula>0</formula>
    </cfRule>
    <cfRule type="containsText" dxfId="148" priority="1012" operator="containsText" text="根拠法令等の記載内容を再度確認してください。">
      <formula>NOT(ISERROR(SEARCH("根拠法令等の記載内容を再度確認してください。",AR1182)))</formula>
    </cfRule>
    <cfRule type="containsErrors" dxfId="147" priority="1010">
      <formula>ISERROR(AR1182)</formula>
    </cfRule>
  </conditionalFormatting>
  <conditionalFormatting sqref="AR1186">
    <cfRule type="containsErrors" dxfId="146" priority="1003">
      <formula>ISERROR(AR1186)</formula>
    </cfRule>
    <cfRule type="cellIs" dxfId="145" priority="1004" operator="equal">
      <formula>0</formula>
    </cfRule>
    <cfRule type="containsText" dxfId="144" priority="1005" operator="containsText" text="根拠法令等の記載内容を再度確認してください。">
      <formula>NOT(ISERROR(SEARCH("根拠法令等の記載内容を再度確認してください。",AR1186)))</formula>
    </cfRule>
  </conditionalFormatting>
  <conditionalFormatting sqref="AR1189">
    <cfRule type="containsErrors" dxfId="143" priority="979">
      <formula>ISERROR(AR1189)</formula>
    </cfRule>
    <cfRule type="cellIs" dxfId="142" priority="980" operator="equal">
      <formula>0</formula>
    </cfRule>
    <cfRule type="containsText" dxfId="141" priority="981" operator="containsText" text="根拠法令等の記載内容を再度確認してください。">
      <formula>NOT(ISERROR(SEARCH("根拠法令等の記載内容を再度確認してください。",AR1189)))</formula>
    </cfRule>
  </conditionalFormatting>
  <conditionalFormatting sqref="AR1206">
    <cfRule type="cellIs" dxfId="140" priority="23" operator="equal">
      <formula>0</formula>
    </cfRule>
    <cfRule type="containsText" dxfId="139" priority="24" operator="containsText" text="根拠法令等の記載内容を再度確認してください。">
      <formula>NOT(ISERROR(SEARCH("根拠法令等の記載内容を再度確認してください。",AR1206)))</formula>
    </cfRule>
    <cfRule type="containsErrors" dxfId="138" priority="22">
      <formula>ISERROR(AR1206)</formula>
    </cfRule>
  </conditionalFormatting>
  <conditionalFormatting sqref="AR1209">
    <cfRule type="containsText" dxfId="137" priority="21" operator="containsText" text="根拠法令等の記載内容を再度確認してください。">
      <formula>NOT(ISERROR(SEARCH("根拠法令等の記載内容を再度確認してください。",AR1209)))</formula>
    </cfRule>
    <cfRule type="containsErrors" dxfId="136" priority="19">
      <formula>ISERROR(AR1209)</formula>
    </cfRule>
    <cfRule type="cellIs" dxfId="135" priority="20" operator="equal">
      <formula>0</formula>
    </cfRule>
  </conditionalFormatting>
  <conditionalFormatting sqref="AR1212">
    <cfRule type="containsErrors" dxfId="134" priority="16">
      <formula>ISERROR(AR1212)</formula>
    </cfRule>
    <cfRule type="cellIs" dxfId="133" priority="17" operator="equal">
      <formula>0</formula>
    </cfRule>
    <cfRule type="containsText" dxfId="132" priority="18" operator="containsText" text="根拠法令等の記載内容を再度確認してください。">
      <formula>NOT(ISERROR(SEARCH("根拠法令等の記載内容を再度確認してください。",AR1212)))</formula>
    </cfRule>
  </conditionalFormatting>
  <conditionalFormatting sqref="AR1228">
    <cfRule type="containsErrors" dxfId="131" priority="13">
      <formula>ISERROR(AR1228)</formula>
    </cfRule>
    <cfRule type="cellIs" dxfId="130" priority="14" operator="equal">
      <formula>0</formula>
    </cfRule>
    <cfRule type="containsText" dxfId="129" priority="15" operator="containsText" text="根拠法令等の記載内容を再度確認してください。">
      <formula>NOT(ISERROR(SEARCH("根拠法令等の記載内容を再度確認してください。",AR1228)))</formula>
    </cfRule>
  </conditionalFormatting>
  <conditionalFormatting sqref="AR1241">
    <cfRule type="containsErrors" dxfId="128" priority="10">
      <formula>ISERROR(AR1241)</formula>
    </cfRule>
    <cfRule type="cellIs" dxfId="127" priority="11" operator="equal">
      <formula>0</formula>
    </cfRule>
    <cfRule type="containsText" dxfId="126" priority="12" operator="containsText" text="根拠法令等の記載内容を再度確認してください。">
      <formula>NOT(ISERROR(SEARCH("根拠法令等の記載内容を再度確認してください。",AR1241)))</formula>
    </cfRule>
  </conditionalFormatting>
  <conditionalFormatting sqref="AR1257">
    <cfRule type="cellIs" dxfId="125" priority="8" operator="equal">
      <formula>0</formula>
    </cfRule>
    <cfRule type="containsText" dxfId="124" priority="9" operator="containsText" text="根拠法令等の記載内容を再度確認してください。">
      <formula>NOT(ISERROR(SEARCH("根拠法令等の記載内容を再度確認してください。",AR1257)))</formula>
    </cfRule>
    <cfRule type="containsErrors" dxfId="123" priority="7">
      <formula>ISERROR(AR1257)</formula>
    </cfRule>
  </conditionalFormatting>
  <conditionalFormatting sqref="AR1271">
    <cfRule type="containsErrors" dxfId="122" priority="4">
      <formula>ISERROR(AR1271)</formula>
    </cfRule>
    <cfRule type="cellIs" dxfId="121" priority="5" operator="equal">
      <formula>0</formula>
    </cfRule>
    <cfRule type="containsText" dxfId="120" priority="6" operator="containsText" text="根拠法令等の記載内容を再度確認してください。">
      <formula>NOT(ISERROR(SEARCH("根拠法令等の記載内容を再度確認してください。",AR1271)))</formula>
    </cfRule>
  </conditionalFormatting>
  <conditionalFormatting sqref="AR1291">
    <cfRule type="containsErrors" dxfId="119" priority="1">
      <formula>ISERROR(AR1291)</formula>
    </cfRule>
    <cfRule type="cellIs" dxfId="118" priority="2" operator="equal">
      <formula>0</formula>
    </cfRule>
    <cfRule type="containsText" dxfId="117" priority="3" operator="containsText" text="根拠法令等の記載内容を再度確認してください。">
      <formula>NOT(ISERROR(SEARCH("根拠法令等の記載内容を再度確認してください。",AR1291)))</formula>
    </cfRule>
  </conditionalFormatting>
  <conditionalFormatting sqref="AR1302">
    <cfRule type="cellIs" dxfId="116" priority="886" operator="equal">
      <formula>0</formula>
    </cfRule>
    <cfRule type="containsText" dxfId="115" priority="887" operator="containsText" text="根拠法令等の記載内容を再度確認してください。">
      <formula>NOT(ISERROR(SEARCH("根拠法令等の記載内容を再度確認してください。",AR1302)))</formula>
    </cfRule>
    <cfRule type="containsErrors" dxfId="114" priority="885">
      <formula>ISERROR(AR1302)</formula>
    </cfRule>
  </conditionalFormatting>
  <conditionalFormatting sqref="AR1305">
    <cfRule type="containsErrors" dxfId="113" priority="875">
      <formula>ISERROR(AR1305)</formula>
    </cfRule>
    <cfRule type="cellIs" dxfId="112" priority="876" operator="equal">
      <formula>0</formula>
    </cfRule>
    <cfRule type="containsText" dxfId="111" priority="877" operator="containsText" text="根拠法令等の記載内容を再度確認してください。">
      <formula>NOT(ISERROR(SEARCH("根拠法令等の記載内容を再度確認してください。",AR1305)))</formula>
    </cfRule>
  </conditionalFormatting>
  <conditionalFormatting sqref="AR1309">
    <cfRule type="containsErrors" dxfId="110" priority="861">
      <formula>ISERROR(AR1309)</formula>
    </cfRule>
    <cfRule type="containsText" dxfId="109" priority="863" operator="containsText" text="根拠法令等の記載内容を再度確認してください。">
      <formula>NOT(ISERROR(SEARCH("根拠法令等の記載内容を再度確認してください。",AR1309)))</formula>
    </cfRule>
    <cfRule type="cellIs" dxfId="108" priority="862" operator="equal">
      <formula>0</formula>
    </cfRule>
  </conditionalFormatting>
  <conditionalFormatting sqref="AR1313">
    <cfRule type="containsErrors" dxfId="107" priority="846">
      <formula>ISERROR(AR1313)</formula>
    </cfRule>
    <cfRule type="cellIs" dxfId="106" priority="847" operator="equal">
      <formula>0</formula>
    </cfRule>
    <cfRule type="containsText" dxfId="105" priority="848" operator="containsText" text="根拠法令等の記載内容を再度確認してください。">
      <formula>NOT(ISERROR(SEARCH("根拠法令等の記載内容を再度確認してください。",AR1313)))</formula>
    </cfRule>
  </conditionalFormatting>
  <conditionalFormatting sqref="AR1339">
    <cfRule type="cellIs" dxfId="104" priority="840" operator="equal">
      <formula>0</formula>
    </cfRule>
    <cfRule type="containsText" dxfId="103" priority="841" operator="containsText" text="根拠法令等の記載内容を再度確認してください。">
      <formula>NOT(ISERROR(SEARCH("根拠法令等の記載内容を再度確認してください。",AR1339)))</formula>
    </cfRule>
    <cfRule type="containsErrors" dxfId="102" priority="839">
      <formula>ISERROR(AR1339)</formula>
    </cfRule>
  </conditionalFormatting>
  <conditionalFormatting sqref="AR1348">
    <cfRule type="cellIs" dxfId="101" priority="770" operator="equal">
      <formula>0</formula>
    </cfRule>
    <cfRule type="containsText" dxfId="100" priority="771" operator="containsText" text="根拠法令等の記載内容を再度確認してください。">
      <formula>NOT(ISERROR(SEARCH("根拠法令等の記載内容を再度確認してください。",AR1348)))</formula>
    </cfRule>
    <cfRule type="containsErrors" dxfId="99" priority="769">
      <formula>ISERROR(AR1348)</formula>
    </cfRule>
  </conditionalFormatting>
  <conditionalFormatting sqref="AR1356">
    <cfRule type="containsErrors" dxfId="98" priority="832">
      <formula>ISERROR(AR1356)</formula>
    </cfRule>
    <cfRule type="containsText" dxfId="97" priority="834" operator="containsText" text="根拠法令等の記載内容を再度確認してください。">
      <formula>NOT(ISERROR(SEARCH("根拠法令等の記載内容を再度確認してください。",AR1356)))</formula>
    </cfRule>
    <cfRule type="cellIs" dxfId="96" priority="833" operator="equal">
      <formula>0</formula>
    </cfRule>
  </conditionalFormatting>
  <conditionalFormatting sqref="AR1359">
    <cfRule type="containsErrors" dxfId="95" priority="825">
      <formula>ISERROR(AR1359)</formula>
    </cfRule>
    <cfRule type="cellIs" dxfId="94" priority="826" operator="equal">
      <formula>0</formula>
    </cfRule>
    <cfRule type="containsText" dxfId="93" priority="827" operator="containsText" text="根拠法令等の記載内容を再度確認してください。">
      <formula>NOT(ISERROR(SEARCH("根拠法令等の記載内容を再度確認してください。",AR1359)))</formula>
    </cfRule>
  </conditionalFormatting>
  <conditionalFormatting sqref="AR1362">
    <cfRule type="cellIs" dxfId="92" priority="819" operator="equal">
      <formula>0</formula>
    </cfRule>
    <cfRule type="containsErrors" dxfId="91" priority="818">
      <formula>ISERROR(AR1362)</formula>
    </cfRule>
    <cfRule type="containsText" dxfId="90" priority="820" operator="containsText" text="根拠法令等の記載内容を再度確認してください。">
      <formula>NOT(ISERROR(SEARCH("根拠法令等の記載内容を再度確認してください。",AR1362)))</formula>
    </cfRule>
  </conditionalFormatting>
  <conditionalFormatting sqref="AR1365">
    <cfRule type="containsText" dxfId="89" priority="813" operator="containsText" text="根拠法令等の記載内容を再度確認してください。">
      <formula>NOT(ISERROR(SEARCH("根拠法令等の記載内容を再度確認してください。",AR1365)))</formula>
    </cfRule>
    <cfRule type="cellIs" dxfId="88" priority="812" operator="equal">
      <formula>0</formula>
    </cfRule>
    <cfRule type="containsErrors" dxfId="87" priority="811">
      <formula>ISERROR(AR1365)</formula>
    </cfRule>
  </conditionalFormatting>
  <conditionalFormatting sqref="AR1368">
    <cfRule type="containsErrors" dxfId="86" priority="797">
      <formula>ISERROR(AR1368)</formula>
    </cfRule>
    <cfRule type="cellIs" dxfId="85" priority="798" operator="equal">
      <formula>0</formula>
    </cfRule>
    <cfRule type="containsText" dxfId="84" priority="799" operator="containsText" text="根拠法令等の記載内容を再度確認してください。">
      <formula>NOT(ISERROR(SEARCH("根拠法令等の記載内容を再度確認してください。",AR1368)))</formula>
    </cfRule>
  </conditionalFormatting>
  <conditionalFormatting sqref="AR1371">
    <cfRule type="cellIs" dxfId="83" priority="791" operator="equal">
      <formula>0</formula>
    </cfRule>
    <cfRule type="containsErrors" dxfId="82" priority="790">
      <formula>ISERROR(AR1371)</formula>
    </cfRule>
    <cfRule type="containsText" dxfId="81" priority="792" operator="containsText" text="根拠法令等の記載内容を再度確認してください。">
      <formula>NOT(ISERROR(SEARCH("根拠法令等の記載内容を再度確認してください。",AR1371)))</formula>
    </cfRule>
  </conditionalFormatting>
  <conditionalFormatting sqref="AR1376">
    <cfRule type="containsText" dxfId="80" priority="764" operator="containsText" text="根拠法令等の記載内容を再度確認してください。">
      <formula>NOT(ISERROR(SEARCH("根拠法令等の記載内容を再度確認してください。",AR1376)))</formula>
    </cfRule>
    <cfRule type="cellIs" dxfId="79" priority="763" operator="equal">
      <formula>0</formula>
    </cfRule>
    <cfRule type="containsErrors" dxfId="78" priority="762">
      <formula>ISERROR(AR1376)</formula>
    </cfRule>
  </conditionalFormatting>
  <conditionalFormatting sqref="AR1380">
    <cfRule type="cellIs" dxfId="77" priority="749" operator="equal">
      <formula>0</formula>
    </cfRule>
    <cfRule type="containsErrors" dxfId="76" priority="748">
      <formula>ISERROR(AR1380)</formula>
    </cfRule>
    <cfRule type="containsText" dxfId="75" priority="750" operator="containsText" text="根拠法令等の記載内容を再度確認してください。">
      <formula>NOT(ISERROR(SEARCH("根拠法令等の記載内容を再度確認してください。",AR1380)))</formula>
    </cfRule>
  </conditionalFormatting>
  <conditionalFormatting sqref="AR1384">
    <cfRule type="containsErrors" dxfId="74" priority="755">
      <formula>ISERROR(AR1384)</formula>
    </cfRule>
    <cfRule type="containsText" dxfId="73" priority="757" operator="containsText" text="根拠法令等の記載内容を再度確認してください。">
      <formula>NOT(ISERROR(SEARCH("根拠法令等の記載内容を再度確認してください。",AR1384)))</formula>
    </cfRule>
    <cfRule type="cellIs" dxfId="72" priority="756" operator="equal">
      <formula>0</formula>
    </cfRule>
  </conditionalFormatting>
  <conditionalFormatting sqref="AR1389">
    <cfRule type="cellIs" dxfId="71" priority="742" operator="equal">
      <formula>0</formula>
    </cfRule>
    <cfRule type="containsText" dxfId="70" priority="743" operator="containsText" text="根拠法令等の記載内容を再度確認してください。">
      <formula>NOT(ISERROR(SEARCH("根拠法令等の記載内容を再度確認してください。",AR1389)))</formula>
    </cfRule>
    <cfRule type="containsErrors" dxfId="69" priority="741">
      <formula>ISERROR(AR1389)</formula>
    </cfRule>
  </conditionalFormatting>
  <conditionalFormatting sqref="AR1405">
    <cfRule type="containsText" dxfId="68" priority="736" operator="containsText" text="根拠法令等の記載内容を再度確認してください。">
      <formula>NOT(ISERROR(SEARCH("根拠法令等の記載内容を再度確認してください。",AR1405)))</formula>
    </cfRule>
    <cfRule type="cellIs" dxfId="67" priority="735" operator="equal">
      <formula>0</formula>
    </cfRule>
    <cfRule type="containsErrors" dxfId="66" priority="734">
      <formula>ISERROR(AR1405)</formula>
    </cfRule>
  </conditionalFormatting>
  <conditionalFormatting sqref="AR1422">
    <cfRule type="containsText" dxfId="65" priority="729" operator="containsText" text="根拠法令等の記載内容を再度確認してください。">
      <formula>NOT(ISERROR(SEARCH("根拠法令等の記載内容を再度確認してください。",AR1422)))</formula>
    </cfRule>
    <cfRule type="cellIs" dxfId="64" priority="728" operator="equal">
      <formula>0</formula>
    </cfRule>
    <cfRule type="containsErrors" dxfId="63" priority="727">
      <formula>ISERROR(AR1422)</formula>
    </cfRule>
  </conditionalFormatting>
  <conditionalFormatting sqref="AR1451">
    <cfRule type="cellIs" dxfId="62" priority="697" operator="equal">
      <formula>0</formula>
    </cfRule>
    <cfRule type="containsErrors" dxfId="61" priority="696">
      <formula>ISERROR(AR1451)</formula>
    </cfRule>
    <cfRule type="containsText" dxfId="60" priority="698" operator="containsText" text="根拠法令等の記載内容を再度確認してください。">
      <formula>NOT(ISERROR(SEARCH("根拠法令等の記載内容を再度確認してください。",AR1451)))</formula>
    </cfRule>
  </conditionalFormatting>
  <conditionalFormatting sqref="AR1456">
    <cfRule type="containsErrors" dxfId="59" priority="689">
      <formula>ISERROR(AR1456)</formula>
    </cfRule>
    <cfRule type="cellIs" dxfId="58" priority="690" operator="equal">
      <formula>0</formula>
    </cfRule>
    <cfRule type="containsText" dxfId="57" priority="691" operator="containsText" text="根拠法令等の記載内容を再度確認してください。">
      <formula>NOT(ISERROR(SEARCH("根拠法令等の記載内容を再度確認してください。",AR1456)))</formula>
    </cfRule>
  </conditionalFormatting>
  <conditionalFormatting sqref="AR1458">
    <cfRule type="containsErrors" dxfId="56" priority="682">
      <formula>ISERROR(AR1458)</formula>
    </cfRule>
    <cfRule type="containsText" dxfId="55" priority="684" operator="containsText" text="根拠法令等の記載内容を再度確認してください。">
      <formula>NOT(ISERROR(SEARCH("根拠法令等の記載内容を再度確認してください。",AR1458)))</formula>
    </cfRule>
    <cfRule type="cellIs" dxfId="54" priority="683" operator="equal">
      <formula>0</formula>
    </cfRule>
  </conditionalFormatting>
  <conditionalFormatting sqref="AR1461:AR1463">
    <cfRule type="containsErrors" dxfId="53" priority="675">
      <formula>ISERROR(AR1461)</formula>
    </cfRule>
    <cfRule type="cellIs" dxfId="52" priority="676" operator="equal">
      <formula>0</formula>
    </cfRule>
    <cfRule type="containsText" dxfId="51" priority="677" operator="containsText" text="根拠法令等の記載内容を再度確認してください。">
      <formula>NOT(ISERROR(SEARCH("根拠法令等の記載内容を再度確認してください。",AR1461)))</formula>
    </cfRule>
  </conditionalFormatting>
  <conditionalFormatting sqref="AR1475">
    <cfRule type="containsText" dxfId="50" priority="670" operator="containsText" text="根拠法令等の記載内容を再度確認してください。">
      <formula>NOT(ISERROR(SEARCH("根拠法令等の記載内容を再度確認してください。",AR1475)))</formula>
    </cfRule>
    <cfRule type="cellIs" dxfId="49" priority="669" operator="equal">
      <formula>0</formula>
    </cfRule>
    <cfRule type="containsErrors" dxfId="48" priority="668">
      <formula>ISERROR(AR1475)</formula>
    </cfRule>
  </conditionalFormatting>
  <conditionalFormatting sqref="AR1478">
    <cfRule type="containsErrors" dxfId="47" priority="661">
      <formula>ISERROR(AR1478)</formula>
    </cfRule>
    <cfRule type="containsText" dxfId="46" priority="663" operator="containsText" text="根拠法令等の記載内容を再度確認してください。">
      <formula>NOT(ISERROR(SEARCH("根拠法令等の記載内容を再度確認してください。",AR1478)))</formula>
    </cfRule>
    <cfRule type="cellIs" dxfId="45" priority="662" operator="equal">
      <formula>0</formula>
    </cfRule>
  </conditionalFormatting>
  <conditionalFormatting sqref="AR1481">
    <cfRule type="containsErrors" dxfId="44" priority="654">
      <formula>ISERROR(AR1481)</formula>
    </cfRule>
    <cfRule type="cellIs" dxfId="43" priority="655" operator="equal">
      <formula>0</formula>
    </cfRule>
    <cfRule type="containsText" dxfId="42" priority="656" operator="containsText" text="根拠法令等の記載内容を再度確認してください。">
      <formula>NOT(ISERROR(SEARCH("根拠法令等の記載内容を再度確認してください。",AR1481)))</formula>
    </cfRule>
  </conditionalFormatting>
  <conditionalFormatting sqref="AR1483">
    <cfRule type="containsErrors" dxfId="41" priority="224">
      <formula>ISERROR(AR1483)</formula>
    </cfRule>
    <cfRule type="cellIs" dxfId="40" priority="225" operator="equal">
      <formula>0</formula>
    </cfRule>
    <cfRule type="containsText" dxfId="39" priority="226" operator="containsText" text="根拠法令等の記載内容を再度確認してください。">
      <formula>NOT(ISERROR(SEARCH("根拠法令等の記載内容を再度確認してください。",AR1483)))</formula>
    </cfRule>
  </conditionalFormatting>
  <conditionalFormatting sqref="AR1485">
    <cfRule type="containsText" dxfId="38" priority="649" operator="containsText" text="根拠法令等の記載内容を再度確認してください。">
      <formula>NOT(ISERROR(SEARCH("根拠法令等の記載内容を再度確認してください。",AR1485)))</formula>
    </cfRule>
    <cfRule type="cellIs" dxfId="37" priority="648" operator="equal">
      <formula>0</formula>
    </cfRule>
    <cfRule type="containsErrors" dxfId="36" priority="647">
      <formula>ISERROR(AR1485)</formula>
    </cfRule>
  </conditionalFormatting>
  <conditionalFormatting sqref="AR1488">
    <cfRule type="containsText" dxfId="35" priority="642" operator="containsText" text="根拠法令等の記載内容を再度確認してください。">
      <formula>NOT(ISERROR(SEARCH("根拠法令等の記載内容を再度確認してください。",AR1488)))</formula>
    </cfRule>
    <cfRule type="cellIs" dxfId="34" priority="641" operator="equal">
      <formula>0</formula>
    </cfRule>
    <cfRule type="containsErrors" dxfId="33" priority="640">
      <formula>ISERROR(AR1488)</formula>
    </cfRule>
  </conditionalFormatting>
  <dataValidations xWindow="1091" yWindow="394" count="50">
    <dataValidation type="list" allowBlank="1" showInputMessage="1" showErrorMessage="1" error="決められた値を選択してください。_x000a_" prompt="いる,いない,非該当のいずれかを選択してください" sqref="AH465 AH881 AH78 AH284 AH412:AH418 AH96 AH1485 AA151 AH279 AH386 AH401 AH403 AH409 AH396 AH420 AH423 AH426 AH444 AH447 AH477 AH481 AH468 AH541 AH554 AH557 AH559 AH561 AH564 AH566 AH581 AH583 AH597 AH625 AH639 AH648 AH655 AH659 AH674 AH683 AH685 AH688 AH708 AH746:AH747 AH749 AH762 AH772 AH787 AH790 AH793 AH796 AH798 AH807 AH812 AH816:AH817 AH819 AH891 AH897:AH898 AH900 AH905 AH471 AH1488 AH389:AH391 AH1451 AH331 AH318 AH353 AH293 AH81:AH82 AH99 AH276 AH378:AH380 AH178 AH273 AH263 AH1483 AH241 AH247 AH300 AH302 AH430 AH439 AH435 AH450:AH451 AH455:AH456 AH485 AH824 AH828 AH831 AH835 AH839 AH843 AH847:AH848 AH852 AH856 AH858 AH860:AH861 AH863 AH867:AH868 AH875 AH873 AH913:AH915 AH917:AH918 AH920 AH925:AH926 AH928 AH937:AH938 AH940 AH944 AH947 AH951 AH955 AH959 AH964 AH967 AH970:AH971 AH974 AH977:AH978 AH983 AH1302 AH459 AH1040:AH1041 AH1043:AH1044 AH1066 AH1105 AH1126 AH1189 AH1149 AH1152 AH1155 AH1161 AH1164 AH1168 AH1172 AH1182 AH1186 AH1271 AH221:AH226 AH190:AH209 AH1136 AH1305 AH1309 AH1313 AH1339 AH1356 AH1359 AH1362 AH1365 AH1368 AH1371 AH1348 AH1376 AH1384 AH1380 AH1389 AH1405 AH1422 AH1072 AH1456 AH1458 AH1461:AH1463 AH1475 AH1478 AH1481 AH360:AH376 AH259:AH260 AH138:AH141 AH1008 AH1037 AH212:AH219 AH180:AH181 AH188 AH1209 AH1212 AH1228 AH1257 AH1241 AH1291 AH1206 AH183:AH186" xr:uid="{512213A0-7C9E-432C-8E82-7422E7B74CC3}">
      <formula1>"いる・いない,いる,いない,非該当"</formula1>
    </dataValidation>
    <dataValidation type="list" allowBlank="1" showInputMessage="1" showErrorMessage="1" error="決められた値を選択してください。_x000a_" prompt="いない,いる,非該当のいずれかを選択してください" sqref="AH491:AJ491 AH885:AJ885" xr:uid="{0AEED827-EEDA-4671-B7AC-D2E32AF17FAD}">
      <formula1>"いない・いる,いない,いる,非該当"</formula1>
    </dataValidation>
    <dataValidation type="list" allowBlank="1" showInputMessage="1" showErrorMessage="1" error="正しい値を選択してください。" prompt="策定済又は未策定を選択してください。" sqref="AH1022 AH1030" xr:uid="{A8AE1553-B1C5-4B15-B250-E3420AA11982}">
      <formula1>"策定済・未策定,策定済,未策定"</formula1>
    </dataValidation>
    <dataValidation type="list" allowBlank="1" showInputMessage="1" showErrorMessage="1" error="正しい値を選択してください。" prompt="実施済,実施予定,未実施を選択してください。" sqref="AH1051 AH1048:AH1049 AH1057 AH1061" xr:uid="{A63A1DEF-70C6-45C4-896A-CAE79AFFBE53}">
      <formula1>"実施済・未実施,実施済,実施予定,未実施"</formula1>
    </dataValidation>
    <dataValidation type="list" allowBlank="1" showInputMessage="1" showErrorMessage="1" error="正しい値を選択してください。" prompt="参加する職種に〇を選択してください" sqref="Z574 R574 V574 Z729 R729 V729 T575 I574:I575 N574:N575 I729:I730 N729:N730 T730 Z1081 R1081 V1081 T1082 I1081:I1082 N1081:N1082 V1431 Z1431 R1431 I1431:I1432 N1431:N1432 T1432" xr:uid="{21CDE437-D3CB-4D6E-96C5-63CD39C7FB9D}">
      <formula1>"〇,　,"</formula1>
    </dataValidation>
    <dataValidation type="list" allowBlank="1" showInputMessage="1" showErrorMessage="1" error="正しい値を選択してください。" prompt="人数を選択してください。" sqref="M535 M525 M527 M529 M531 M533 M537" xr:uid="{5B97B140-779F-4783-BEDB-CC44F617E3D3}">
      <formula1>"　,1,2,3,4,5,6,7,8,9,10,11,12,13,14,15,16,17,18,19,20"</formula1>
    </dataValidation>
    <dataValidation type="list" allowBlank="1" showInputMessage="1" showErrorMessage="1" error="正しい値を選択してください" prompt="社会福祉主事,精神保健福祉士 ,社会福祉士,介護支援専門員,介護福祉士を選択してください" sqref="S229:S231 Y229:Y231" xr:uid="{4E09854F-9903-4D31-9571-EF1E24505F2A}">
      <formula1>"　,社会福祉主事,精神保健福祉士 ,社会福祉士,介護支援専門員,介護福祉士"</formula1>
    </dataValidation>
    <dataValidation type="textLength" allowBlank="1" showInputMessage="1" showErrorMessage="1" error="正しい内容を入力してください。" prompt="具体的な取組み内容を入力してください。" sqref="Q533 Q525 Q535 Q527 Q529 Q531 Q537" xr:uid="{8D47BB85-82D8-4E23-84BC-F5ED085DE7F9}">
      <formula1>0</formula1>
      <formula2>100</formula2>
    </dataValidation>
    <dataValidation type="textLength" allowBlank="1" showInputMessage="1" showErrorMessage="1" error="正しい名称を入力してください。" prompt="身体拘束適正化検討委員会の名称を入力してください。" sqref="N569:AD569" xr:uid="{0A91C5C6-8ADC-4D4D-BE62-8486E82B35CB}">
      <formula1>0</formula1>
      <formula2>50</formula2>
    </dataValidation>
    <dataValidation allowBlank="1" showInputMessage="1" showErrorMessage="1" error="正しい内容を入力してください。" prompt="開催頻度を入力してください。（例:３か月ごとに開催）" sqref="R570:AD570 R725:AD725 R1077 R1427" xr:uid="{093C4202-AA62-46EB-BF05-BE74034E93F7}"/>
    <dataValidation type="list" allowBlank="1" showInputMessage="1" showErrorMessage="1" error="正しい値を選択してください。" prompt="前年度の開催回数を選択してください。" sqref="W571:Z571 W578:Z578 W733 W1085:Z1085 W1435:Z1435" xr:uid="{3420DE7D-0618-4954-B85E-097FB07E2E89}">
      <formula1>"　,0,1,2,3,4,5,6,7,8,9,10,11,12,13,14,15,16,17,18,19,20"</formula1>
    </dataValidation>
    <dataValidation type="whole" allowBlank="1" showInputMessage="1" showErrorMessage="1" error="正しい値を入力してください" prompt="時刻を記入（入力）してください。" sqref="T801:V803 J801:L803" xr:uid="{A551D130-E2EC-4BF9-A93C-2F0E77CC7B99}">
      <formula1>0</formula1>
      <formula2>24</formula2>
    </dataValidation>
    <dataValidation type="list" allowBlank="1" showInputMessage="1" showErrorMessage="1" error="決められた値を選択してください。_x000a_" prompt="いる,いない（委託等）のいずれかを選択してください" sqref="AH805" xr:uid="{2681AE6F-8A3B-4CBE-A68F-E208180270FA}">
      <formula1>"いる・いない（委託等）,いる,いない（委託等）,"</formula1>
    </dataValidation>
    <dataValidation type="whole" allowBlank="1" showInputMessage="1" showErrorMessage="1" error="正しい値を入力してください。" prompt="人数を入力してください。" sqref="W888 AA888" xr:uid="{1FFEA9A5-FFF2-43A3-8451-7492EBC17C8A}">
      <formula1>0</formula1>
      <formula2>250</formula2>
    </dataValidation>
    <dataValidation type="whole" allowBlank="1" showInputMessage="1" showErrorMessage="1" error="正しい値を入力してください。" prompt="点検回数を記入（入力）してください。_x000a_" sqref="R901:R902 R908:R909" xr:uid="{643DA2E3-DAF6-4F49-8292-BA3871098AE0}">
      <formula1>0</formula1>
      <formula2>50</formula2>
    </dataValidation>
    <dataValidation type="textLength" allowBlank="1" showInputMessage="1" showErrorMessage="1" error="正しい内容を入力してください。" prompt="知らせた方法を記入（入力）してください。" sqref="O907" xr:uid="{921D80AB-ACBA-4147-9B4D-6F890A6B3E4F}">
      <formula1>0</formula1>
      <formula2>40</formula2>
    </dataValidation>
    <dataValidation type="textLength" allowBlank="1" showInputMessage="1" showErrorMessage="1" error="正しい名称を入力してください。" prompt="感染症及び食中毒の予防及びまん延の防止のための対策を検討する委員会の名称を入力してください。" sqref="N1076" xr:uid="{F0D24D38-9198-4D83-A5CB-A321E0C1C8D7}">
      <formula1>0</formula1>
      <formula2>50</formula2>
    </dataValidation>
    <dataValidation type="textLength" allowBlank="1" showInputMessage="1" showErrorMessage="1" error="正しい名称を入力してください。" prompt="虐待の防止のための対策を検討する委員会の名称を入力してください。" sqref="N724:AD724" xr:uid="{0D26875B-A56E-4FE8-B3D0-8254D0F90169}">
      <formula1>0</formula1>
      <formula2>50</formula2>
    </dataValidation>
    <dataValidation type="list" allowBlank="1" showInputMessage="1" showErrorMessage="1" error="正しい値を選択してください。" prompt="前年度の開催回数を選択してください。" sqref="W726:Z726" xr:uid="{90D04251-B0BA-4506-8D7C-6D9E689C8797}">
      <formula1>"　,未設置,0,1,2,3,4,5,6,7,8,9,10,11,12,13,14,15,16,17,18,19,20"</formula1>
    </dataValidation>
    <dataValidation type="list" allowBlank="1" showInputMessage="1" showErrorMessage="1" error="正しい値を選択してください。" prompt="前年度の開催回数を選択してください。" sqref="W1078 W1428" xr:uid="{EE218832-DD9F-4826-8B0C-2E8EA253758F}">
      <formula1>"　,0,1,2,3,4,5,6,7,8,9,10,11,12,13,14,15,16,17,18,19,20,21,22,23,24,25,26,27,28,29,30,31,32,33,34,35,36,37,38,39,40"</formula1>
    </dataValidation>
    <dataValidation type="whole" allowBlank="1" showInputMessage="1" showErrorMessage="1" error="正しい値を入力してください。" prompt="委託費の金額を記入（入力）してください。" sqref="W1295 W1298 W1285 W1288 W1282" xr:uid="{E1685CD5-ABC6-4D79-A582-6A4153FD3054}">
      <formula1>0</formula1>
      <formula2>10000000</formula2>
    </dataValidation>
    <dataValidation type="list" allowBlank="1" showInputMessage="1" showErrorMessage="1" error="正しい値を選択してください" prompt="支払いの有・無を選択してください" sqref="P1295:R1295 P1298:R1298 P1285 P1288 P1282" xr:uid="{FE8BA989-76B0-4423-BD4E-8F959D7DF00F}">
      <formula1>"有・無,有,無"</formula1>
    </dataValidation>
    <dataValidation type="textLength" allowBlank="1" showInputMessage="1" showErrorMessage="1" error="正しい内容を入力してください。" prompt="医療機関の名称を入力してください。" sqref="P1294:AD1294 P1297:AD1297 P1284:AD1284 P1287:AD1287 P1281:AD1281" xr:uid="{E748D18B-AD57-4198-A4FC-AA2719287B42}">
      <formula1>0</formula1>
      <formula2>50</formula2>
    </dataValidation>
    <dataValidation type="textLength" allowBlank="1" showInputMessage="1" showErrorMessage="1" error="正しい名称を入力してください。" prompt="事故発生の防止のための委員会の名称を入力してください。" sqref="N1426" xr:uid="{28540E0F-EC75-4621-B42F-C3FC58B99532}">
      <formula1>0</formula1>
      <formula2>50</formula2>
    </dataValidation>
    <dataValidation type="textLength" allowBlank="1" showInputMessage="1" showErrorMessage="1" error="正しい内容を入力してください。" prompt="職名・氏名等を記載（入力）してください。" sqref="V732:AD732 V577:AD577 V1084:AD1084 V1434:AD1434" xr:uid="{45750E8E-A5EB-4A5E-9FC2-10D25DD51CFB}">
      <formula1>0</formula1>
      <formula2>30</formula2>
    </dataValidation>
    <dataValidation type="textLength" allowBlank="1" showInputMessage="1" showErrorMessage="1" error="400字以内で内容を入力してください。" prompt="運営理念（処遇の基本方針）を入力してください。" sqref="G26:AD30" xr:uid="{5640829F-D8BA-496A-B5F1-30DCE7CC8219}">
      <formula1>0</formula1>
      <formula2>400</formula2>
    </dataValidation>
    <dataValidation type="textLength" allowBlank="1" showInputMessage="1" showErrorMessage="1" prompt="通帳の保管責任者の氏名を記載（入力）してください。" sqref="Q893" xr:uid="{46C2DC2D-4786-4702-BD62-45D19772A36B}">
      <formula1>0</formula1>
      <formula2>30</formula2>
    </dataValidation>
    <dataValidation type="textLength" allowBlank="1" showInputMessage="1" showErrorMessage="1" prompt="印鑑の保管責任者の氏名を記載（入力）してください。" sqref="Q894" xr:uid="{643969A5-2DD9-4D8F-AA68-C27CFC3977C2}">
      <formula1>0</formula1>
      <formula2>30</formula2>
    </dataValidation>
    <dataValidation type="list" allowBlank="1" showInputMessage="1" showErrorMessage="1" error="決められた値を選択してください。_x000a_" prompt="いる,いない,非該当のいずれかを選択してください" sqref="AH352:AJ352" xr:uid="{6D7CEBEC-2140-4004-BFA2-EFE5D2C0A70D}">
      <formula1>"該当・非該当,該当,非該当"</formula1>
    </dataValidation>
    <dataValidation type="list" allowBlank="1" showInputMessage="1" showErrorMessage="1" sqref="W325:Z327 X335:AA337 X342:AA343" xr:uid="{ED156EFD-65BF-44F7-9830-375484D740B0}">
      <formula1>"該当する場合○,○,－"</formula1>
    </dataValidation>
    <dataValidation type="list" allowBlank="1" showInputMessage="1" showErrorMessage="1" error="決められた値を選択してください。_x000a_" prompt="該当,非該当のいずれかを選択してください" sqref="AH286:AJ286 AH295:AJ295 AH377:AJ377 AH210:AJ210 AH220:AJ220" xr:uid="{6435F2F2-8D26-4868-B9FC-96A1586E869D}">
      <formula1>"該当・非該当,該当,非該当"</formula1>
    </dataValidation>
    <dataValidation type="list" allowBlank="1" showInputMessage="1" showErrorMessage="1" prompt="主任生活相談員に該当する場合入力してください。" sqref="I229:L231" xr:uid="{4A1CE4FF-271E-45F2-A293-7753239CB9BA}">
      <formula1>"　,主任生活相談員,生活相談員"</formula1>
    </dataValidation>
    <dataValidation type="list" allowBlank="1" showInputMessage="1" showErrorMessage="1" error="決められた値を選択してください。_x000a_" prompt="いる,いないのいずれかを選択してください" sqref="AH8:AJ8 AH12:AJ12 AH16:AJ16 AH21:AJ21 AH33:AJ33 AH53:AJ53 AH56:AJ56 AH59:AJ59 AH62:AJ62 AH65:AJ65 AH69:AJ69 AH72:AJ72 AH88:AJ88 AH95:AJ95 AH98:AJ98 AH104:AJ104 AH129:AJ129 AH134:AJ134 AH137:AJ137" xr:uid="{90279852-EFF2-418B-86D6-9E5A95F11173}">
      <formula1>"いる・いない,いる,いない"</formula1>
    </dataValidation>
    <dataValidation type="list" allowBlank="1" showInputMessage="1" showErrorMessage="1" prompt="平常時の対策が定められているか選択してください。" sqref="AB1112:AD1112 AB1118:AD1118" xr:uid="{50BFF843-E134-47D2-835F-C1428FDB99A1}">
      <formula1>"　,規定あり,規定なし"</formula1>
    </dataValidation>
    <dataValidation allowBlank="1" showInputMessage="1" showErrorMessage="1" prompt="主な措置市町村名を記入してください。" sqref="AA148:AD149" xr:uid="{9D57E31B-0025-4E59-8EC9-7760BDE81A76}"/>
    <dataValidation allowBlank="1" showInputMessage="1" showErrorMessage="1" prompt="主な措置市町村名を入力してください。" sqref="AA147:AD147" xr:uid="{6974EB2D-5F01-4872-8766-2DD56F6824DF}"/>
    <dataValidation allowBlank="1" showInputMessage="1" showErrorMessage="1" prompt="被措置者以外の契約入所者数を入力してください。" sqref="AA152:AC152" xr:uid="{9E891298-5B36-427F-B840-36D7276467BC}"/>
    <dataValidation allowBlank="1" showInputMessage="1" showErrorMessage="1" prompt="生活相談員の氏名を入力してください。" sqref="M229:R231" xr:uid="{5809C449-BD54-469F-A4ED-009815C5B232}"/>
    <dataValidation allowBlank="1" showInputMessage="1" showErrorMessage="1" prompt="主任生活相談員の基準数を記入してください。" sqref="M237:T237" xr:uid="{397FF00B-1A8A-4E30-B70A-FEFFD4CAD595}"/>
    <dataValidation allowBlank="1" showInputMessage="1" showErrorMessage="1" prompt="主任生活相談員の配置数を記入してください。" sqref="M238:T238" xr:uid="{2B8F9EBF-0A36-4121-AC0B-D416406DCD0E}"/>
    <dataValidation allowBlank="1" showInputMessage="1" showErrorMessage="1" prompt="生活相談員の基準数を記入してください。" sqref="U237:AB237" xr:uid="{98F34E1B-BC51-482A-B6D5-F3FD69473E6A}"/>
    <dataValidation allowBlank="1" showInputMessage="1" showErrorMessage="1" prompt="生活相談員の配置数を記入してください。" sqref="U238:AB238" xr:uid="{6EEC048F-384D-4814-A092-C05B6EEB106F}"/>
    <dataValidation type="list" allowBlank="1" showInputMessage="1" showErrorMessage="1" prompt="指針に定められているか選択してください。" sqref="AB629:AD635 AB1394:AB1396 AB1401:AD1403 AC1394:AD1395 AB752:AD760" xr:uid="{CAF0F936-58DB-4EC7-8BC7-964970E9A67B}">
      <formula1>"　,○,－"</formula1>
    </dataValidation>
    <dataValidation type="list" allowBlank="1" showInputMessage="1" showErrorMessage="1" prompt="指針に定められているか選択してください。" sqref="AB1393:AD1393" xr:uid="{2C846CE0-B334-4015-A287-FDCCC82A81B0}">
      <formula1>",○,－"</formula1>
    </dataValidation>
    <dataValidation type="list" allowBlank="1" showInputMessage="1" showErrorMessage="1" prompt="運営規程の中で定められているか選択してください。" sqref="AB36:AB40 AB42:AB44" xr:uid="{714D5E9A-FD8A-4D76-ACC6-6D15E87426AF}">
      <formula1>"　,○,ー"</formula1>
    </dataValidation>
    <dataValidation allowBlank="1" showInputMessage="1" showErrorMessage="1" error="正しい値を入力してください" prompt="前年度の一般入所者の平均値を入力してください" sqref="AA93" xr:uid="{8AAA10B3-8483-4E56-B1B0-AAC61639C2AD}"/>
    <dataValidation allowBlank="1" showInputMessage="1" showErrorMessage="1" error="正しい値を入力してください" prompt="前年度の入所者の平均値を入力してください" sqref="AA92" xr:uid="{64F0F96A-778C-4B56-9C09-DCEE8DE0F71B}"/>
    <dataValidation type="list" allowBlank="1" showInputMessage="1" showErrorMessage="1" error="決められた値を選択してください。_x000a_" prompt="ある,ない,非該当のいずれかを選択してください" sqref="AH176" xr:uid="{F94DD2EF-9AE0-45BA-807A-1919919112AD}">
      <formula1>"ある・ない,ある,ない,非該当"</formula1>
    </dataValidation>
    <dataValidation type="whole" allowBlank="1" showInputMessage="1" showErrorMessage="1" error="正しい値を入力してください" prompt="時刻を記入（入力）してください。" sqref="N801:N803 X801:X803" xr:uid="{AA6EC02D-E504-4CF4-B145-BDD0258F3A63}">
      <formula1>0</formula1>
      <formula2>59</formula2>
    </dataValidation>
    <dataValidation type="list" allowBlank="1" showInputMessage="1" showErrorMessage="1" error="正しい値を選択してください" prompt="該当又は非該当のいずれかを選択してください" sqref="AH187 AH189" xr:uid="{AECC13E4-1095-40A2-8D6F-86CB162A3BC0}">
      <formula1>"該当・非該当,該当,非該当"</formula1>
    </dataValidation>
  </dataValidations>
  <hyperlinks>
    <hyperlink ref="H1491:AD1493" r:id="rId1" display="https://www.mhlw.go.jp/houdou/2002/04/h0422-2.html" xr:uid="{948F35C9-939A-48F8-9DB7-3D142A0E8476}"/>
    <hyperlink ref="H1496" r:id="rId2" xr:uid="{9762B15C-97AB-44B8-A52A-214775D906C2}"/>
    <hyperlink ref="H1494:AD1495" r:id="rId3" display="https://www.pref.saitama.lg.jp/documents/19837/kikikanrimanual021102.pdf" xr:uid="{B824F085-5525-4D71-9186-617E6A916790}"/>
    <hyperlink ref="H354:AD356" location="'（別紙）職員配置状況'!A1" display="★　外部サービス利用型養護老人ホームについては、別紙の配置状況表に配置人数等を記入してください。（外部サービス利用型養護老人ホームでない場合には、記入不要です。）" xr:uid="{99119D10-BB46-49CA-9C5E-1214171B17F8}"/>
    <hyperlink ref="H132:AD132" location="'自主点検表（処遇）'!H222" display="※ 「一般入所者」については、「２職員数等(４)支援員」の項目を参照してください。" xr:uid="{A90AD2E2-2974-4A8E-A748-CF75238BE5D1}"/>
    <hyperlink ref="H157:AD157" location="'（別紙）職員配置状況'!A1" display="※　施設職員の配置状況等について、別紙（職員配置状況）に入力をお願いします。" xr:uid="{1D0C7205-884E-4BEC-9BE6-40B59F65CFB1}"/>
    <hyperlink ref="AG2:AJ2" location="表紙・目次!B54" display="目次に戻る" xr:uid="{694F1752-598B-45FC-83FD-723E002FB923}"/>
    <hyperlink ref="AG1510:AJ1510" location="表紙・目次!B54" display="目次に戻る" xr:uid="{FA7A0AB3-1A09-4DA4-8A53-7C33EBFFC432}"/>
  </hyperlinks>
  <pageMargins left="0.51181102362204722" right="0.11811023622047245" top="0.55118110236220474" bottom="0.55118110236220474" header="0.31496062992125984" footer="0.31496062992125984"/>
  <pageSetup paperSize="9" scale="43" firstPageNumber="4" fitToWidth="0" fitToHeight="0" orientation="portrait" useFirstPageNumber="1" r:id="rId4"/>
  <headerFooter>
    <oddHeader>&amp;R&amp;"游ゴシック Medium,標準"&amp;12自主点検表5　養護老人ホーム</oddHeader>
    <oddFooter>&amp;C&amp;16ー &amp;P ー</oddFooter>
  </headerFooter>
  <rowBreaks count="33" manualBreakCount="33">
    <brk id="51" min="1" max="42" man="1"/>
    <brk id="101" min="1" max="42" man="1"/>
    <brk id="155" min="1" max="42" man="1"/>
    <brk id="200" min="1" max="42" man="1"/>
    <brk id="261" min="1" max="42" man="1"/>
    <brk id="314" min="1" max="42" man="1"/>
    <brk id="357" max="16383" man="1"/>
    <brk id="405" min="1" max="42" man="1"/>
    <brk id="453" min="1" max="42" man="1"/>
    <brk id="503" min="1" max="42" man="1"/>
    <brk id="546" min="1" max="42" man="1"/>
    <brk id="595" max="16383" man="1"/>
    <brk id="636" min="1" max="42" man="1"/>
    <brk id="679" min="1" max="42" man="1"/>
    <brk id="722" min="1" max="42" man="1"/>
    <brk id="770" min="1" max="42" man="1"/>
    <brk id="822" min="1" max="42" man="1"/>
    <brk id="865" min="1" max="42" man="1"/>
    <brk id="914" min="1" max="42" man="1"/>
    <brk id="962" min="1" max="42" man="1"/>
    <brk id="1000" min="1" max="42" man="1"/>
    <brk id="1044" min="1" max="42" man="1"/>
    <brk id="1086" min="1" max="42" man="1"/>
    <brk id="1124" min="1" max="42" man="1"/>
    <brk id="1159" min="1" max="42" man="1"/>
    <brk id="1191" min="1" max="42" man="1"/>
    <brk id="1239" min="1" max="42" man="1"/>
    <brk id="1269" min="1" max="42" man="1"/>
    <brk id="1300" max="16383" man="1"/>
    <brk id="1347" max="16383" man="1"/>
    <brk id="1387" max="16383" man="1"/>
    <brk id="1436" max="16383" man="1"/>
    <brk id="1480" min="1"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DD154-D4B7-4472-9E45-7F1CC0A4BA0E}">
  <sheetPr codeName="Sheet3">
    <tabColor rgb="FFFFFF00"/>
    <pageSetUpPr fitToPage="1"/>
  </sheetPr>
  <dimension ref="A1:AK100"/>
  <sheetViews>
    <sheetView zoomScale="90" zoomScaleNormal="90" workbookViewId="0">
      <selection activeCell="Q9" sqref="Q9"/>
    </sheetView>
  </sheetViews>
  <sheetFormatPr defaultColWidth="4" defaultRowHeight="18.45" x14ac:dyDescent="0.65"/>
  <cols>
    <col min="1" max="1" width="1.7109375" customWidth="1"/>
    <col min="2" max="10" width="4.5703125" customWidth="1"/>
    <col min="11" max="11" width="9.0703125" customWidth="1"/>
    <col min="12" max="13" width="4.5703125" customWidth="1"/>
    <col min="14" max="14" width="9.0703125" customWidth="1"/>
    <col min="15" max="26" width="4.5703125" customWidth="1"/>
    <col min="27" max="27" width="9.0703125" customWidth="1"/>
    <col min="28" max="29" width="4.5703125" customWidth="1"/>
    <col min="30" max="30" width="9.0703125" customWidth="1"/>
    <col min="31" max="34" width="4.5703125" customWidth="1"/>
    <col min="35" max="35" width="2.2109375" customWidth="1"/>
    <col min="36" max="36" width="3.85546875" customWidth="1"/>
    <col min="71" max="71" width="14.35546875" bestFit="1" customWidth="1"/>
    <col min="73" max="73" width="24.35546875" bestFit="1" customWidth="1"/>
    <col min="74" max="74" width="88.0703125" bestFit="1" customWidth="1"/>
  </cols>
  <sheetData>
    <row r="1" spans="1:35" ht="32.25" customHeight="1" thickBot="1" x14ac:dyDescent="0.7"/>
    <row r="2" spans="1:35" s="8" customFormat="1" ht="27" customHeight="1" x14ac:dyDescent="0.65">
      <c r="A2" s="8" t="e">
        <f>+#REF!</f>
        <v>#REF!</v>
      </c>
      <c r="B2" s="569" t="s">
        <v>926</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14">
        <v>46</v>
      </c>
      <c r="AF2" s="1012" t="str">
        <f>+'自主点検表（養護老人ホーム）'!AH352</f>
        <v>該当・非該当</v>
      </c>
      <c r="AG2" s="1012"/>
      <c r="AH2" s="1013"/>
      <c r="AI2" s="32"/>
    </row>
    <row r="3" spans="1:35" s="8" customFormat="1" ht="27" customHeight="1" x14ac:dyDescent="0.65">
      <c r="B3" s="30"/>
      <c r="C3" s="2" t="s">
        <v>12</v>
      </c>
      <c r="D3" s="2"/>
      <c r="E3" s="186"/>
      <c r="F3" s="2" t="s">
        <v>13</v>
      </c>
      <c r="G3" s="186"/>
      <c r="H3" s="2" t="s">
        <v>14</v>
      </c>
      <c r="I3" s="2" t="s">
        <v>15</v>
      </c>
      <c r="J3" s="2"/>
      <c r="U3" s="2"/>
      <c r="V3" s="2"/>
      <c r="X3" s="2"/>
      <c r="Z3" s="2"/>
      <c r="AA3" s="2"/>
      <c r="AB3" s="2"/>
      <c r="AF3" s="191"/>
      <c r="AG3" s="191"/>
      <c r="AH3" s="205"/>
    </row>
    <row r="4" spans="1:35" s="8" customFormat="1" ht="27" customHeight="1" thickBot="1" x14ac:dyDescent="0.7">
      <c r="A4" s="8" t="e">
        <f>+#REF!</f>
        <v>#REF!</v>
      </c>
      <c r="B4" s="30"/>
      <c r="C4" s="1" t="s">
        <v>920</v>
      </c>
      <c r="D4" s="2"/>
      <c r="E4" s="2"/>
      <c r="U4" s="185" t="s">
        <v>948</v>
      </c>
      <c r="V4" s="123"/>
      <c r="W4" s="123"/>
      <c r="X4" s="123"/>
      <c r="Y4" s="123"/>
      <c r="Z4" s="123"/>
      <c r="AA4" s="123"/>
      <c r="AB4" s="123"/>
      <c r="AC4" s="123"/>
      <c r="AD4" s="123"/>
      <c r="AE4" s="123"/>
      <c r="AH4" s="3"/>
      <c r="AI4" s="56"/>
    </row>
    <row r="5" spans="1:35" s="8" customFormat="1" ht="27" customHeight="1" x14ac:dyDescent="0.65">
      <c r="A5" s="8" t="e">
        <f>+#REF!</f>
        <v>#REF!</v>
      </c>
      <c r="B5" s="30"/>
      <c r="C5" s="1095" t="s">
        <v>16</v>
      </c>
      <c r="D5" s="1096"/>
      <c r="E5" s="1096"/>
      <c r="F5" s="1096"/>
      <c r="G5" s="1096"/>
      <c r="H5" s="1096"/>
      <c r="I5" s="1097"/>
      <c r="J5" s="1095" t="s">
        <v>698</v>
      </c>
      <c r="K5" s="1096"/>
      <c r="L5" s="1096"/>
      <c r="M5" s="1096"/>
      <c r="N5" s="1096"/>
      <c r="O5" s="1097"/>
      <c r="P5" s="194"/>
      <c r="Q5" s="194"/>
      <c r="R5" s="194"/>
      <c r="S5" s="194"/>
      <c r="T5" s="194"/>
      <c r="U5" s="1095" t="s">
        <v>16</v>
      </c>
      <c r="V5" s="1096"/>
      <c r="W5" s="1096"/>
      <c r="X5" s="1096"/>
      <c r="Y5" s="1096"/>
      <c r="Z5" s="1095" t="s">
        <v>699</v>
      </c>
      <c r="AA5" s="1096"/>
      <c r="AB5" s="1096"/>
      <c r="AC5" s="1096"/>
      <c r="AD5" s="1096"/>
      <c r="AE5" s="1097"/>
      <c r="AF5" s="152"/>
      <c r="AG5" s="152"/>
      <c r="AH5" s="187"/>
    </row>
    <row r="6" spans="1:35" s="8" customFormat="1" ht="27" customHeight="1" thickBot="1" x14ac:dyDescent="0.7">
      <c r="A6" s="8" t="e">
        <f>+#REF!</f>
        <v>#REF!</v>
      </c>
      <c r="B6" s="30"/>
      <c r="C6" s="1014"/>
      <c r="D6" s="1015"/>
      <c r="E6" s="1015"/>
      <c r="F6" s="1015"/>
      <c r="G6" s="1015"/>
      <c r="H6" s="1015"/>
      <c r="I6" s="1016"/>
      <c r="J6" s="1014"/>
      <c r="K6" s="1015"/>
      <c r="L6" s="1015"/>
      <c r="M6" s="1015"/>
      <c r="N6" s="1015"/>
      <c r="O6" s="1016"/>
      <c r="P6" s="194"/>
      <c r="Q6" s="194"/>
      <c r="R6" s="194"/>
      <c r="S6" s="194"/>
      <c r="T6" s="194"/>
      <c r="U6" s="1014"/>
      <c r="V6" s="1015"/>
      <c r="W6" s="1015"/>
      <c r="X6" s="1015"/>
      <c r="Y6" s="1015"/>
      <c r="Z6" s="1014"/>
      <c r="AA6" s="1015"/>
      <c r="AB6" s="1015"/>
      <c r="AC6" s="1015"/>
      <c r="AD6" s="1015"/>
      <c r="AE6" s="1016"/>
      <c r="AH6" s="3"/>
    </row>
    <row r="7" spans="1:35" s="8" customFormat="1" ht="27" customHeight="1" thickBot="1" x14ac:dyDescent="0.7">
      <c r="A7" s="8" t="e">
        <f>+#REF!</f>
        <v>#REF!</v>
      </c>
      <c r="B7" s="30"/>
      <c r="C7" s="517" t="s">
        <v>17</v>
      </c>
      <c r="D7" s="518"/>
      <c r="E7" s="518"/>
      <c r="F7" s="518"/>
      <c r="G7" s="518"/>
      <c r="H7" s="518"/>
      <c r="I7" s="519"/>
      <c r="J7" s="57"/>
      <c r="K7" s="1047"/>
      <c r="L7" s="1047"/>
      <c r="M7" s="1047"/>
      <c r="N7" s="1047"/>
      <c r="O7" s="58" t="s">
        <v>26</v>
      </c>
      <c r="P7" s="151"/>
      <c r="Q7" s="151"/>
      <c r="R7" s="151"/>
      <c r="S7" s="151"/>
      <c r="T7" s="151"/>
      <c r="U7" s="517" t="s">
        <v>17</v>
      </c>
      <c r="V7" s="518"/>
      <c r="W7" s="518"/>
      <c r="X7" s="518"/>
      <c r="Y7" s="518"/>
      <c r="Z7" s="57"/>
      <c r="AA7" s="1047"/>
      <c r="AB7" s="1047"/>
      <c r="AC7" s="1047"/>
      <c r="AD7" s="1047"/>
      <c r="AE7" s="58" t="s">
        <v>26</v>
      </c>
      <c r="AH7" s="3"/>
    </row>
    <row r="8" spans="1:35" s="8" customFormat="1" ht="27" customHeight="1" thickBot="1" x14ac:dyDescent="0.7">
      <c r="A8" s="8" t="e">
        <f>+#REF!</f>
        <v>#REF!</v>
      </c>
      <c r="B8" s="30"/>
      <c r="C8" s="517" t="s">
        <v>18</v>
      </c>
      <c r="D8" s="518"/>
      <c r="E8" s="518"/>
      <c r="F8" s="518"/>
      <c r="G8" s="518"/>
      <c r="H8" s="518"/>
      <c r="I8" s="519"/>
      <c r="J8" s="59" t="s">
        <v>27</v>
      </c>
      <c r="K8" s="1047"/>
      <c r="L8" s="1047"/>
      <c r="M8" s="1047"/>
      <c r="N8" s="1047"/>
      <c r="O8" s="183" t="s">
        <v>29</v>
      </c>
      <c r="P8" s="153"/>
      <c r="Q8" s="153"/>
      <c r="R8" s="153"/>
      <c r="S8" s="153"/>
      <c r="T8" s="151"/>
      <c r="U8" s="517" t="s">
        <v>18</v>
      </c>
      <c r="V8" s="518"/>
      <c r="W8" s="518"/>
      <c r="X8" s="518"/>
      <c r="Y8" s="518"/>
      <c r="Z8" s="59" t="s">
        <v>27</v>
      </c>
      <c r="AA8" s="1047"/>
      <c r="AB8" s="1047"/>
      <c r="AC8" s="1047"/>
      <c r="AD8" s="1047"/>
      <c r="AE8" s="58" t="s">
        <v>29</v>
      </c>
      <c r="AH8" s="3"/>
    </row>
    <row r="9" spans="1:35" s="8" customFormat="1" ht="27" customHeight="1" x14ac:dyDescent="0.65">
      <c r="A9" s="8" t="e">
        <f>+#REF!</f>
        <v>#REF!</v>
      </c>
      <c r="B9" s="30"/>
      <c r="C9" s="1074" t="s">
        <v>943</v>
      </c>
      <c r="D9" s="1075"/>
      <c r="E9" s="1075"/>
      <c r="F9" s="1075"/>
      <c r="G9" s="1075"/>
      <c r="H9" s="1075"/>
      <c r="I9" s="1076"/>
      <c r="J9" s="588"/>
      <c r="K9" s="1036"/>
      <c r="L9" s="1036"/>
      <c r="M9" s="1036"/>
      <c r="N9" s="1036"/>
      <c r="O9" s="1013" t="s">
        <v>26</v>
      </c>
      <c r="P9" s="191"/>
      <c r="Q9" s="191"/>
      <c r="R9" s="191"/>
      <c r="S9" s="191"/>
      <c r="T9" s="151"/>
      <c r="U9" s="1080" t="s">
        <v>703</v>
      </c>
      <c r="V9" s="1081"/>
      <c r="W9" s="1081"/>
      <c r="X9" s="1081"/>
      <c r="Y9" s="1082"/>
      <c r="Z9" s="588"/>
      <c r="AA9" s="1036"/>
      <c r="AB9" s="1036"/>
      <c r="AC9" s="1036"/>
      <c r="AD9" s="1036"/>
      <c r="AE9" s="1013" t="s">
        <v>26</v>
      </c>
      <c r="AH9" s="3"/>
    </row>
    <row r="10" spans="1:35" s="8" customFormat="1" ht="27" customHeight="1" thickBot="1" x14ac:dyDescent="0.7">
      <c r="A10" s="8" t="e">
        <f>+#REF!</f>
        <v>#REF!</v>
      </c>
      <c r="B10" s="30"/>
      <c r="C10" s="1077"/>
      <c r="D10" s="1078"/>
      <c r="E10" s="1078"/>
      <c r="F10" s="1078"/>
      <c r="G10" s="1078"/>
      <c r="H10" s="1078"/>
      <c r="I10" s="1079"/>
      <c r="J10" s="591"/>
      <c r="K10" s="1037"/>
      <c r="L10" s="1037"/>
      <c r="M10" s="1037"/>
      <c r="N10" s="1037"/>
      <c r="O10" s="1046"/>
      <c r="P10" s="191"/>
      <c r="Q10" s="191"/>
      <c r="R10" s="191"/>
      <c r="S10" s="191"/>
      <c r="T10" s="151"/>
      <c r="U10" s="1083"/>
      <c r="V10" s="1084"/>
      <c r="W10" s="1084"/>
      <c r="X10" s="1084"/>
      <c r="Y10" s="1085"/>
      <c r="Z10" s="591"/>
      <c r="AA10" s="1037"/>
      <c r="AB10" s="1037"/>
      <c r="AC10" s="1037"/>
      <c r="AD10" s="1037"/>
      <c r="AE10" s="1046"/>
      <c r="AH10" s="3"/>
    </row>
    <row r="11" spans="1:35" s="8" customFormat="1" ht="27" customHeight="1" x14ac:dyDescent="0.65">
      <c r="A11" s="8" t="e">
        <f>+#REF!</f>
        <v>#REF!</v>
      </c>
      <c r="B11" s="30"/>
      <c r="C11" s="1080" t="s">
        <v>704</v>
      </c>
      <c r="D11" s="886"/>
      <c r="E11" s="886"/>
      <c r="F11" s="886"/>
      <c r="G11" s="886"/>
      <c r="H11" s="886"/>
      <c r="I11" s="1098"/>
      <c r="J11" s="588"/>
      <c r="K11" s="1036"/>
      <c r="L11" s="1036"/>
      <c r="M11" s="1036"/>
      <c r="N11" s="1036"/>
      <c r="O11" s="1013" t="s">
        <v>26</v>
      </c>
      <c r="P11" s="191"/>
      <c r="Q11" s="191"/>
      <c r="R11" s="191"/>
      <c r="S11" s="191"/>
      <c r="T11" s="151"/>
      <c r="U11" s="1080" t="s">
        <v>923</v>
      </c>
      <c r="V11" s="1081"/>
      <c r="W11" s="1081"/>
      <c r="X11" s="1081"/>
      <c r="Y11" s="1082"/>
      <c r="Z11" s="588"/>
      <c r="AA11" s="1036"/>
      <c r="AB11" s="1036"/>
      <c r="AC11" s="1036"/>
      <c r="AD11" s="1036"/>
      <c r="AE11" s="1013" t="s">
        <v>26</v>
      </c>
      <c r="AH11" s="3"/>
    </row>
    <row r="12" spans="1:35" s="8" customFormat="1" ht="27" customHeight="1" thickBot="1" x14ac:dyDescent="0.7">
      <c r="A12" s="8" t="e">
        <f>+#REF!</f>
        <v>#REF!</v>
      </c>
      <c r="B12" s="30"/>
      <c r="C12" s="1099"/>
      <c r="D12" s="646"/>
      <c r="E12" s="646"/>
      <c r="F12" s="646"/>
      <c r="G12" s="646"/>
      <c r="H12" s="646"/>
      <c r="I12" s="1100"/>
      <c r="J12" s="591"/>
      <c r="K12" s="1037"/>
      <c r="L12" s="1037"/>
      <c r="M12" s="1037"/>
      <c r="N12" s="1037"/>
      <c r="O12" s="1046"/>
      <c r="P12" s="191"/>
      <c r="Q12" s="191"/>
      <c r="R12" s="191"/>
      <c r="S12" s="191"/>
      <c r="T12" s="151"/>
      <c r="U12" s="1083"/>
      <c r="V12" s="1084"/>
      <c r="W12" s="1084"/>
      <c r="X12" s="1084"/>
      <c r="Y12" s="1085"/>
      <c r="Z12" s="591"/>
      <c r="AA12" s="1037"/>
      <c r="AB12" s="1037"/>
      <c r="AC12" s="1037"/>
      <c r="AD12" s="1037"/>
      <c r="AE12" s="1046"/>
      <c r="AH12" s="3"/>
    </row>
    <row r="13" spans="1:35" s="8" customFormat="1" ht="27" customHeight="1" x14ac:dyDescent="0.65">
      <c r="B13" s="30"/>
      <c r="C13" s="1038" t="s">
        <v>927</v>
      </c>
      <c r="D13" s="1039"/>
      <c r="E13" s="1039"/>
      <c r="F13" s="1039"/>
      <c r="G13" s="1039"/>
      <c r="H13" s="1039"/>
      <c r="I13" s="1040"/>
      <c r="J13" s="588"/>
      <c r="K13" s="1044"/>
      <c r="L13" s="1044"/>
      <c r="M13" s="1044"/>
      <c r="N13" s="1044"/>
      <c r="O13" s="1013" t="s">
        <v>922</v>
      </c>
      <c r="P13" s="217"/>
      <c r="Q13" s="218"/>
      <c r="R13" s="218"/>
      <c r="S13" s="218"/>
      <c r="T13" s="151"/>
      <c r="U13" s="1038"/>
      <c r="V13" s="1039"/>
      <c r="W13" s="1039"/>
      <c r="X13" s="1039"/>
      <c r="Y13" s="1040"/>
      <c r="Z13" s="1032"/>
      <c r="AA13" s="1030"/>
      <c r="AB13" s="1030"/>
      <c r="AC13" s="1030"/>
      <c r="AD13" s="1030"/>
      <c r="AE13" s="1034"/>
      <c r="AH13" s="3"/>
    </row>
    <row r="14" spans="1:35" s="8" customFormat="1" ht="27" customHeight="1" thickBot="1" x14ac:dyDescent="0.7">
      <c r="B14" s="30"/>
      <c r="C14" s="1041"/>
      <c r="D14" s="1042"/>
      <c r="E14" s="1042"/>
      <c r="F14" s="1042"/>
      <c r="G14" s="1042"/>
      <c r="H14" s="1042"/>
      <c r="I14" s="1043"/>
      <c r="J14" s="591"/>
      <c r="K14" s="1045"/>
      <c r="L14" s="1045"/>
      <c r="M14" s="1045"/>
      <c r="N14" s="1045"/>
      <c r="O14" s="1046"/>
      <c r="P14" s="217"/>
      <c r="Q14" s="218"/>
      <c r="R14" s="218"/>
      <c r="S14" s="218"/>
      <c r="T14" s="151"/>
      <c r="U14" s="1041"/>
      <c r="V14" s="1042"/>
      <c r="W14" s="1042"/>
      <c r="X14" s="1042"/>
      <c r="Y14" s="1043"/>
      <c r="Z14" s="1033"/>
      <c r="AA14" s="1031"/>
      <c r="AB14" s="1031"/>
      <c r="AC14" s="1031"/>
      <c r="AD14" s="1031"/>
      <c r="AE14" s="1035"/>
      <c r="AH14" s="3"/>
    </row>
    <row r="15" spans="1:35" s="8" customFormat="1" ht="54" customHeight="1" thickBot="1" x14ac:dyDescent="0.7">
      <c r="A15" s="8" t="e">
        <f>+#REF!</f>
        <v>#REF!</v>
      </c>
      <c r="B15" s="30"/>
      <c r="C15" s="1054" t="s">
        <v>19</v>
      </c>
      <c r="D15" s="1055"/>
      <c r="E15" s="1055"/>
      <c r="F15" s="1055"/>
      <c r="G15" s="1055"/>
      <c r="H15" s="1055"/>
      <c r="I15" s="1056"/>
      <c r="J15" s="1086" t="s">
        <v>958</v>
      </c>
      <c r="K15" s="1087"/>
      <c r="L15" s="1088"/>
      <c r="M15" s="1089" t="s">
        <v>32</v>
      </c>
      <c r="N15" s="1087"/>
      <c r="O15" s="1088"/>
      <c r="P15" s="152"/>
      <c r="Q15" s="152"/>
      <c r="R15" s="152"/>
      <c r="S15" s="152"/>
      <c r="T15" s="152"/>
      <c r="U15" s="1054" t="s">
        <v>19</v>
      </c>
      <c r="V15" s="1055"/>
      <c r="W15" s="1055"/>
      <c r="X15" s="1055"/>
      <c r="Y15" s="1056"/>
      <c r="Z15" s="1089" t="s">
        <v>31</v>
      </c>
      <c r="AA15" s="1087"/>
      <c r="AB15" s="1088"/>
      <c r="AC15" s="1089" t="s">
        <v>32</v>
      </c>
      <c r="AD15" s="1087"/>
      <c r="AE15" s="1088"/>
      <c r="AF15" s="152"/>
      <c r="AG15" s="152"/>
      <c r="AH15" s="187"/>
    </row>
    <row r="16" spans="1:35" s="8" customFormat="1" ht="27" customHeight="1" thickBot="1" x14ac:dyDescent="0.7">
      <c r="A16" s="8" t="e">
        <f>+#REF!</f>
        <v>#REF!</v>
      </c>
      <c r="B16" s="30"/>
      <c r="C16" s="517" t="s">
        <v>700</v>
      </c>
      <c r="D16" s="518"/>
      <c r="E16" s="518"/>
      <c r="F16" s="518"/>
      <c r="G16" s="518"/>
      <c r="H16" s="518"/>
      <c r="I16" s="519"/>
      <c r="J16" s="7"/>
      <c r="K16" s="228">
        <v>1</v>
      </c>
      <c r="L16" s="183" t="s">
        <v>26</v>
      </c>
      <c r="M16" s="57"/>
      <c r="N16" s="219"/>
      <c r="O16" s="183" t="s">
        <v>26</v>
      </c>
      <c r="P16" s="153"/>
      <c r="Q16" s="233" t="str">
        <f t="shared" ref="Q16:Q22" si="0">_xlfn.IFS(K16=0,"",N16&lt;K16,"?",N16&gt;=K16,"○")</f>
        <v>?</v>
      </c>
      <c r="R16" s="153"/>
      <c r="S16" s="153"/>
      <c r="T16" s="153"/>
      <c r="U16" s="517" t="s">
        <v>924</v>
      </c>
      <c r="V16" s="518"/>
      <c r="W16" s="518"/>
      <c r="X16" s="518"/>
      <c r="Y16" s="519"/>
      <c r="Z16" s="7"/>
      <c r="AA16" s="228">
        <v>1</v>
      </c>
      <c r="AB16" s="183" t="s">
        <v>26</v>
      </c>
      <c r="AC16" s="57"/>
      <c r="AD16" s="219"/>
      <c r="AE16" s="183" t="s">
        <v>26</v>
      </c>
      <c r="AG16" s="233" t="str">
        <f t="shared" ref="AG16:AG19" si="1">_xlfn.IFS(AA16=0,"",AD16&lt;AA16,"?",AD16&gt;=AA16,"○")</f>
        <v>?</v>
      </c>
      <c r="AH16" s="3"/>
    </row>
    <row r="17" spans="1:34" s="8" customFormat="1" ht="27" customHeight="1" x14ac:dyDescent="0.65">
      <c r="A17" s="8" t="e">
        <f>+#REF!</f>
        <v>#REF!</v>
      </c>
      <c r="B17" s="30"/>
      <c r="C17" s="939" t="s">
        <v>944</v>
      </c>
      <c r="D17" s="940"/>
      <c r="E17" s="940"/>
      <c r="F17" s="940"/>
      <c r="G17" s="940"/>
      <c r="H17" s="940"/>
      <c r="I17" s="943"/>
      <c r="J17" s="61"/>
      <c r="K17" s="229">
        <f>_xlfn.IFS(K9&lt;30,1,K9&gt;=30,ROUNDUP(+K9/30,0))</f>
        <v>1</v>
      </c>
      <c r="L17" s="62" t="s">
        <v>26</v>
      </c>
      <c r="M17" s="61"/>
      <c r="N17" s="221"/>
      <c r="O17" s="62" t="s">
        <v>26</v>
      </c>
      <c r="P17" s="153"/>
      <c r="Q17" s="233" t="str">
        <f t="shared" si="0"/>
        <v>?</v>
      </c>
      <c r="R17" s="153"/>
      <c r="S17" s="153"/>
      <c r="T17" s="153"/>
      <c r="U17" s="939" t="s">
        <v>20</v>
      </c>
      <c r="V17" s="940"/>
      <c r="W17" s="940"/>
      <c r="X17" s="940"/>
      <c r="Y17" s="943"/>
      <c r="Z17" s="61"/>
      <c r="AA17" s="229">
        <f>ROUNDUP((+AA9+AA11)/100,0)</f>
        <v>0</v>
      </c>
      <c r="AB17" s="62" t="s">
        <v>26</v>
      </c>
      <c r="AC17" s="61"/>
      <c r="AD17" s="221"/>
      <c r="AE17" s="62" t="s">
        <v>26</v>
      </c>
      <c r="AG17" s="233" t="str">
        <f t="shared" si="1"/>
        <v/>
      </c>
      <c r="AH17" s="3"/>
    </row>
    <row r="18" spans="1:34" s="8" customFormat="1" ht="27" customHeight="1" thickBot="1" x14ac:dyDescent="0.7">
      <c r="A18" s="8" t="e">
        <f>+#REF!</f>
        <v>#REF!</v>
      </c>
      <c r="B18" s="30"/>
      <c r="C18" s="944" t="s">
        <v>701</v>
      </c>
      <c r="D18" s="945"/>
      <c r="E18" s="945"/>
      <c r="F18" s="945"/>
      <c r="G18" s="945"/>
      <c r="H18" s="945"/>
      <c r="I18" s="953"/>
      <c r="J18" s="63" t="s">
        <v>27</v>
      </c>
      <c r="K18" s="230">
        <f>_xlfn.IFS(+K9&lt;100,1,K9&gt;=100,ROUNDUP(+K9/100,0))</f>
        <v>1</v>
      </c>
      <c r="L18" s="64" t="s">
        <v>29</v>
      </c>
      <c r="M18" s="63" t="s">
        <v>27</v>
      </c>
      <c r="N18" s="222"/>
      <c r="O18" s="159" t="s">
        <v>29</v>
      </c>
      <c r="P18" s="192"/>
      <c r="Q18" s="233" t="str">
        <f t="shared" si="0"/>
        <v>?</v>
      </c>
      <c r="R18" s="192"/>
      <c r="S18" s="192"/>
      <c r="T18" s="151"/>
      <c r="U18" s="1067"/>
      <c r="V18" s="1068"/>
      <c r="W18" s="1068"/>
      <c r="X18" s="1068"/>
      <c r="Y18" s="1069"/>
      <c r="Z18" s="63"/>
      <c r="AA18" s="226"/>
      <c r="AB18" s="64"/>
      <c r="AC18" s="63"/>
      <c r="AD18" s="226"/>
      <c r="AE18" s="64"/>
      <c r="AG18" s="233"/>
      <c r="AH18" s="3"/>
    </row>
    <row r="19" spans="1:34" s="8" customFormat="1" ht="27" customHeight="1" x14ac:dyDescent="0.65">
      <c r="A19" s="8" t="e">
        <f>+#REF!</f>
        <v>#REF!</v>
      </c>
      <c r="B19" s="30"/>
      <c r="C19" s="939" t="s">
        <v>957</v>
      </c>
      <c r="D19" s="940"/>
      <c r="E19" s="940"/>
      <c r="F19" s="940"/>
      <c r="G19" s="940"/>
      <c r="H19" s="940"/>
      <c r="I19" s="943"/>
      <c r="J19" s="61"/>
      <c r="K19" s="229">
        <f>ROUNDUP(+K11/15,0)</f>
        <v>0</v>
      </c>
      <c r="L19" s="62" t="s">
        <v>26</v>
      </c>
      <c r="M19" s="61"/>
      <c r="N19" s="221"/>
      <c r="O19" s="62" t="s">
        <v>26</v>
      </c>
      <c r="P19" s="153"/>
      <c r="Q19" s="233" t="str">
        <f>_xlfn.IFS(K19=0,"",N19&lt;K19,"?",N19&gt;=K19,"○")</f>
        <v/>
      </c>
      <c r="R19" s="153"/>
      <c r="S19" s="153"/>
      <c r="T19" s="153"/>
      <c r="U19" s="939" t="s">
        <v>120</v>
      </c>
      <c r="V19" s="940"/>
      <c r="W19" s="940"/>
      <c r="X19" s="940"/>
      <c r="Y19" s="943"/>
      <c r="Z19" s="61"/>
      <c r="AA19" s="229">
        <f>ROUNDUP(+AA9/10,0)+ROUNDUP(AA11/30,0)</f>
        <v>0</v>
      </c>
      <c r="AB19" s="62" t="s">
        <v>26</v>
      </c>
      <c r="AC19" s="61"/>
      <c r="AD19" s="221"/>
      <c r="AE19" s="62" t="s">
        <v>26</v>
      </c>
      <c r="AG19" s="233" t="str">
        <f t="shared" si="1"/>
        <v/>
      </c>
      <c r="AH19" s="3"/>
    </row>
    <row r="20" spans="1:34" s="8" customFormat="1" ht="27" customHeight="1" thickBot="1" x14ac:dyDescent="0.7">
      <c r="A20" s="8" t="e">
        <f>+#REF!</f>
        <v>#REF!</v>
      </c>
      <c r="B20" s="30"/>
      <c r="C20" s="864" t="s">
        <v>945</v>
      </c>
      <c r="D20" s="865"/>
      <c r="E20" s="865"/>
      <c r="F20" s="865"/>
      <c r="G20" s="865"/>
      <c r="H20" s="865"/>
      <c r="I20" s="1070"/>
      <c r="J20" s="155" t="s">
        <v>27</v>
      </c>
      <c r="K20" s="231">
        <v>1</v>
      </c>
      <c r="L20" s="156" t="s">
        <v>29</v>
      </c>
      <c r="M20" s="155" t="s">
        <v>27</v>
      </c>
      <c r="N20" s="223"/>
      <c r="O20" s="65" t="s">
        <v>29</v>
      </c>
      <c r="P20" s="153"/>
      <c r="Q20" s="233" t="str">
        <f t="shared" si="0"/>
        <v>?</v>
      </c>
      <c r="R20" s="153"/>
      <c r="S20" s="153"/>
      <c r="T20" s="151"/>
      <c r="U20" s="1071"/>
      <c r="V20" s="1072"/>
      <c r="W20" s="1072"/>
      <c r="X20" s="1072"/>
      <c r="Y20" s="1073"/>
      <c r="Z20" s="155"/>
      <c r="AA20" s="160"/>
      <c r="AB20" s="156"/>
      <c r="AC20" s="155"/>
      <c r="AD20" s="160"/>
      <c r="AE20" s="156"/>
      <c r="AG20" s="233"/>
      <c r="AH20" s="3"/>
    </row>
    <row r="21" spans="1:34" s="8" customFormat="1" ht="27" customHeight="1" thickBot="1" x14ac:dyDescent="0.7">
      <c r="A21" s="8" t="e">
        <f>+#REF!</f>
        <v>#REF!</v>
      </c>
      <c r="B21" s="30"/>
      <c r="C21" s="517" t="s">
        <v>121</v>
      </c>
      <c r="D21" s="518"/>
      <c r="E21" s="518"/>
      <c r="F21" s="518"/>
      <c r="G21" s="518"/>
      <c r="H21" s="518"/>
      <c r="I21" s="519"/>
      <c r="J21" s="7"/>
      <c r="K21" s="228">
        <f>ROUNDUP(+K9/100,0)</f>
        <v>0</v>
      </c>
      <c r="L21" s="183" t="s">
        <v>26</v>
      </c>
      <c r="M21" s="57"/>
      <c r="N21" s="219"/>
      <c r="O21" s="183" t="s">
        <v>26</v>
      </c>
      <c r="P21" s="153"/>
      <c r="Q21" s="233" t="str">
        <f t="shared" si="0"/>
        <v/>
      </c>
      <c r="R21" s="153"/>
      <c r="S21" s="153"/>
      <c r="U21" s="1059"/>
      <c r="V21" s="1060"/>
      <c r="W21" s="1060"/>
      <c r="X21" s="1060"/>
      <c r="Y21" s="1060"/>
      <c r="Z21" s="197"/>
      <c r="AA21" s="198"/>
      <c r="AB21" s="198"/>
      <c r="AC21" s="57"/>
      <c r="AD21" s="7"/>
      <c r="AE21" s="12"/>
      <c r="AG21" s="233"/>
      <c r="AH21" s="3"/>
    </row>
    <row r="22" spans="1:34" s="8" customFormat="1" ht="27" customHeight="1" thickBot="1" x14ac:dyDescent="0.7">
      <c r="A22" s="8" t="e">
        <f>+#REF!</f>
        <v>#REF!</v>
      </c>
      <c r="B22" s="30"/>
      <c r="C22" s="517" t="s">
        <v>155</v>
      </c>
      <c r="D22" s="518"/>
      <c r="E22" s="518"/>
      <c r="F22" s="518"/>
      <c r="G22" s="518"/>
      <c r="H22" s="518"/>
      <c r="I22" s="519"/>
      <c r="J22" s="7"/>
      <c r="K22" s="228">
        <v>1</v>
      </c>
      <c r="L22" s="183" t="s">
        <v>26</v>
      </c>
      <c r="M22" s="57"/>
      <c r="N22" s="219"/>
      <c r="O22" s="183" t="s">
        <v>26</v>
      </c>
      <c r="P22" s="153"/>
      <c r="Q22" s="233" t="str">
        <f t="shared" si="0"/>
        <v>?</v>
      </c>
      <c r="R22" s="153"/>
      <c r="S22" s="153"/>
      <c r="T22" s="193"/>
      <c r="U22" s="1059"/>
      <c r="V22" s="1060"/>
      <c r="W22" s="1060"/>
      <c r="X22" s="1060"/>
      <c r="Y22" s="1061"/>
      <c r="Z22" s="57"/>
      <c r="AA22" s="7"/>
      <c r="AB22" s="12"/>
      <c r="AC22" s="57"/>
      <c r="AD22" s="60"/>
      <c r="AE22" s="183"/>
      <c r="AG22" s="233"/>
      <c r="AH22" s="3"/>
    </row>
    <row r="23" spans="1:34" s="8" customFormat="1" ht="27" customHeight="1" thickBot="1" x14ac:dyDescent="0.7">
      <c r="A23" s="8" t="e">
        <f>+#REF!</f>
        <v>#REF!</v>
      </c>
      <c r="B23" s="30"/>
      <c r="C23" s="1059"/>
      <c r="D23" s="1060"/>
      <c r="E23" s="1060"/>
      <c r="F23" s="1060"/>
      <c r="G23" s="1060"/>
      <c r="H23" s="1060"/>
      <c r="I23" s="1061"/>
      <c r="J23" s="7"/>
      <c r="K23" s="220"/>
      <c r="L23" s="183"/>
      <c r="M23" s="57"/>
      <c r="N23" s="220"/>
      <c r="O23" s="183"/>
      <c r="P23" s="153"/>
      <c r="Q23" s="153"/>
      <c r="R23" s="153"/>
      <c r="S23" s="153"/>
      <c r="U23" s="517" t="s">
        <v>702</v>
      </c>
      <c r="V23" s="518"/>
      <c r="W23" s="518"/>
      <c r="X23" s="518"/>
      <c r="Y23" s="519"/>
      <c r="Z23" s="7"/>
      <c r="AA23" s="228">
        <f>ROUNDUP((AA11+AA9)/100,0)</f>
        <v>0</v>
      </c>
      <c r="AB23" s="183" t="s">
        <v>26</v>
      </c>
      <c r="AC23" s="57"/>
      <c r="AD23" s="219"/>
      <c r="AE23" s="183" t="s">
        <v>26</v>
      </c>
      <c r="AG23" s="233" t="str">
        <f>_xlfn.IFS(AA23=0,"",AD23&lt;AA23,"?",AD23&gt;=AA23,"○")</f>
        <v/>
      </c>
      <c r="AH23" s="3"/>
    </row>
    <row r="24" spans="1:34" s="8" customFormat="1" ht="27" customHeight="1" thickBot="1" x14ac:dyDescent="0.7">
      <c r="A24" s="8" t="e">
        <f>+#REF!</f>
        <v>#REF!</v>
      </c>
      <c r="B24" s="30"/>
      <c r="C24" s="1062" t="s">
        <v>21</v>
      </c>
      <c r="D24" s="1063"/>
      <c r="E24" s="1063"/>
      <c r="F24" s="1063"/>
      <c r="G24" s="1063"/>
      <c r="H24" s="1063"/>
      <c r="I24" s="1064"/>
      <c r="J24" s="57"/>
      <c r="K24" s="161" t="s">
        <v>705</v>
      </c>
      <c r="L24" s="12"/>
      <c r="M24" s="57"/>
      <c r="N24" s="219"/>
      <c r="O24" s="183" t="s">
        <v>26</v>
      </c>
      <c r="P24" s="153"/>
      <c r="Q24" s="153"/>
      <c r="R24" s="153"/>
      <c r="S24" s="153"/>
      <c r="T24" s="152"/>
      <c r="U24" s="1051" t="s">
        <v>21</v>
      </c>
      <c r="V24" s="1052"/>
      <c r="W24" s="1052"/>
      <c r="X24" s="1052"/>
      <c r="Y24" s="1053"/>
      <c r="Z24" s="57"/>
      <c r="AA24" s="161" t="s">
        <v>705</v>
      </c>
      <c r="AB24" s="12"/>
      <c r="AC24" s="57"/>
      <c r="AD24" s="219"/>
      <c r="AE24" s="183" t="s">
        <v>26</v>
      </c>
      <c r="AH24" s="3"/>
    </row>
    <row r="25" spans="1:34" s="8" customFormat="1" ht="27" customHeight="1" x14ac:dyDescent="0.65">
      <c r="A25" s="8" t="e">
        <f>+#REF!</f>
        <v>#REF!</v>
      </c>
      <c r="B25" s="30"/>
      <c r="C25" s="939" t="s">
        <v>22</v>
      </c>
      <c r="D25" s="940"/>
      <c r="E25" s="940"/>
      <c r="F25" s="940"/>
      <c r="G25" s="940"/>
      <c r="H25" s="940"/>
      <c r="I25" s="943"/>
      <c r="J25" s="36"/>
      <c r="K25" s="162" t="s">
        <v>705</v>
      </c>
      <c r="L25" s="13"/>
      <c r="M25" s="61"/>
      <c r="N25" s="221"/>
      <c r="O25" s="62" t="s">
        <v>26</v>
      </c>
      <c r="P25" s="153"/>
      <c r="Q25" s="153"/>
      <c r="R25" s="153"/>
      <c r="S25" s="153"/>
      <c r="T25" s="152"/>
      <c r="U25" s="1065" t="s">
        <v>22</v>
      </c>
      <c r="V25" s="1066"/>
      <c r="W25" s="1066"/>
      <c r="X25" s="1066"/>
      <c r="Y25" s="1066"/>
      <c r="Z25" s="36"/>
      <c r="AA25" s="162" t="s">
        <v>705</v>
      </c>
      <c r="AB25" s="13"/>
      <c r="AC25" s="61"/>
      <c r="AD25" s="221"/>
      <c r="AE25" s="62" t="s">
        <v>26</v>
      </c>
      <c r="AH25" s="3"/>
    </row>
    <row r="26" spans="1:34" s="8" customFormat="1" ht="27" customHeight="1" thickBot="1" x14ac:dyDescent="0.7">
      <c r="A26" s="8" t="e">
        <f>+#REF!</f>
        <v>#REF!</v>
      </c>
      <c r="B26" s="30"/>
      <c r="C26" s="944" t="s">
        <v>23</v>
      </c>
      <c r="D26" s="945"/>
      <c r="E26" s="945"/>
      <c r="F26" s="945"/>
      <c r="G26" s="945"/>
      <c r="H26" s="945"/>
      <c r="I26" s="953"/>
      <c r="J26" s="157"/>
      <c r="K26" s="154" t="s">
        <v>705</v>
      </c>
      <c r="L26" s="158"/>
      <c r="M26" s="63" t="s">
        <v>575</v>
      </c>
      <c r="N26" s="224"/>
      <c r="O26" s="159" t="s">
        <v>30</v>
      </c>
      <c r="P26" s="192"/>
      <c r="Q26" s="192"/>
      <c r="R26" s="192"/>
      <c r="S26" s="192"/>
      <c r="T26" s="152"/>
      <c r="U26" s="1048" t="s">
        <v>23</v>
      </c>
      <c r="V26" s="1049"/>
      <c r="W26" s="1049"/>
      <c r="X26" s="1049"/>
      <c r="Y26" s="1050"/>
      <c r="Z26" s="157"/>
      <c r="AA26" s="154" t="s">
        <v>705</v>
      </c>
      <c r="AB26" s="158"/>
      <c r="AC26" s="63" t="s">
        <v>575</v>
      </c>
      <c r="AD26" s="224"/>
      <c r="AE26" s="159" t="s">
        <v>30</v>
      </c>
      <c r="AH26" s="3"/>
    </row>
    <row r="27" spans="1:34" s="8" customFormat="1" ht="27" customHeight="1" thickBot="1" x14ac:dyDescent="0.7">
      <c r="A27" s="8" t="e">
        <f>+#REF!</f>
        <v>#REF!</v>
      </c>
      <c r="B27" s="30"/>
      <c r="C27" s="517" t="s">
        <v>24</v>
      </c>
      <c r="D27" s="518"/>
      <c r="E27" s="518"/>
      <c r="F27" s="518"/>
      <c r="G27" s="518"/>
      <c r="H27" s="518"/>
      <c r="I27" s="519"/>
      <c r="J27" s="42"/>
      <c r="K27" s="161" t="s">
        <v>705</v>
      </c>
      <c r="L27" s="6"/>
      <c r="M27" s="57"/>
      <c r="N27" s="219"/>
      <c r="O27" s="183" t="s">
        <v>26</v>
      </c>
      <c r="P27" s="153"/>
      <c r="Q27" s="153"/>
      <c r="R27" s="153"/>
      <c r="S27" s="153"/>
      <c r="T27" s="152"/>
      <c r="U27" s="1051" t="s">
        <v>24</v>
      </c>
      <c r="V27" s="1052"/>
      <c r="W27" s="1052"/>
      <c r="X27" s="1052"/>
      <c r="Y27" s="1053"/>
      <c r="Z27" s="42"/>
      <c r="AA27" s="161" t="s">
        <v>705</v>
      </c>
      <c r="AB27" s="6"/>
      <c r="AC27" s="57"/>
      <c r="AD27" s="219"/>
      <c r="AE27" s="183" t="s">
        <v>26</v>
      </c>
      <c r="AH27" s="3"/>
    </row>
    <row r="28" spans="1:34" s="8" customFormat="1" ht="27" customHeight="1" thickBot="1" x14ac:dyDescent="0.7">
      <c r="B28" s="30"/>
      <c r="C28" s="517" t="s">
        <v>949</v>
      </c>
      <c r="D28" s="518"/>
      <c r="E28" s="518"/>
      <c r="F28" s="518"/>
      <c r="G28" s="518"/>
      <c r="H28" s="518"/>
      <c r="I28" s="519"/>
      <c r="J28" s="42"/>
      <c r="K28" s="161" t="s">
        <v>955</v>
      </c>
      <c r="L28" s="6" t="s">
        <v>950</v>
      </c>
      <c r="M28" s="57"/>
      <c r="N28" s="219"/>
      <c r="O28" s="183" t="s">
        <v>26</v>
      </c>
      <c r="P28" s="153"/>
      <c r="Q28" s="153"/>
      <c r="R28" s="153"/>
      <c r="S28" s="153"/>
      <c r="T28" s="152"/>
      <c r="U28" s="1051" t="s">
        <v>949</v>
      </c>
      <c r="V28" s="1052"/>
      <c r="W28" s="1052"/>
      <c r="X28" s="1052"/>
      <c r="Y28" s="1053"/>
      <c r="Z28" s="57"/>
      <c r="AA28" s="227"/>
      <c r="AB28" s="12" t="s">
        <v>950</v>
      </c>
      <c r="AC28" s="57"/>
      <c r="AD28" s="219"/>
      <c r="AE28" s="183" t="s">
        <v>26</v>
      </c>
      <c r="AH28" s="3"/>
    </row>
    <row r="29" spans="1:34" s="8" customFormat="1" ht="27" customHeight="1" thickBot="1" x14ac:dyDescent="0.7">
      <c r="B29" s="30"/>
      <c r="C29" s="196"/>
      <c r="D29" s="196"/>
      <c r="E29" s="196"/>
      <c r="F29" s="196"/>
      <c r="G29" s="196"/>
      <c r="H29" s="196"/>
      <c r="I29" s="196"/>
      <c r="K29" s="162"/>
      <c r="M29" s="5"/>
      <c r="N29" s="225"/>
      <c r="O29" s="117"/>
      <c r="P29" s="153"/>
      <c r="Q29" s="153"/>
      <c r="R29" s="153"/>
      <c r="S29" s="153"/>
      <c r="T29" s="152"/>
      <c r="U29" s="194"/>
      <c r="V29" s="194"/>
      <c r="W29" s="194"/>
      <c r="X29" s="194"/>
      <c r="Y29" s="194"/>
      <c r="AA29" s="195"/>
      <c r="AD29" s="232"/>
      <c r="AE29" s="153"/>
      <c r="AH29" s="3"/>
    </row>
    <row r="30" spans="1:34" s="8" customFormat="1" ht="27" customHeight="1" thickBot="1" x14ac:dyDescent="0.7">
      <c r="B30" s="30"/>
      <c r="C30" s="1054" t="s">
        <v>951</v>
      </c>
      <c r="D30" s="1055"/>
      <c r="E30" s="1055"/>
      <c r="F30" s="1055"/>
      <c r="G30" s="1055"/>
      <c r="H30" s="1055"/>
      <c r="I30" s="1056"/>
      <c r="J30" s="588"/>
      <c r="K30" s="1101">
        <v>1</v>
      </c>
      <c r="L30" s="590" t="s">
        <v>950</v>
      </c>
      <c r="M30" s="57"/>
      <c r="N30" s="219"/>
      <c r="O30" s="183" t="s">
        <v>26</v>
      </c>
      <c r="P30" s="1054" t="s">
        <v>953</v>
      </c>
      <c r="Q30" s="1055"/>
      <c r="R30" s="1055"/>
      <c r="S30" s="1056"/>
      <c r="T30" s="1106"/>
      <c r="U30" s="1107"/>
      <c r="V30" s="1107"/>
      <c r="W30" s="1107"/>
      <c r="X30" s="1107"/>
      <c r="Y30" s="1107"/>
      <c r="Z30" s="1108"/>
      <c r="AA30" s="1092"/>
      <c r="AB30" s="1093"/>
      <c r="AC30" s="1093"/>
      <c r="AD30" s="1093"/>
      <c r="AE30" s="1094"/>
      <c r="AH30" s="3"/>
    </row>
    <row r="31" spans="1:34" s="8" customFormat="1" ht="27" customHeight="1" thickBot="1" x14ac:dyDescent="0.7">
      <c r="A31" s="8" t="e">
        <f>+#REF!</f>
        <v>#REF!</v>
      </c>
      <c r="B31" s="30"/>
      <c r="C31" s="1054" t="s">
        <v>952</v>
      </c>
      <c r="D31" s="1055"/>
      <c r="E31" s="1055"/>
      <c r="F31" s="1055"/>
      <c r="G31" s="1055"/>
      <c r="H31" s="1055"/>
      <c r="I31" s="1056"/>
      <c r="J31" s="591"/>
      <c r="K31" s="1102"/>
      <c r="L31" s="593"/>
      <c r="M31" s="57"/>
      <c r="N31" s="219"/>
      <c r="O31" s="183" t="s">
        <v>26</v>
      </c>
      <c r="P31" s="1054" t="s">
        <v>953</v>
      </c>
      <c r="Q31" s="1055"/>
      <c r="R31" s="1055"/>
      <c r="S31" s="1056"/>
      <c r="T31" s="1103"/>
      <c r="U31" s="1104"/>
      <c r="V31" s="1104"/>
      <c r="W31" s="1104"/>
      <c r="X31" s="1104"/>
      <c r="Y31" s="1104"/>
      <c r="Z31" s="1105"/>
      <c r="AA31" s="565"/>
      <c r="AB31" s="529"/>
      <c r="AC31" s="529"/>
      <c r="AD31" s="529"/>
      <c r="AE31" s="531"/>
      <c r="AF31" s="188"/>
      <c r="AG31" s="188"/>
      <c r="AH31" s="189"/>
    </row>
    <row r="32" spans="1:34" s="8" customFormat="1" ht="27" customHeight="1" thickBot="1" x14ac:dyDescent="0.7">
      <c r="A32" s="8" t="e">
        <f>+#REF!</f>
        <v>#REF!</v>
      </c>
      <c r="B32" s="30"/>
      <c r="C32" s="1027" t="s">
        <v>954</v>
      </c>
      <c r="D32" s="1028"/>
      <c r="E32" s="1028"/>
      <c r="F32" s="1028"/>
      <c r="G32" s="1028"/>
      <c r="H32" s="1028"/>
      <c r="I32" s="1029"/>
      <c r="J32" s="1020" t="s">
        <v>34</v>
      </c>
      <c r="K32" s="1021"/>
      <c r="L32" s="1090"/>
      <c r="M32" s="1090"/>
      <c r="N32" s="1090"/>
      <c r="O32" s="1090"/>
      <c r="P32" s="1090"/>
      <c r="Q32" s="1090"/>
      <c r="R32" s="1090"/>
      <c r="S32" s="1091"/>
      <c r="T32" s="1022" t="s">
        <v>35</v>
      </c>
      <c r="U32" s="1021"/>
      <c r="V32" s="1023"/>
      <c r="W32" s="1023"/>
      <c r="X32" s="1023"/>
      <c r="Y32" s="1023"/>
      <c r="Z32" s="1023"/>
      <c r="AA32" s="1023"/>
      <c r="AB32" s="1023"/>
      <c r="AC32" s="1023"/>
      <c r="AD32" s="1023"/>
      <c r="AE32" s="1024"/>
      <c r="AH32" s="3"/>
    </row>
    <row r="33" spans="1:35" s="8" customFormat="1" ht="27" customHeight="1" thickBot="1" x14ac:dyDescent="0.7">
      <c r="A33" s="8" t="e">
        <f>+#REF!</f>
        <v>#REF!</v>
      </c>
      <c r="B33" s="30"/>
      <c r="C33" s="1017" t="s">
        <v>25</v>
      </c>
      <c r="D33" s="1018"/>
      <c r="E33" s="1018"/>
      <c r="F33" s="1018"/>
      <c r="G33" s="1018"/>
      <c r="H33" s="1018"/>
      <c r="I33" s="1019"/>
      <c r="J33" s="1020" t="s">
        <v>34</v>
      </c>
      <c r="K33" s="1021"/>
      <c r="L33" s="1090"/>
      <c r="M33" s="1090"/>
      <c r="N33" s="1090"/>
      <c r="O33" s="1090"/>
      <c r="P33" s="1090"/>
      <c r="Q33" s="1090"/>
      <c r="R33" s="1090"/>
      <c r="S33" s="1091"/>
      <c r="T33" s="1022" t="s">
        <v>35</v>
      </c>
      <c r="U33" s="1021"/>
      <c r="V33" s="1023"/>
      <c r="W33" s="1023"/>
      <c r="X33" s="1023"/>
      <c r="Y33" s="1023"/>
      <c r="Z33" s="1023"/>
      <c r="AA33" s="1023"/>
      <c r="AB33" s="1023"/>
      <c r="AC33" s="1023"/>
      <c r="AD33" s="1023"/>
      <c r="AE33" s="1024"/>
      <c r="AH33" s="3"/>
    </row>
    <row r="34" spans="1:35" s="8" customFormat="1" ht="27" customHeight="1" x14ac:dyDescent="0.65">
      <c r="A34" s="8" t="e">
        <f>+#REF!</f>
        <v>#REF!</v>
      </c>
      <c r="B34" s="30"/>
      <c r="C34" s="2"/>
      <c r="D34" s="2"/>
      <c r="E34" s="2"/>
      <c r="AH34" s="3"/>
    </row>
    <row r="35" spans="1:35" s="8" customFormat="1" ht="27" customHeight="1" x14ac:dyDescent="0.65">
      <c r="A35" s="8" t="e">
        <f>+#REF!</f>
        <v>#REF!</v>
      </c>
      <c r="B35" s="66"/>
      <c r="C35" s="1025" t="s">
        <v>36</v>
      </c>
      <c r="D35" s="1025"/>
      <c r="E35" s="1025"/>
      <c r="F35" s="1025"/>
      <c r="G35" s="1025"/>
      <c r="H35" s="1025"/>
      <c r="I35" s="1025"/>
      <c r="J35" s="1025"/>
      <c r="K35" s="1025"/>
      <c r="L35" s="1025"/>
      <c r="M35" s="1025"/>
      <c r="N35" s="1025"/>
      <c r="O35" s="1025"/>
      <c r="P35" s="1025"/>
      <c r="Q35" s="1025"/>
      <c r="R35" s="1025"/>
      <c r="S35" s="1025"/>
      <c r="T35" s="1025"/>
      <c r="U35" s="1025"/>
      <c r="V35" s="1025"/>
      <c r="W35" s="1025"/>
      <c r="X35" s="1025"/>
      <c r="Y35" s="1025"/>
      <c r="Z35" s="1025"/>
      <c r="AA35" s="1025"/>
      <c r="AB35" s="1025"/>
      <c r="AC35" s="1025"/>
      <c r="AD35" s="1025"/>
      <c r="AE35" s="1025"/>
      <c r="AF35" s="1025"/>
      <c r="AG35" s="1025"/>
      <c r="AH35" s="1026"/>
      <c r="AI35" s="91"/>
    </row>
    <row r="36" spans="1:35" s="8" customFormat="1" ht="27" customHeight="1" x14ac:dyDescent="0.65">
      <c r="A36" s="8" t="e">
        <f>+#REF!</f>
        <v>#REF!</v>
      </c>
      <c r="B36" s="66"/>
      <c r="C36" s="1057" t="s">
        <v>925</v>
      </c>
      <c r="D36" s="1057"/>
      <c r="E36" s="1057"/>
      <c r="F36" s="1057"/>
      <c r="G36" s="1057"/>
      <c r="H36" s="1057"/>
      <c r="I36" s="1057"/>
      <c r="J36" s="1057"/>
      <c r="K36" s="1057"/>
      <c r="L36" s="1057"/>
      <c r="M36" s="1057"/>
      <c r="N36" s="1057"/>
      <c r="O36" s="1057"/>
      <c r="P36" s="1057"/>
      <c r="Q36" s="1057"/>
      <c r="R36" s="1057"/>
      <c r="S36" s="1057"/>
      <c r="T36" s="1057"/>
      <c r="U36" s="1057"/>
      <c r="V36" s="1057"/>
      <c r="W36" s="1057"/>
      <c r="X36" s="1057"/>
      <c r="Y36" s="1057"/>
      <c r="Z36" s="1057"/>
      <c r="AA36" s="1057"/>
      <c r="AB36" s="1057"/>
      <c r="AC36" s="1057"/>
      <c r="AD36" s="1057"/>
      <c r="AE36" s="1057"/>
      <c r="AF36" s="1057"/>
      <c r="AG36" s="1057"/>
      <c r="AH36" s="1058"/>
      <c r="AI36" s="91"/>
    </row>
    <row r="37" spans="1:35" s="8" customFormat="1" ht="27" customHeight="1" x14ac:dyDescent="0.65">
      <c r="A37" s="8" t="e">
        <f>+#REF!</f>
        <v>#REF!</v>
      </c>
      <c r="B37" s="66"/>
      <c r="C37" s="1010" t="s">
        <v>839</v>
      </c>
      <c r="D37" s="1010"/>
      <c r="E37" s="1010"/>
      <c r="F37" s="1010"/>
      <c r="G37" s="1010"/>
      <c r="H37" s="1010"/>
      <c r="I37" s="1010"/>
      <c r="J37" s="1010"/>
      <c r="K37" s="1010"/>
      <c r="L37" s="1010"/>
      <c r="M37" s="1010"/>
      <c r="N37" s="1010"/>
      <c r="O37" s="1010"/>
      <c r="P37" s="1010"/>
      <c r="Q37" s="1010"/>
      <c r="R37" s="1010"/>
      <c r="S37" s="1010"/>
      <c r="T37" s="1010"/>
      <c r="U37" s="1010"/>
      <c r="V37" s="1010"/>
      <c r="W37" s="1010"/>
      <c r="X37" s="1010"/>
      <c r="Y37" s="1010"/>
      <c r="Z37" s="1010"/>
      <c r="AA37" s="1010"/>
      <c r="AB37" s="1010"/>
      <c r="AC37" s="1010"/>
      <c r="AD37" s="1010"/>
      <c r="AE37" s="1010"/>
      <c r="AF37" s="1010"/>
      <c r="AG37" s="1010"/>
      <c r="AH37" s="1011"/>
      <c r="AI37" s="90"/>
    </row>
    <row r="38" spans="1:35" s="8" customFormat="1" ht="27" customHeight="1" x14ac:dyDescent="0.65">
      <c r="A38" s="8" t="e">
        <f>+#REF!</f>
        <v>#REF!</v>
      </c>
      <c r="B38" s="66"/>
      <c r="C38" s="1010"/>
      <c r="D38" s="1010"/>
      <c r="E38" s="1010"/>
      <c r="F38" s="1010"/>
      <c r="G38" s="1010"/>
      <c r="H38" s="1010"/>
      <c r="I38" s="1010"/>
      <c r="J38" s="1010"/>
      <c r="K38" s="1010"/>
      <c r="L38" s="1010"/>
      <c r="M38" s="1010"/>
      <c r="N38" s="1010"/>
      <c r="O38" s="1010"/>
      <c r="P38" s="1010"/>
      <c r="Q38" s="1010"/>
      <c r="R38" s="1010"/>
      <c r="S38" s="1010"/>
      <c r="T38" s="1010"/>
      <c r="U38" s="1010"/>
      <c r="V38" s="1010"/>
      <c r="W38" s="1010"/>
      <c r="X38" s="1010"/>
      <c r="Y38" s="1010"/>
      <c r="Z38" s="1010"/>
      <c r="AA38" s="1010"/>
      <c r="AB38" s="1010"/>
      <c r="AC38" s="1010"/>
      <c r="AD38" s="1010"/>
      <c r="AE38" s="1010"/>
      <c r="AF38" s="1010"/>
      <c r="AG38" s="1010"/>
      <c r="AH38" s="1011"/>
      <c r="AI38" s="90"/>
    </row>
    <row r="39" spans="1:35" s="8" customFormat="1" ht="27" customHeight="1" x14ac:dyDescent="0.65">
      <c r="A39" s="8" t="e">
        <f>+#REF!</f>
        <v>#REF!</v>
      </c>
      <c r="B39" s="66"/>
      <c r="C39" s="1010"/>
      <c r="D39" s="1010"/>
      <c r="E39" s="1010"/>
      <c r="F39" s="1010"/>
      <c r="G39" s="1010"/>
      <c r="H39" s="1010"/>
      <c r="I39" s="1010"/>
      <c r="J39" s="101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1"/>
      <c r="AI39" s="90"/>
    </row>
    <row r="40" spans="1:35" s="8" customFormat="1" ht="27" customHeight="1" x14ac:dyDescent="0.65">
      <c r="B40" s="66"/>
      <c r="C40" s="1010" t="s">
        <v>956</v>
      </c>
      <c r="D40" s="1010"/>
      <c r="E40" s="1010"/>
      <c r="F40" s="1010"/>
      <c r="G40" s="1010"/>
      <c r="H40" s="1010"/>
      <c r="I40" s="1010"/>
      <c r="J40" s="1010"/>
      <c r="K40" s="1010"/>
      <c r="L40" s="1010"/>
      <c r="M40" s="1010"/>
      <c r="N40" s="1010"/>
      <c r="O40" s="1010"/>
      <c r="P40" s="1010"/>
      <c r="Q40" s="1010"/>
      <c r="R40" s="1010"/>
      <c r="S40" s="1010"/>
      <c r="T40" s="1010"/>
      <c r="U40" s="1010"/>
      <c r="V40" s="1010"/>
      <c r="W40" s="1010"/>
      <c r="X40" s="1010"/>
      <c r="Y40" s="1010"/>
      <c r="Z40" s="1010"/>
      <c r="AA40" s="1010"/>
      <c r="AB40" s="1010"/>
      <c r="AC40" s="1010"/>
      <c r="AD40" s="1010"/>
      <c r="AE40" s="1010"/>
      <c r="AF40" s="1010"/>
      <c r="AG40" s="1010"/>
      <c r="AH40" s="1011"/>
      <c r="AI40" s="90"/>
    </row>
    <row r="41" spans="1:35" s="8" customFormat="1" ht="27" customHeight="1" x14ac:dyDescent="0.65">
      <c r="B41" s="66"/>
      <c r="C41" s="1010"/>
      <c r="D41" s="1010"/>
      <c r="E41" s="1010"/>
      <c r="F41" s="1010"/>
      <c r="G41" s="1010"/>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0"/>
      <c r="AE41" s="1010"/>
      <c r="AF41" s="1010"/>
      <c r="AG41" s="1010"/>
      <c r="AH41" s="1011"/>
      <c r="AI41" s="90"/>
    </row>
    <row r="42" spans="1:35" s="8" customFormat="1" ht="27" customHeight="1" x14ac:dyDescent="0.65">
      <c r="B42" s="66"/>
      <c r="C42" s="1010" t="s">
        <v>946</v>
      </c>
      <c r="D42" s="1010"/>
      <c r="E42" s="1010"/>
      <c r="F42" s="1010"/>
      <c r="G42" s="1010"/>
      <c r="H42" s="1010"/>
      <c r="I42" s="1010"/>
      <c r="J42" s="1010"/>
      <c r="K42" s="1010"/>
      <c r="L42" s="1010"/>
      <c r="M42" s="1010"/>
      <c r="N42" s="1010"/>
      <c r="O42" s="1010"/>
      <c r="P42" s="1010"/>
      <c r="Q42" s="1010"/>
      <c r="R42" s="1010"/>
      <c r="S42" s="1010"/>
      <c r="T42" s="1010"/>
      <c r="U42" s="1010"/>
      <c r="V42" s="1010"/>
      <c r="W42" s="1010"/>
      <c r="X42" s="1010"/>
      <c r="Y42" s="1010"/>
      <c r="Z42" s="1010"/>
      <c r="AA42" s="1010"/>
      <c r="AB42" s="1010"/>
      <c r="AC42" s="1010"/>
      <c r="AD42" s="1010"/>
      <c r="AE42" s="1010"/>
      <c r="AF42" s="1010"/>
      <c r="AG42" s="1010"/>
      <c r="AH42" s="1011"/>
      <c r="AI42" s="90"/>
    </row>
    <row r="43" spans="1:35" s="8" customFormat="1" ht="27" customHeight="1" x14ac:dyDescent="0.65">
      <c r="B43" s="66"/>
      <c r="AH43" s="3"/>
      <c r="AI43" s="90"/>
    </row>
    <row r="44" spans="1:35" s="8" customFormat="1" ht="27" customHeight="1" x14ac:dyDescent="0.65">
      <c r="A44" s="8" t="e">
        <f>+#REF!</f>
        <v>#REF!</v>
      </c>
      <c r="B44" s="66"/>
      <c r="C44" s="1010" t="s">
        <v>947</v>
      </c>
      <c r="D44" s="1010"/>
      <c r="E44" s="1010"/>
      <c r="F44" s="1010"/>
      <c r="G44" s="1010"/>
      <c r="H44" s="1010"/>
      <c r="I44" s="1010"/>
      <c r="J44" s="1010"/>
      <c r="K44" s="1010"/>
      <c r="L44" s="1010"/>
      <c r="M44" s="1010"/>
      <c r="N44" s="1010"/>
      <c r="O44" s="1010"/>
      <c r="P44" s="1010"/>
      <c r="Q44" s="1010"/>
      <c r="R44" s="1010"/>
      <c r="S44" s="1010"/>
      <c r="T44" s="1010"/>
      <c r="U44" s="1010"/>
      <c r="V44" s="1010"/>
      <c r="W44" s="1010"/>
      <c r="X44" s="1010"/>
      <c r="Y44" s="1010"/>
      <c r="Z44" s="1010"/>
      <c r="AA44" s="1010"/>
      <c r="AB44" s="1010"/>
      <c r="AC44" s="1010"/>
      <c r="AD44" s="1010"/>
      <c r="AE44" s="1010"/>
      <c r="AF44" s="1010"/>
      <c r="AG44" s="1010"/>
      <c r="AH44" s="1011"/>
      <c r="AI44" s="90"/>
    </row>
    <row r="45" spans="1:35" s="8" customFormat="1" ht="27" customHeight="1" x14ac:dyDescent="0.65">
      <c r="A45" s="8" t="e">
        <f>+#REF!</f>
        <v>#REF!</v>
      </c>
      <c r="B45" s="66"/>
      <c r="C45" s="1010"/>
      <c r="D45" s="1010"/>
      <c r="E45" s="1010"/>
      <c r="F45" s="1010"/>
      <c r="G45" s="1010"/>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0"/>
      <c r="AD45" s="1010"/>
      <c r="AE45" s="1010"/>
      <c r="AF45" s="1010"/>
      <c r="AG45" s="1010"/>
      <c r="AH45" s="1011"/>
      <c r="AI45" s="90"/>
    </row>
    <row r="46" spans="1:35" s="8" customFormat="1" ht="27" customHeight="1" x14ac:dyDescent="0.65">
      <c r="A46" s="8" t="e">
        <f>+#REF!</f>
        <v>#REF!</v>
      </c>
      <c r="B46" s="66"/>
      <c r="C46" s="1010"/>
      <c r="D46" s="1010"/>
      <c r="E46" s="1010"/>
      <c r="F46" s="1010"/>
      <c r="G46" s="1010"/>
      <c r="H46" s="1010"/>
      <c r="I46" s="1010"/>
      <c r="J46" s="1010"/>
      <c r="K46" s="1010"/>
      <c r="L46" s="1010"/>
      <c r="M46" s="1010"/>
      <c r="N46" s="1010"/>
      <c r="O46" s="1010"/>
      <c r="P46" s="1010"/>
      <c r="Q46" s="1010"/>
      <c r="R46" s="1010"/>
      <c r="S46" s="1010"/>
      <c r="T46" s="1010"/>
      <c r="U46" s="1010"/>
      <c r="V46" s="1010"/>
      <c r="W46" s="1010"/>
      <c r="X46" s="1010"/>
      <c r="Y46" s="1010"/>
      <c r="Z46" s="1010"/>
      <c r="AA46" s="1010"/>
      <c r="AB46" s="1010"/>
      <c r="AC46" s="1010"/>
      <c r="AD46" s="1010"/>
      <c r="AE46" s="1010"/>
      <c r="AF46" s="1010"/>
      <c r="AG46" s="1010"/>
      <c r="AH46" s="1011"/>
      <c r="AI46" s="90"/>
    </row>
    <row r="47" spans="1:35" s="8" customFormat="1" ht="27" customHeight="1" thickBot="1" x14ac:dyDescent="0.7">
      <c r="A47" s="8" t="e">
        <f>+#REF!</f>
        <v>#REF!</v>
      </c>
      <c r="B47" s="67"/>
      <c r="C47" s="68"/>
      <c r="D47" s="68"/>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90"/>
    </row>
    <row r="73" spans="36:37" x14ac:dyDescent="0.65">
      <c r="AJ73" s="319"/>
      <c r="AK73" s="319"/>
    </row>
    <row r="76" spans="36:37" x14ac:dyDescent="0.65">
      <c r="AJ76" s="319"/>
      <c r="AK76" s="319"/>
    </row>
    <row r="77" spans="36:37" x14ac:dyDescent="0.65">
      <c r="AJ77" s="319"/>
      <c r="AK77" s="319"/>
    </row>
    <row r="78" spans="36:37" x14ac:dyDescent="0.65">
      <c r="AJ78" s="319"/>
      <c r="AK78" s="319"/>
    </row>
    <row r="79" spans="36:37" x14ac:dyDescent="0.65">
      <c r="AJ79" s="319"/>
      <c r="AK79" s="319"/>
    </row>
    <row r="80" spans="36:37" x14ac:dyDescent="0.65">
      <c r="AJ80" s="319"/>
      <c r="AK80" s="319"/>
    </row>
    <row r="82" spans="36:37" x14ac:dyDescent="0.65">
      <c r="AJ82" s="319"/>
      <c r="AK82" s="319"/>
    </row>
    <row r="83" spans="36:37" x14ac:dyDescent="0.65">
      <c r="AJ83" s="319"/>
      <c r="AK83" s="319"/>
    </row>
    <row r="84" spans="36:37" x14ac:dyDescent="0.65">
      <c r="AJ84" s="319"/>
      <c r="AK84" s="319"/>
    </row>
    <row r="85" spans="36:37" x14ac:dyDescent="0.65">
      <c r="AJ85" s="319"/>
      <c r="AK85" s="319"/>
    </row>
    <row r="86" spans="36:37" x14ac:dyDescent="0.65">
      <c r="AJ86" s="319"/>
      <c r="AK86" s="319"/>
    </row>
    <row r="87" spans="36:37" x14ac:dyDescent="0.65">
      <c r="AJ87" s="319"/>
      <c r="AK87" s="319"/>
    </row>
    <row r="88" spans="36:37" x14ac:dyDescent="0.65">
      <c r="AJ88" s="319"/>
      <c r="AK88" s="319"/>
    </row>
    <row r="89" spans="36:37" x14ac:dyDescent="0.65">
      <c r="AJ89" s="319"/>
      <c r="AK89" s="319"/>
    </row>
    <row r="90" spans="36:37" x14ac:dyDescent="0.65">
      <c r="AJ90" s="319"/>
      <c r="AK90" s="319"/>
    </row>
    <row r="91" spans="36:37" x14ac:dyDescent="0.65">
      <c r="AJ91" s="319"/>
      <c r="AK91" s="319"/>
    </row>
    <row r="92" spans="36:37" x14ac:dyDescent="0.65">
      <c r="AJ92" s="319"/>
      <c r="AK92" s="319"/>
    </row>
    <row r="93" spans="36:37" x14ac:dyDescent="0.65">
      <c r="AJ93" s="319"/>
      <c r="AK93" s="319"/>
    </row>
    <row r="94" spans="36:37" x14ac:dyDescent="0.65">
      <c r="AJ94" s="319"/>
      <c r="AK94" s="319"/>
    </row>
    <row r="95" spans="36:37" x14ac:dyDescent="0.65">
      <c r="AJ95" s="319"/>
      <c r="AK95" s="319"/>
    </row>
    <row r="96" spans="36:37" x14ac:dyDescent="0.65">
      <c r="AJ96" s="319"/>
      <c r="AK96" s="319"/>
    </row>
    <row r="97" spans="36:37" x14ac:dyDescent="0.65">
      <c r="AJ97" s="319"/>
      <c r="AK97" s="319"/>
    </row>
    <row r="98" spans="36:37" x14ac:dyDescent="0.65">
      <c r="AJ98" s="319"/>
      <c r="AK98" s="319"/>
    </row>
    <row r="99" spans="36:37" x14ac:dyDescent="0.65">
      <c r="AJ99" s="319"/>
      <c r="AK99" s="319"/>
    </row>
    <row r="100" spans="36:37" x14ac:dyDescent="0.65">
      <c r="AJ100" s="319"/>
      <c r="AK100" s="319"/>
    </row>
  </sheetData>
  <mergeCells count="101">
    <mergeCell ref="C40:AH41"/>
    <mergeCell ref="C42:AH42"/>
    <mergeCell ref="C28:I28"/>
    <mergeCell ref="C30:I30"/>
    <mergeCell ref="U28:Y28"/>
    <mergeCell ref="K30:K31"/>
    <mergeCell ref="L30:L31"/>
    <mergeCell ref="J30:J31"/>
    <mergeCell ref="P31:S31"/>
    <mergeCell ref="P30:S30"/>
    <mergeCell ref="T31:Z31"/>
    <mergeCell ref="T30:Z30"/>
    <mergeCell ref="B2:AD2"/>
    <mergeCell ref="L32:S32"/>
    <mergeCell ref="L33:S33"/>
    <mergeCell ref="AA30:AE30"/>
    <mergeCell ref="AA31:AE31"/>
    <mergeCell ref="C8:I8"/>
    <mergeCell ref="K8:N8"/>
    <mergeCell ref="U8:Y8"/>
    <mergeCell ref="AA8:AD8"/>
    <mergeCell ref="C5:I5"/>
    <mergeCell ref="J5:O5"/>
    <mergeCell ref="U5:Y5"/>
    <mergeCell ref="Z5:AE5"/>
    <mergeCell ref="J6:O6"/>
    <mergeCell ref="U6:Y6"/>
    <mergeCell ref="Z6:AE6"/>
    <mergeCell ref="AC15:AE15"/>
    <mergeCell ref="AA9:AD10"/>
    <mergeCell ref="AE9:AE10"/>
    <mergeCell ref="C11:I12"/>
    <mergeCell ref="J11:J12"/>
    <mergeCell ref="O11:O12"/>
    <mergeCell ref="U11:Y12"/>
    <mergeCell ref="Z11:Z12"/>
    <mergeCell ref="AE11:AE12"/>
    <mergeCell ref="C9:I10"/>
    <mergeCell ref="J9:J10"/>
    <mergeCell ref="K9:N10"/>
    <mergeCell ref="O9:O10"/>
    <mergeCell ref="U9:Y10"/>
    <mergeCell ref="Z9:Z10"/>
    <mergeCell ref="C15:I15"/>
    <mergeCell ref="J15:L15"/>
    <mergeCell ref="M15:O15"/>
    <mergeCell ref="U15:Y15"/>
    <mergeCell ref="Z15:AB15"/>
    <mergeCell ref="C16:I16"/>
    <mergeCell ref="U16:Y16"/>
    <mergeCell ref="C17:I17"/>
    <mergeCell ref="U17:Y17"/>
    <mergeCell ref="C18:I18"/>
    <mergeCell ref="U18:Y18"/>
    <mergeCell ref="C19:I19"/>
    <mergeCell ref="U19:Y19"/>
    <mergeCell ref="C20:I20"/>
    <mergeCell ref="U20:Y20"/>
    <mergeCell ref="C21:I21"/>
    <mergeCell ref="U21:Y21"/>
    <mergeCell ref="C22:I22"/>
    <mergeCell ref="U22:Y22"/>
    <mergeCell ref="C23:I23"/>
    <mergeCell ref="U23:Y23"/>
    <mergeCell ref="C24:I24"/>
    <mergeCell ref="U24:Y24"/>
    <mergeCell ref="C25:I25"/>
    <mergeCell ref="U25:Y25"/>
    <mergeCell ref="C26:I26"/>
    <mergeCell ref="U26:Y26"/>
    <mergeCell ref="T32:U32"/>
    <mergeCell ref="V32:AE32"/>
    <mergeCell ref="C27:I27"/>
    <mergeCell ref="U27:Y27"/>
    <mergeCell ref="C31:I31"/>
    <mergeCell ref="C36:AH36"/>
    <mergeCell ref="C37:AH39"/>
    <mergeCell ref="C44:AH46"/>
    <mergeCell ref="AF2:AH2"/>
    <mergeCell ref="C6:I6"/>
    <mergeCell ref="C33:I33"/>
    <mergeCell ref="J33:K33"/>
    <mergeCell ref="T33:U33"/>
    <mergeCell ref="V33:AE33"/>
    <mergeCell ref="C35:AH35"/>
    <mergeCell ref="C32:I32"/>
    <mergeCell ref="J32:K32"/>
    <mergeCell ref="AA13:AD14"/>
    <mergeCell ref="Z13:Z14"/>
    <mergeCell ref="AE13:AE14"/>
    <mergeCell ref="K11:N12"/>
    <mergeCell ref="AA11:AD12"/>
    <mergeCell ref="C13:I14"/>
    <mergeCell ref="K13:N14"/>
    <mergeCell ref="O13:O14"/>
    <mergeCell ref="J13:J14"/>
    <mergeCell ref="U13:Y14"/>
    <mergeCell ref="C7:I7"/>
    <mergeCell ref="K7:N7"/>
    <mergeCell ref="U7:Y7"/>
    <mergeCell ref="AA7:AD7"/>
  </mergeCells>
  <phoneticPr fontId="11"/>
  <conditionalFormatting sqref="T21 AC21:AE21">
    <cfRule type="cellIs" dxfId="27" priority="16" operator="equal">
      <formula>"Ⅰ,Ⅱ,Ⅰ・Ⅱ"</formula>
    </cfRule>
  </conditionalFormatting>
  <dataValidations xWindow="379" yWindow="484" count="14">
    <dataValidation allowBlank="1" showInputMessage="1" showErrorMessage="1" error="正しい内容を入力してください。" prompt="人数を入力してください。" sqref="AD16:AD20 N16:N31 AD22:AD29" xr:uid="{BBF51690-CB6F-470F-A088-EE351D35E666}"/>
    <dataValidation type="decimal" allowBlank="1" showInputMessage="1" showErrorMessage="1" error="正しい値を入力してください。" prompt="前年度の入所者数を入力してください。（小数点以下第2位を切り上げ。）" sqref="AA13" xr:uid="{060AE9C1-AC79-4CE0-8CCB-A894084AF9AF}">
      <formula1>0</formula1>
      <formula2>300</formula2>
    </dataValidation>
    <dataValidation type="whole" allowBlank="1" showInputMessage="1" showErrorMessage="1" error="正しい内容を入力してください。" prompt="直近の在籍者数を入力してください。" sqref="K8:N8 AA8:AD8" xr:uid="{C70462A8-7802-45CA-8847-4401A0C92FF4}">
      <formula1>0</formula1>
      <formula2>300</formula2>
    </dataValidation>
    <dataValidation type="whole" allowBlank="1" showInputMessage="1" showErrorMessage="1" error="正しい値を入力してください。" prompt="入所定員を入力してください。" sqref="AA7:AD7" xr:uid="{155B6086-5A26-4FFC-AA48-8E8B9EF59B1D}">
      <formula1>0</formula1>
      <formula2>300</formula2>
    </dataValidation>
    <dataValidation allowBlank="1" showInputMessage="1" showErrorMessage="1" error="正しい内容を入力してください。" prompt="業務内容を入力してください。" sqref="V32:V33" xr:uid="{74D9FB0F-61FB-46BD-BDF8-E86DAE3D7FAA}"/>
    <dataValidation allowBlank="1" showInputMessage="1" showErrorMessage="1" error="正しい内容を入力してください。" prompt="職名を入力してください。" sqref="L32:L33" xr:uid="{1D5394F4-EFFF-42EE-B7CA-619024FBD103}"/>
    <dataValidation type="list" allowBlank="1" showInputMessage="1" showErrorMessage="1" error="正しい値を選択してください" prompt="事務職員等,宿直専門職員,委託職員のいずれかを選択してください " sqref="T31" xr:uid="{705DA48E-597D-4D63-9A74-872EA438C3F0}">
      <formula1>"事務職員等,宿直専門職員,委託職員 "</formula1>
    </dataValidation>
    <dataValidation type="whole" allowBlank="1" showInputMessage="1" showErrorMessage="1" error="正しい値を入力してください。" prompt="入所定員を入力してください" sqref="K7:N7" xr:uid="{E2B887EA-2480-4189-8C6D-6B23A7785426}">
      <formula1>0</formula1>
      <formula2>300</formula2>
    </dataValidation>
    <dataValidation type="decimal" allowBlank="1" showInputMessage="1" showErrorMessage="1" error="正しい値を入力してください。" prompt="前年度の平均入所者数のうち、契約入所者数を入力してください" sqref="K13:N14" xr:uid="{29CB0692-DF37-4D46-9278-F5BF7ACD1973}">
      <formula1>0</formula1>
      <formula2>300</formula2>
    </dataValidation>
    <dataValidation type="list" allowBlank="1" showInputMessage="1" showErrorMessage="1" error="正しい値を選択してください" prompt="事務職員等,宿直専門職員,委託職員のいずれかを選択してください " sqref="T30:Z30" xr:uid="{5A0CEC7B-0DED-4FF6-89E7-D6DC34433857}">
      <formula1>"支援員,事務職員等,夜勤専門職員,委託職員 "</formula1>
    </dataValidation>
    <dataValidation type="decimal" allowBlank="1" showInputMessage="1" showErrorMessage="1" error="正しい値を入力してください。" prompt="前年度の平均入所者数を入力してください。（小数点以下第2位を切り上げ。）" sqref="K9" xr:uid="{375268B4-46E2-4CA6-97B0-5A3F27A38FC5}">
      <formula1>0</formula1>
      <formula2>300</formula2>
    </dataValidation>
    <dataValidation type="decimal" allowBlank="1" showInputMessage="1" showErrorMessage="1" error="正しい値を入力してください。" prompt="前年度の平均入所者数のうち、一般入所者数を入力してください。" sqref="K11:N12" xr:uid="{FF3D8FFD-8CDC-4F0D-930F-090ECA03BEB4}">
      <formula1>0</formula1>
      <formula2>300</formula2>
    </dataValidation>
    <dataValidation type="decimal" allowBlank="1" showInputMessage="1" showErrorMessage="1" error="正しい値を入力してください。" prompt="外部サービスの利用者数を入力してください。" sqref="AA9" xr:uid="{79163366-1A42-42F6-837B-412625D56E70}">
      <formula1>0</formula1>
      <formula2>300</formula2>
    </dataValidation>
    <dataValidation type="decimal" allowBlank="1" showInputMessage="1" showErrorMessage="1" error="正しい値を入力してください。" prompt="介護予防サービスの利用者数を入力してください。" sqref="AA11" xr:uid="{7930BA4C-5F9C-4D88-8678-636C90649557}">
      <formula1>0</formula1>
      <formula2>300</formula2>
    </dataValidation>
  </dataValidations>
  <hyperlinks>
    <hyperlink ref="C36:AH36" location="'自主点検表（養護老人ホーム）'!B77" display="※各基準の算定方法については、自主点検表のP２以降「第２職員に関する事項」を参照して作成してください。" xr:uid="{5FC86339-2DDF-4ABA-91F4-5390A3A15B12}"/>
  </hyperlinks>
  <printOptions horizontalCentered="1"/>
  <pageMargins left="0.23622047244094491" right="0.23622047244094491" top="0.74803149606299213" bottom="0.74803149606299213" header="0.31496062992125984" footer="0.31496062992125984"/>
  <pageSetup paperSize="9" scale="54" fitToHeight="0" orientation="portrait" r:id="rId1"/>
  <extLst>
    <ext xmlns:x14="http://schemas.microsoft.com/office/spreadsheetml/2009/9/main" uri="{78C0D931-6437-407d-A8EE-F0AAD7539E65}">
      <x14:conditionalFormattings>
        <x14:conditionalFormatting xmlns:xm="http://schemas.microsoft.com/office/excel/2006/main">
          <x14:cfRule type="notContainsBlanks" priority="9764" id="{06CD1F49-FB96-46A8-906B-A3C18B758668}">
            <xm:f>LEN(TRIM('自主点検表（養護老人ホーム）'!W3))&gt;0</xm:f>
            <x14:dxf>
              <font>
                <b/>
                <i val="0"/>
                <color auto="1"/>
              </font>
              <fill>
                <patternFill>
                  <bgColor theme="9" tint="0.59996337778862885"/>
                </patternFill>
              </fill>
            </x14:dxf>
          </x14:cfRule>
          <xm:sqref>E3 G3</xm:sqref>
        </x14:conditionalFormatting>
        <x14:conditionalFormatting xmlns:xm="http://schemas.microsoft.com/office/excel/2006/main">
          <x14:cfRule type="notContainsBlanks" priority="12" id="{06CD1F49-FB96-46A8-906B-A3C18B758668}">
            <xm:f>LEN(TRIM('自主点検表（養護老人ホーム）'!L26))&gt;0</xm:f>
            <x14:dxf>
              <font>
                <b/>
                <i val="0"/>
                <color auto="1"/>
              </font>
              <fill>
                <patternFill>
                  <bgColor theme="9" tint="0.59996337778862885"/>
                </patternFill>
              </fill>
            </x14:dxf>
          </x14:cfRule>
          <xm:sqref>L32:L33</xm:sqref>
        </x14:conditionalFormatting>
        <x14:conditionalFormatting xmlns:xm="http://schemas.microsoft.com/office/excel/2006/main">
          <x14:cfRule type="containsText" priority="13" operator="containsText" text="Ⅱ" id="{EC787DF6-9359-40F9-91F8-A8C6C8A18EA8}">
            <xm:f>NOT(ISERROR(SEARCH("Ⅱ",'自主点検表（養護老人ホーム）'!P18)))</xm:f>
            <x14:dxf>
              <font>
                <color rgb="FF9C5700"/>
              </font>
              <fill>
                <patternFill>
                  <bgColor rgb="FFFFEB9C"/>
                </patternFill>
              </fill>
            </x14:dxf>
          </x14:cfRule>
          <x14:cfRule type="containsText" priority="14" operator="containsText" text="I・Ⅱ" id="{81FAD4A5-29BA-46B2-A5EC-1E8B80DBD6A1}">
            <xm:f>NOT(ISERROR(SEARCH("I・Ⅱ",'自主点検表（養護老人ホーム）'!P18)))</xm:f>
            <x14:dxf>
              <font>
                <color rgb="FF9C0006"/>
              </font>
              <fill>
                <patternFill>
                  <bgColor rgb="FFFFC7CE"/>
                </patternFill>
              </fill>
            </x14:dxf>
          </x14:cfRule>
          <x14:cfRule type="containsText" priority="15" operator="containsText" text="Ⅰ" id="{6CBCCD70-7112-4E27-8F76-FD92C2C146C6}">
            <xm:f>NOT(ISERROR(SEARCH("Ⅰ",'自主点検表（養護老人ホーム）'!P18)))</xm:f>
            <x14:dxf>
              <font>
                <color rgb="FF006100"/>
              </font>
              <fill>
                <patternFill>
                  <bgColor rgb="FFC6EFCE"/>
                </patternFill>
              </fill>
            </x14:dxf>
          </x14:cfRule>
          <xm:sqref>T21 AC21:AE21</xm:sqref>
        </x14:conditionalFormatting>
        <x14:conditionalFormatting xmlns:xm="http://schemas.microsoft.com/office/excel/2006/main">
          <x14:cfRule type="notContainsBlanks" priority="10" id="{A4177CA1-E900-4FFD-9B04-E858A214CA8B}">
            <xm:f>LEN(TRIM('自主点検表（養護老人ホーム）'!R26))&gt;0</xm:f>
            <x14:dxf>
              <font>
                <b/>
                <i val="0"/>
              </font>
              <fill>
                <patternFill>
                  <bgColor theme="9" tint="0.59996337778862885"/>
                </patternFill>
              </fill>
            </x14:dxf>
          </x14:cfRule>
          <xm:sqref>V32:V33</xm:sqref>
        </x14:conditionalFormatting>
        <x14:conditionalFormatting xmlns:xm="http://schemas.microsoft.com/office/excel/2006/main">
          <x14:cfRule type="notContainsBlanks" priority="9597" id="{06CD1F49-FB96-46A8-906B-A3C18B758668}">
            <xm:f>LEN(TRIM('自主点検表（養護老人ホーム）'!AP3))&gt;0</xm:f>
            <x14:dxf>
              <font>
                <b/>
                <i val="0"/>
                <color auto="1"/>
              </font>
              <fill>
                <patternFill>
                  <bgColor theme="9" tint="0.59996337778862885"/>
                </patternFill>
              </fill>
            </x14:dxf>
          </x14:cfRule>
          <xm:sqref>W3 Y3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71A5-B906-4603-A14D-E13B784C0B2F}">
  <sheetPr codeName="Sheet4">
    <tabColor rgb="FFFF0000"/>
    <pageSetUpPr fitToPage="1"/>
  </sheetPr>
  <dimension ref="A1:M227"/>
  <sheetViews>
    <sheetView zoomScale="70" zoomScaleNormal="70" workbookViewId="0">
      <pane xSplit="3" ySplit="2" topLeftCell="D177" activePane="bottomRight" state="frozenSplit"/>
      <selection activeCell="AJ101" sqref="AJ101"/>
      <selection pane="topRight" activeCell="AJ101" sqref="AJ101"/>
      <selection pane="bottomLeft" activeCell="AJ101" sqref="AJ101"/>
      <selection pane="bottomRight" activeCell="D189" sqref="D189"/>
    </sheetView>
  </sheetViews>
  <sheetFormatPr defaultColWidth="5" defaultRowHeight="30" customHeight="1" x14ac:dyDescent="0.65"/>
  <cols>
    <col min="1" max="1" width="2.0703125" customWidth="1"/>
    <col min="2" max="2" width="4.5" customWidth="1"/>
    <col min="3" max="3" width="7.5703125" customWidth="1"/>
    <col min="4" max="4" width="19.0703125" customWidth="1"/>
    <col min="5" max="5" width="15.140625" style="319" customWidth="1"/>
    <col min="6" max="6" width="3.35546875" style="319" customWidth="1"/>
    <col min="7" max="7" width="82.5703125" customWidth="1"/>
    <col min="8" max="8" width="9" style="92" customWidth="1"/>
    <col min="9" max="9" width="5.2109375" customWidth="1"/>
    <col min="10" max="10" width="15.0703125" customWidth="1"/>
    <col min="11" max="11" width="12.5703125" style="107" customWidth="1"/>
    <col min="12" max="12" width="13" style="107" customWidth="1"/>
    <col min="13" max="13" width="91.5" customWidth="1"/>
  </cols>
  <sheetData>
    <row r="1" spans="2:13" ht="27.75" customHeight="1" x14ac:dyDescent="0.65">
      <c r="B1" s="103"/>
      <c r="C1" s="178"/>
      <c r="D1" s="234"/>
      <c r="E1" s="317"/>
      <c r="F1" s="317"/>
      <c r="G1" s="234"/>
      <c r="H1" s="1115" t="s">
        <v>375</v>
      </c>
      <c r="I1" s="1116"/>
      <c r="J1" s="1116"/>
      <c r="K1" s="1111" t="s">
        <v>364</v>
      </c>
      <c r="L1" s="1113" t="s">
        <v>373</v>
      </c>
      <c r="M1" s="1109" t="s">
        <v>374</v>
      </c>
    </row>
    <row r="2" spans="2:13" ht="27.75" customHeight="1" thickBot="1" x14ac:dyDescent="0.7">
      <c r="B2" s="104" t="s">
        <v>384</v>
      </c>
      <c r="C2" s="179" t="s">
        <v>383</v>
      </c>
      <c r="D2" s="236" t="s">
        <v>367</v>
      </c>
      <c r="E2" s="318"/>
      <c r="F2" s="318"/>
      <c r="G2" s="237" t="s">
        <v>876</v>
      </c>
      <c r="H2" s="240"/>
      <c r="I2" s="97" t="s">
        <v>372</v>
      </c>
      <c r="J2" s="97" t="s">
        <v>368</v>
      </c>
      <c r="K2" s="1112"/>
      <c r="L2" s="1114"/>
      <c r="M2" s="1110"/>
    </row>
    <row r="3" spans="2:13" ht="30" customHeight="1" x14ac:dyDescent="0.65">
      <c r="B3" s="397">
        <f>C3+3</f>
        <v>4</v>
      </c>
      <c r="C3" s="398">
        <v>1</v>
      </c>
      <c r="D3" s="248" t="str">
        <f>IF(VLOOKUP(I3,'自主点検表（養護老人ホーム）'!$A$6:$AE$1508,2,0)=0,"",VLOOKUP(I3,'自主点検表（養護老人ホーム）'!$A$6:$AE$1508,2,0))</f>
        <v>第１
一般的事項１基本方針</v>
      </c>
      <c r="E3" s="405" t="s">
        <v>74</v>
      </c>
      <c r="F3" s="406"/>
      <c r="G3" s="407" t="str">
        <f>VLOOKUP(I3,'自主点検表（養護老人ホーム）'!$A$6:$AE$1508,8,0)</f>
        <v>　施設の事業運営の方針は、養護老人ホームの設備及び運営に関する基準第２条の基本方針に沿ったものとなっていますか。</v>
      </c>
      <c r="H3" s="105" t="str">
        <f>_xlfn.IFS(L3="不適切","★",L3="要入力","✖",L3="非該当","▲",L3="適切","",L3="","",L3="要確認","？")</f>
        <v>✖</v>
      </c>
      <c r="I3" s="106">
        <v>1</v>
      </c>
      <c r="J3" s="242" t="str">
        <f>VLOOKUP(I3,'自主点検表（養護老人ホーム）'!$AG$6:$AJ$1508,2,0)</f>
        <v>いる・いない</v>
      </c>
      <c r="K3" s="108" t="s">
        <v>365</v>
      </c>
      <c r="L3" s="243" t="str">
        <f t="shared" ref="L3:L13" si="0">_xlfn.IFS(J3=K3,"適切",J3="いる・いない","要入力",J3="いない","不適切",J3="非該当","要確認")</f>
        <v>要入力</v>
      </c>
      <c r="M3" s="392" t="str">
        <f>VLOOKUP(I3,'自主点検表（養護老人ホーム）'!$AG$6:$AQ$1508,6,0)</f>
        <v>条例第42 条
昭41 厚令19
第2 条</v>
      </c>
    </row>
    <row r="4" spans="2:13" ht="30" customHeight="1" x14ac:dyDescent="0.65">
      <c r="B4" s="399">
        <f t="shared" ref="B4:B67" si="1">C4+3</f>
        <v>4</v>
      </c>
      <c r="C4" s="400">
        <v>1</v>
      </c>
      <c r="D4" s="208" t="str">
        <f>IF(VLOOKUP(I4,'自主点検表（養護老人ホーム）'!$A$6:$AE$1508,2,0)=0,"",VLOOKUP(I4,'自主点検表（養護老人ホーム）'!$A$6:$AE$1508,2,0))</f>
        <v/>
      </c>
      <c r="E4" s="408" t="s">
        <v>112</v>
      </c>
      <c r="F4" s="406"/>
      <c r="G4" s="409" t="str">
        <f>VLOOKUP(I4,'自主点検表（養護老人ホーム）'!$A$6:$AE$1508,8,0)</f>
        <v>　入所者の意思及び人格を尊重し、常にその者の立場に立って処遇を行うように努めていますか。</v>
      </c>
      <c r="H4" s="94" t="str">
        <f t="shared" ref="H4:H13" si="2">_xlfn.IFS(L4="不適切","★",L4="要入力","✖",L4="非該当","▲",L4="適切","",L4="","",L4="要確認","？")</f>
        <v>✖</v>
      </c>
      <c r="I4" s="93">
        <v>2</v>
      </c>
      <c r="J4" s="244" t="str">
        <f>VLOOKUP(I4,'自主点検表（養護老人ホーム）'!$AG$6:$AJ$1508,2,0)</f>
        <v>いる・いない</v>
      </c>
      <c r="K4" s="109" t="s">
        <v>365</v>
      </c>
      <c r="L4" s="241" t="str">
        <f t="shared" si="0"/>
        <v>要入力</v>
      </c>
      <c r="M4" s="393" t="str">
        <f>VLOOKUP(I4,'自主点検表（養護老人ホーム）'!$AG$6:$AQ$1508,6,0)</f>
        <v>条例第42 条
第2 項
昭41 厚令19
第2 条第2 項</v>
      </c>
    </row>
    <row r="5" spans="2:13" ht="30" customHeight="1" x14ac:dyDescent="0.65">
      <c r="B5" s="399">
        <f t="shared" si="1"/>
        <v>4</v>
      </c>
      <c r="C5" s="400">
        <v>1</v>
      </c>
      <c r="D5" s="208" t="str">
        <f>IF(VLOOKUP(I5,'自主点検表（養護老人ホーム）'!$A$6:$AE$1508,2,0)=0,"",VLOOKUP(I5,'自主点検表（養護老人ホーム）'!$A$6:$AE$1508,2,0))</f>
        <v/>
      </c>
      <c r="E5" s="408" t="s">
        <v>249</v>
      </c>
      <c r="F5" s="406"/>
      <c r="G5" s="409" t="str">
        <f>VLOOKUP(I5,'自主点検表（養護老人ホーム）'!$A$6:$AE$1508,8,0)</f>
        <v>　明るく家庭的な雰囲気を有し、地域や家庭との結び付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v>
      </c>
      <c r="H5" s="94" t="str">
        <f t="shared" si="2"/>
        <v>✖</v>
      </c>
      <c r="I5" s="93">
        <v>3</v>
      </c>
      <c r="J5" s="244" t="str">
        <f>VLOOKUP(I5,'自主点検表（養護老人ホーム）'!$AG$6:$AJ$1508,2,0)</f>
        <v>いる・いない</v>
      </c>
      <c r="K5" s="109" t="s">
        <v>365</v>
      </c>
      <c r="L5" s="241" t="str">
        <f t="shared" si="0"/>
        <v>要入力</v>
      </c>
      <c r="M5" s="393" t="str">
        <f>VLOOKUP(I5,'自主点検表（養護老人ホーム）'!$AG$6:$AQ$1508,6,0)</f>
        <v>条例第42 条
第3 項
昭41 厚令19
第2 条第3 項</v>
      </c>
    </row>
    <row r="6" spans="2:13" ht="30" customHeight="1" x14ac:dyDescent="0.65">
      <c r="B6" s="399">
        <f t="shared" si="1"/>
        <v>4</v>
      </c>
      <c r="C6" s="400">
        <v>1</v>
      </c>
      <c r="D6" s="208" t="str">
        <f>IF(VLOOKUP(I6,'自主点検表（養護老人ホーム）'!$A$6:$AE$1508,2,0)=0,"",VLOOKUP(I6,'自主点検表（養護老人ホーム）'!$A$6:$AE$1508,2,0))</f>
        <v/>
      </c>
      <c r="E6" s="408" t="s">
        <v>250</v>
      </c>
      <c r="F6" s="406"/>
      <c r="G6" s="409" t="str">
        <f>VLOOKUP(I6,'自主点検表（養護老人ホーム）'!$A$6:$AE$1508,8,0)</f>
        <v xml:space="preserve"> 　入所者の人権の擁護、虐待の防止等のため、必要な体制の整備を行うとともに、その職員に対し、研修を実施する等の措置を講じていますか。</v>
      </c>
      <c r="H6" s="94" t="str">
        <f t="shared" si="2"/>
        <v>✖</v>
      </c>
      <c r="I6" s="93">
        <v>4</v>
      </c>
      <c r="J6" s="244" t="str">
        <f>VLOOKUP(I6,'自主点検表（養護老人ホーム）'!$AG$6:$AJ$1508,2,0)</f>
        <v>いる・いない</v>
      </c>
      <c r="K6" s="109" t="s">
        <v>365</v>
      </c>
      <c r="L6" s="241" t="str">
        <f t="shared" si="0"/>
        <v>要入力</v>
      </c>
      <c r="M6" s="393" t="str">
        <f>VLOOKUP(I6,'自主点検表（養護老人ホーム）'!$AG$6:$AQ$1508,6,0)</f>
        <v>条例第42 条
第4 項
昭41 厚令19
第2 条第4 項</v>
      </c>
    </row>
    <row r="7" spans="2:13" ht="30" customHeight="1" x14ac:dyDescent="0.65">
      <c r="B7" s="399">
        <f t="shared" si="1"/>
        <v>4</v>
      </c>
      <c r="C7" s="400">
        <v>1</v>
      </c>
      <c r="D7" s="208" t="str">
        <f>IF(VLOOKUP(I7,'自主点検表（養護老人ホーム）'!$A$6:$AE$1508,2,0)=0,"",VLOOKUP(I7,'自主点検表（養護老人ホーム）'!$A$6:$AE$1508,2,0))</f>
        <v>２運営規程</v>
      </c>
      <c r="E7" s="408" t="s">
        <v>74</v>
      </c>
      <c r="F7" s="406"/>
      <c r="G7" s="409" t="str">
        <f>VLOOKUP(I7,'自主点検表（養護老人ホーム）'!$A$6:$AE$1508,8,0)</f>
        <v xml:space="preserve"> 　次に掲げる施設の運営についての重要事項に関する規程（運営規程）を定めていますか。</v>
      </c>
      <c r="H7" s="94" t="str">
        <f t="shared" si="2"/>
        <v>✖</v>
      </c>
      <c r="I7" s="93">
        <v>5</v>
      </c>
      <c r="J7" s="244" t="str">
        <f>VLOOKUP(I7,'自主点検表（養護老人ホーム）'!$AG$6:$AJ$1508,2,0)</f>
        <v>いる・いない</v>
      </c>
      <c r="K7" s="109" t="s">
        <v>365</v>
      </c>
      <c r="L7" s="241" t="str">
        <f t="shared" si="0"/>
        <v>要入力</v>
      </c>
      <c r="M7" s="393" t="str">
        <f>VLOOKUP(I7,'自主点検表（養護老人ホーム）'!$AG$6:$AQ$1508,6,0)</f>
        <v>条例第47 条
昭41 厚令19
第7 条</v>
      </c>
    </row>
    <row r="8" spans="2:13" ht="30" customHeight="1" x14ac:dyDescent="0.65">
      <c r="B8" s="399">
        <f t="shared" si="1"/>
        <v>5</v>
      </c>
      <c r="C8" s="400">
        <v>2</v>
      </c>
      <c r="D8" s="208" t="str">
        <f>IF(VLOOKUP(I8,'自主点検表（養護老人ホーム）'!$A$6:$AE$1508,2,0)=0,"",VLOOKUP(I8,'自主点検表（養護老人ホーム）'!$A$6:$AE$1508,2,0))</f>
        <v/>
      </c>
      <c r="E8" s="408" t="s">
        <v>112</v>
      </c>
      <c r="F8" s="406"/>
      <c r="G8" s="409" t="str">
        <f>VLOOKUP(I8,'自主点検表（養護老人ホーム）'!$A$6:$AE$1508,8,0)</f>
        <v>入所定員は、居室の利用人員数の合計となっていますか。</v>
      </c>
      <c r="H8" s="94" t="str">
        <f t="shared" si="2"/>
        <v>✖</v>
      </c>
      <c r="I8" s="93">
        <v>6</v>
      </c>
      <c r="J8" s="244" t="str">
        <f>VLOOKUP(I8,'自主点検表（養護老人ホーム）'!$AG$6:$AJ$1508,2,0)</f>
        <v>いる・いない</v>
      </c>
      <c r="K8" s="109" t="s">
        <v>365</v>
      </c>
      <c r="L8" s="241" t="str">
        <f t="shared" si="0"/>
        <v>要入力</v>
      </c>
      <c r="M8" s="393" t="str">
        <f>VLOOKUP(I8,'自主点検表（養護老人ホーム）'!$AG$6:$AQ$1508,6,0)</f>
        <v>平12 老発307
第1 の6 の(2)</v>
      </c>
    </row>
    <row r="9" spans="2:13" ht="30" customHeight="1" x14ac:dyDescent="0.65">
      <c r="B9" s="399">
        <f t="shared" si="1"/>
        <v>5</v>
      </c>
      <c r="C9" s="400">
        <v>2</v>
      </c>
      <c r="D9" s="208" t="str">
        <f>IF(VLOOKUP(I9,'自主点検表（養護老人ホーム）'!$A$6:$AE$1508,2,0)=0,"",VLOOKUP(I9,'自主点検表（養護老人ホーム）'!$A$6:$AE$1508,2,0))</f>
        <v/>
      </c>
      <c r="E9" s="408" t="s">
        <v>249</v>
      </c>
      <c r="F9" s="406"/>
      <c r="G9" s="409" t="str">
        <f>VLOOKUP(I9,'自主点検表（養護老人ホーム）'!$A$6:$AE$1508,8,0)</f>
        <v>「入所者の処遇の内容」は、日常生活を送る上での１日の日課やレクリエーション、年間行事等を含めた処遇の内容となっていますか。</v>
      </c>
      <c r="H9" s="94" t="str">
        <f t="shared" si="2"/>
        <v>✖</v>
      </c>
      <c r="I9" s="415">
        <v>7</v>
      </c>
      <c r="J9" s="244" t="str">
        <f>VLOOKUP(I9,'自主点検表（養護老人ホーム）'!$AG$6:$AJ$1508,2,0)</f>
        <v>いる・いない</v>
      </c>
      <c r="K9" s="109" t="s">
        <v>365</v>
      </c>
      <c r="L9" s="111" t="str">
        <f t="shared" si="0"/>
        <v>要入力</v>
      </c>
      <c r="M9" s="394" t="str">
        <f>VLOOKUP(I9,'自主点検表（養護老人ホーム）'!$AG$6:$AQ$1508,6,0)</f>
        <v>平12 老発307
第1 の6 の(3)</v>
      </c>
    </row>
    <row r="10" spans="2:13" ht="30" customHeight="1" x14ac:dyDescent="0.65">
      <c r="B10" s="399">
        <f t="shared" si="1"/>
        <v>5</v>
      </c>
      <c r="C10" s="400">
        <v>2</v>
      </c>
      <c r="D10" s="208" t="str">
        <f>IF(VLOOKUP(I10,'自主点検表（養護老人ホーム）'!$A$6:$AE$1508,2,0)=0,"",VLOOKUP(I10,'自主点検表（養護老人ホーム）'!$A$6:$AE$1508,2,0))</f>
        <v/>
      </c>
      <c r="E10" s="408" t="s">
        <v>250</v>
      </c>
      <c r="F10" s="406"/>
      <c r="G10" s="409" t="str">
        <f>VLOOKUP(I10,'自主点検表（養護老人ホーム）'!$A$6:$AE$1508,8,0)</f>
        <v>「施設の利用に当たっての留意事項」として、入所生活上のルール、設備の利用上の留意事項等を定めていますか。</v>
      </c>
      <c r="H10" s="94" t="str">
        <f t="shared" si="2"/>
        <v>✖</v>
      </c>
      <c r="I10" s="415">
        <v>8</v>
      </c>
      <c r="J10" s="244" t="str">
        <f>VLOOKUP(I10,'自主点検表（養護老人ホーム）'!$AG$6:$AJ$1508,2,0)</f>
        <v>いる・いない</v>
      </c>
      <c r="K10" s="109" t="s">
        <v>365</v>
      </c>
      <c r="L10" s="111" t="str">
        <f t="shared" si="0"/>
        <v>要入力</v>
      </c>
      <c r="M10" s="394" t="str">
        <f>VLOOKUP(I10,'自主点検表（養護老人ホーム）'!$AG$6:$AQ$1508,6,0)</f>
        <v>平12 老発307
第1 の6 の(4)</v>
      </c>
    </row>
    <row r="11" spans="2:13" ht="30" customHeight="1" x14ac:dyDescent="0.65">
      <c r="B11" s="399">
        <f t="shared" si="1"/>
        <v>5</v>
      </c>
      <c r="C11" s="400">
        <v>2</v>
      </c>
      <c r="D11" s="208" t="str">
        <f>IF(VLOOKUP(I11,'自主点検表（養護老人ホーム）'!$A$6:$AE$1508,2,0)=0,"",VLOOKUP(I11,'自主点検表（養護老人ホーム）'!$A$6:$AE$1508,2,0))</f>
        <v/>
      </c>
      <c r="E11" s="408" t="s">
        <v>244</v>
      </c>
      <c r="F11" s="406"/>
      <c r="G11" s="409" t="str">
        <f>VLOOKUP(I11,'自主点検表（養護老人ホーム）'!$A$6:$AE$1508,8,0)</f>
        <v>「非常災害対策」として、「養護老人ホームの設備及び運営に関する基準」第８条第１項の具体的計画を定めていますか。</v>
      </c>
      <c r="H11" s="94" t="str">
        <f t="shared" si="2"/>
        <v>✖</v>
      </c>
      <c r="I11" s="415">
        <v>9</v>
      </c>
      <c r="J11" s="244" t="str">
        <f>VLOOKUP(I11,'自主点検表（養護老人ホーム）'!$AG$6:$AJ$1508,2,0)</f>
        <v>いる・いない</v>
      </c>
      <c r="K11" s="109" t="s">
        <v>365</v>
      </c>
      <c r="L11" s="111" t="str">
        <f t="shared" si="0"/>
        <v>要入力</v>
      </c>
      <c r="M11" s="394" t="str">
        <f>VLOOKUP(I11,'自主点検表（養護老人ホーム）'!$AG$6:$AQ$1508,6,0)</f>
        <v>条例第48 条
第1 項
昭41 厚令19
第8 条第1 項</v>
      </c>
    </row>
    <row r="12" spans="2:13" ht="30" customHeight="1" x14ac:dyDescent="0.65">
      <c r="B12" s="399">
        <f t="shared" si="1"/>
        <v>5</v>
      </c>
      <c r="C12" s="400">
        <v>2</v>
      </c>
      <c r="D12" s="208" t="str">
        <f>IF(VLOOKUP(I12,'自主点検表（養護老人ホーム）'!$A$6:$AE$1508,2,0)=0,"",VLOOKUP(I12,'自主点検表（養護老人ホーム）'!$A$6:$AE$1508,2,0))</f>
        <v/>
      </c>
      <c r="E12" s="409"/>
      <c r="F12" s="406"/>
      <c r="G12" s="409" t="str">
        <f>VLOOKUP(I12,'自主点検表（養護老人ホーム）'!$A$6:$AE$1508,8,0)</f>
        <v>また、非常災害に備えるため、定期的に避難、救出その他必要な訓練を実施していますか。</v>
      </c>
      <c r="H12" s="94" t="str">
        <f t="shared" si="2"/>
        <v>✖</v>
      </c>
      <c r="I12" s="415">
        <v>10</v>
      </c>
      <c r="J12" s="244" t="str">
        <f>VLOOKUP(I12,'自主点検表（養護老人ホーム）'!$AG$6:$AJ$1508,2,0)</f>
        <v>いる・いない</v>
      </c>
      <c r="K12" s="109" t="s">
        <v>365</v>
      </c>
      <c r="L12" s="111" t="str">
        <f t="shared" si="0"/>
        <v>要入力</v>
      </c>
      <c r="M12" s="394" t="str">
        <f>VLOOKUP(I12,'自主点検表（養護老人ホーム）'!$AG$6:$AQ$1508,6,0)</f>
        <v>条例第48 条
第2 項
昭41 厚令19
第8 条第2 項</v>
      </c>
    </row>
    <row r="13" spans="2:13" ht="30" customHeight="1" x14ac:dyDescent="0.65">
      <c r="B13" s="399">
        <f t="shared" si="1"/>
        <v>5</v>
      </c>
      <c r="C13" s="400">
        <v>2</v>
      </c>
      <c r="D13" s="208" t="str">
        <f>IF(VLOOKUP(I13,'自主点検表（養護老人ホーム）'!$A$6:$AE$1508,2,0)=0,"",VLOOKUP(I13,'自主点検表（養護老人ホーム）'!$A$6:$AE$1508,2,0))</f>
        <v/>
      </c>
      <c r="E13" s="409"/>
      <c r="F13" s="406"/>
      <c r="G13" s="409" t="str">
        <f>VLOOKUP(I13,'自主点検表（養護老人ホーム）'!$A$6:$AE$1508,8,0)</f>
        <v>さらに、訓練の実施に当たって、地域住民の参加が得られるよう連携に努めていますか。</v>
      </c>
      <c r="H13" s="94" t="str">
        <f t="shared" si="2"/>
        <v>✖</v>
      </c>
      <c r="I13" s="415">
        <v>11</v>
      </c>
      <c r="J13" s="244" t="str">
        <f>VLOOKUP(I13,'自主点検表（養護老人ホーム）'!$AG$6:$AJ$1508,2,0)</f>
        <v>いる・いない</v>
      </c>
      <c r="K13" s="109" t="s">
        <v>365</v>
      </c>
      <c r="L13" s="111" t="str">
        <f t="shared" si="0"/>
        <v>要入力</v>
      </c>
      <c r="M13" s="394" t="str">
        <f>VLOOKUP(I13,'自主点検表（養護老人ホーム）'!$AG$6:$AQ$1508,6,0)</f>
        <v>条例第48 条
第3 項
昭41 厚令19
第8 条第3 項</v>
      </c>
    </row>
    <row r="14" spans="2:13" ht="30" customHeight="1" thickBot="1" x14ac:dyDescent="0.7">
      <c r="B14" s="401">
        <f t="shared" si="1"/>
        <v>5</v>
      </c>
      <c r="C14" s="402">
        <v>2</v>
      </c>
      <c r="D14" s="235" t="str">
        <f>IF(VLOOKUP(I14,'自主点検表（養護老人ホーム）'!$A$6:$AE$1508,2,0)=0,"",VLOOKUP(I14,'自主点検表（養護老人ホーム）'!$A$6:$AE$1508,2,0))</f>
        <v/>
      </c>
      <c r="E14" s="410" t="s">
        <v>9</v>
      </c>
      <c r="F14" s="411"/>
      <c r="G14" s="410" t="str">
        <f>VLOOKUP(I14,'自主点検表（養護老人ホーム）'!$A$6:$AE$1508,8,0)</f>
        <v>「その他施設の運営に関する重要事項」として、当該入所者又は他の入所者等の生命又は身体を保護するため、緊急やむを得ない場合に身体的拘束等を行う際の手続を定めるよう努めていますか。</v>
      </c>
      <c r="H14" s="95" t="str">
        <f t="shared" ref="H14:H16" si="3">_xlfn.IFS(L14="不適切","★",L14="要入力","✖",L14="非該当","▲",L14="適切","",L14="","",L14="要確認","？")</f>
        <v>✖</v>
      </c>
      <c r="I14" s="416">
        <v>12</v>
      </c>
      <c r="J14" s="249" t="str">
        <f>VLOOKUP(I14,'自主点検表（養護老人ホーム）'!$AG$6:$AJ$1508,2,0)</f>
        <v>いる・いない</v>
      </c>
      <c r="K14" s="110" t="s">
        <v>365</v>
      </c>
      <c r="L14" s="112" t="str">
        <f>_xlfn.IFS(J14=K14,"適切",J14="いる・いない","要入力",J14="いない","不適切",J14="非該当","要確認")</f>
        <v>要入力</v>
      </c>
      <c r="M14" s="395" t="str">
        <f>VLOOKUP(I14,'自主点検表（養護老人ホーム）'!$AG$6:$AQ$1508,6,0)</f>
        <v>平12 老発307
第1 の6 の(7)</v>
      </c>
    </row>
    <row r="15" spans="2:13" ht="30" customHeight="1" x14ac:dyDescent="0.65">
      <c r="B15" s="403">
        <f t="shared" si="1"/>
        <v>5</v>
      </c>
      <c r="C15" s="404">
        <v>2</v>
      </c>
      <c r="D15" s="208" t="str">
        <f>IF(VLOOKUP(I15,'自主点検表（養護老人ホーム）'!$A$6:$AE$1508,2,0)=0,"",VLOOKUP(I15,'自主点検表（養護老人ホーム）'!$A$6:$AE$1508,2,0))</f>
        <v>第２職員に関する事項
１ 用語の定義</v>
      </c>
      <c r="E15" s="412" t="s">
        <v>1028</v>
      </c>
      <c r="F15" s="409"/>
      <c r="G15" s="409" t="str">
        <f>VLOOKUP(I15,'自主点検表（養護老人ホーム）'!$A$6:$AE$1508,8,0)</f>
        <v>　常勤換算方法について、このとおり計算していますか。</v>
      </c>
      <c r="H15" s="96" t="str">
        <f t="shared" si="3"/>
        <v>✖</v>
      </c>
      <c r="I15" s="417">
        <v>13</v>
      </c>
      <c r="J15" s="247" t="str">
        <f>VLOOKUP(I15,'自主点検表（養護老人ホーム）'!$AG$6:$AJ$1508,2,0)</f>
        <v>いる・いない</v>
      </c>
      <c r="K15" s="113" t="s">
        <v>365</v>
      </c>
      <c r="L15" s="114" t="str">
        <f>_xlfn.IFS(J15=K15,"適切",J15="いる・いない","要入力",J15="いない","不適切",J15="非該当","要確認")</f>
        <v>要入力</v>
      </c>
      <c r="M15" s="396">
        <f>VLOOKUP(I15,'自主点検表（養護老人ホーム）'!$AG$6:$AQ$1508,6,0)</f>
        <v>0</v>
      </c>
    </row>
    <row r="16" spans="2:13" ht="30" customHeight="1" x14ac:dyDescent="0.65">
      <c r="B16" s="399">
        <f t="shared" si="1"/>
        <v>5</v>
      </c>
      <c r="C16" s="400">
        <v>2</v>
      </c>
      <c r="D16" s="208" t="str">
        <f>IF(VLOOKUP(I16,'自主点検表（養護老人ホーム）'!$A$6:$AE$1508,2,0)=0,"",VLOOKUP(I16,'自主点検表（養護老人ホーム）'!$A$6:$AE$1508,2,0))</f>
        <v/>
      </c>
      <c r="E16" s="409" t="s">
        <v>1029</v>
      </c>
      <c r="F16" s="409"/>
      <c r="G16" s="409" t="str">
        <f>VLOOKUP(I16,'自主点検表（養護老人ホーム）'!$A$6:$AE$1508,8,0)</f>
        <v>　常勤換算に使用する「勤務延時間数」は、勤務表上、当該養護老人ホームの職務に従事する時間として明確に位置付けられている時間の合計数としていますか。</v>
      </c>
      <c r="H16" s="94" t="str">
        <f t="shared" si="3"/>
        <v>✖</v>
      </c>
      <c r="I16" s="415">
        <v>14</v>
      </c>
      <c r="J16" s="244" t="str">
        <f>VLOOKUP(I16,'自主点検表（養護老人ホーム）'!$AG$6:$AJ$1508,2,0)</f>
        <v>いる・いない</v>
      </c>
      <c r="K16" s="109" t="s">
        <v>365</v>
      </c>
      <c r="L16" s="111" t="str">
        <f>_xlfn.IFS(J16=K16,"適切",J16="いる・いない","要入力",J16="いない","不適切",J16="非該当","要確認")</f>
        <v>要入力</v>
      </c>
      <c r="M16" s="394" t="str">
        <f>VLOOKUP(I16,'自主点検表（養護老人ホーム）'!$AG$6:$AQ$1508,6,0)</f>
        <v>平12 老発307
第3 の1 の(3)の②</v>
      </c>
    </row>
    <row r="17" spans="2:13" ht="30" customHeight="1" x14ac:dyDescent="0.65">
      <c r="B17" s="399">
        <f t="shared" si="1"/>
        <v>5</v>
      </c>
      <c r="C17" s="400">
        <v>2</v>
      </c>
      <c r="D17" s="208" t="str">
        <f>IF(VLOOKUP(I17,'自主点検表（養護老人ホーム）'!$A$6:$AE$1508,2,0)=0,"",VLOOKUP(I17,'自主点検表（養護老人ホーム）'!$A$6:$AE$1508,2,0))</f>
        <v/>
      </c>
      <c r="E17" s="409"/>
      <c r="F17" s="409"/>
      <c r="G17" s="409" t="str">
        <f>VLOOKUP(I17,'自主点検表（養護老人ホーム）'!$A$6:$AE$1508,8,0)</f>
        <v>　また、職員１人につき、勤務延時間数に算入することができる時間数は、当該養護老人ホームにおいて常勤の職員が勤務すべき勤務時間数を上限としていますか。</v>
      </c>
      <c r="H17" s="94" t="str">
        <f t="shared" ref="H17:H34" si="4">_xlfn.IFS(L17="不適切","★",L17="要入力","✖",L17="非該当","▲",L17="適切","",L17="","",L17="要確認","？")</f>
        <v>✖</v>
      </c>
      <c r="I17" s="415">
        <v>15</v>
      </c>
      <c r="J17" s="244" t="str">
        <f>VLOOKUP(I17,'自主点検表（養護老人ホーム）'!$AG$6:$AJ$1508,2,0)</f>
        <v>いる・いない</v>
      </c>
      <c r="K17" s="109" t="s">
        <v>365</v>
      </c>
      <c r="L17" s="111" t="str">
        <f t="shared" ref="L17:L34" si="5">_xlfn.IFS(J17=K17,"適切",J17="いる・いない","要入力",J17="いない","不適切",J17="非該当","要確認")</f>
        <v>要入力</v>
      </c>
      <c r="M17" s="394" t="str">
        <f>VLOOKUP(I17,'自主点検表（養護老人ホーム）'!$AG$6:$AQ$1508,6,0)</f>
        <v>平12 老発307
第3 の1 の(3)の②</v>
      </c>
    </row>
    <row r="18" spans="2:13" ht="30" customHeight="1" x14ac:dyDescent="0.65">
      <c r="B18" s="399">
        <f t="shared" si="1"/>
        <v>6</v>
      </c>
      <c r="C18" s="400">
        <v>3</v>
      </c>
      <c r="D18" s="208" t="str">
        <f>IF(VLOOKUP(I18,'自主点検表（養護老人ホーム）'!$A$6:$AE$1508,2,0)=0,"",VLOOKUP(I18,'自主点検表（養護老人ホーム）'!$A$6:$AE$1508,2,0))</f>
        <v/>
      </c>
      <c r="E18" s="409" t="s">
        <v>1030</v>
      </c>
      <c r="F18" s="409"/>
      <c r="G18" s="409" t="str">
        <f>VLOOKUP(I18,'自主点検表（養護老人ホーム）'!$A$6:$AE$1508,8,0)</f>
        <v xml:space="preserve"> 常勤・非常勤について、次のとおり取り扱っていますか。</v>
      </c>
      <c r="H18" s="94" t="str">
        <f t="shared" si="4"/>
        <v>✖</v>
      </c>
      <c r="I18" s="415">
        <v>16</v>
      </c>
      <c r="J18" s="244" t="str">
        <f>VLOOKUP(I18,'自主点検表（養護老人ホーム）'!$AG$6:$AJ$1508,2,0)</f>
        <v>いる・いない</v>
      </c>
      <c r="K18" s="109" t="s">
        <v>365</v>
      </c>
      <c r="L18" s="111" t="str">
        <f t="shared" si="5"/>
        <v>要入力</v>
      </c>
      <c r="M18" s="394" t="str">
        <f>VLOOKUP(I18,'自主点検表（養護老人ホーム）'!$AG$6:$AQ$1508,6,0)</f>
        <v>平12 老発307
第3 の1 の(3)の③</v>
      </c>
    </row>
    <row r="19" spans="2:13" ht="30" customHeight="1" x14ac:dyDescent="0.65">
      <c r="B19" s="399">
        <f t="shared" si="1"/>
        <v>6</v>
      </c>
      <c r="C19" s="400">
        <v>3</v>
      </c>
      <c r="D19" s="208" t="str">
        <f>IF(VLOOKUP(I19,'自主点検表（養護老人ホーム）'!$A$6:$AE$1508,2,0)=0,"",VLOOKUP(I19,'自主点検表（養護老人ホーム）'!$A$6:$AE$1508,2,0))</f>
        <v/>
      </c>
      <c r="E19" s="409" t="s">
        <v>1031</v>
      </c>
      <c r="F19" s="409"/>
      <c r="G19" s="409" t="str">
        <f>VLOOKUP(I19,'自主点検表（養護老人ホーム）'!$A$6:$AE$1508,8,0)</f>
        <v xml:space="preserve">下記の「２　職員数等」のうち、配置すべき生活相談員、支援員及び看護職員の数の算定にあたっては、入所者及び一般入所者の数を前年度の平均値としていますか。
</v>
      </c>
      <c r="H19" s="94" t="str">
        <f t="shared" si="4"/>
        <v>✖</v>
      </c>
      <c r="I19" s="415">
        <v>17</v>
      </c>
      <c r="J19" s="244" t="str">
        <f>VLOOKUP(I19,'自主点検表（養護老人ホーム）'!$AG$6:$AJ$1508,2,0)</f>
        <v>いる・いない</v>
      </c>
      <c r="K19" s="109" t="s">
        <v>365</v>
      </c>
      <c r="L19" s="111" t="str">
        <f t="shared" si="5"/>
        <v>要入力</v>
      </c>
      <c r="M19" s="394" t="str">
        <f>VLOOKUP(I19,'自主点検表（養護老人ホーム）'!$AG$6:$AQ$1508,6,0)</f>
        <v>条例第52 条
昭41 厚令19
第12 条第3 項
平12 老発307
第3 の1 の(3)の④のイ</v>
      </c>
    </row>
    <row r="20" spans="2:13" ht="30" customHeight="1" x14ac:dyDescent="0.65">
      <c r="B20" s="399">
        <f t="shared" si="1"/>
        <v>6</v>
      </c>
      <c r="C20" s="400">
        <v>3</v>
      </c>
      <c r="D20" s="208" t="str">
        <f>IF(VLOOKUP(I20,'自主点検表（養護老人ホーム）'!$A$6:$AE$1508,2,0)=0,"",VLOOKUP(I20,'自主点検表（養護老人ホーム）'!$A$6:$AE$1508,2,0))</f>
        <v/>
      </c>
      <c r="E20" s="409"/>
      <c r="F20" s="409"/>
      <c r="G20" s="409" t="str">
        <f>VLOOKUP(I20,'自主点検表（養護老人ホーム）'!$A$6:$AE$1508,8,0)</f>
        <v>また、前年度の平均値は、前年度の入所者延数を前年度の日数で除して得た数となっていますか。</v>
      </c>
      <c r="H20" s="94" t="str">
        <f t="shared" si="4"/>
        <v>✖</v>
      </c>
      <c r="I20" s="415">
        <v>18</v>
      </c>
      <c r="J20" s="244" t="str">
        <f>VLOOKUP(I20,'自主点検表（養護老人ホーム）'!$AG$6:$AJ$1508,2,0)</f>
        <v>いる・いない</v>
      </c>
      <c r="K20" s="109" t="s">
        <v>365</v>
      </c>
      <c r="L20" s="111" t="str">
        <f t="shared" si="5"/>
        <v>要入力</v>
      </c>
      <c r="M20" s="394">
        <f>VLOOKUP(I20,'自主点検表（養護老人ホーム）'!$AG$6:$AQ$1508,6,0)</f>
        <v>0</v>
      </c>
    </row>
    <row r="21" spans="2:13" ht="30" customHeight="1" x14ac:dyDescent="0.65">
      <c r="B21" s="399">
        <f t="shared" si="1"/>
        <v>6</v>
      </c>
      <c r="C21" s="400">
        <v>3</v>
      </c>
      <c r="D21" s="208" t="str">
        <f>IF(VLOOKUP(I21,'自主点検表（養護老人ホーム）'!$A$6:$AE$1508,2,0)=0,"",VLOOKUP(I21,'自主点検表（養護老人ホーム）'!$A$6:$AE$1508,2,0))</f>
        <v/>
      </c>
      <c r="E21" s="409"/>
      <c r="F21" s="409"/>
      <c r="G21" s="409" t="str">
        <f>VLOOKUP(I21,'自主点検表（養護老人ホーム）'!$A$6:$AE$1508,8,0)</f>
        <v>前記の除して得た数については、小数点第２位以下を切り上げていますか。</v>
      </c>
      <c r="H21" s="94" t="str">
        <f t="shared" si="4"/>
        <v>✖</v>
      </c>
      <c r="I21" s="415">
        <v>19</v>
      </c>
      <c r="J21" s="244" t="str">
        <f>VLOOKUP(I21,'自主点検表（養護老人ホーム）'!$AG$6:$AJ$1508,2,0)</f>
        <v>いる・いない</v>
      </c>
      <c r="K21" s="109" t="s">
        <v>365</v>
      </c>
      <c r="L21" s="111" t="str">
        <f t="shared" si="5"/>
        <v>要入力</v>
      </c>
      <c r="M21" s="394">
        <f>VLOOKUP(I21,'自主点検表（養護老人ホーム）'!$AG$6:$AQ$1508,6,0)</f>
        <v>0</v>
      </c>
    </row>
    <row r="22" spans="2:13" ht="30" customHeight="1" x14ac:dyDescent="0.65">
      <c r="B22" s="399">
        <f t="shared" si="1"/>
        <v>7</v>
      </c>
      <c r="C22" s="400">
        <v>4</v>
      </c>
      <c r="D22" s="208" t="str">
        <f>IF(VLOOKUP(I22,'自主点検表（養護老人ホーム）'!$A$6:$AE$1508,2,0)=0,"",VLOOKUP(I22,'自主点検表（養護老人ホーム）'!$A$6:$AE$1508,2,0))</f>
        <v>２職員数等</v>
      </c>
      <c r="E22" s="409" t="s">
        <v>1032</v>
      </c>
      <c r="F22" s="409"/>
      <c r="G22" s="409" t="str">
        <f>VLOOKUP(I22,'自主点検表（養護老人ホーム）'!$A$6:$AE$1508,8,0)</f>
        <v xml:space="preserve">　施設長は資格がありますか。
</v>
      </c>
      <c r="H22" s="94" t="str">
        <f t="shared" si="4"/>
        <v>✖</v>
      </c>
      <c r="I22" s="415">
        <v>20</v>
      </c>
      <c r="J22" s="244" t="str">
        <f>VLOOKUP(I22,'自主点検表（養護老人ホーム）'!$AG$6:$AJ$1508,2,0)</f>
        <v>ある・ない</v>
      </c>
      <c r="K22" s="109" t="s">
        <v>1026</v>
      </c>
      <c r="L22" s="111" t="str">
        <f>_xlfn.IFS(J22=K22,"適切",J22="ある・ない","要入力",J22="ない","不適切",J22="非該当","要確認")</f>
        <v>要入力</v>
      </c>
      <c r="M22" s="394" t="str">
        <f>VLOOKUP(I22,'自主点検表（養護老人ホーム）'!$AG$6:$AQ$1508,6,0)</f>
        <v>条例第45 条
昭41 厚令19
第5 条第1 項</v>
      </c>
    </row>
    <row r="23" spans="2:13" ht="30" customHeight="1" x14ac:dyDescent="0.65">
      <c r="B23" s="399">
        <f t="shared" si="1"/>
        <v>7</v>
      </c>
      <c r="C23" s="400">
        <v>4</v>
      </c>
      <c r="D23" s="208" t="str">
        <f>IF(VLOOKUP(I23,'自主点検表（養護老人ホーム）'!$A$6:$AE$1508,2,0)=0,"",VLOOKUP(I23,'自主点検表（養護老人ホーム）'!$A$6:$AE$1508,2,0))</f>
        <v/>
      </c>
      <c r="E23" s="409"/>
      <c r="F23" s="409"/>
      <c r="G23" s="409" t="str">
        <f>VLOOKUP(I23,'自主点検表（養護老人ホーム）'!$A$6:$AE$1508,8,0)</f>
        <v>　施設長に資格が無い場合、資格認定講習の受講を予定していますか。</v>
      </c>
      <c r="H23" s="94" t="str">
        <f t="shared" si="4"/>
        <v>✖</v>
      </c>
      <c r="I23" s="415">
        <v>21</v>
      </c>
      <c r="J23" s="244" t="str">
        <f>VLOOKUP(I23,'自主点検表（養護老人ホーム）'!$AG$6:$AJ$1508,2,0)</f>
        <v>いる・いない</v>
      </c>
      <c r="K23" s="109" t="s">
        <v>365</v>
      </c>
      <c r="L23" s="111" t="str">
        <f t="shared" si="5"/>
        <v>要入力</v>
      </c>
      <c r="M23" s="394" t="str">
        <f>VLOOKUP(I23,'自主点検表（養護老人ホーム）'!$AG$6:$AQ$1508,6,0)</f>
        <v>昭53 社庶13
1 の(3)</v>
      </c>
    </row>
    <row r="24" spans="2:13" ht="30" customHeight="1" x14ac:dyDescent="0.65">
      <c r="B24" s="399">
        <f t="shared" si="1"/>
        <v>7</v>
      </c>
      <c r="C24" s="400">
        <v>4</v>
      </c>
      <c r="D24" s="208" t="str">
        <f>IF(VLOOKUP(I24,'自主点検表（養護老人ホーム）'!$A$6:$AE$1508,2,0)=0,"",VLOOKUP(I24,'自主点検表（養護老人ホーム）'!$A$6:$AE$1508,2,0))</f>
        <v/>
      </c>
      <c r="E24" s="409"/>
      <c r="F24" s="409"/>
      <c r="G24" s="409" t="str">
        <f>VLOOKUP(I24,'自主点検表（養護老人ホーム）'!$A$6:$AE$1508,8,0)</f>
        <v>　施設長は、専らその職務に従事する常勤の者としていますか。</v>
      </c>
      <c r="H24" s="94" t="str">
        <f t="shared" si="4"/>
        <v>✖</v>
      </c>
      <c r="I24" s="415">
        <v>22</v>
      </c>
      <c r="J24" s="244" t="str">
        <f>VLOOKUP(I24,'自主点検表（養護老人ホーム）'!$AG$6:$AJ$1508,2,0)</f>
        <v>いる・いない</v>
      </c>
      <c r="K24" s="109" t="s">
        <v>365</v>
      </c>
      <c r="L24" s="111" t="str">
        <f t="shared" si="5"/>
        <v>要入力</v>
      </c>
      <c r="M24" s="394" t="str">
        <f>VLOOKUP(I24,'自主点検表（養護老人ホーム）'!$AG$6:$AQ$1508,6,0)</f>
        <v>条例第52 条
昭41 厚令19
第12 条第5 項</v>
      </c>
    </row>
    <row r="25" spans="2:13" ht="30" customHeight="1" x14ac:dyDescent="0.65">
      <c r="B25" s="399">
        <f t="shared" si="1"/>
        <v>7</v>
      </c>
      <c r="C25" s="400">
        <v>4</v>
      </c>
      <c r="D25" s="208" t="str">
        <f>IF(VLOOKUP(I25,'自主点検表（養護老人ホーム）'!$A$6:$AE$1508,2,0)=0,"",VLOOKUP(I25,'自主点検表（養護老人ホーム）'!$A$6:$AE$1508,2,0))</f>
        <v/>
      </c>
      <c r="E25" s="406"/>
      <c r="F25" s="409" t="s">
        <v>1033</v>
      </c>
      <c r="G25" s="409" t="str">
        <f>VLOOKUP(I25,'自主点検表（養護老人ホーム）'!$A$6:$AE$1508,8,0)</f>
        <v>　当該養護老人ホームの従業者としての職務に従事する場合</v>
      </c>
      <c r="H25" s="94" t="str">
        <f t="shared" si="4"/>
        <v/>
      </c>
      <c r="I25" s="415">
        <v>23</v>
      </c>
      <c r="J25" s="244" t="str">
        <f>VLOOKUP(I25,'自主点検表（養護老人ホーム）'!$AG$6:$AJ$1508,2,0)</f>
        <v>該当・非該当</v>
      </c>
      <c r="K25" s="109"/>
      <c r="L25" s="111"/>
      <c r="M25" s="394" t="str">
        <f>VLOOKUP(I25,'自主点検表（養護老人ホーム）'!$AG$6:$AQ$1508,6,0)</f>
        <v>平12 老発307
第3 の1 の(6)</v>
      </c>
    </row>
    <row r="26" spans="2:13" ht="30" customHeight="1" x14ac:dyDescent="0.65">
      <c r="B26" s="399">
        <f t="shared" si="1"/>
        <v>7</v>
      </c>
      <c r="C26" s="400">
        <v>4</v>
      </c>
      <c r="D26" s="208" t="str">
        <f>IF(VLOOKUP(I26,'自主点検表（養護老人ホーム）'!$A$6:$AE$1508,2,0)=0,"",VLOOKUP(I26,'自主点検表（養護老人ホーム）'!$A$6:$AE$1508,2,0))</f>
        <v/>
      </c>
      <c r="E26" s="406"/>
      <c r="F26" s="409" t="s">
        <v>1034</v>
      </c>
      <c r="G26" s="409" t="str">
        <f>VLOOKUP(I26,'自主点検表（養護老人ホーム）'!$A$6:$AE$1508,8,0)</f>
        <v>　同一の事業者によって設置された他の事業所、施設等の施設長又は従業者としての職務に従事する場合であって、当該他の事業所、施設等の施設長又は従業者としての職務に従事する時間帯も、当該養護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v>
      </c>
      <c r="H26" s="94" t="str">
        <f t="shared" ref="H26" si="6">_xlfn.IFS(L26="不適切","★",L26="要入力","✖",L26="非該当","▲",L26="適切","",L26="","",L26="要確認","？")</f>
        <v/>
      </c>
      <c r="I26" s="415">
        <v>231</v>
      </c>
      <c r="J26" s="244" t="str">
        <f>VLOOKUP(I26,'自主点検表（養護老人ホーム）'!$AG$6:$AJ$1508,2,0)</f>
        <v>該当・非該当</v>
      </c>
      <c r="K26" s="109"/>
      <c r="L26" s="111"/>
      <c r="M26" s="394" t="str">
        <f>VLOOKUP(I26,'自主点検表（養護老人ホーム）'!$AG$6:$AQ$1508,6,0)</f>
        <v>平12 老発307
第3 の1 の(6)</v>
      </c>
    </row>
    <row r="27" spans="2:13" ht="30" customHeight="1" x14ac:dyDescent="0.65">
      <c r="B27" s="399">
        <f t="shared" si="1"/>
        <v>8</v>
      </c>
      <c r="C27" s="400">
        <v>5</v>
      </c>
      <c r="D27" s="208" t="str">
        <f>IF(VLOOKUP(I27,'自主点検表（養護老人ホーム）'!$A$6:$AE$1508,2,0)=0,"",VLOOKUP(I27,'自主点検表（養護老人ホーム）'!$A$6:$AE$1508,2,0))</f>
        <v/>
      </c>
      <c r="E27" s="409" t="s">
        <v>1035</v>
      </c>
      <c r="F27" s="409"/>
      <c r="G27" s="409" t="str">
        <f>VLOOKUP(I27,'自主点検表（養護老人ホーム）'!$A$6:$AE$1508,8,0)</f>
        <v>常勤換算方法で、入所者の数が30又はその端数を増すごとに１以上の生活相談員を配置していますか。</v>
      </c>
      <c r="H27" s="94" t="str">
        <f t="shared" si="4"/>
        <v>✖</v>
      </c>
      <c r="I27" s="415">
        <v>24</v>
      </c>
      <c r="J27" s="244" t="str">
        <f>VLOOKUP(I27,'自主点検表（養護老人ホーム）'!$AG$6:$AJ$1508,2,0)</f>
        <v>いる・いない</v>
      </c>
      <c r="K27" s="109" t="s">
        <v>365</v>
      </c>
      <c r="L27" s="111" t="str">
        <f t="shared" si="5"/>
        <v>要入力</v>
      </c>
      <c r="M27" s="394" t="str">
        <f>VLOOKUP(I27,'自主点検表（養護老人ホーム）'!$AG$6:$AQ$1508,6,0)</f>
        <v>条例第52 条
昭41 厚令19
第12 条第１項
第3 号のイ</v>
      </c>
    </row>
    <row r="28" spans="2:13" ht="30" customHeight="1" x14ac:dyDescent="0.65">
      <c r="B28" s="399">
        <f t="shared" si="1"/>
        <v>8</v>
      </c>
      <c r="C28" s="400">
        <v>5</v>
      </c>
      <c r="D28" s="208" t="str">
        <f>IF(VLOOKUP(I28,'自主点検表（養護老人ホーム）'!$A$6:$AE$1508,2,0)=0,"",VLOOKUP(I28,'自主点検表（養護老人ホーム）'!$A$6:$AE$1508,2,0))</f>
        <v/>
      </c>
      <c r="E28" s="409"/>
      <c r="F28" s="409"/>
      <c r="G28" s="409" t="str">
        <f>VLOOKUP(I28,'自主点検表（養護老人ホーム）'!$A$6:$AE$1508,8,0)</f>
        <v>盲養護老人ホーム（視覚障害者数が定員の7割を超える施設）については、常勤換算方法で、１に、入所者の数が30又はその端数を増すごとに１を加えて得た数以上の生活相談員を配置していますか。</v>
      </c>
      <c r="H28" s="94" t="str">
        <f t="shared" si="4"/>
        <v>✖</v>
      </c>
      <c r="I28" s="415">
        <v>25</v>
      </c>
      <c r="J28" s="244" t="str">
        <f>VLOOKUP(I28,'自主点検表（養護老人ホーム）'!$AG$6:$AJ$1508,2,0)</f>
        <v>いる・いない</v>
      </c>
      <c r="K28" s="109" t="s">
        <v>365</v>
      </c>
      <c r="L28" s="111" t="str">
        <f t="shared" si="5"/>
        <v>要入力</v>
      </c>
      <c r="M28" s="394" t="str">
        <f>VLOOKUP(I28,'自主点検表（養護老人ホーム）'!$AG$6:$AQ$1508,6,0)</f>
        <v>条例第52 条
昭41 厚令19
第12 条第2 項
第１号のイ</v>
      </c>
    </row>
    <row r="29" spans="2:13" ht="30" customHeight="1" x14ac:dyDescent="0.65">
      <c r="B29" s="399">
        <f t="shared" si="1"/>
        <v>8</v>
      </c>
      <c r="C29" s="400">
        <v>5</v>
      </c>
      <c r="D29" s="208" t="str">
        <f>IF(VLOOKUP(I29,'自主点検表（養護老人ホーム）'!$A$6:$AE$1508,2,0)=0,"",VLOOKUP(I29,'自主点検表（養護老人ホーム）'!$A$6:$AE$1508,2,0))</f>
        <v/>
      </c>
      <c r="E29" s="409"/>
      <c r="F29" s="409"/>
      <c r="G29" s="409" t="str">
        <f>VLOOKUP(I29,'自主点検表（養護老人ホーム）'!$A$6:$AE$1508,8,0)</f>
        <v>ただし、指定特定施設入居者生活介護、指定地域密着型特定施設入居者生活介護又は指定介護予防特定施設入居者生活介護を行う養護老人ホームでは上記の生活相談員の数から、常勤換算方法で、１を減じた数とすることができます。該当していますか。</v>
      </c>
      <c r="H29" s="94" t="str">
        <f t="shared" si="4"/>
        <v/>
      </c>
      <c r="I29" s="415">
        <v>26</v>
      </c>
      <c r="J29" s="244" t="str">
        <f>VLOOKUP(I29,'自主点検表（養護老人ホーム）'!$AG$6:$AJ$1508,2,0)</f>
        <v>該当・非該当</v>
      </c>
      <c r="K29" s="109"/>
      <c r="L29" s="111"/>
      <c r="M29" s="394" t="str">
        <f>VLOOKUP(I29,'自主点検表（養護老人ホーム）'!$AG$6:$AQ$1508,6,0)</f>
        <v>条例第52 条
昭41 厚令19
第12 条第8 項</v>
      </c>
    </row>
    <row r="30" spans="2:13" ht="30" customHeight="1" x14ac:dyDescent="0.65">
      <c r="B30" s="399">
        <f t="shared" si="1"/>
        <v>8</v>
      </c>
      <c r="C30" s="400">
        <v>5</v>
      </c>
      <c r="D30" s="208" t="str">
        <f>IF(VLOOKUP(I30,'自主点検表（養護老人ホーム）'!$A$6:$AE$1508,2,0)=0,"",VLOOKUP(I30,'自主点検表（養護老人ホーム）'!$A$6:$AE$1508,2,0))</f>
        <v/>
      </c>
      <c r="E30" s="409"/>
      <c r="F30" s="409"/>
      <c r="G30" s="409" t="str">
        <f>VLOOKUP(I30,'自主点検表（養護老人ホーム）'!$A$6:$AE$1508,8,0)</f>
        <v>生活相談員のうち、入所者の数が100又はその端数を増すごとに１人以上を主任生活相談員としていますか。</v>
      </c>
      <c r="H30" s="94" t="str">
        <f t="shared" si="4"/>
        <v>✖</v>
      </c>
      <c r="I30" s="415">
        <v>27</v>
      </c>
      <c r="J30" s="244" t="str">
        <f>VLOOKUP(I30,'自主点検表（養護老人ホーム）'!$AG$6:$AJ$1508,2,0)</f>
        <v>いる・いない</v>
      </c>
      <c r="K30" s="109" t="s">
        <v>365</v>
      </c>
      <c r="L30" s="111" t="str">
        <f t="shared" si="5"/>
        <v>要入力</v>
      </c>
      <c r="M30" s="394" t="str">
        <f>VLOOKUP(I30,'自主点検表（養護老人ホーム）'!$AG$6:$AQ$1508,6,0)</f>
        <v>条例第52 条
昭41 厚令19
第12 条第１項
第3 号のロ及
び第12 条第2
項第1 号のロ</v>
      </c>
    </row>
    <row r="31" spans="2:13" ht="30" customHeight="1" x14ac:dyDescent="0.65">
      <c r="B31" s="399">
        <f t="shared" si="1"/>
        <v>8</v>
      </c>
      <c r="C31" s="400">
        <v>5</v>
      </c>
      <c r="D31" s="208" t="str">
        <f>IF(VLOOKUP(I31,'自主点検表（養護老人ホーム）'!$A$6:$AE$1508,2,0)=0,"",VLOOKUP(I31,'自主点検表（養護老人ホーム）'!$A$6:$AE$1508,2,0))</f>
        <v/>
      </c>
      <c r="E31" s="409"/>
      <c r="F31" s="409"/>
      <c r="G31" s="409" t="str">
        <f>VLOOKUP(I31,'自主点検表（養護老人ホーム）'!$A$6:$AE$1508,8,0)</f>
        <v>　主任生活相談員のうち１人以上は、専らその職務に従事する常勤の者としていますか。</v>
      </c>
      <c r="H31" s="94" t="str">
        <f t="shared" si="4"/>
        <v>✖</v>
      </c>
      <c r="I31" s="415">
        <v>28</v>
      </c>
      <c r="J31" s="244" t="str">
        <f>VLOOKUP(I31,'自主点検表（養護老人ホーム）'!$AG$6:$AJ$1508,2,0)</f>
        <v>いる・いない</v>
      </c>
      <c r="K31" s="109" t="s">
        <v>365</v>
      </c>
      <c r="L31" s="111" t="str">
        <f t="shared" si="5"/>
        <v>要入力</v>
      </c>
      <c r="M31" s="394" t="str">
        <f>VLOOKUP(I31,'自主点検表（養護老人ホーム）'!$AG$6:$AQ$1508,6,0)</f>
        <v>条例第52 条
昭41 厚令19
第12 条第7 項</v>
      </c>
    </row>
    <row r="32" spans="2:13" ht="30" customHeight="1" x14ac:dyDescent="0.65">
      <c r="B32" s="399">
        <f t="shared" si="1"/>
        <v>8</v>
      </c>
      <c r="C32" s="400">
        <v>5</v>
      </c>
      <c r="D32" s="208" t="str">
        <f>IF(VLOOKUP(I32,'自主点検表（養護老人ホーム）'!$A$6:$AE$1508,2,0)=0,"",VLOOKUP(I32,'自主点検表（養護老人ホーム）'!$A$6:$AE$1508,2,0))</f>
        <v/>
      </c>
      <c r="E32" s="409"/>
      <c r="F32" s="409"/>
      <c r="G32" s="409" t="str">
        <f>VLOOKUP(I32,'自主点検表（養護老人ホーム）'!$A$6:$AE$1508,8,0)</f>
        <v>　ただし、指定特定施設入居者生活介護、指定地域密着型特定施設入居者生活介護又は指定介護予防特定施設入居者生活介護を行う養護老人ホームでは、入所者の処遇に支障がない場合、当該養護老人ホームの他の職務に従事することができます。該当していますか。</v>
      </c>
      <c r="H32" s="94" t="str">
        <f t="shared" si="4"/>
        <v/>
      </c>
      <c r="I32" s="415">
        <v>29</v>
      </c>
      <c r="J32" s="244" t="str">
        <f>VLOOKUP(I32,'自主点検表（養護老人ホーム）'!$AG$6:$AJ$1508,2,0)</f>
        <v>該当・非該当</v>
      </c>
      <c r="K32" s="109"/>
      <c r="L32" s="111"/>
      <c r="M32" s="394" t="str">
        <f>VLOOKUP(I32,'自主点検表（養護老人ホーム）'!$AG$6:$AQ$1508,6,0)</f>
        <v>条例第52 条
昭41 厚令19
第12 条第7 項</v>
      </c>
    </row>
    <row r="33" spans="2:13" ht="30" customHeight="1" x14ac:dyDescent="0.65">
      <c r="B33" s="462">
        <f t="shared" si="1"/>
        <v>8</v>
      </c>
      <c r="C33" s="463">
        <v>5</v>
      </c>
      <c r="D33" s="208" t="str">
        <f>IF(VLOOKUP(I33,'自主点検表（養護老人ホーム）'!$A$6:$AE$1508,2,0)=0,"",VLOOKUP(I33,'自主点検表（養護老人ホーム）'!$A$6:$AE$1508,2,0))</f>
        <v/>
      </c>
      <c r="E33" s="409"/>
      <c r="F33" s="409"/>
      <c r="G33" s="409" t="str">
        <f>VLOOKUP(I33,'自主点検表（養護老人ホーム）'!$A$6:$AE$1508,8,0)</f>
        <v>生活相談員は、資格を有する者を配置していますか。</v>
      </c>
      <c r="H33" s="94" t="str">
        <f t="shared" si="4"/>
        <v>✖</v>
      </c>
      <c r="I33" s="415">
        <v>30</v>
      </c>
      <c r="J33" s="244" t="str">
        <f>VLOOKUP(I33,'自主点検表（養護老人ホーム）'!$AG$6:$AJ$1508,2,0)</f>
        <v>いる・いない</v>
      </c>
      <c r="K33" s="109" t="s">
        <v>365</v>
      </c>
      <c r="L33" s="111" t="str">
        <f t="shared" si="5"/>
        <v>要入力</v>
      </c>
      <c r="M33" s="394" t="str">
        <f>VLOOKUP(I33,'自主点検表（養護老人ホーム）'!$AG$6:$AQ$1508,6,0)</f>
        <v>条例第45 条
昭41 厚令19
第5 条第2 項</v>
      </c>
    </row>
    <row r="34" spans="2:13" ht="30" customHeight="1" x14ac:dyDescent="0.65">
      <c r="B34" s="462">
        <f t="shared" si="1"/>
        <v>8</v>
      </c>
      <c r="C34" s="463">
        <v>5</v>
      </c>
      <c r="D34" s="208" t="str">
        <f>IF(VLOOKUP(I34,'自主点検表（養護老人ホーム）'!$A$6:$AE$1508,2,0)=0,"",VLOOKUP(I34,'自主点検表（養護老人ホーム）'!$A$6:$AE$1508,2,0))</f>
        <v/>
      </c>
      <c r="E34" s="409" t="s">
        <v>1036</v>
      </c>
      <c r="F34" s="409"/>
      <c r="G34" s="409" t="str">
        <f>VLOOKUP(I34,'自主点検表（養護老人ホーム）'!$A$6:$AE$1508,8,0)</f>
        <v>常勤換算方法で、一般入所者の数が15又はその端数を増すごとに１以上の支援員を配置していますか。</v>
      </c>
      <c r="H34" s="94" t="str">
        <f t="shared" si="4"/>
        <v>✖</v>
      </c>
      <c r="I34" s="415">
        <v>31</v>
      </c>
      <c r="J34" s="244" t="str">
        <f>VLOOKUP(I34,'自主点検表（養護老人ホーム）'!$AG$6:$AJ$1508,2,0)</f>
        <v>いる・いない</v>
      </c>
      <c r="K34" s="109" t="s">
        <v>365</v>
      </c>
      <c r="L34" s="111" t="str">
        <f t="shared" si="5"/>
        <v>要入力</v>
      </c>
      <c r="M34" s="394" t="str">
        <f>VLOOKUP(I34,'自主点検表（養護老人ホーム）'!$AG$6:$AQ$1508,6,0)</f>
        <v>条例第52 条
昭41 厚令19
第12 条第１項
第4 号のイ</v>
      </c>
    </row>
    <row r="35" spans="2:13" ht="30" customHeight="1" x14ac:dyDescent="0.65">
      <c r="B35" s="462">
        <f t="shared" si="1"/>
        <v>8</v>
      </c>
      <c r="C35" s="463">
        <v>5</v>
      </c>
      <c r="D35" s="208" t="str">
        <f>IF(VLOOKUP(I35,'自主点検表（養護老人ホーム）'!$A$6:$AE$1508,2,0)=0,"",VLOOKUP(I35,'自主点検表（養護老人ホーム）'!$A$6:$AE$1508,2,0))</f>
        <v/>
      </c>
      <c r="E35" s="409"/>
      <c r="F35" s="409"/>
      <c r="G35" s="409" t="str">
        <f>VLOOKUP(I35,'自主点検表（養護老人ホーム）'!$A$6:$AE$1508,8,0)</f>
        <v>盲養護老人ホームについては、次の表に掲げる一般入所者の数に応じて支援員を配置していますか。</v>
      </c>
      <c r="H35" s="94" t="str">
        <f t="shared" ref="H35:H40" si="7">_xlfn.IFS(L35="不適切","★",L35="要入力","✖",L35="非該当","▲",L35="適切","",L35="","",L35="要確認","？")</f>
        <v>✖</v>
      </c>
      <c r="I35" s="415">
        <v>32</v>
      </c>
      <c r="J35" s="244" t="str">
        <f>VLOOKUP(I35,'自主点検表（養護老人ホーム）'!$AG$6:$AJ$1508,2,0)</f>
        <v>いる・いない</v>
      </c>
      <c r="K35" s="109" t="s">
        <v>365</v>
      </c>
      <c r="L35" s="111" t="str">
        <f t="shared" ref="L35:L40" si="8">_xlfn.IFS(J35=K35,"適切",J35="いる・いない","要入力",J35="いない","不適切",J35="非該当","要確認")</f>
        <v>要入力</v>
      </c>
      <c r="M35" s="394" t="str">
        <f>VLOOKUP(I35,'自主点検表（養護老人ホーム）'!$AG$6:$AQ$1508,6,0)</f>
        <v>条例第52 条
昭41 厚令19
第12 条第1 項第4 号のロ又は第2 項第2号のイ</v>
      </c>
    </row>
    <row r="36" spans="2:13" ht="30" customHeight="1" x14ac:dyDescent="0.65">
      <c r="B36" s="462">
        <f t="shared" si="1"/>
        <v>8</v>
      </c>
      <c r="C36" s="463">
        <v>5</v>
      </c>
      <c r="D36" s="208" t="str">
        <f>IF(VLOOKUP(I36,'自主点検表（養護老人ホーム）'!$A$6:$AE$1508,2,0)=0,"",VLOOKUP(I36,'自主点検表（養護老人ホーム）'!$A$6:$AE$1508,2,0))</f>
        <v/>
      </c>
      <c r="E36" s="409"/>
      <c r="F36" s="409"/>
      <c r="G36" s="409" t="str">
        <f>VLOOKUP(I36,'自主点検表（養護老人ホーム）'!$A$6:$AE$1508,8,0)</f>
        <v>支援員のうち１人を「主任支援員」としていますか。</v>
      </c>
      <c r="H36" s="94" t="str">
        <f t="shared" si="7"/>
        <v>✖</v>
      </c>
      <c r="I36" s="415">
        <v>33</v>
      </c>
      <c r="J36" s="244" t="str">
        <f>VLOOKUP(I36,'自主点検表（養護老人ホーム）'!$AG$6:$AJ$1508,2,0)</f>
        <v>いる・いない</v>
      </c>
      <c r="K36" s="109" t="s">
        <v>365</v>
      </c>
      <c r="L36" s="111" t="str">
        <f t="shared" si="8"/>
        <v>要入力</v>
      </c>
      <c r="M36" s="394" t="str">
        <f>VLOOKUP(I36,'自主点検表（養護老人ホーム）'!$AG$6:$AQ$1508,6,0)</f>
        <v>条例第52 条
昭41 厚令19
第12 条第2 項第2 号のロ</v>
      </c>
    </row>
    <row r="37" spans="2:13" ht="30" customHeight="1" x14ac:dyDescent="0.65">
      <c r="B37" s="399">
        <f t="shared" si="1"/>
        <v>9</v>
      </c>
      <c r="C37" s="400">
        <v>6</v>
      </c>
      <c r="D37" s="208" t="str">
        <f>IF(VLOOKUP(I37,'自主点検表（養護老人ホーム）'!$A$6:$AE$1508,2,0)=0,"",VLOOKUP(I37,'自主点検表（養護老人ホーム）'!$A$6:$AE$1508,2,0))</f>
        <v/>
      </c>
      <c r="E37" s="409"/>
      <c r="F37" s="409"/>
      <c r="G37" s="409" t="str">
        <f>VLOOKUP(I37,'自主点検表（養護老人ホーム）'!$A$6:$AE$1508,8,0)</f>
        <v>また、主任支援員は、常勤の者となっていますか。</v>
      </c>
      <c r="H37" s="94" t="str">
        <f t="shared" si="7"/>
        <v>✖</v>
      </c>
      <c r="I37" s="415">
        <v>34</v>
      </c>
      <c r="J37" s="244" t="str">
        <f>VLOOKUP(I37,'自主点検表（養護老人ホーム）'!$AG$6:$AJ$1508,2,0)</f>
        <v>いる・いない</v>
      </c>
      <c r="K37" s="109" t="s">
        <v>365</v>
      </c>
      <c r="L37" s="111" t="str">
        <f t="shared" si="8"/>
        <v>要入力</v>
      </c>
      <c r="M37" s="394" t="str">
        <f>VLOOKUP(I37,'自主点検表（養護老人ホーム）'!$AG$6:$AQ$1508,6,0)</f>
        <v>条例第52 条
昭41 厚令19
第12 条第9 項</v>
      </c>
    </row>
    <row r="38" spans="2:13" ht="30" customHeight="1" x14ac:dyDescent="0.65">
      <c r="B38" s="462">
        <f t="shared" si="1"/>
        <v>9</v>
      </c>
      <c r="C38" s="463">
        <v>6</v>
      </c>
      <c r="D38" s="208" t="str">
        <f>IF(VLOOKUP(I38,'自主点検表（養護老人ホーム）'!$A$6:$AE$1508,2,0)=0,"",VLOOKUP(I38,'自主点検表（養護老人ホーム）'!$A$6:$AE$1508,2,0))</f>
        <v/>
      </c>
      <c r="E38" s="409" t="s">
        <v>910</v>
      </c>
      <c r="F38" s="409"/>
      <c r="G38" s="409" t="str">
        <f>VLOOKUP(I38,'自主点検表（養護老人ホーム）'!$A$6:$AE$1508,8,0)</f>
        <v>常勤換算方法で、入所者の数が100又はその端数を増すごとに１以上の看護職員（看護師又は准看護師）を配置していますか。</v>
      </c>
      <c r="H38" s="94" t="str">
        <f t="shared" si="7"/>
        <v>✖</v>
      </c>
      <c r="I38" s="415">
        <v>35</v>
      </c>
      <c r="J38" s="244" t="str">
        <f>VLOOKUP(I38,'自主点検表（養護老人ホーム）'!$AG$6:$AJ$1508,2,0)</f>
        <v>いる・いない</v>
      </c>
      <c r="K38" s="109" t="s">
        <v>365</v>
      </c>
      <c r="L38" s="111" t="str">
        <f t="shared" si="8"/>
        <v>要入力</v>
      </c>
      <c r="M38" s="394" t="str">
        <f>VLOOKUP(I38,'自主点検表（養護老人ホーム）'!$AG$6:$AQ$1508,6,0)</f>
        <v>条例第52 条
昭41 厚令19
第12条第１項第5号</v>
      </c>
    </row>
    <row r="39" spans="2:13" ht="30" customHeight="1" x14ac:dyDescent="0.65">
      <c r="B39" s="462">
        <f t="shared" si="1"/>
        <v>9</v>
      </c>
      <c r="C39" s="463">
        <v>6</v>
      </c>
      <c r="D39" s="208" t="str">
        <f>IF(VLOOKUP(I39,'自主点検表（養護老人ホーム）'!$A$6:$AE$1508,2,0)=0,"",VLOOKUP(I39,'自主点検表（養護老人ホーム）'!$A$6:$AE$1508,2,0))</f>
        <v/>
      </c>
      <c r="E39" s="409"/>
      <c r="F39" s="409"/>
      <c r="G39" s="409" t="str">
        <f>VLOOKUP(I39,'自主点検表（養護老人ホーム）'!$A$6:$AE$1508,8,0)</f>
        <v>盲養護老人ホーム（入所者の数が100以下の場合）については、常勤換算方法で、2以上の看護職員を配置していますか。</v>
      </c>
      <c r="H39" s="94" t="str">
        <f t="shared" si="7"/>
        <v>✖</v>
      </c>
      <c r="I39" s="415">
        <v>36</v>
      </c>
      <c r="J39" s="244" t="str">
        <f>VLOOKUP(I39,'自主点検表（養護老人ホーム）'!$AG$6:$AJ$1508,2,0)</f>
        <v>いる・いない</v>
      </c>
      <c r="K39" s="109" t="s">
        <v>365</v>
      </c>
      <c r="L39" s="111" t="str">
        <f t="shared" si="8"/>
        <v>要入力</v>
      </c>
      <c r="M39" s="394" t="str">
        <f>VLOOKUP(I39,'自主点検表（養護老人ホーム）'!$AG$6:$AQ$1508,6,0)</f>
        <v>条例第52 条
昭41 厚令19
第12 条第2 項
第3 号のイ</v>
      </c>
    </row>
    <row r="40" spans="2:13" ht="30" customHeight="1" x14ac:dyDescent="0.65">
      <c r="B40" s="462">
        <f t="shared" si="1"/>
        <v>9</v>
      </c>
      <c r="C40" s="463">
        <v>6</v>
      </c>
      <c r="D40" s="208" t="str">
        <f>IF(VLOOKUP(I40,'自主点検表（養護老人ホーム）'!$A$6:$AE$1508,2,0)=0,"",VLOOKUP(I40,'自主点検表（養護老人ホーム）'!$A$6:$AE$1508,2,0))</f>
        <v/>
      </c>
      <c r="E40" s="409"/>
      <c r="F40" s="409"/>
      <c r="G40" s="409" t="str">
        <f>VLOOKUP(I40,'自主点検表（養護老人ホーム）'!$A$6:$AE$1508,8,0)</f>
        <v>看護職員のうち１人以上は、常勤の者としていますか。</v>
      </c>
      <c r="H40" s="94" t="str">
        <f t="shared" si="7"/>
        <v>✖</v>
      </c>
      <c r="I40" s="415">
        <v>37</v>
      </c>
      <c r="J40" s="244" t="str">
        <f>VLOOKUP(I40,'自主点検表（養護老人ホーム）'!$AG$6:$AJ$1508,2,0)</f>
        <v>いる・いない</v>
      </c>
      <c r="K40" s="109" t="s">
        <v>365</v>
      </c>
      <c r="L40" s="111" t="str">
        <f t="shared" si="8"/>
        <v>要入力</v>
      </c>
      <c r="M40" s="394" t="str">
        <f>VLOOKUP(I40,'自主点検表（養護老人ホーム）'!$AG$6:$AQ$1508,6,0)</f>
        <v>条例第52 条
昭41 厚令19
第12 条第10項</v>
      </c>
    </row>
    <row r="41" spans="2:13" ht="30" customHeight="1" x14ac:dyDescent="0.65">
      <c r="B41" s="462">
        <f t="shared" si="1"/>
        <v>9</v>
      </c>
      <c r="C41" s="463">
        <v>6</v>
      </c>
      <c r="D41" s="208" t="str">
        <f>IF(VLOOKUP(I41,'自主点検表（養護老人ホーム）'!$A$6:$AE$1508,2,0)=0,"",VLOOKUP(I41,'自主点検表（養護老人ホーム）'!$A$6:$AE$1508,2,0))</f>
        <v/>
      </c>
      <c r="E41" s="409" t="s">
        <v>1037</v>
      </c>
      <c r="F41" s="409"/>
      <c r="G41" s="409" t="str">
        <f>VLOOKUP(I41,'自主点検表（養護老人ホーム）'!$A$6:$AE$1508,8,0)</f>
        <v>　栄養士を１人以上置いていますか。</v>
      </c>
      <c r="H41" s="94" t="str">
        <f t="shared" ref="H41" si="9">_xlfn.IFS(L41="不適切","★",L41="要入力","✖",L41="非該当","▲",L41="適切","",L41="","",L41="要確認","？")</f>
        <v>✖</v>
      </c>
      <c r="I41" s="415">
        <v>38</v>
      </c>
      <c r="J41" s="244" t="str">
        <f>VLOOKUP(I41,'自主点検表（養護老人ホーム）'!$AG$6:$AJ$1508,2,0)</f>
        <v>いる・いない</v>
      </c>
      <c r="K41" s="109" t="s">
        <v>365</v>
      </c>
      <c r="L41" s="111" t="str">
        <f t="shared" ref="L41" si="10">_xlfn.IFS(J41=K41,"適切",J41="いる・いない","要入力",J41="いない","不適切",J41="非該当","要確認")</f>
        <v>要入力</v>
      </c>
      <c r="M41" s="394" t="str">
        <f>VLOOKUP(I41,'自主点検表（養護老人ホーム）'!$AG$6:$AQ$1508,6,0)</f>
        <v>条例第52 条
昭41 厚令19
第12条第１項第6号</v>
      </c>
    </row>
    <row r="42" spans="2:13" ht="30" customHeight="1" x14ac:dyDescent="0.65">
      <c r="B42" s="462">
        <f t="shared" si="1"/>
        <v>9</v>
      </c>
      <c r="C42" s="463">
        <v>6</v>
      </c>
      <c r="D42" s="208" t="str">
        <f>IF(VLOOKUP(I42,'自主点検表（養護老人ホーム）'!$A$6:$AE$1508,2,0)=0,"",VLOOKUP(I42,'自主点検表（養護老人ホーム）'!$A$6:$AE$1508,2,0))</f>
        <v/>
      </c>
      <c r="E42" s="409"/>
      <c r="F42" s="409"/>
      <c r="G42" s="409" t="str">
        <f>VLOOKUP(I42,'自主点検表（養護老人ホーム）'!$A$6:$AE$1508,8,0)</f>
        <v>　ただし、併設する特別養護老人ホームの栄養士との連携を図ることにより効果的な運営を期待することができる養護老人ホーム（定員50人未満に限る。）にあっては、入所者の処遇に支障がない場合に限り、栄養士を置かないことができます。該当していますか。</v>
      </c>
      <c r="H42" s="94" t="str">
        <f t="shared" ref="H42:H68" si="11">_xlfn.IFS(L42="不適切","★",L42="要入力","✖",L42="非該当","▲",L42="適切","",L42="","",L42="要確認","？")</f>
        <v/>
      </c>
      <c r="I42" s="415">
        <v>39</v>
      </c>
      <c r="J42" s="244" t="str">
        <f>VLOOKUP(I42,'自主点検表（養護老人ホーム）'!$AG$6:$AJ$1508,2,0)</f>
        <v>該当・非該当</v>
      </c>
      <c r="K42" s="109"/>
      <c r="L42" s="111"/>
      <c r="M42" s="394" t="str">
        <f>VLOOKUP(I42,'自主点検表（養護老人ホーム）'!$AG$6:$AQ$1508,6,0)</f>
        <v>条例第52 条
昭41 厚令19
第12 条第１項ただし書</v>
      </c>
    </row>
    <row r="43" spans="2:13" ht="30" customHeight="1" x14ac:dyDescent="0.65">
      <c r="B43" s="462">
        <f t="shared" si="1"/>
        <v>9</v>
      </c>
      <c r="C43" s="463">
        <v>6</v>
      </c>
      <c r="D43" s="208" t="str">
        <f>IF(VLOOKUP(I43,'自主点検表（養護老人ホーム）'!$A$6:$AE$1508,2,0)=0,"",VLOOKUP(I43,'自主点検表（養護老人ホーム）'!$A$6:$AE$1508,2,0))</f>
        <v/>
      </c>
      <c r="E43" s="409" t="s">
        <v>1038</v>
      </c>
      <c r="F43" s="409"/>
      <c r="G43" s="409" t="str">
        <f>VLOOKUP(I43,'自主点検表（養護老人ホーム）'!$A$6:$AE$1508,8,0)</f>
        <v>施設の実情に応じた適当数を配置していますか。</v>
      </c>
      <c r="H43" s="94" t="str">
        <f t="shared" ref="H43" si="12">_xlfn.IFS(L43="不適切","★",L43="要入力","✖",L43="非該当","▲",L43="適切","",L43="","",L43="要確認","？")</f>
        <v>✖</v>
      </c>
      <c r="I43" s="415">
        <v>40</v>
      </c>
      <c r="J43" s="244" t="str">
        <f>VLOOKUP(I43,'自主点検表（養護老人ホーム）'!$AG$6:$AJ$1508,2,0)</f>
        <v>いる・いない</v>
      </c>
      <c r="K43" s="109" t="s">
        <v>365</v>
      </c>
      <c r="L43" s="111" t="str">
        <f t="shared" ref="L43" si="13">_xlfn.IFS(J43=K43,"適切",J43="いる・いない","要入力",J43="いない","不適切",J43="非該当","要確認")</f>
        <v>要入力</v>
      </c>
      <c r="M43" s="394" t="str">
        <f>VLOOKUP(I43,'自主点検表（養護老人ホーム）'!$AG$6:$AQ$1508,6,0)</f>
        <v>条例第52 条
昭41 厚令19
第12 条第１項第7 号</v>
      </c>
    </row>
    <row r="44" spans="2:13" ht="30" customHeight="1" x14ac:dyDescent="0.65">
      <c r="B44" s="462">
        <f t="shared" si="1"/>
        <v>9</v>
      </c>
      <c r="C44" s="463">
        <v>6</v>
      </c>
      <c r="D44" s="208" t="str">
        <f>IF(VLOOKUP(I44,'自主点検表（養護老人ホーム）'!$A$6:$AE$1508,2,0)=0,"",VLOOKUP(I44,'自主点検表（養護老人ホーム）'!$A$6:$AE$1508,2,0))</f>
        <v/>
      </c>
      <c r="E44" s="409"/>
      <c r="F44" s="409"/>
      <c r="G44" s="409" t="str">
        <f>VLOOKUP(I44,'自主点検表（養護老人ホーム）'!$A$6:$AE$1508,8,0)</f>
        <v>ただし、調理業務の全部を委託する養護老人ホームにあっては、調理員を置かないことができます。該当していますか。</v>
      </c>
      <c r="H44" s="94" t="str">
        <f t="shared" si="11"/>
        <v/>
      </c>
      <c r="I44" s="415">
        <v>41</v>
      </c>
      <c r="J44" s="244" t="str">
        <f>VLOOKUP(I44,'自主点検表（養護老人ホーム）'!$AG$6:$AJ$1508,2,0)</f>
        <v>該当・非該当</v>
      </c>
      <c r="K44" s="109"/>
      <c r="L44" s="111"/>
      <c r="M44" s="394" t="str">
        <f>VLOOKUP(I44,'自主点検表（養護老人ホーム）'!$AG$6:$AQ$1508,6,0)</f>
        <v>条例第52 条
昭41 厚令19
第12 条第１
項ただし書</v>
      </c>
    </row>
    <row r="45" spans="2:13" ht="30" customHeight="1" x14ac:dyDescent="0.65">
      <c r="B45" s="462">
        <f t="shared" si="1"/>
        <v>9</v>
      </c>
      <c r="C45" s="463">
        <v>6</v>
      </c>
      <c r="D45" s="208" t="str">
        <f>IF(VLOOKUP(I45,'自主点検表（養護老人ホーム）'!$A$6:$AE$1508,2,0)=0,"",VLOOKUP(I45,'自主点検表（養護老人ホーム）'!$A$6:$AE$1508,2,0))</f>
        <v/>
      </c>
      <c r="E45" s="409" t="s">
        <v>1039</v>
      </c>
      <c r="F45" s="409"/>
      <c r="G45" s="409" t="str">
        <f>VLOOKUP(I45,'自主点検表（養護老人ホーム）'!$A$6:$AE$1508,8,0)</f>
        <v>　入所者に対し健康管理及び療養上の指導を行うために必要な数を配置していますか。</v>
      </c>
      <c r="H45" s="94" t="str">
        <f>_xlfn.IFS(L45="連携なし","★",L45="要入力","✖",L45="非該当","▲",L45="連携あり","",L45="","",L45="要確認","？")</f>
        <v>✖</v>
      </c>
      <c r="I45" s="415">
        <v>42</v>
      </c>
      <c r="J45" s="244" t="str">
        <f>VLOOKUP(I45,'自主点検表（養護老人ホーム）'!$AG$6:$AJ$1508,2,0)</f>
        <v>いる・いない</v>
      </c>
      <c r="K45" s="109" t="s">
        <v>365</v>
      </c>
      <c r="L45" s="111" t="str">
        <f>_xlfn.IFS(J45=K45,"適切",J45="いる・いない","要入力",J45="いない","不適切",J45="非該当","要確認")</f>
        <v>要入力</v>
      </c>
      <c r="M45" s="394" t="str">
        <f>VLOOKUP(I45,'自主点検表（養護老人ホーム）'!$AG$6:$AQ$1508,6,0)</f>
        <v>条例第52 条
昭41 厚令19
第12 条第１項第2 号</v>
      </c>
    </row>
    <row r="46" spans="2:13" ht="30" customHeight="1" x14ac:dyDescent="0.65">
      <c r="B46" s="462">
        <f t="shared" si="1"/>
        <v>9</v>
      </c>
      <c r="C46" s="463">
        <v>6</v>
      </c>
      <c r="D46" s="208" t="str">
        <f>IF(VLOOKUP(I46,'自主点検表（養護老人ホーム）'!$A$6:$AE$1508,2,0)=0,"",VLOOKUP(I46,'自主点検表（養護老人ホーム）'!$A$6:$AE$1508,2,0))</f>
        <v/>
      </c>
      <c r="E46" s="409"/>
      <c r="F46" s="409"/>
      <c r="G46" s="409" t="str">
        <f>VLOOKUP(I46,'自主点検表（養護老人ホーム）'!$A$6:$AE$1508,8,0)</f>
        <v xml:space="preserve">　嘱託医の契約を締結していますか。    </v>
      </c>
      <c r="H46" s="94" t="str">
        <f t="shared" si="11"/>
        <v>✖</v>
      </c>
      <c r="I46" s="415">
        <v>43</v>
      </c>
      <c r="J46" s="244" t="str">
        <f>VLOOKUP(I46,'自主点検表（養護老人ホーム）'!$AG$6:$AJ$1508,2,0)</f>
        <v>いる・いない</v>
      </c>
      <c r="K46" s="109" t="s">
        <v>365</v>
      </c>
      <c r="L46" s="111" t="str">
        <f t="shared" ref="L46:L64" si="14">_xlfn.IFS(J46=K46,"適切",J46="いる・いない","要入力",J46="いない","不適切",J46="非該当","要確認")</f>
        <v>要入力</v>
      </c>
      <c r="M46" s="394">
        <f>VLOOKUP(I46,'自主点検表（養護老人ホーム）'!$AG$6:$AQ$1508,6,0)</f>
        <v>0</v>
      </c>
    </row>
    <row r="47" spans="2:13" ht="30" customHeight="1" x14ac:dyDescent="0.65">
      <c r="B47" s="462">
        <f t="shared" si="1"/>
        <v>10</v>
      </c>
      <c r="C47" s="463">
        <v>7</v>
      </c>
      <c r="D47" s="208" t="str">
        <f>IF(VLOOKUP(I47,'自主点検表（養護老人ホーム）'!$A$6:$AE$1508,2,0)=0,"",VLOOKUP(I47,'自主点検表（養護老人ホーム）'!$A$6:$AE$1508,2,0))</f>
        <v/>
      </c>
      <c r="E47" s="409" t="s">
        <v>1040</v>
      </c>
      <c r="F47" s="409"/>
      <c r="G47" s="409" t="str">
        <f>VLOOKUP(I47,'自主点検表（養護老人ホーム）'!$A$6:$AE$1508,8,0)</f>
        <v>夜間及び深夜の時間帯を通じて1以上の職員に宿直勤務又は夜間及び深夜の勤務を行わせていますか。</v>
      </c>
      <c r="H47" s="94" t="str">
        <f t="shared" si="11"/>
        <v>✖</v>
      </c>
      <c r="I47" s="415">
        <v>44</v>
      </c>
      <c r="J47" s="244" t="str">
        <f>VLOOKUP(I47,'自主点検表（養護老人ホーム）'!$AG$6:$AJ$1508,2,0)</f>
        <v>いる・いない</v>
      </c>
      <c r="K47" s="109" t="s">
        <v>365</v>
      </c>
      <c r="L47" s="111" t="str">
        <f t="shared" si="14"/>
        <v>要入力</v>
      </c>
      <c r="M47" s="394" t="str">
        <f>VLOOKUP(I47,'自主点検表（養護老人ホーム）'!$AG$6:$AQ$1508,6,0)</f>
        <v>条例第52 条
昭41 厚令19
第12 条第11 項</v>
      </c>
    </row>
    <row r="48" spans="2:13" ht="30" customHeight="1" x14ac:dyDescent="0.65">
      <c r="B48" s="462">
        <f t="shared" si="1"/>
        <v>10</v>
      </c>
      <c r="C48" s="463">
        <v>7</v>
      </c>
      <c r="D48" s="208" t="str">
        <f>IF(VLOOKUP(I48,'自主点検表（養護老人ホーム）'!$A$6:$AE$1508,2,0)=0,"",VLOOKUP(I48,'自主点検表（養護老人ホーム）'!$A$6:$AE$1508,2,0))</f>
        <v/>
      </c>
      <c r="E48" s="409" t="s">
        <v>1041</v>
      </c>
      <c r="F48" s="409"/>
      <c r="G48" s="409" t="str">
        <f>VLOOKUP(I48,'自主点検表（養護老人ホーム）'!$A$6:$AE$1508,8,0)</f>
        <v>施設は、特定施設入居者生活介護の指定を受けていますか。　　</v>
      </c>
      <c r="H48" s="94" t="str">
        <f t="shared" si="11"/>
        <v>✖</v>
      </c>
      <c r="I48" s="415">
        <v>45</v>
      </c>
      <c r="J48" s="244" t="str">
        <f>VLOOKUP(I48,'自主点検表（養護老人ホーム）'!$AG$6:$AJ$1508,2,0)</f>
        <v>いる・いない</v>
      </c>
      <c r="K48" s="109" t="s">
        <v>365</v>
      </c>
      <c r="L48" s="111" t="str">
        <f t="shared" si="14"/>
        <v>要入力</v>
      </c>
      <c r="M48" s="394" t="str">
        <f>VLOOKUP(I48,'自主点検表（養護老人ホーム）'!$AG$6:$AQ$1508,6,0)</f>
        <v>指定居宅サービス等の事業の人員、設備及び運営に関する基準（H11.3.31 厚生省令第37 号第174 条)</v>
      </c>
    </row>
    <row r="49" spans="2:13" ht="30" customHeight="1" thickBot="1" x14ac:dyDescent="0.7">
      <c r="B49" s="464">
        <f t="shared" si="1"/>
        <v>10</v>
      </c>
      <c r="C49" s="465">
        <v>7</v>
      </c>
      <c r="D49" s="235" t="str">
        <f>IF(VLOOKUP(I49,'自主点検表（養護老人ホーム）'!$A$6:$AE$1508,2,0)=0,"",VLOOKUP(I49,'自主点検表（養護老人ホーム）'!$A$6:$AE$1508,2,0))</f>
        <v/>
      </c>
      <c r="E49" s="410" t="s">
        <v>1042</v>
      </c>
      <c r="F49" s="410"/>
      <c r="G49" s="410" t="str">
        <f>VLOOKUP(I49,'自主点検表（養護老人ホーム）'!$A$6:$AE$1508,8,0)</f>
        <v>施設は、外部サービス利用型養護老人ホームに該当していますか。　　</v>
      </c>
      <c r="H49" s="95" t="str">
        <f t="shared" ref="H49" si="15">_xlfn.IFS(L49="不適切","★",L49="要入力","✖",L49="非該当","▲",L49="適切","",L49="","",L49="要確認","？")</f>
        <v/>
      </c>
      <c r="I49" s="416">
        <v>46</v>
      </c>
      <c r="J49" s="249" t="str">
        <f>VLOOKUP(I49,'自主点検表（養護老人ホーム）'!$AG$6:$AJ$1508,2,0)</f>
        <v>該当・非該当</v>
      </c>
      <c r="K49" s="110"/>
      <c r="L49" s="316"/>
      <c r="M49" s="395">
        <f>VLOOKUP(I49,'自主点検表（養護老人ホーム）'!$AG$6:$AQ$1508,6,0)</f>
        <v>0</v>
      </c>
    </row>
    <row r="50" spans="2:13" ht="30" customHeight="1" x14ac:dyDescent="0.65">
      <c r="B50" s="466">
        <f t="shared" si="1"/>
        <v>11</v>
      </c>
      <c r="C50" s="467">
        <v>8</v>
      </c>
      <c r="D50" s="208" t="str">
        <f>IF(VLOOKUP(I50,'自主点検表（養護老人ホーム）'!$A$6:$AE$1508,2,0)=0,"",VLOOKUP(I50,'自主点検表（養護老人ホーム）'!$A$6:$AE$1508,2,0))</f>
        <v xml:space="preserve">第３設備に関する基準
１ 設 備
　 </v>
      </c>
      <c r="E50" s="413" t="s">
        <v>1044</v>
      </c>
      <c r="F50" s="409"/>
      <c r="G50" s="409" t="str">
        <f>VLOOKUP(I50,'自主点検表（養護老人ホーム）'!$A$6:$AE$1508,8,0)</f>
        <v>①居室</v>
      </c>
      <c r="H50" s="96" t="str">
        <f t="shared" si="11"/>
        <v>✖</v>
      </c>
      <c r="I50" s="417">
        <v>47</v>
      </c>
      <c r="J50" s="247" t="str">
        <f>VLOOKUP(I50,'自主点検表（養護老人ホーム）'!$AG$6:$AJ$1508,2,0)</f>
        <v>いる・いない</v>
      </c>
      <c r="K50" s="113" t="s">
        <v>365</v>
      </c>
      <c r="L50" s="114" t="str">
        <f t="shared" si="14"/>
        <v>要入力</v>
      </c>
      <c r="M50" s="396" t="str">
        <f>VLOOKUP(I50,'自主点検表（養護老人ホーム）'!$AG$6:$AQ$1508,6,0)</f>
        <v>条例第51 条
昭41 厚令19
第11 条第3 項</v>
      </c>
    </row>
    <row r="51" spans="2:13" ht="30" customHeight="1" x14ac:dyDescent="0.65">
      <c r="B51" s="462">
        <f t="shared" si="1"/>
        <v>11</v>
      </c>
      <c r="C51" s="463">
        <v>8</v>
      </c>
      <c r="D51" s="208" t="str">
        <f>IF(VLOOKUP(I51,'自主点検表（養護老人ホーム）'!$A$6:$AE$1508,2,0)=0,"",VLOOKUP(I51,'自主点検表（養護老人ホーム）'!$A$6:$AE$1508,2,0))</f>
        <v/>
      </c>
      <c r="E51" s="409"/>
      <c r="F51" s="409"/>
      <c r="G51" s="409" t="str">
        <f>VLOOKUP(I51,'自主点検表（養護老人ホーム）'!$A$6:$AE$1508,8,0)</f>
        <v>②静養室</v>
      </c>
      <c r="H51" s="94" t="str">
        <f t="shared" si="11"/>
        <v>✖</v>
      </c>
      <c r="I51" s="415">
        <v>48</v>
      </c>
      <c r="J51" s="244" t="str">
        <f>VLOOKUP(I51,'自主点検表（養護老人ホーム）'!$AG$6:$AJ$1508,2,0)</f>
        <v>いる・いない</v>
      </c>
      <c r="K51" s="109" t="s">
        <v>365</v>
      </c>
      <c r="L51" s="111" t="str">
        <f t="shared" si="14"/>
        <v>要入力</v>
      </c>
      <c r="M51" s="394">
        <f>VLOOKUP(I51,'自主点検表（養護老人ホーム）'!$AG$6:$AQ$1508,6,0)</f>
        <v>0</v>
      </c>
    </row>
    <row r="52" spans="2:13" ht="30" customHeight="1" x14ac:dyDescent="0.65">
      <c r="B52" s="462">
        <f t="shared" si="1"/>
        <v>11</v>
      </c>
      <c r="C52" s="463">
        <v>8</v>
      </c>
      <c r="D52" s="208" t="str">
        <f>IF(VLOOKUP(I52,'自主点検表（養護老人ホーム）'!$A$6:$AE$1508,2,0)=0,"",VLOOKUP(I52,'自主点検表（養護老人ホーム）'!$A$6:$AE$1508,2,0))</f>
        <v/>
      </c>
      <c r="E52" s="409"/>
      <c r="F52" s="409"/>
      <c r="G52" s="409" t="str">
        <f>VLOOKUP(I52,'自主点検表（養護老人ホーム）'!$A$6:$AE$1508,8,0)</f>
        <v>③食堂</v>
      </c>
      <c r="H52" s="94" t="str">
        <f t="shared" si="11"/>
        <v>✖</v>
      </c>
      <c r="I52" s="415">
        <v>49</v>
      </c>
      <c r="J52" s="244" t="str">
        <f>VLOOKUP(I52,'自主点検表（養護老人ホーム）'!$AG$6:$AJ$1508,2,0)</f>
        <v>いる・いない</v>
      </c>
      <c r="K52" s="109" t="s">
        <v>365</v>
      </c>
      <c r="L52" s="111" t="str">
        <f t="shared" si="14"/>
        <v>要入力</v>
      </c>
      <c r="M52" s="394">
        <f>VLOOKUP(I52,'自主点検表（養護老人ホーム）'!$AG$6:$AQ$1508,6,0)</f>
        <v>0</v>
      </c>
    </row>
    <row r="53" spans="2:13" ht="30" customHeight="1" x14ac:dyDescent="0.65">
      <c r="B53" s="462">
        <f t="shared" si="1"/>
        <v>11</v>
      </c>
      <c r="C53" s="463">
        <v>8</v>
      </c>
      <c r="D53" s="208" t="str">
        <f>IF(VLOOKUP(I53,'自主点検表（養護老人ホーム）'!$A$6:$AE$1508,2,0)=0,"",VLOOKUP(I53,'自主点検表（養護老人ホーム）'!$A$6:$AE$1508,2,0))</f>
        <v/>
      </c>
      <c r="E53" s="409"/>
      <c r="F53" s="409"/>
      <c r="G53" s="409" t="str">
        <f>VLOOKUP(I53,'自主点検表（養護老人ホーム）'!$A$6:$AE$1508,8,0)</f>
        <v>④集会室</v>
      </c>
      <c r="H53" s="94" t="str">
        <f t="shared" si="11"/>
        <v>✖</v>
      </c>
      <c r="I53" s="415">
        <v>50</v>
      </c>
      <c r="J53" s="244" t="str">
        <f>VLOOKUP(I53,'自主点検表（養護老人ホーム）'!$AG$6:$AJ$1508,2,0)</f>
        <v>いる・いない</v>
      </c>
      <c r="K53" s="109" t="s">
        <v>365</v>
      </c>
      <c r="L53" s="111" t="str">
        <f t="shared" si="14"/>
        <v>要入力</v>
      </c>
      <c r="M53" s="394">
        <f>VLOOKUP(I53,'自主点検表（養護老人ホーム）'!$AG$6:$AQ$1508,6,0)</f>
        <v>0</v>
      </c>
    </row>
    <row r="54" spans="2:13" ht="30" customHeight="1" x14ac:dyDescent="0.65">
      <c r="B54" s="462">
        <f t="shared" si="1"/>
        <v>11</v>
      </c>
      <c r="C54" s="463">
        <v>8</v>
      </c>
      <c r="D54" s="208" t="str">
        <f>IF(VLOOKUP(I54,'自主点検表（養護老人ホーム）'!$A$6:$AE$1508,2,0)=0,"",VLOOKUP(I54,'自主点検表（養護老人ホーム）'!$A$6:$AE$1508,2,0))</f>
        <v/>
      </c>
      <c r="E54" s="409"/>
      <c r="F54" s="409"/>
      <c r="G54" s="409" t="str">
        <f>VLOOKUP(I54,'自主点検表（養護老人ホーム）'!$A$6:$AE$1508,8,0)</f>
        <v>⑤浴室</v>
      </c>
      <c r="H54" s="94" t="str">
        <f t="shared" si="11"/>
        <v>✖</v>
      </c>
      <c r="I54" s="415">
        <v>51</v>
      </c>
      <c r="J54" s="244" t="str">
        <f>VLOOKUP(I54,'自主点検表（養護老人ホーム）'!$AG$6:$AJ$1508,2,0)</f>
        <v>いる・いない</v>
      </c>
      <c r="K54" s="109" t="s">
        <v>365</v>
      </c>
      <c r="L54" s="111" t="str">
        <f t="shared" si="14"/>
        <v>要入力</v>
      </c>
      <c r="M54" s="394">
        <f>VLOOKUP(I54,'自主点検表（養護老人ホーム）'!$AG$6:$AQ$1508,6,0)</f>
        <v>0</v>
      </c>
    </row>
    <row r="55" spans="2:13" ht="30" customHeight="1" x14ac:dyDescent="0.65">
      <c r="B55" s="462">
        <f t="shared" si="1"/>
        <v>11</v>
      </c>
      <c r="C55" s="463">
        <v>8</v>
      </c>
      <c r="D55" s="208" t="str">
        <f>IF(VLOOKUP(I55,'自主点検表（養護老人ホーム）'!$A$6:$AE$1508,2,0)=0,"",VLOOKUP(I55,'自主点検表（養護老人ホーム）'!$A$6:$AE$1508,2,0))</f>
        <v/>
      </c>
      <c r="E55" s="409"/>
      <c r="F55" s="409"/>
      <c r="G55" s="409" t="str">
        <f>VLOOKUP(I55,'自主点検表（養護老人ホーム）'!$A$6:$AE$1508,8,0)</f>
        <v>⑥洗面所</v>
      </c>
      <c r="H55" s="94" t="str">
        <f t="shared" si="11"/>
        <v>✖</v>
      </c>
      <c r="I55" s="415">
        <v>52</v>
      </c>
      <c r="J55" s="244" t="str">
        <f>VLOOKUP(I55,'自主点検表（養護老人ホーム）'!$AG$6:$AJ$1508,2,0)</f>
        <v>いる・いない</v>
      </c>
      <c r="K55" s="109" t="s">
        <v>365</v>
      </c>
      <c r="L55" s="111" t="str">
        <f t="shared" si="14"/>
        <v>要入力</v>
      </c>
      <c r="M55" s="394">
        <f>VLOOKUP(I55,'自主点検表（養護老人ホーム）'!$AG$6:$AQ$1508,6,0)</f>
        <v>0</v>
      </c>
    </row>
    <row r="56" spans="2:13" ht="30" customHeight="1" x14ac:dyDescent="0.65">
      <c r="B56" s="462">
        <f t="shared" si="1"/>
        <v>11</v>
      </c>
      <c r="C56" s="463">
        <v>8</v>
      </c>
      <c r="D56" s="208" t="str">
        <f>IF(VLOOKUP(I56,'自主点検表（養護老人ホーム）'!$A$6:$AE$1508,2,0)=0,"",VLOOKUP(I56,'自主点検表（養護老人ホーム）'!$A$6:$AE$1508,2,0))</f>
        <v/>
      </c>
      <c r="E56" s="409"/>
      <c r="F56" s="409"/>
      <c r="G56" s="409" t="str">
        <f>VLOOKUP(I56,'自主点検表（養護老人ホーム）'!$A$6:$AE$1508,8,0)</f>
        <v>⑦便所</v>
      </c>
      <c r="H56" s="94" t="str">
        <f t="shared" si="11"/>
        <v>✖</v>
      </c>
      <c r="I56" s="415">
        <v>53</v>
      </c>
      <c r="J56" s="244" t="str">
        <f>VLOOKUP(I56,'自主点検表（養護老人ホーム）'!$AG$6:$AJ$1508,2,0)</f>
        <v>いる・いない</v>
      </c>
      <c r="K56" s="109" t="s">
        <v>365</v>
      </c>
      <c r="L56" s="111" t="str">
        <f t="shared" si="14"/>
        <v>要入力</v>
      </c>
      <c r="M56" s="394">
        <f>VLOOKUP(I56,'自主点検表（養護老人ホーム）'!$AG$6:$AQ$1508,6,0)</f>
        <v>0</v>
      </c>
    </row>
    <row r="57" spans="2:13" ht="30" customHeight="1" x14ac:dyDescent="0.65">
      <c r="B57" s="462">
        <f t="shared" si="1"/>
        <v>11</v>
      </c>
      <c r="C57" s="463">
        <v>8</v>
      </c>
      <c r="D57" s="208" t="str">
        <f>IF(VLOOKUP(I57,'自主点検表（養護老人ホーム）'!$A$6:$AE$1508,2,0)=0,"",VLOOKUP(I57,'自主点検表（養護老人ホーム）'!$A$6:$AE$1508,2,0))</f>
        <v/>
      </c>
      <c r="E57" s="409"/>
      <c r="F57" s="409"/>
      <c r="G57" s="409" t="str">
        <f>VLOOKUP(I57,'自主点検表（養護老人ホーム）'!$A$6:$AE$1508,8,0)</f>
        <v>⑧医務室</v>
      </c>
      <c r="H57" s="94" t="str">
        <f t="shared" si="11"/>
        <v>✖</v>
      </c>
      <c r="I57" s="415">
        <v>54</v>
      </c>
      <c r="J57" s="244" t="str">
        <f>VLOOKUP(I57,'自主点検表（養護老人ホーム）'!$AG$6:$AJ$1508,2,0)</f>
        <v>いる・いない</v>
      </c>
      <c r="K57" s="109" t="s">
        <v>365</v>
      </c>
      <c r="L57" s="111" t="str">
        <f t="shared" si="14"/>
        <v>要入力</v>
      </c>
      <c r="M57" s="394">
        <f>VLOOKUP(I57,'自主点検表（養護老人ホーム）'!$AG$6:$AQ$1508,6,0)</f>
        <v>0</v>
      </c>
    </row>
    <row r="58" spans="2:13" ht="30" customHeight="1" x14ac:dyDescent="0.65">
      <c r="B58" s="462">
        <f t="shared" si="1"/>
        <v>11</v>
      </c>
      <c r="C58" s="463">
        <v>8</v>
      </c>
      <c r="D58" s="208" t="str">
        <f>IF(VLOOKUP(I58,'自主点検表（養護老人ホーム）'!$A$6:$AE$1508,2,0)=0,"",VLOOKUP(I58,'自主点検表（養護老人ホーム）'!$A$6:$AE$1508,2,0))</f>
        <v/>
      </c>
      <c r="E58" s="409"/>
      <c r="F58" s="409"/>
      <c r="G58" s="409" t="str">
        <f>VLOOKUP(I58,'自主点検表（養護老人ホーム）'!$A$6:$AE$1508,8,0)</f>
        <v>⑨調理室</v>
      </c>
      <c r="H58" s="94" t="str">
        <f t="shared" si="11"/>
        <v>✖</v>
      </c>
      <c r="I58" s="415">
        <v>55</v>
      </c>
      <c r="J58" s="244" t="str">
        <f>VLOOKUP(I58,'自主点検表（養護老人ホーム）'!$AG$6:$AJ$1508,2,0)</f>
        <v>いる・いない</v>
      </c>
      <c r="K58" s="109" t="s">
        <v>365</v>
      </c>
      <c r="L58" s="111" t="str">
        <f t="shared" si="14"/>
        <v>要入力</v>
      </c>
      <c r="M58" s="394">
        <f>VLOOKUP(I58,'自主点検表（養護老人ホーム）'!$AG$6:$AQ$1508,6,0)</f>
        <v>0</v>
      </c>
    </row>
    <row r="59" spans="2:13" ht="30" customHeight="1" x14ac:dyDescent="0.65">
      <c r="B59" s="462">
        <f t="shared" si="1"/>
        <v>11</v>
      </c>
      <c r="C59" s="463">
        <v>8</v>
      </c>
      <c r="D59" s="208" t="str">
        <f>IF(VLOOKUP(I59,'自主点検表（養護老人ホーム）'!$A$6:$AE$1508,2,0)=0,"",VLOOKUP(I59,'自主点検表（養護老人ホーム）'!$A$6:$AE$1508,2,0))</f>
        <v/>
      </c>
      <c r="E59" s="409"/>
      <c r="F59" s="409"/>
      <c r="G59" s="409" t="str">
        <f>VLOOKUP(I59,'自主点検表（養護老人ホーム）'!$A$6:$AE$1508,8,0)</f>
        <v>⑩宿直室</v>
      </c>
      <c r="H59" s="94" t="str">
        <f t="shared" si="11"/>
        <v>✖</v>
      </c>
      <c r="I59" s="415">
        <v>56</v>
      </c>
      <c r="J59" s="244" t="str">
        <f>VLOOKUP(I59,'自主点検表（養護老人ホーム）'!$AG$6:$AJ$1508,2,0)</f>
        <v>いる・いない</v>
      </c>
      <c r="K59" s="109" t="s">
        <v>365</v>
      </c>
      <c r="L59" s="111" t="str">
        <f t="shared" si="14"/>
        <v>要入力</v>
      </c>
      <c r="M59" s="394">
        <f>VLOOKUP(I59,'自主点検表（養護老人ホーム）'!$AG$6:$AQ$1508,6,0)</f>
        <v>0</v>
      </c>
    </row>
    <row r="60" spans="2:13" ht="30" customHeight="1" x14ac:dyDescent="0.65">
      <c r="B60" s="462">
        <f t="shared" si="1"/>
        <v>11</v>
      </c>
      <c r="C60" s="463">
        <v>8</v>
      </c>
      <c r="D60" s="208" t="str">
        <f>IF(VLOOKUP(I60,'自主点検表（養護老人ホーム）'!$A$6:$AE$1508,2,0)=0,"",VLOOKUP(I60,'自主点検表（養護老人ホーム）'!$A$6:$AE$1508,2,0))</f>
        <v/>
      </c>
      <c r="E60" s="409"/>
      <c r="F60" s="409"/>
      <c r="G60" s="409" t="str">
        <f>VLOOKUP(I60,'自主点検表（養護老人ホーム）'!$A$6:$AE$1508,8,0)</f>
        <v>⑪職員室</v>
      </c>
      <c r="H60" s="94" t="str">
        <f t="shared" si="11"/>
        <v>✖</v>
      </c>
      <c r="I60" s="415">
        <v>57</v>
      </c>
      <c r="J60" s="244" t="str">
        <f>VLOOKUP(I60,'自主点検表（養護老人ホーム）'!$AG$6:$AJ$1508,2,0)</f>
        <v>いる・いない</v>
      </c>
      <c r="K60" s="109" t="s">
        <v>365</v>
      </c>
      <c r="L60" s="111" t="str">
        <f t="shared" si="14"/>
        <v>要入力</v>
      </c>
      <c r="M60" s="394">
        <f>VLOOKUP(I60,'自主点検表（養護老人ホーム）'!$AG$6:$AQ$1508,6,0)</f>
        <v>0</v>
      </c>
    </row>
    <row r="61" spans="2:13" ht="30" customHeight="1" x14ac:dyDescent="0.65">
      <c r="B61" s="462">
        <f t="shared" si="1"/>
        <v>11</v>
      </c>
      <c r="C61" s="463">
        <v>8</v>
      </c>
      <c r="D61" s="208" t="str">
        <f>IF(VLOOKUP(I61,'自主点検表（養護老人ホーム）'!$A$6:$AE$1508,2,0)=0,"",VLOOKUP(I61,'自主点検表（養護老人ホーム）'!$A$6:$AE$1508,2,0))</f>
        <v/>
      </c>
      <c r="E61" s="409"/>
      <c r="F61" s="409"/>
      <c r="G61" s="409" t="str">
        <f>VLOOKUP(I61,'自主点検表（養護老人ホーム）'!$A$6:$AE$1508,8,0)</f>
        <v>⑫面談室</v>
      </c>
      <c r="H61" s="94" t="str">
        <f t="shared" si="11"/>
        <v>✖</v>
      </c>
      <c r="I61" s="415">
        <v>58</v>
      </c>
      <c r="J61" s="244" t="str">
        <f>VLOOKUP(I61,'自主点検表（養護老人ホーム）'!$AG$6:$AJ$1508,2,0)</f>
        <v>いる・いない</v>
      </c>
      <c r="K61" s="109" t="s">
        <v>365</v>
      </c>
      <c r="L61" s="111" t="str">
        <f t="shared" si="14"/>
        <v>要入力</v>
      </c>
      <c r="M61" s="394">
        <f>VLOOKUP(I61,'自主点検表（養護老人ホーム）'!$AG$6:$AQ$1508,6,0)</f>
        <v>0</v>
      </c>
    </row>
    <row r="62" spans="2:13" ht="30" customHeight="1" x14ac:dyDescent="0.65">
      <c r="B62" s="462">
        <f t="shared" si="1"/>
        <v>11</v>
      </c>
      <c r="C62" s="463">
        <v>8</v>
      </c>
      <c r="D62" s="208" t="str">
        <f>IF(VLOOKUP(I62,'自主点検表（養護老人ホーム）'!$A$6:$AE$1508,2,0)=0,"",VLOOKUP(I62,'自主点検表（養護老人ホーム）'!$A$6:$AE$1508,2,0))</f>
        <v/>
      </c>
      <c r="E62" s="409"/>
      <c r="F62" s="409"/>
      <c r="G62" s="409" t="str">
        <f>VLOOKUP(I62,'自主点検表（養護老人ホーム）'!$A$6:$AE$1508,8,0)</f>
        <v>⑬洗濯室又は洗濯場</v>
      </c>
      <c r="H62" s="94" t="str">
        <f t="shared" si="11"/>
        <v>✖</v>
      </c>
      <c r="I62" s="415">
        <v>59</v>
      </c>
      <c r="J62" s="244" t="str">
        <f>VLOOKUP(I62,'自主点検表（養護老人ホーム）'!$AG$6:$AJ$1508,2,0)</f>
        <v>いる・いない</v>
      </c>
      <c r="K62" s="109" t="s">
        <v>365</v>
      </c>
      <c r="L62" s="111" t="str">
        <f t="shared" si="14"/>
        <v>要入力</v>
      </c>
      <c r="M62" s="394">
        <f>VLOOKUP(I62,'自主点検表（養護老人ホーム）'!$AG$6:$AQ$1508,6,0)</f>
        <v>0</v>
      </c>
    </row>
    <row r="63" spans="2:13" ht="30" customHeight="1" x14ac:dyDescent="0.65">
      <c r="B63" s="462">
        <f t="shared" si="1"/>
        <v>11</v>
      </c>
      <c r="C63" s="463">
        <v>8</v>
      </c>
      <c r="D63" s="208" t="str">
        <f>IF(VLOOKUP(I63,'自主点検表（養護老人ホーム）'!$A$6:$AE$1508,2,0)=0,"",VLOOKUP(I63,'自主点検表（養護老人ホーム）'!$A$6:$AE$1508,2,0))</f>
        <v/>
      </c>
      <c r="E63" s="409"/>
      <c r="F63" s="409"/>
      <c r="G63" s="409" t="str">
        <f>VLOOKUP(I63,'自主点検表（養護老人ホーム）'!$A$6:$AE$1508,8,0)</f>
        <v>⑭汚物処理室</v>
      </c>
      <c r="H63" s="94" t="str">
        <f t="shared" si="11"/>
        <v>✖</v>
      </c>
      <c r="I63" s="415">
        <v>60</v>
      </c>
      <c r="J63" s="244" t="str">
        <f>VLOOKUP(I63,'自主点検表（養護老人ホーム）'!$AG$6:$AJ$1508,2,0)</f>
        <v>いる・いない</v>
      </c>
      <c r="K63" s="109" t="s">
        <v>365</v>
      </c>
      <c r="L63" s="111" t="str">
        <f t="shared" si="14"/>
        <v>要入力</v>
      </c>
      <c r="M63" s="394">
        <f>VLOOKUP(I63,'自主点検表（養護老人ホーム）'!$AG$6:$AQ$1508,6,0)</f>
        <v>0</v>
      </c>
    </row>
    <row r="64" spans="2:13" ht="30" customHeight="1" x14ac:dyDescent="0.65">
      <c r="B64" s="462">
        <f t="shared" si="1"/>
        <v>11</v>
      </c>
      <c r="C64" s="463">
        <v>8</v>
      </c>
      <c r="D64" s="208" t="str">
        <f>IF(VLOOKUP(I64,'自主点検表（養護老人ホーム）'!$A$6:$AE$1508,2,0)=0,"",VLOOKUP(I64,'自主点検表（養護老人ホーム）'!$A$6:$AE$1508,2,0))</f>
        <v/>
      </c>
      <c r="E64" s="409"/>
      <c r="F64" s="409"/>
      <c r="G64" s="409" t="str">
        <f>VLOOKUP(I64,'自主点検表（養護老人ホーム）'!$A$6:$AE$1508,8,0)</f>
        <v>⑮霊安室</v>
      </c>
      <c r="H64" s="94" t="str">
        <f t="shared" si="11"/>
        <v>✖</v>
      </c>
      <c r="I64" s="415">
        <v>61</v>
      </c>
      <c r="J64" s="244" t="str">
        <f>VLOOKUP(I64,'自主点検表（養護老人ホーム）'!$AG$6:$AJ$1508,2,0)</f>
        <v>いる・いない</v>
      </c>
      <c r="K64" s="109" t="s">
        <v>365</v>
      </c>
      <c r="L64" s="111" t="str">
        <f t="shared" si="14"/>
        <v>要入力</v>
      </c>
      <c r="M64" s="394">
        <f>VLOOKUP(I64,'自主点検表（養護老人ホーム）'!$AG$6:$AQ$1508,6,0)</f>
        <v>0</v>
      </c>
    </row>
    <row r="65" spans="2:13" ht="30" customHeight="1" x14ac:dyDescent="0.65">
      <c r="B65" s="462">
        <f t="shared" si="1"/>
        <v>11</v>
      </c>
      <c r="C65" s="463">
        <v>8</v>
      </c>
      <c r="D65" s="208" t="str">
        <f>IF(VLOOKUP(I65,'自主点検表（養護老人ホーム）'!$A$6:$AE$1508,2,0)=0,"",VLOOKUP(I65,'自主点検表（養護老人ホーム）'!$A$6:$AE$1508,2,0))</f>
        <v/>
      </c>
      <c r="E65" s="409"/>
      <c r="F65" s="409"/>
      <c r="G65" s="409" t="str">
        <f>VLOOKUP(I65,'自主点検表（養護老人ホーム）'!$A$6:$AE$1508,8,0)</f>
        <v>⑯事務室その他運営に必要な部屋</v>
      </c>
      <c r="H65" s="94" t="str">
        <f t="shared" si="11"/>
        <v>✖</v>
      </c>
      <c r="I65" s="415">
        <v>62</v>
      </c>
      <c r="J65" s="244" t="str">
        <f>VLOOKUP(I65,'自主点検表（養護老人ホーム）'!$AG$6:$AJ$1508,2,0)</f>
        <v>いる・いない</v>
      </c>
      <c r="K65" s="109" t="s">
        <v>365</v>
      </c>
      <c r="L65" s="111" t="str">
        <f>_xlfn.IFS(J65=K65,"適切",J65="いる・いない","要入力",J65="いない","不適切",J65="非該当","要確認")</f>
        <v>要入力</v>
      </c>
      <c r="M65" s="394">
        <f>VLOOKUP(I65,'自主点検表（養護老人ホーム）'!$AG$6:$AQ$1508,6,0)</f>
        <v>0</v>
      </c>
    </row>
    <row r="66" spans="2:13" ht="30" customHeight="1" thickBot="1" x14ac:dyDescent="0.7">
      <c r="B66" s="462">
        <f t="shared" si="1"/>
        <v>11</v>
      </c>
      <c r="C66" s="463">
        <v>8</v>
      </c>
      <c r="D66" s="208" t="str">
        <f>IF(VLOOKUP(I66,'自主点検表（養護老人ホーム）'!$A$6:$AE$1508,2,0)=0,"",VLOOKUP(I66,'自主点検表（養護老人ホーム）'!$A$6:$AE$1508,2,0))</f>
        <v/>
      </c>
      <c r="E66" s="409"/>
      <c r="F66" s="409"/>
      <c r="G66" s="409" t="str">
        <f>VLOOKUP(I66,'自主点検表（養護老人ホーム）'!$A$6:$AE$1508,8,0)</f>
        <v>※ただし、同一敷地内にある他の社会福祉施設の設備を利用することにより、施設の効果的な運営を期待することができる場合であって、入所者の処遇に支障がないときは、調理室等の設備について、その一部を設けないことができます。該当していますか。</v>
      </c>
      <c r="H66" s="95" t="str">
        <f t="shared" si="11"/>
        <v/>
      </c>
      <c r="I66" s="416">
        <v>63</v>
      </c>
      <c r="J66" s="249" t="str">
        <f>VLOOKUP(I66,'自主点検表（養護老人ホーム）'!$AG$6:$AJ$1508,2,0)</f>
        <v>該当</v>
      </c>
      <c r="K66" s="110"/>
      <c r="L66" s="316"/>
      <c r="M66" s="394" t="str">
        <f>VLOOKUP(I66,'自主点検表（養護老人ホーム）'!$AG$6:$AQ$1508,6,0)</f>
        <v>条例第51 条
昭41 厚令19
第11 条第3 項
ただし書き
平12 老発307
第1 の3</v>
      </c>
    </row>
    <row r="67" spans="2:13" ht="30" customHeight="1" x14ac:dyDescent="0.65">
      <c r="B67" s="462">
        <f t="shared" si="1"/>
        <v>11</v>
      </c>
      <c r="C67" s="463">
        <v>8</v>
      </c>
      <c r="D67" s="208" t="str">
        <f>IF(VLOOKUP(I67,'自主点検表（養護老人ホーム）'!$A$6:$AE$1508,2,0)=0,"",VLOOKUP(I67,'自主点検表（養護老人ホーム）'!$A$6:$AE$1508,2,0))</f>
        <v>２ 設備の
　 基準</v>
      </c>
      <c r="E67" s="409" t="s">
        <v>1045</v>
      </c>
      <c r="F67" s="409"/>
      <c r="G67" s="409" t="str">
        <f>VLOOKUP(I67,'自主点検表（養護老人ホーム）'!$A$6:$AE$1508,8,0)</f>
        <v xml:space="preserve">入所者1人当たりの床面積は、10.65㎡以上となっていますか。 </v>
      </c>
      <c r="H67" s="94" t="str">
        <f t="shared" si="11"/>
        <v>✖</v>
      </c>
      <c r="I67" s="415">
        <v>64</v>
      </c>
      <c r="J67" s="244" t="str">
        <f>VLOOKUP(I67,'自主点検表（養護老人ホーム）'!$AG$6:$AJ$1508,2,0)</f>
        <v>いる・いない</v>
      </c>
      <c r="K67" s="109" t="s">
        <v>365</v>
      </c>
      <c r="L67" s="111" t="str">
        <f>_xlfn.IFS(J67=K67,"適切",J67="いる・いない","要入力",J67="いない","不適切",J67="非該当","要確認")</f>
        <v>要入力</v>
      </c>
      <c r="M67" s="394" t="str">
        <f>VLOOKUP(I67,'自主点検表（養護老人ホーム）'!$AG$6:$AQ$1508,6,0)</f>
        <v>条例第51 条
昭41 厚令19
第11 条第4 項
第1 号のロ</v>
      </c>
    </row>
    <row r="68" spans="2:13" ht="30" customHeight="1" x14ac:dyDescent="0.65">
      <c r="B68" s="462">
        <f t="shared" ref="B68:B131" si="16">C68+3</f>
        <v>11</v>
      </c>
      <c r="C68" s="463">
        <v>8</v>
      </c>
      <c r="D68" s="208" t="str">
        <f>IF(VLOOKUP(I68,'自主点検表（養護老人ホーム）'!$A$6:$AE$1508,2,0)=0,"",VLOOKUP(I68,'自主点検表（養護老人ホーム）'!$A$6:$AE$1508,2,0))</f>
        <v/>
      </c>
      <c r="E68" s="409"/>
      <c r="F68" s="409"/>
      <c r="G68" s="409" t="str">
        <f>VLOOKUP(I68,'自主点検表（養護老人ホーム）'!$A$6:$AE$1508,8,0)</f>
        <v>居室の定員は、1人となっていますか。</v>
      </c>
      <c r="H68" s="94" t="str">
        <f t="shared" si="11"/>
        <v>✖</v>
      </c>
      <c r="I68" s="415">
        <v>65</v>
      </c>
      <c r="J68" s="244" t="str">
        <f>VLOOKUP(I68,'自主点検表（養護老人ホーム）'!$AG$6:$AJ$1508,2,0)</f>
        <v>いる・いない</v>
      </c>
      <c r="K68" s="109" t="s">
        <v>365</v>
      </c>
      <c r="L68" s="111" t="str">
        <f>_xlfn.IFS(J68=K68,"適切",J68="いる・いない","要入力",J68="いない","不適切",J68="非該当","要確認")</f>
        <v>要入力</v>
      </c>
      <c r="M68" s="394" t="str">
        <f>VLOOKUP(I68,'自主点検表（養護老人ホーム）'!$AG$6:$AQ$1508,6,0)</f>
        <v>条例第53 条
昭41 厚令19
第13 条</v>
      </c>
    </row>
    <row r="69" spans="2:13" ht="30" customHeight="1" x14ac:dyDescent="0.65">
      <c r="B69" s="462">
        <f t="shared" si="16"/>
        <v>11</v>
      </c>
      <c r="C69" s="463">
        <v>8</v>
      </c>
      <c r="D69" s="208" t="str">
        <f>IF(VLOOKUP(I69,'自主点検表（養護老人ホーム）'!$A$6:$AE$1508,2,0)=0,"",VLOOKUP(I69,'自主点検表（養護老人ホーム）'!$A$6:$AE$1508,2,0))</f>
        <v/>
      </c>
      <c r="E69" s="409"/>
      <c r="F69" s="409"/>
      <c r="G69" s="409" t="str">
        <f>VLOOKUP(I69,'自主点検表（養護老人ホーム）'!$A$6:$AE$1508,8,0)</f>
        <v>なお、入所者の処遇上必要と認められる場合には、２人とすることができます。
該当していますか。</v>
      </c>
      <c r="H69" s="94" t="str">
        <f t="shared" ref="H69:H132" si="17">_xlfn.IFS(L69="不適切","★",L69="要入力","✖",L69="非該当","▲",L69="適切","",L69="","",L69="要確認","？")</f>
        <v>✖</v>
      </c>
      <c r="I69" s="415">
        <v>66</v>
      </c>
      <c r="J69" s="244" t="str">
        <f>VLOOKUP(I69,'自主点検表（養護老人ホーム）'!$AG$6:$AJ$1508,2,0)</f>
        <v>いる・いない</v>
      </c>
      <c r="K69" s="109" t="s">
        <v>365</v>
      </c>
      <c r="L69" s="111" t="str">
        <f t="shared" ref="L69:L100" si="18">_xlfn.IFS(J69=K69,"適切",J69="いる・いない","要入力",J69="いない","不適切",J69="非該当","要確認")</f>
        <v>要入力</v>
      </c>
      <c r="M69" s="394" t="str">
        <f>VLOOKUP(I69,'自主点検表（養護老人ホーム）'!$AG$6:$AQ$1508,6,0)</f>
        <v>条例第53 条
昭41 厚令19
第13条</v>
      </c>
    </row>
    <row r="70" spans="2:13" ht="30" customHeight="1" x14ac:dyDescent="0.65">
      <c r="B70" s="462">
        <f t="shared" si="16"/>
        <v>11</v>
      </c>
      <c r="C70" s="463">
        <v>8</v>
      </c>
      <c r="D70" s="208" t="str">
        <f>IF(VLOOKUP(I70,'自主点検表（養護老人ホーム）'!$A$6:$AE$1508,2,0)=0,"",VLOOKUP(I70,'自主点検表（養護老人ホーム）'!$A$6:$AE$1508,2,0))</f>
        <v/>
      </c>
      <c r="E70" s="409"/>
      <c r="F70" s="409"/>
      <c r="G70" s="409" t="str">
        <f>VLOOKUP(I70,'自主点検表（養護老人ホーム）'!$A$6:$AE$1508,8,0)</f>
        <v>居室に収納設備（押入、タンスなど）を設けていますか。</v>
      </c>
      <c r="H70" s="94" t="str">
        <f t="shared" si="17"/>
        <v>✖</v>
      </c>
      <c r="I70" s="415">
        <v>67</v>
      </c>
      <c r="J70" s="244" t="str">
        <f>VLOOKUP(I70,'自主点検表（養護老人ホーム）'!$AG$6:$AJ$1508,2,0)</f>
        <v>いる・いない</v>
      </c>
      <c r="K70" s="109" t="s">
        <v>365</v>
      </c>
      <c r="L70" s="111" t="str">
        <f t="shared" si="18"/>
        <v>要入力</v>
      </c>
      <c r="M70" s="394" t="str">
        <f>VLOOKUP(I70,'自主点検表（養護老人ホーム）'!$AG$6:$AQ$1508,6,0)</f>
        <v>条例第51 条
昭41 厚令19
第11 条第4 項
第1 号のニ</v>
      </c>
    </row>
    <row r="71" spans="2:13" ht="30" customHeight="1" x14ac:dyDescent="0.65">
      <c r="B71" s="462">
        <f t="shared" si="16"/>
        <v>11</v>
      </c>
      <c r="C71" s="463">
        <v>8</v>
      </c>
      <c r="D71" s="208" t="str">
        <f>IF(VLOOKUP(I71,'自主点検表（養護老人ホーム）'!$A$6:$AE$1508,2,0)=0,"",VLOOKUP(I71,'自主点検表（養護老人ホーム）'!$A$6:$AE$1508,2,0))</f>
        <v/>
      </c>
      <c r="E71" s="409" t="s">
        <v>1046</v>
      </c>
      <c r="F71" s="409"/>
      <c r="G71" s="409" t="str">
        <f>VLOOKUP(I71,'自主点検表（養護老人ホーム）'!$A$6:$AE$1508,8,0)</f>
        <v>　静養室は、医務室又は職員室に近接して設けていますか。</v>
      </c>
      <c r="H71" s="94" t="str">
        <f t="shared" si="17"/>
        <v>✖</v>
      </c>
      <c r="I71" s="415">
        <v>68</v>
      </c>
      <c r="J71" s="244" t="str">
        <f>VLOOKUP(I71,'自主点検表（養護老人ホーム）'!$AG$6:$AJ$1508,2,0)</f>
        <v>いる・いない</v>
      </c>
      <c r="K71" s="109" t="s">
        <v>365</v>
      </c>
      <c r="L71" s="111" t="str">
        <f t="shared" si="18"/>
        <v>要入力</v>
      </c>
      <c r="M71" s="394" t="str">
        <f>VLOOKUP(I71,'自主点検表（養護老人ホーム）'!$AG$6:$AQ$1508,6,0)</f>
        <v>条例第51 条
昭41 厚令19
第11 条第4 項
第2 号</v>
      </c>
    </row>
    <row r="72" spans="2:13" ht="30" customHeight="1" x14ac:dyDescent="0.65">
      <c r="B72" s="462">
        <f t="shared" si="16"/>
        <v>11</v>
      </c>
      <c r="C72" s="463">
        <v>8</v>
      </c>
      <c r="D72" s="208" t="str">
        <f>IF(VLOOKUP(I72,'自主点検表（養護老人ホーム）'!$A$6:$AE$1508,2,0)=0,"",VLOOKUP(I72,'自主点検表（養護老人ホーム）'!$A$6:$AE$1508,2,0))</f>
        <v/>
      </c>
      <c r="E72" s="409"/>
      <c r="F72" s="409"/>
      <c r="G72" s="409" t="str">
        <f>VLOOKUP(I72,'自主点検表（養護老人ホーム）'!$A$6:$AE$1508,8,0)</f>
        <v>　ベッド等の設備を備えるとともに、入所者の身の回り品を収納できる収納設備を設けていますか。</v>
      </c>
      <c r="H72" s="94" t="str">
        <f t="shared" si="17"/>
        <v>✖</v>
      </c>
      <c r="I72" s="415">
        <v>69</v>
      </c>
      <c r="J72" s="244" t="str">
        <f>VLOOKUP(I72,'自主点検表（養護老人ホーム）'!$AG$6:$AJ$1508,2,0)</f>
        <v>いる・いない</v>
      </c>
      <c r="K72" s="109" t="s">
        <v>365</v>
      </c>
      <c r="L72" s="111" t="str">
        <f t="shared" si="18"/>
        <v>要入力</v>
      </c>
      <c r="M72" s="394">
        <f>VLOOKUP(I72,'自主点検表（養護老人ホーム）'!$AG$6:$AQ$1508,6,0)</f>
        <v>0</v>
      </c>
    </row>
    <row r="73" spans="2:13" ht="30" customHeight="1" x14ac:dyDescent="0.65">
      <c r="B73" s="462">
        <f t="shared" si="16"/>
        <v>12</v>
      </c>
      <c r="C73" s="463">
        <v>9</v>
      </c>
      <c r="D73" s="208" t="str">
        <f>IF(VLOOKUP(I73,'自主点検表（養護老人ホーム）'!$A$6:$AE$1508,2,0)=0,"",VLOOKUP(I73,'自主点検表（養護老人ホーム）'!$A$6:$AE$1508,2,0))</f>
        <v/>
      </c>
      <c r="E73" s="409" t="s">
        <v>1047</v>
      </c>
      <c r="F73" s="409"/>
      <c r="G73" s="409" t="str">
        <f>VLOOKUP(I73,'自主点検表（養護老人ホーム）'!$A$6:$AE$1508,8,0)</f>
        <v>医務室には、入所者を診療するために必要な医薬品や医療機器を備えるほか、必要に応じて臨床検査設備を設けていますか。</v>
      </c>
      <c r="H73" s="94" t="str">
        <f t="shared" si="17"/>
        <v>✖</v>
      </c>
      <c r="I73" s="415">
        <v>70</v>
      </c>
      <c r="J73" s="244" t="str">
        <f>VLOOKUP(I73,'自主点検表（養護老人ホーム）'!$AG$6:$AJ$1508,2,0)</f>
        <v>いる・いない</v>
      </c>
      <c r="K73" s="109" t="s">
        <v>365</v>
      </c>
      <c r="L73" s="111" t="str">
        <f t="shared" si="18"/>
        <v>要入力</v>
      </c>
      <c r="M73" s="394" t="str">
        <f>VLOOKUP(I73,'自主点検表（養護老人ホーム）'!$AG$6:$AQ$1508,6,0)</f>
        <v>条例第51 条
昭41 厚令19
第11 条第4 項
第5 号</v>
      </c>
    </row>
    <row r="74" spans="2:13" ht="30" customHeight="1" x14ac:dyDescent="0.65">
      <c r="B74" s="462">
        <f t="shared" si="16"/>
        <v>12</v>
      </c>
      <c r="C74" s="463">
        <v>9</v>
      </c>
      <c r="D74" s="208" t="str">
        <f>IF(VLOOKUP(I74,'自主点検表（養護老人ホーム）'!$A$6:$AE$1508,2,0)=0,"",VLOOKUP(I74,'自主点検表（養護老人ホーム）'!$A$6:$AE$1508,2,0))</f>
        <v/>
      </c>
      <c r="E74" s="409"/>
      <c r="F74" s="409"/>
      <c r="G74" s="409" t="str">
        <f>VLOOKUP(I74,'自主点検表（養護老人ホーム）'!$A$6:$AE$1508,8,0)</f>
        <v>医薬品及び医療機器は、適正に管理していますか。</v>
      </c>
      <c r="H74" s="94" t="str">
        <f t="shared" si="17"/>
        <v>✖</v>
      </c>
      <c r="I74" s="415">
        <v>71</v>
      </c>
      <c r="J74" s="244" t="str">
        <f>VLOOKUP(I74,'自主点検表（養護老人ホーム）'!$AG$6:$AJ$1508,2,0)</f>
        <v>いる・いない</v>
      </c>
      <c r="K74" s="109" t="s">
        <v>365</v>
      </c>
      <c r="L74" s="111" t="str">
        <f t="shared" si="18"/>
        <v>要入力</v>
      </c>
      <c r="M74" s="394" t="str">
        <f>VLOOKUP(I74,'自主点検表（養護老人ホーム）'!$AG$6:$AQ$1508,6,0)</f>
        <v>条例第64 条
第1 項
昭41 厚令19
第24 条第1 項</v>
      </c>
    </row>
    <row r="75" spans="2:13" ht="30" customHeight="1" x14ac:dyDescent="0.65">
      <c r="B75" s="462">
        <f t="shared" si="16"/>
        <v>12</v>
      </c>
      <c r="C75" s="463">
        <v>9</v>
      </c>
      <c r="D75" s="208" t="str">
        <f>IF(VLOOKUP(I75,'自主点検表（養護老人ホーム）'!$A$6:$AE$1508,2,0)=0,"",VLOOKUP(I75,'自主点検表（養護老人ホーム）'!$A$6:$AE$1508,2,0))</f>
        <v/>
      </c>
      <c r="E75" s="409"/>
      <c r="F75" s="409"/>
      <c r="G75" s="409" t="str">
        <f>VLOOKUP(I75,'自主点検表（養護老人ホーム）'!$A$6:$AE$1508,8,0)</f>
        <v>医務室は、入院施設を有しない診療所として医療法第7条第1項の規定に基づく知事の許可を得ていますか。</v>
      </c>
      <c r="H75" s="94" t="str">
        <f t="shared" si="17"/>
        <v>✖</v>
      </c>
      <c r="I75" s="415">
        <v>72</v>
      </c>
      <c r="J75" s="244" t="str">
        <f>VLOOKUP(I75,'自主点検表（養護老人ホーム）'!$AG$6:$AJ$1508,2,0)</f>
        <v>いる・いない</v>
      </c>
      <c r="K75" s="109" t="s">
        <v>365</v>
      </c>
      <c r="L75" s="111" t="str">
        <f t="shared" si="18"/>
        <v>要入力</v>
      </c>
      <c r="M75" s="394" t="str">
        <f>VLOOKUP(I75,'自主点検表（養護老人ホーム）'!$AG$6:$AQ$1508,6,0)</f>
        <v>平12 老発307
第2 の2 の(7)</v>
      </c>
    </row>
    <row r="76" spans="2:13" ht="30" customHeight="1" thickBot="1" x14ac:dyDescent="0.7">
      <c r="B76" s="464">
        <f t="shared" si="16"/>
        <v>12</v>
      </c>
      <c r="C76" s="465">
        <v>9</v>
      </c>
      <c r="D76" s="235" t="str">
        <f>IF(VLOOKUP(I76,'自主点検表（養護老人ホーム）'!$A$6:$AE$1508,2,0)=0,"",VLOOKUP(I76,'自主点検表（養護老人ホーム）'!$A$6:$AE$1508,2,0))</f>
        <v/>
      </c>
      <c r="E76" s="410" t="s">
        <v>1048</v>
      </c>
      <c r="F76" s="410"/>
      <c r="G76" s="410" t="str">
        <f>VLOOKUP(I76,'自主点検表（養護老人ホーム）'!$A$6:$AE$1508,8,0)</f>
        <v>職員室は、居室のある階ごとに居室に近接して設けられていますか。</v>
      </c>
      <c r="H76" s="95" t="str">
        <f t="shared" si="17"/>
        <v>✖</v>
      </c>
      <c r="I76" s="416">
        <v>73</v>
      </c>
      <c r="J76" s="249" t="str">
        <f>VLOOKUP(I76,'自主点検表（養護老人ホーム）'!$AG$6:$AJ$1508,2,0)</f>
        <v>いる・いない</v>
      </c>
      <c r="K76" s="110" t="s">
        <v>365</v>
      </c>
      <c r="L76" s="112" t="str">
        <f t="shared" si="18"/>
        <v>要入力</v>
      </c>
      <c r="M76" s="395" t="str">
        <f>VLOOKUP(I76,'自主点検表（養護老人ホーム）'!$AG$6:$AQ$1508,6,0)</f>
        <v>条例第51 条
昭41 厚令19
第11 条第4 項第7 号</v>
      </c>
    </row>
    <row r="77" spans="2:13" ht="30" customHeight="1" x14ac:dyDescent="0.65">
      <c r="B77" s="466">
        <f t="shared" si="16"/>
        <v>12</v>
      </c>
      <c r="C77" s="467">
        <v>9</v>
      </c>
      <c r="D77" s="208" t="str">
        <f>IF(VLOOKUP(I77,'自主点検表（養護老人ホーム）'!$A$6:$AE$1508,2,0)=0,"",VLOOKUP(I77,'自主点検表（養護老人ホーム）'!$A$6:$AE$1508,2,0))</f>
        <v>第４ 処遇に関する事項
１ 入退所</v>
      </c>
      <c r="E77" s="409" t="s">
        <v>1043</v>
      </c>
      <c r="F77" s="409"/>
      <c r="G77" s="409" t="str">
        <f>VLOOKUP(I77,'自主点検表（養護老人ホーム）'!$A$6:$AE$1508,8,0)</f>
        <v>入所予定者の入所に際しては、その者の心身の状況、生活歴、病歴等の把握に努めていますか。</v>
      </c>
      <c r="H77" s="96" t="str">
        <f t="shared" si="17"/>
        <v>✖</v>
      </c>
      <c r="I77" s="417">
        <v>74</v>
      </c>
      <c r="J77" s="247" t="str">
        <f>VLOOKUP(I77,'自主点検表（養護老人ホーム）'!$AG$6:$AJ$1508,2,0)</f>
        <v>いる・いない</v>
      </c>
      <c r="K77" s="113" t="s">
        <v>365</v>
      </c>
      <c r="L77" s="114" t="str">
        <f t="shared" si="18"/>
        <v>要入力</v>
      </c>
      <c r="M77" s="396" t="str">
        <f>VLOOKUP(I77,'自主点検表（養護老人ホーム）'!$AG$6:$AQ$1508,6,0)</f>
        <v>条例第54 条第1 項
昭41 厚令19
第14 条第1 項
平12 老発307
第5 の1 の(1)</v>
      </c>
    </row>
    <row r="78" spans="2:13" ht="30" customHeight="1" x14ac:dyDescent="0.65">
      <c r="B78" s="462">
        <f t="shared" si="16"/>
        <v>12</v>
      </c>
      <c r="C78" s="463">
        <v>9</v>
      </c>
      <c r="D78" s="208" t="str">
        <f>IF(VLOOKUP(I78,'自主点検表（養護老人ホーム）'!$A$6:$AE$1508,2,0)=0,"",VLOOKUP(I78,'自主点検表（養護老人ホーム）'!$A$6:$AE$1508,2,0))</f>
        <v/>
      </c>
      <c r="E78" s="409" t="s">
        <v>5</v>
      </c>
      <c r="F78" s="409"/>
      <c r="G78" s="409" t="str">
        <f>VLOOKUP(I78,'自主点検表（養護老人ホーム）'!$A$6:$AE$1508,8,0)</f>
        <v>入所者の処遇に当たっては、心身の状況、その置かれている環境等に照らし、その者が居宅において日常生活を営むことができるかどうかについて常に配慮していますか。</v>
      </c>
      <c r="H78" s="94" t="str">
        <f t="shared" si="17"/>
        <v>✖</v>
      </c>
      <c r="I78" s="415">
        <v>75</v>
      </c>
      <c r="J78" s="244" t="str">
        <f>VLOOKUP(I78,'自主点検表（養護老人ホーム）'!$AG$6:$AJ$1508,2,0)</f>
        <v>いる・いない</v>
      </c>
      <c r="K78" s="109" t="s">
        <v>365</v>
      </c>
      <c r="L78" s="111" t="str">
        <f t="shared" si="18"/>
        <v>要入力</v>
      </c>
      <c r="M78" s="394" t="str">
        <f>VLOOKUP(I78,'自主点検表（養護老人ホーム）'!$AG$6:$AQ$1508,6,0)</f>
        <v>条例第54 条第2 項
昭41 厚令19
第14 条第2 項
平12 老発307
第5 の1 の(2)</v>
      </c>
    </row>
    <row r="79" spans="2:13" ht="30" customHeight="1" x14ac:dyDescent="0.65">
      <c r="B79" s="462">
        <f t="shared" si="16"/>
        <v>12</v>
      </c>
      <c r="C79" s="463">
        <v>9</v>
      </c>
      <c r="D79" s="208" t="str">
        <f>IF(VLOOKUP(I79,'自主点検表（養護老人ホーム）'!$A$6:$AE$1508,2,0)=0,"",VLOOKUP(I79,'自主点検表（養護老人ホーム）'!$A$6:$AE$1508,2,0))</f>
        <v/>
      </c>
      <c r="E79" s="409" t="s">
        <v>6</v>
      </c>
      <c r="F79" s="409"/>
      <c r="G79" s="409" t="str">
        <f>VLOOKUP(I79,'自主点検表（養護老人ホーム）'!$A$6:$AE$1508,8,0)</f>
        <v>入所者が在宅において生活することができると判断される状態となった場合には、本人又は家族との話し合い等を通じて、在宅復帰後の不安や疑問を解消するとともに、自立した日常生活を継続できるよう助言や指導を行う等、円滑な退所に向けて必要な援助に努めていますか。</v>
      </c>
      <c r="H79" s="94" t="str">
        <f t="shared" si="17"/>
        <v>✖</v>
      </c>
      <c r="I79" s="415">
        <v>76</v>
      </c>
      <c r="J79" s="244" t="str">
        <f>VLOOKUP(I79,'自主点検表（養護老人ホーム）'!$AG$6:$AJ$1508,2,0)</f>
        <v>いる・いない</v>
      </c>
      <c r="K79" s="109" t="s">
        <v>365</v>
      </c>
      <c r="L79" s="111" t="str">
        <f t="shared" si="18"/>
        <v>要入力</v>
      </c>
      <c r="M79" s="394" t="str">
        <f>VLOOKUP(I79,'自主点検表（養護老人ホーム）'!$AG$6:$AQ$1508,6,0)</f>
        <v>条例第54 条第3 項
昭41 厚令19
第14 条第3 項
平12 老発307
第5 の1 の(3)</v>
      </c>
    </row>
    <row r="80" spans="2:13" ht="30" customHeight="1" x14ac:dyDescent="0.65">
      <c r="B80" s="462">
        <f t="shared" si="16"/>
        <v>12</v>
      </c>
      <c r="C80" s="463">
        <v>9</v>
      </c>
      <c r="D80" s="208" t="str">
        <f>IF(VLOOKUP(I80,'自主点検表（養護老人ホーム）'!$A$6:$AE$1508,2,0)=0,"",VLOOKUP(I80,'自主点検表（養護老人ホーム）'!$A$6:$AE$1508,2,0))</f>
        <v/>
      </c>
      <c r="E80" s="409" t="s">
        <v>7</v>
      </c>
      <c r="F80" s="409"/>
      <c r="G80" s="409" t="str">
        <f>VLOOKUP(I80,'自主点検表（養護老人ホーム）'!$A$6:$AE$1508,8,0)</f>
        <v>入所者の退所に際しては、保健医療サービスや福祉サービスを行う者との密接な連携を図る等、継続的な支援体制づくりに努めていますか。</v>
      </c>
      <c r="H80" s="94" t="str">
        <f t="shared" si="17"/>
        <v>✖</v>
      </c>
      <c r="I80" s="415">
        <v>77</v>
      </c>
      <c r="J80" s="244" t="str">
        <f>VLOOKUP(I80,'自主点検表（養護老人ホーム）'!$AG$6:$AJ$1508,2,0)</f>
        <v>いる・いない</v>
      </c>
      <c r="K80" s="109" t="s">
        <v>365</v>
      </c>
      <c r="L80" s="111" t="str">
        <f t="shared" si="18"/>
        <v>要入力</v>
      </c>
      <c r="M80" s="394" t="str">
        <f>VLOOKUP(I80,'自主点検表（養護老人ホーム）'!$AG$6:$AQ$1508,6,0)</f>
        <v>条例第54 条第4 項
昭41 厚令19
第14 条第4 項
平12 老発307
第5 の1 の(4)</v>
      </c>
    </row>
    <row r="81" spans="2:13" ht="30" customHeight="1" x14ac:dyDescent="0.65">
      <c r="B81" s="462">
        <f t="shared" si="16"/>
        <v>12</v>
      </c>
      <c r="C81" s="463">
        <v>9</v>
      </c>
      <c r="D81" s="208" t="str">
        <f>IF(VLOOKUP(I81,'自主点検表（養護老人ホーム）'!$A$6:$AE$1508,2,0)=0,"",VLOOKUP(I81,'自主点検表（養護老人ホーム）'!$A$6:$AE$1508,2,0))</f>
        <v/>
      </c>
      <c r="E81" s="409" t="s">
        <v>8</v>
      </c>
      <c r="F81" s="409"/>
      <c r="G81" s="409" t="str">
        <f>VLOOKUP(I81,'自主点検表（養護老人ホーム）'!$A$6:$AE$1508,8,0)</f>
        <v>入所者の退所後も、地域包括支援センター等との連携を通じるなどして、当該入所者及びその家族等からの健康、生活状況等に関する相談に応じる等、適切な援助を行うよう努めていますか。</v>
      </c>
      <c r="H81" s="94" t="str">
        <f t="shared" si="17"/>
        <v>✖</v>
      </c>
      <c r="I81" s="415">
        <v>78</v>
      </c>
      <c r="J81" s="244" t="str">
        <f>VLOOKUP(I81,'自主点検表（養護老人ホーム）'!$AG$6:$AJ$1508,2,0)</f>
        <v>いる・いない</v>
      </c>
      <c r="K81" s="109" t="s">
        <v>365</v>
      </c>
      <c r="L81" s="111" t="str">
        <f t="shared" si="18"/>
        <v>要入力</v>
      </c>
      <c r="M81" s="394" t="str">
        <f>VLOOKUP(I81,'自主点検表（養護老人ホーム）'!$AG$6:$AQ$1508,6,0)</f>
        <v>条例第54 条第5 項
昭41 厚令19
第14 条第5 項
平12 老発307
第5 の1 の(5)</v>
      </c>
    </row>
    <row r="82" spans="2:13" ht="30" customHeight="1" x14ac:dyDescent="0.65">
      <c r="B82" s="462">
        <f t="shared" si="16"/>
        <v>12</v>
      </c>
      <c r="C82" s="463">
        <v>9</v>
      </c>
      <c r="D82" s="208" t="str">
        <f>IF(VLOOKUP(I82,'自主点検表（養護老人ホーム）'!$A$6:$AE$1508,2,0)=0,"",VLOOKUP(I82,'自主点検表（養護老人ホーム）'!$A$6:$AE$1508,2,0))</f>
        <v>２ 入所者の処遇に関する計画</v>
      </c>
      <c r="E82" s="409" t="s">
        <v>1043</v>
      </c>
      <c r="F82" s="409"/>
      <c r="G82" s="409" t="str">
        <f>VLOOKUP(I82,'自主点検表（養護老人ホーム）'!$A$6:$AE$1508,8,0)</f>
        <v>処遇計画の作成に関する業務は、生活相談員に担当させていますか。</v>
      </c>
      <c r="H82" s="94" t="str">
        <f t="shared" si="17"/>
        <v>✖</v>
      </c>
      <c r="I82" s="415">
        <v>79</v>
      </c>
      <c r="J82" s="244" t="str">
        <f>VLOOKUP(I82,'自主点検表（養護老人ホーム）'!$AG$6:$AJ$1508,2,0)</f>
        <v>いる・いない</v>
      </c>
      <c r="K82" s="109" t="s">
        <v>365</v>
      </c>
      <c r="L82" s="111" t="str">
        <f t="shared" si="18"/>
        <v>要入力</v>
      </c>
      <c r="M82" s="394" t="str">
        <f>VLOOKUP(I82,'自主点検表（養護老人ホーム）'!$AG$6:$AQ$1508,6,0)</f>
        <v>条例第55 条第1 項
昭41 厚令19
第15 条第1 項</v>
      </c>
    </row>
    <row r="83" spans="2:13" ht="30" customHeight="1" x14ac:dyDescent="0.65">
      <c r="B83" s="462">
        <f t="shared" si="16"/>
        <v>12</v>
      </c>
      <c r="C83" s="463">
        <v>9</v>
      </c>
      <c r="D83" s="208" t="str">
        <f>IF(VLOOKUP(I83,'自主点検表（養護老人ホーム）'!$A$6:$AE$1508,2,0)=0,"",VLOOKUP(I83,'自主点検表（養護老人ホーム）'!$A$6:$AE$1508,2,0))</f>
        <v/>
      </c>
      <c r="E83" s="409" t="s">
        <v>5</v>
      </c>
      <c r="F83" s="409"/>
      <c r="G83" s="409" t="str">
        <f>VLOOKUP(I83,'自主点検表（養護老人ホーム）'!$A$6:$AE$1508,8,0)</f>
        <v>生活相談員は、入所者の心身の状況、その置かれている環境、その者及び家族の希望等を勘案し、他の職員と協議の上、処遇計画を作成していますか。</v>
      </c>
      <c r="H83" s="94" t="str">
        <f t="shared" si="17"/>
        <v>✖</v>
      </c>
      <c r="I83" s="415">
        <v>80</v>
      </c>
      <c r="J83" s="244" t="str">
        <f>VLOOKUP(I83,'自主点検表（養護老人ホーム）'!$AG$6:$AJ$1508,2,0)</f>
        <v>いる・いない</v>
      </c>
      <c r="K83" s="109" t="s">
        <v>365</v>
      </c>
      <c r="L83" s="111" t="str">
        <f t="shared" si="18"/>
        <v>要入力</v>
      </c>
      <c r="M83" s="394" t="str">
        <f>VLOOKUP(I83,'自主点検表（養護老人ホーム）'!$AG$6:$AQ$1508,6,0)</f>
        <v>条例第55 条第2 項
昭41 厚令19
第15 条第2 項</v>
      </c>
    </row>
    <row r="84" spans="2:13" ht="30" customHeight="1" x14ac:dyDescent="0.65">
      <c r="B84" s="462">
        <f t="shared" si="16"/>
        <v>12</v>
      </c>
      <c r="C84" s="463">
        <v>9</v>
      </c>
      <c r="D84" s="208" t="str">
        <f>IF(VLOOKUP(I84,'自主点検表（養護老人ホーム）'!$A$6:$AE$1508,2,0)=0,"",VLOOKUP(I84,'自主点検表（養護老人ホーム）'!$A$6:$AE$1508,2,0))</f>
        <v/>
      </c>
      <c r="E84" s="409" t="s">
        <v>6</v>
      </c>
      <c r="F84" s="409"/>
      <c r="G84" s="409" t="str">
        <f>VLOOKUP(I84,'自主点検表（養護老人ホーム）'!$A$6:$AE$1508,8,0)</f>
        <v>処遇計画の作成に当たり、入所者が介護保険法の居宅サービス等を利用している場合は、居宅介護支援事業所で作成する「居宅介護支援計画」又は地域包括支援センターで作成する「介護予防支援計画」の内容に留意していますか。</v>
      </c>
      <c r="H84" s="94" t="str">
        <f t="shared" si="17"/>
        <v>✖</v>
      </c>
      <c r="I84" s="415">
        <v>81</v>
      </c>
      <c r="J84" s="244" t="str">
        <f>VLOOKUP(I84,'自主点検表（養護老人ホーム）'!$AG$6:$AJ$1508,2,0)</f>
        <v>いる・いない</v>
      </c>
      <c r="K84" s="109" t="s">
        <v>365</v>
      </c>
      <c r="L84" s="111" t="str">
        <f t="shared" si="18"/>
        <v>要入力</v>
      </c>
      <c r="M84" s="394" t="str">
        <f>VLOOKUP(I84,'自主点検表（養護老人ホーム）'!$AG$6:$AQ$1508,6,0)</f>
        <v>平12 老発307
第5 の2 の(2)</v>
      </c>
    </row>
    <row r="85" spans="2:13" ht="30" customHeight="1" x14ac:dyDescent="0.65">
      <c r="B85" s="462">
        <f t="shared" si="16"/>
        <v>13</v>
      </c>
      <c r="C85" s="463">
        <v>10</v>
      </c>
      <c r="D85" s="208" t="str">
        <f>IF(VLOOKUP(I85,'自主点検表（養護老人ホーム）'!$A$6:$AE$1508,2,0)=0,"",VLOOKUP(I85,'自主点検表（養護老人ホーム）'!$A$6:$AE$1508,2,0))</f>
        <v/>
      </c>
      <c r="E85" s="409"/>
      <c r="F85" s="409"/>
      <c r="G85" s="409" t="str">
        <f>VLOOKUP(I85,'自主点検表（養護老人ホーム）'!$A$6:$AE$1508,8,0)</f>
        <v>また、入所者が特定施設入居者生活介護又は介護予防特定施設入居者生活介護のサービスを受けている場合には、特定施設の計画作成担当者が作成する「特定施設サービス計画」の内容に留意していますか。</v>
      </c>
      <c r="H85" s="94" t="str">
        <f t="shared" si="17"/>
        <v>✖</v>
      </c>
      <c r="I85" s="415">
        <v>82</v>
      </c>
      <c r="J85" s="244" t="str">
        <f>VLOOKUP(I85,'自主点検表（養護老人ホーム）'!$AG$6:$AJ$1508,2,0)</f>
        <v>いる・いない</v>
      </c>
      <c r="K85" s="109" t="s">
        <v>365</v>
      </c>
      <c r="L85" s="111" t="str">
        <f t="shared" si="18"/>
        <v>要入力</v>
      </c>
      <c r="M85" s="394">
        <f>VLOOKUP(I85,'自主点検表（養護老人ホーム）'!$AG$6:$AQ$1508,6,0)</f>
        <v>0</v>
      </c>
    </row>
    <row r="86" spans="2:13" ht="30" customHeight="1" x14ac:dyDescent="0.65">
      <c r="B86" s="462">
        <f t="shared" si="16"/>
        <v>13</v>
      </c>
      <c r="C86" s="463">
        <v>10</v>
      </c>
      <c r="D86" s="208" t="str">
        <f>IF(VLOOKUP(I86,'自主点検表（養護老人ホーム）'!$A$6:$AE$1508,2,0)=0,"",VLOOKUP(I86,'自主点検表（養護老人ホーム）'!$A$6:$AE$1508,2,0))</f>
        <v/>
      </c>
      <c r="E86" s="409"/>
      <c r="F86" s="409"/>
      <c r="G86" s="409" t="str">
        <f>VLOOKUP(I86,'自主点検表（養護老人ホーム）'!$A$6:$AE$1508,8,0)</f>
        <v>処遇計画の内容には、当該施設の行事及び日課等を含めていますか。</v>
      </c>
      <c r="H86" s="94" t="str">
        <f t="shared" si="17"/>
        <v>✖</v>
      </c>
      <c r="I86" s="415">
        <v>83</v>
      </c>
      <c r="J86" s="244" t="str">
        <f>VLOOKUP(I86,'自主点検表（養護老人ホーム）'!$AG$6:$AJ$1508,2,0)</f>
        <v>いる・いない</v>
      </c>
      <c r="K86" s="109" t="s">
        <v>365</v>
      </c>
      <c r="L86" s="111" t="str">
        <f t="shared" si="18"/>
        <v>要入力</v>
      </c>
      <c r="M86" s="394" t="str">
        <f>VLOOKUP(I86,'自主点検表（養護老人ホーム）'!$AG$6:$AQ$1508,6,0)</f>
        <v>平12 老発307
第5 の2 の(3)</v>
      </c>
    </row>
    <row r="87" spans="2:13" ht="30" customHeight="1" x14ac:dyDescent="0.65">
      <c r="B87" s="462">
        <f t="shared" si="16"/>
        <v>13</v>
      </c>
      <c r="C87" s="463">
        <v>10</v>
      </c>
      <c r="D87" s="208" t="str">
        <f>IF(VLOOKUP(I87,'自主点検表（養護老人ホーム）'!$A$6:$AE$1508,2,0)=0,"",VLOOKUP(I87,'自主点検表（養護老人ホーム）'!$A$6:$AE$1508,2,0))</f>
        <v/>
      </c>
      <c r="E87" s="409"/>
      <c r="F87" s="409"/>
      <c r="G87" s="409" t="str">
        <f>VLOOKUP(I87,'自主点検表（養護老人ホーム）'!$A$6:$AE$1508,8,0)</f>
        <v>処遇計画は、入所者の処遇の状況等を勘案し、必要な見直しを行っていますか。</v>
      </c>
      <c r="H87" s="94" t="str">
        <f t="shared" si="17"/>
        <v>✖</v>
      </c>
      <c r="I87" s="415">
        <v>84</v>
      </c>
      <c r="J87" s="244" t="str">
        <f>VLOOKUP(I87,'自主点検表（養護老人ホーム）'!$AG$6:$AJ$1508,2,0)</f>
        <v>いる・いない</v>
      </c>
      <c r="K87" s="109" t="s">
        <v>365</v>
      </c>
      <c r="L87" s="111" t="str">
        <f t="shared" si="18"/>
        <v>要入力</v>
      </c>
      <c r="M87" s="394" t="str">
        <f>VLOOKUP(I87,'自主点検表（養護老人ホーム）'!$AG$6:$AQ$1508,6,0)</f>
        <v>条例第55 条第3 項
昭41 厚令19
第15 条第3 項</v>
      </c>
    </row>
    <row r="88" spans="2:13" ht="30" customHeight="1" x14ac:dyDescent="0.65">
      <c r="B88" s="462">
        <f t="shared" si="16"/>
        <v>13</v>
      </c>
      <c r="C88" s="463">
        <v>10</v>
      </c>
      <c r="D88" s="208" t="str">
        <f>IF(VLOOKUP(I88,'自主点検表（養護老人ホーム）'!$A$6:$AE$1508,2,0)=0,"",VLOOKUP(I88,'自主点検表（養護老人ホーム）'!$A$6:$AE$1508,2,0))</f>
        <v/>
      </c>
      <c r="E88" s="409"/>
      <c r="F88" s="409"/>
      <c r="G88" s="409" t="str">
        <f>VLOOKUP(I88,'自主点検表（養護老人ホーム）'!$A$6:$AE$1508,8,0)</f>
        <v>入所者に対して行った具体的な処遇の内容等を記録していますか。</v>
      </c>
      <c r="H88" s="94" t="str">
        <f t="shared" si="17"/>
        <v>✖</v>
      </c>
      <c r="I88" s="415">
        <v>85</v>
      </c>
      <c r="J88" s="244" t="str">
        <f>VLOOKUP(I88,'自主点検表（養護老人ホーム）'!$AG$6:$AJ$1508,2,0)</f>
        <v>いる・いない</v>
      </c>
      <c r="K88" s="109" t="s">
        <v>365</v>
      </c>
      <c r="L88" s="111" t="str">
        <f t="shared" si="18"/>
        <v>要入力</v>
      </c>
      <c r="M88" s="394" t="str">
        <f>VLOOKUP(I88,'自主点検表（養護老人ホーム）'!$AG$6:$AQ$1508,6,0)</f>
        <v>条例第49 条
第2 項第1 号・第2 号
昭41 厚令19
第9 条第2 項第1 号・第2 号</v>
      </c>
    </row>
    <row r="89" spans="2:13" ht="30" customHeight="1" x14ac:dyDescent="0.65">
      <c r="B89" s="462">
        <f t="shared" si="16"/>
        <v>13</v>
      </c>
      <c r="C89" s="463">
        <v>10</v>
      </c>
      <c r="D89" s="208" t="str">
        <f>IF(VLOOKUP(I89,'自主点検表（養護老人ホーム）'!$A$6:$AE$1508,2,0)=0,"",VLOOKUP(I89,'自主点検表（養護老人ホーム）'!$A$6:$AE$1508,2,0))</f>
        <v/>
      </c>
      <c r="E89" s="409"/>
      <c r="F89" s="409"/>
      <c r="G89" s="409" t="str">
        <f>VLOOKUP(I89,'自主点検表（養護老人ホーム）'!$A$6:$AE$1508,8,0)</f>
        <v>また、上記の記録及び処遇計画は、完結の日から２年間保存していますか。</v>
      </c>
      <c r="H89" s="94" t="str">
        <f t="shared" si="17"/>
        <v>✖</v>
      </c>
      <c r="I89" s="415">
        <v>86</v>
      </c>
      <c r="J89" s="244" t="str">
        <f>VLOOKUP(I89,'自主点検表（養護老人ホーム）'!$AG$6:$AJ$1508,2,0)</f>
        <v>いる・いない</v>
      </c>
      <c r="K89" s="109" t="s">
        <v>365</v>
      </c>
      <c r="L89" s="111" t="str">
        <f t="shared" si="18"/>
        <v>要入力</v>
      </c>
      <c r="M89" s="394" t="str">
        <f>VLOOKUP(I89,'自主点検表（養護老人ホーム）'!$AG$6:$AQ$1508,6,0)</f>
        <v>条例第49 条
第2 項第1 号・第2 号
昭41 厚令19
第9 条第2 項第1 号・第2 号</v>
      </c>
    </row>
    <row r="90" spans="2:13" ht="30" customHeight="1" x14ac:dyDescent="0.65">
      <c r="B90" s="462">
        <f t="shared" si="16"/>
        <v>13</v>
      </c>
      <c r="C90" s="463">
        <v>10</v>
      </c>
      <c r="D90" s="208" t="str">
        <f>IF(VLOOKUP(I90,'自主点検表（養護老人ホーム）'!$A$6:$AE$1508,2,0)=0,"",VLOOKUP(I90,'自主点検表（養護老人ホーム）'!$A$6:$AE$1508,2,0))</f>
        <v>３ 処遇の方針</v>
      </c>
      <c r="E90" s="409" t="s">
        <v>1049</v>
      </c>
      <c r="F90" s="409"/>
      <c r="G90" s="409" t="str">
        <f>VLOOKUP(I90,'自主点検表（養護老人ホーム）'!$A$6:$AE$1508,8,0)</f>
        <v>処遇に当たっては、入所者の有する能力に応じ自立した日常生活を営むことができるように、その心身の状況等に応じて、社会復帰の促進及び自立のために必要な指導、訓練等を行っていますか。</v>
      </c>
      <c r="H90" s="94" t="str">
        <f t="shared" si="17"/>
        <v>✖</v>
      </c>
      <c r="I90" s="415">
        <v>87</v>
      </c>
      <c r="J90" s="244" t="str">
        <f>VLOOKUP(I90,'自主点検表（養護老人ホーム）'!$AG$6:$AJ$1508,2,0)</f>
        <v>いる・いない</v>
      </c>
      <c r="K90" s="109" t="s">
        <v>365</v>
      </c>
      <c r="L90" s="111" t="str">
        <f t="shared" si="18"/>
        <v>要入力</v>
      </c>
      <c r="M90" s="394" t="str">
        <f>VLOOKUP(I90,'自主点検表（養護老人ホーム）'!$AG$6:$AQ$1508,6,0)</f>
        <v>条例第56 条
昭41 厚令19
第16 条第1 項</v>
      </c>
    </row>
    <row r="91" spans="2:13" ht="30" customHeight="1" x14ac:dyDescent="0.65">
      <c r="B91" s="462">
        <f t="shared" si="16"/>
        <v>13</v>
      </c>
      <c r="C91" s="463">
        <v>10</v>
      </c>
      <c r="D91" s="208" t="str">
        <f>IF(VLOOKUP(I91,'自主点検表（養護老人ホーム）'!$A$6:$AE$1508,2,0)=0,"",VLOOKUP(I91,'自主点検表（養護老人ホーム）'!$A$6:$AE$1508,2,0))</f>
        <v/>
      </c>
      <c r="E91" s="409"/>
      <c r="F91" s="409"/>
      <c r="G91" s="409" t="str">
        <f>VLOOKUP(I91,'自主点検表（養護老人ホーム）'!$A$6:$AE$1508,8,0)</f>
        <v>入所者の処遇は、処遇計画に基づき、漫然かつ画一的なものとならないよう配慮して、行っていますか。</v>
      </c>
      <c r="H91" s="94" t="str">
        <f t="shared" si="17"/>
        <v>✖</v>
      </c>
      <c r="I91" s="415">
        <v>88</v>
      </c>
      <c r="J91" s="244" t="str">
        <f>VLOOKUP(I91,'自主点検表（養護老人ホーム）'!$AG$6:$AJ$1508,2,0)</f>
        <v>いる・いない</v>
      </c>
      <c r="K91" s="109" t="s">
        <v>365</v>
      </c>
      <c r="L91" s="111" t="str">
        <f t="shared" si="18"/>
        <v>要入力</v>
      </c>
      <c r="M91" s="394" t="str">
        <f>VLOOKUP(I91,'自主点検表（養護老人ホーム）'!$AG$6:$AQ$1508,6,0)</f>
        <v>条例第56 条
昭41 厚令19
第16 条第2 項</v>
      </c>
    </row>
    <row r="92" spans="2:13" ht="30" customHeight="1" x14ac:dyDescent="0.65">
      <c r="B92" s="462">
        <f t="shared" si="16"/>
        <v>13</v>
      </c>
      <c r="C92" s="463">
        <v>10</v>
      </c>
      <c r="D92" s="208" t="str">
        <f>IF(VLOOKUP(I92,'自主点検表（養護老人ホーム）'!$A$6:$AE$1508,2,0)=0,"",VLOOKUP(I92,'自主点検表（養護老人ホーム）'!$A$6:$AE$1508,2,0))</f>
        <v/>
      </c>
      <c r="E92" s="409"/>
      <c r="F92" s="409"/>
      <c r="G92" s="409" t="str">
        <f>VLOOKUP(I92,'自主点検表（養護老人ホーム）'!$A$6:$AE$1508,8,0)</f>
        <v>処遇に当たっては、入所者又は家族に対し、処遇計画の目標及び内容等の必要な事項について、理解しやすいように説明を行っていますか。</v>
      </c>
      <c r="H92" s="94" t="str">
        <f t="shared" si="17"/>
        <v>✖</v>
      </c>
      <c r="I92" s="415">
        <v>89</v>
      </c>
      <c r="J92" s="244" t="str">
        <f>VLOOKUP(I92,'自主点検表（養護老人ホーム）'!$AG$6:$AJ$1508,2,0)</f>
        <v>いる・いない</v>
      </c>
      <c r="K92" s="109" t="s">
        <v>365</v>
      </c>
      <c r="L92" s="111" t="str">
        <f t="shared" si="18"/>
        <v>要入力</v>
      </c>
      <c r="M92" s="394" t="str">
        <f>VLOOKUP(I92,'自主点検表（養護老人ホーム）'!$AG$6:$AQ$1508,6,0)</f>
        <v>条例第56 条
昭41 厚令19
第16 条第3 項
平12 老発307
第5 の3 の(2)</v>
      </c>
    </row>
    <row r="93" spans="2:13" ht="30" customHeight="1" x14ac:dyDescent="0.65">
      <c r="B93" s="462">
        <f t="shared" si="16"/>
        <v>13</v>
      </c>
      <c r="C93" s="463">
        <v>10</v>
      </c>
      <c r="D93" s="208" t="str">
        <f>IF(VLOOKUP(I93,'自主点検表（養護老人ホーム）'!$A$6:$AE$1508,2,0)=0,"",VLOOKUP(I93,'自主点検表（養護老人ホーム）'!$A$6:$AE$1508,2,0))</f>
        <v/>
      </c>
      <c r="E93" s="409" t="s">
        <v>1050</v>
      </c>
      <c r="F93" s="409"/>
      <c r="G93" s="409" t="str">
        <f>VLOOKUP(I93,'自主点検表（養護老人ホーム）'!$A$6:$AE$1508,8,0)</f>
        <v>入所者の処遇に当たっては、当該入所者又は他の入所者等の生命又は身体を保護するため緊急やむを得ない場合を除き、身体的拘束その他入所者の行動を制限する行為を行っていませんか。</v>
      </c>
      <c r="H93" s="94" t="str">
        <f t="shared" si="17"/>
        <v>✖</v>
      </c>
      <c r="I93" s="415">
        <v>90</v>
      </c>
      <c r="J93" s="244" t="str">
        <f>VLOOKUP(I93,'自主点検表（養護老人ホーム）'!$AG$6:$AJ$1508,2,0)</f>
        <v>いない・いる</v>
      </c>
      <c r="K93" s="109" t="s">
        <v>366</v>
      </c>
      <c r="L93" s="111" t="str">
        <f>_xlfn.IFS(J93=K93,"適切",J93="いない・いる","要入力",J93="いる","不適切",J93="非該当","要確認")</f>
        <v>要入力</v>
      </c>
      <c r="M93" s="394" t="str">
        <f>VLOOKUP(I93,'自主点検表（養護老人ホーム）'!$AG$6:$AQ$1508,6,0)</f>
        <v>条例第56 条
昭41 厚令19
第16 条第4 項</v>
      </c>
    </row>
    <row r="94" spans="2:13" ht="30" customHeight="1" x14ac:dyDescent="0.65">
      <c r="B94" s="462">
        <f t="shared" si="16"/>
        <v>14</v>
      </c>
      <c r="C94" s="463">
        <v>11</v>
      </c>
      <c r="D94" s="208" t="str">
        <f>IF(VLOOKUP(I94,'自主点検表（養護老人ホーム）'!$A$6:$AE$1508,2,0)=0,"",VLOOKUP(I94,'自主点検表（養護老人ホーム）'!$A$6:$AE$1508,2,0))</f>
        <v/>
      </c>
      <c r="E94" s="409"/>
      <c r="F94" s="409"/>
      <c r="G94" s="409" t="str">
        <f>VLOOKUP(I94,'自主点検表（養護老人ホーム）'!$A$6:$AE$1508,8,0)</f>
        <v>　施設長及び各職種の従業者で構成する「身体的拘束等の適正化のための対策を検討する委員会」（以下「身体的拘束等適正化検討委員会」）を設置し、施設全体で身体的拘束等廃止に取り組んでいますか。</v>
      </c>
      <c r="H94" s="94" t="str">
        <f t="shared" si="17"/>
        <v>✖</v>
      </c>
      <c r="I94" s="415">
        <v>91</v>
      </c>
      <c r="J94" s="244" t="str">
        <f>VLOOKUP(I94,'自主点検表（養護老人ホーム）'!$AG$6:$AJ$1508,2,0)</f>
        <v>いる・いない</v>
      </c>
      <c r="K94" s="109" t="s">
        <v>365</v>
      </c>
      <c r="L94" s="111" t="str">
        <f>_xlfn.IFS(J94=K94,"適切",J94="いる・いない","要入力",J94="いる","不適切",J94="非該当","要確認")</f>
        <v>要入力</v>
      </c>
      <c r="M94" s="394" t="str">
        <f>VLOOKUP(I94,'自主点検表（養護老人ホーム）'!$AG$6:$AQ$1508,6,0)</f>
        <v>条例第56 条
昭41 厚令19
第16 条第6 項第1 号
平12 老発307
第5 の3 の(4)</v>
      </c>
    </row>
    <row r="95" spans="2:13" ht="30" customHeight="1" x14ac:dyDescent="0.65">
      <c r="B95" s="462">
        <f t="shared" si="16"/>
        <v>15</v>
      </c>
      <c r="C95" s="463">
        <v>12</v>
      </c>
      <c r="D95" s="208" t="str">
        <f>IF(VLOOKUP(I95,'自主点検表（養護老人ホーム）'!$A$6:$AE$1508,2,0)=0,"",VLOOKUP(I95,'自主点検表（養護老人ホーム）'!$A$6:$AE$1508,2,0))</f>
        <v/>
      </c>
      <c r="E95" s="413" t="s">
        <v>1051</v>
      </c>
      <c r="F95" s="409"/>
      <c r="G95" s="409" t="str">
        <f>VLOOKUP(I95,'自主点検表（養護老人ホーム）'!$A$6:$AE$1508,8,0)</f>
        <v>①　身体的拘束等適正化検討委員会（テレビ電話装置等を活用して行うことができるものとする。）は、３月に１回以上開催していますか。</v>
      </c>
      <c r="H95" s="94" t="str">
        <f t="shared" si="17"/>
        <v>✖</v>
      </c>
      <c r="I95" s="415">
        <v>92</v>
      </c>
      <c r="J95" s="244" t="str">
        <f>VLOOKUP(I95,'自主点検表（養護老人ホーム）'!$AG$6:$AJ$1508,2,0)</f>
        <v>いる・いない</v>
      </c>
      <c r="K95" s="109" t="s">
        <v>365</v>
      </c>
      <c r="L95" s="111" t="str">
        <f t="shared" si="18"/>
        <v>要入力</v>
      </c>
      <c r="M95" s="394" t="str">
        <f>VLOOKUP(I95,'自主点検表（養護老人ホーム）'!$AG$6:$AQ$1508,6,0)</f>
        <v>条例第56 条
昭41 厚令19
第16 条第6 項第1 号</v>
      </c>
    </row>
    <row r="96" spans="2:13" ht="30" customHeight="1" x14ac:dyDescent="0.65">
      <c r="B96" s="462">
        <f t="shared" si="16"/>
        <v>15</v>
      </c>
      <c r="C96" s="463">
        <v>12</v>
      </c>
      <c r="D96" s="208" t="str">
        <f>IF(VLOOKUP(I96,'自主点検表（養護老人ホーム）'!$A$6:$AE$1508,2,0)=0,"",VLOOKUP(I96,'自主点検表（養護老人ホーム）'!$A$6:$AE$1508,2,0))</f>
        <v/>
      </c>
      <c r="E96" s="409"/>
      <c r="F96" s="409"/>
      <c r="G96" s="409" t="str">
        <f>VLOOKUP(I96,'自主点検表（養護老人ホーム）'!$A$6:$AE$1508,8,0)</f>
        <v>②　①の結果について、介護職員その他の従業者に周知徹底していますか。</v>
      </c>
      <c r="H96" s="94" t="str">
        <f t="shared" si="17"/>
        <v>✖</v>
      </c>
      <c r="I96" s="415">
        <v>93</v>
      </c>
      <c r="J96" s="244" t="str">
        <f>VLOOKUP(I96,'自主点検表（養護老人ホーム）'!$AG$6:$AJ$1508,2,0)</f>
        <v>いる・いない</v>
      </c>
      <c r="K96" s="109" t="s">
        <v>365</v>
      </c>
      <c r="L96" s="111" t="str">
        <f t="shared" si="18"/>
        <v>要入力</v>
      </c>
      <c r="M96" s="394" t="str">
        <f>VLOOKUP(I96,'自主点検表（養護老人ホーム）'!$AG$6:$AQ$1508,6,0)</f>
        <v>条例第56 条
昭41 厚令19
第16 条第6 項第1 号</v>
      </c>
    </row>
    <row r="97" spans="1:13" ht="30" customHeight="1" x14ac:dyDescent="0.65">
      <c r="B97" s="462">
        <f t="shared" si="16"/>
        <v>15</v>
      </c>
      <c r="C97" s="463">
        <v>12</v>
      </c>
      <c r="D97" s="208" t="str">
        <f>IF(VLOOKUP(I97,'自主点検表（養護老人ホーム）'!$A$6:$AE$1508,2,0)=0,"",VLOOKUP(I97,'自主点検表（養護老人ホーム）'!$A$6:$AE$1508,2,0))</f>
        <v/>
      </c>
      <c r="E97" s="409"/>
      <c r="F97" s="409"/>
      <c r="G97" s="409" t="str">
        <f>VLOOKUP(I97,'自主点検表（養護老人ホーム）'!$A$6:$AE$1508,8,0)</f>
        <v>③　身体的拘束等の適正化のための指針を整備していますか。</v>
      </c>
      <c r="H97" s="94" t="str">
        <f t="shared" si="17"/>
        <v>✖</v>
      </c>
      <c r="I97" s="415">
        <v>94</v>
      </c>
      <c r="J97" s="244" t="str">
        <f>VLOOKUP(I97,'自主点検表（養護老人ホーム）'!$AG$6:$AJ$1508,2,0)</f>
        <v>いる・いない</v>
      </c>
      <c r="K97" s="109" t="s">
        <v>365</v>
      </c>
      <c r="L97" s="111" t="str">
        <f t="shared" si="18"/>
        <v>要入力</v>
      </c>
      <c r="M97" s="394" t="str">
        <f>VLOOKUP(I97,'自主点検表（養護老人ホーム）'!$AG$6:$AQ$1508,6,0)</f>
        <v>昭41 厚令19
第16 条第6 項第２号</v>
      </c>
    </row>
    <row r="98" spans="1:13" ht="30" customHeight="1" x14ac:dyDescent="0.65">
      <c r="B98" s="462">
        <f t="shared" si="16"/>
        <v>15</v>
      </c>
      <c r="C98" s="463">
        <v>12</v>
      </c>
      <c r="D98" s="208" t="str">
        <f>IF(VLOOKUP(I98,'自主点検表（養護老人ホーム）'!$A$6:$AE$1508,2,0)=0,"",VLOOKUP(I98,'自主点検表（養護老人ホーム）'!$A$6:$AE$1508,2,0))</f>
        <v/>
      </c>
      <c r="E98" s="409"/>
      <c r="F98" s="409"/>
      <c r="G98" s="409" t="str">
        <f>VLOOKUP(I98,'自主点検表（養護老人ホーム）'!$A$6:$AE$1508,8,0)</f>
        <v>④　介護職員その他の従業者に対し、身体的拘束等の適正化のための研修を定期的（年２回以上）に実施していますか。</v>
      </c>
      <c r="H98" s="94" t="str">
        <f t="shared" si="17"/>
        <v>✖</v>
      </c>
      <c r="I98" s="415">
        <v>95</v>
      </c>
      <c r="J98" s="244" t="str">
        <f>VLOOKUP(I98,'自主点検表（養護老人ホーム）'!$AG$6:$AJ$1508,2,0)</f>
        <v>いる・いない</v>
      </c>
      <c r="K98" s="109" t="s">
        <v>365</v>
      </c>
      <c r="L98" s="111" t="str">
        <f t="shared" si="18"/>
        <v>要入力</v>
      </c>
      <c r="M98" s="394" t="str">
        <f>VLOOKUP(I98,'自主点検表（養護老人ホーム）'!$AG$6:$AQ$1508,6,0)</f>
        <v>昭41 厚令19
第16 条第6 項第３号
平12 老発307
第5 の3 の(6）</v>
      </c>
    </row>
    <row r="99" spans="1:13" ht="30" customHeight="1" x14ac:dyDescent="0.65">
      <c r="B99" s="462">
        <f t="shared" si="16"/>
        <v>15</v>
      </c>
      <c r="C99" s="463">
        <v>12</v>
      </c>
      <c r="D99" s="208" t="str">
        <f>IF(VLOOKUP(I99,'自主点検表（養護老人ホーム）'!$A$6:$AE$1508,2,0)=0,"",VLOOKUP(I99,'自主点検表（養護老人ホーム）'!$A$6:$AE$1508,2,0))</f>
        <v/>
      </c>
      <c r="E99" s="409"/>
      <c r="F99" s="409"/>
      <c r="G99" s="409" t="str">
        <f>VLOOKUP(I99,'自主点検表（養護老人ホーム）'!$A$6:$AE$1508,8,0)</f>
        <v>⑤　管理者(施設長)は、必ず(又はほぼ毎回)委員会に出席していますか。</v>
      </c>
      <c r="H99" s="94" t="str">
        <f t="shared" si="17"/>
        <v>✖</v>
      </c>
      <c r="I99" s="415">
        <v>96</v>
      </c>
      <c r="J99" s="244" t="str">
        <f>VLOOKUP(I99,'自主点検表（養護老人ホーム）'!$AG$6:$AJ$1508,2,0)</f>
        <v>いる・いない</v>
      </c>
      <c r="K99" s="109" t="s">
        <v>365</v>
      </c>
      <c r="L99" s="111" t="str">
        <f t="shared" si="18"/>
        <v>要入力</v>
      </c>
      <c r="M99" s="394" t="str">
        <f>VLOOKUP(I99,'自主点検表（養護老人ホーム）'!$AG$6:$AQ$1508,6,0)</f>
        <v>平13老発155
の3</v>
      </c>
    </row>
    <row r="100" spans="1:13" ht="30" customHeight="1" x14ac:dyDescent="0.65">
      <c r="B100" s="462">
        <f t="shared" si="16"/>
        <v>15</v>
      </c>
      <c r="C100" s="463">
        <v>12</v>
      </c>
      <c r="D100" s="208" t="str">
        <f>IF(VLOOKUP(I100,'自主点検表（養護老人ホーム）'!$A$6:$AE$1508,2,0)=0,"",VLOOKUP(I100,'自主点検表（養護老人ホーム）'!$A$6:$AE$1508,2,0))</f>
        <v/>
      </c>
      <c r="E100" s="409"/>
      <c r="F100" s="409"/>
      <c r="G100" s="409" t="str">
        <f>VLOOKUP(I100,'自主点検表（養護老人ホーム）'!$A$6:$AE$1508,8,0)</f>
        <v>⑥　管理者(施設長)は、身体的拘束等廃止に係る、外部の研修等に参加していますか。</v>
      </c>
      <c r="H100" s="94" t="str">
        <f t="shared" si="17"/>
        <v>✖</v>
      </c>
      <c r="I100" s="415">
        <v>97</v>
      </c>
      <c r="J100" s="244" t="str">
        <f>VLOOKUP(I100,'自主点検表（養護老人ホーム）'!$AG$6:$AJ$1508,2,0)</f>
        <v>いる・いない</v>
      </c>
      <c r="K100" s="109" t="s">
        <v>365</v>
      </c>
      <c r="L100" s="111" t="str">
        <f t="shared" si="18"/>
        <v>要入力</v>
      </c>
      <c r="M100" s="394" t="str">
        <f>VLOOKUP(I100,'自主点検表（養護老人ホーム）'!$AG$6:$AQ$1508,6,0)</f>
        <v>平13老発155
の3</v>
      </c>
    </row>
    <row r="101" spans="1:13" ht="30" customHeight="1" x14ac:dyDescent="0.65">
      <c r="B101" s="462">
        <f t="shared" si="16"/>
        <v>15</v>
      </c>
      <c r="C101" s="463">
        <v>12</v>
      </c>
      <c r="D101" s="208" t="str">
        <f>IF(VLOOKUP(I101,'自主点検表（養護老人ホーム）'!$A$6:$AE$1508,2,0)=0,"",VLOOKUP(I101,'自主点検表（養護老人ホーム）'!$A$6:$AE$1508,2,0))</f>
        <v/>
      </c>
      <c r="E101" s="409"/>
      <c r="F101" s="409"/>
      <c r="G101" s="409" t="str">
        <f>VLOOKUP(I101,'自主点検表（養護老人ホーム）'!$A$6:$AE$1508,8,0)</f>
        <v>(a) 委員会のメンバーについては、幅広い職種（例えば、施設長、事務長、医師、
　看護職員、支援員、生活相談員）により構成していますか。</v>
      </c>
      <c r="H101" s="94" t="str">
        <f t="shared" si="17"/>
        <v>✖</v>
      </c>
      <c r="I101" s="415">
        <v>98</v>
      </c>
      <c r="J101" s="244" t="str">
        <f>VLOOKUP(I101,'自主点検表（養護老人ホーム）'!$AG$6:$AJ$1508,2,0)</f>
        <v>いる・いない</v>
      </c>
      <c r="K101" s="109" t="s">
        <v>365</v>
      </c>
      <c r="L101" s="111" t="str">
        <f t="shared" ref="L101:L132" si="19">_xlfn.IFS(J101=K101,"適切",J101="いる・いない","要入力",J101="いない","不適切",J101="非該当","要確認")</f>
        <v>要入力</v>
      </c>
      <c r="M101" s="394" t="str">
        <f>VLOOKUP(I101,'自主点検表（養護老人ホーム）'!$AG$6:$AQ$1508,6,0)</f>
        <v>平12 老発307
第5 の3 の(4)</v>
      </c>
    </row>
    <row r="102" spans="1:13" ht="30" customHeight="1" x14ac:dyDescent="0.65">
      <c r="B102" s="462">
        <f t="shared" si="16"/>
        <v>15</v>
      </c>
      <c r="C102" s="463">
        <v>12</v>
      </c>
      <c r="D102" s="208" t="str">
        <f>IF(VLOOKUP(I102,'自主点検表（養護老人ホーム）'!$A$6:$AE$1508,2,0)=0,"",VLOOKUP(I102,'自主点検表（養護老人ホーム）'!$A$6:$AE$1508,2,0))</f>
        <v/>
      </c>
      <c r="E102" s="409"/>
      <c r="F102" s="409"/>
      <c r="G102" s="409" t="str">
        <f>VLOOKUP(I102,'自主点検表（養護老人ホーム）'!$A$6:$AE$1508,8,0)</f>
        <v>(b) (a)の構成メンバーの責務及び役割分担を明確にするとともに、専任の身体的拘
　束等適正化対応策を担当する者を定めていますか。</v>
      </c>
      <c r="H102" s="94" t="str">
        <f t="shared" si="17"/>
        <v>✖</v>
      </c>
      <c r="I102" s="415">
        <v>99</v>
      </c>
      <c r="J102" s="244" t="str">
        <f>VLOOKUP(I102,'自主点検表（養護老人ホーム）'!$AG$6:$AJ$1508,2,0)</f>
        <v>いる・いない</v>
      </c>
      <c r="K102" s="109" t="s">
        <v>365</v>
      </c>
      <c r="L102" s="111" t="str">
        <f t="shared" si="19"/>
        <v>要入力</v>
      </c>
      <c r="M102" s="394" t="str">
        <f>VLOOKUP(I102,'自主点検表（養護老人ホーム）'!$AG$6:$AQ$1508,6,0)</f>
        <v>平12 老発307
第5 の3 の(4)</v>
      </c>
    </row>
    <row r="103" spans="1:13" ht="30" customHeight="1" x14ac:dyDescent="0.65">
      <c r="B103" s="462">
        <f t="shared" si="16"/>
        <v>16</v>
      </c>
      <c r="C103" s="463">
        <v>13</v>
      </c>
      <c r="D103" s="208" t="str">
        <f>IF(VLOOKUP(I103,'自主点検表（養護老人ホーム）'!$A$6:$AE$1508,2,0)=0,"",VLOOKUP(I103,'自主点検表（養護老人ホーム）'!$A$6:$AE$1508,2,0))</f>
        <v/>
      </c>
      <c r="E103" s="409"/>
      <c r="F103" s="409"/>
      <c r="G103" s="409" t="str">
        <f>VLOOKUP(I103,'自主点検表（養護老人ホーム）'!$A$6:$AE$1508,8,0)</f>
        <v>(c) 身体的拘束等適正化検討委員会は、運営委員会など他の委員会と独立して設置・
　運営していますか。（ただし、関係する職種、取り扱う事項等が相互に関係が深
　いと認められる他の会議体を設置している場合、これと一体的に設置・運営する
　こととして差し支えありません。）</v>
      </c>
      <c r="H103" s="94" t="str">
        <f t="shared" si="17"/>
        <v>✖</v>
      </c>
      <c r="I103" s="415">
        <v>100</v>
      </c>
      <c r="J103" s="244" t="str">
        <f>VLOOKUP(I103,'自主点検表（養護老人ホーム）'!$AG$6:$AJ$1508,2,0)</f>
        <v>いる・いない</v>
      </c>
      <c r="K103" s="109" t="s">
        <v>365</v>
      </c>
      <c r="L103" s="111" t="str">
        <f t="shared" si="19"/>
        <v>要入力</v>
      </c>
      <c r="M103" s="394" t="str">
        <f>VLOOKUP(I103,'自主点検表（養護老人ホーム）'!$AG$6:$AQ$1508,6,0)</f>
        <v>平12 老発307
第5 の3 の(4)</v>
      </c>
    </row>
    <row r="104" spans="1:13" ht="30" customHeight="1" x14ac:dyDescent="0.65">
      <c r="B104" s="462">
        <f t="shared" si="16"/>
        <v>16</v>
      </c>
      <c r="C104" s="463">
        <v>13</v>
      </c>
      <c r="D104" s="208" t="str">
        <f>IF(VLOOKUP(I104,'自主点検表（養護老人ホーム）'!$A$6:$AE$1508,2,0)=0,"",VLOOKUP(I104,'自主点検表（養護老人ホーム）'!$A$6:$AE$1508,2,0))</f>
        <v/>
      </c>
      <c r="E104" s="409"/>
      <c r="F104" s="409"/>
      <c r="G104" s="409" t="str">
        <f>VLOOKUP(I104,'自主点検表（養護老人ホーム）'!$A$6:$AE$1508,8,0)</f>
        <v xml:space="preserve">　身体的拘束等の適正化のための指針（又は「身体的拘束等廃止に向けた改善計画」など）については、以下の内容を盛り込んでいますか。 </v>
      </c>
      <c r="H104" s="94" t="str">
        <f t="shared" si="17"/>
        <v>✖</v>
      </c>
      <c r="I104" s="415">
        <v>101</v>
      </c>
      <c r="J104" s="244" t="str">
        <f>VLOOKUP(I104,'自主点検表（養護老人ホーム）'!$AG$6:$AJ$1508,2,0)</f>
        <v>いる・いない</v>
      </c>
      <c r="K104" s="109" t="s">
        <v>365</v>
      </c>
      <c r="L104" s="111" t="str">
        <f t="shared" si="19"/>
        <v>要入力</v>
      </c>
      <c r="M104" s="394" t="str">
        <f>VLOOKUP(I104,'自主点検表（養護老人ホーム）'!$AG$6:$AQ$1508,6,0)</f>
        <v>昭41 厚令19
第16 条第6 項第２号
平12 老発307
第5 の3 の(5)</v>
      </c>
    </row>
    <row r="105" spans="1:13" ht="30" customHeight="1" x14ac:dyDescent="0.65">
      <c r="A105">
        <v>14</v>
      </c>
      <c r="B105" s="462">
        <f t="shared" si="16"/>
        <v>17</v>
      </c>
      <c r="C105" s="463">
        <v>14</v>
      </c>
      <c r="D105" s="208" t="str">
        <f>IF(VLOOKUP(I105,'自主点検表（養護老人ホーム）'!$A$6:$AE$1508,2,0)=0,"",VLOOKUP(I105,'自主点検表（養護老人ホーム）'!$A$6:$AE$1508,2,0))</f>
        <v/>
      </c>
      <c r="E105" s="409"/>
      <c r="F105" s="409"/>
      <c r="G105" s="409" t="str">
        <f>VLOOKUP(I105,'自主点検表（養護老人ホーム）'!$A$6:$AE$1508,8,0)</f>
        <v>　身体的拘束等の適正化のための従業者に対する研修について、次のとおり取り組んでいますか。</v>
      </c>
      <c r="H105" s="94" t="str">
        <f t="shared" si="17"/>
        <v>✖</v>
      </c>
      <c r="I105" s="415">
        <v>102</v>
      </c>
      <c r="J105" s="244" t="str">
        <f>VLOOKUP(I105,'自主点検表（養護老人ホーム）'!$AG$6:$AJ$1508,2,0)</f>
        <v>いる・いない</v>
      </c>
      <c r="K105" s="109" t="s">
        <v>365</v>
      </c>
      <c r="L105" s="111" t="str">
        <f t="shared" si="19"/>
        <v>要入力</v>
      </c>
      <c r="M105" s="394" t="str">
        <f>VLOOKUP(I105,'自主点検表（養護老人ホーム）'!$AG$6:$AQ$1508,6,0)</f>
        <v>昭41 厚令19
第16 条第6 項第３号
平12 老発307
第5 の3 の(6)</v>
      </c>
    </row>
    <row r="106" spans="1:13" ht="30" customHeight="1" x14ac:dyDescent="0.65">
      <c r="B106" s="462">
        <f t="shared" si="16"/>
        <v>17</v>
      </c>
      <c r="C106" s="463">
        <v>14</v>
      </c>
      <c r="D106" s="208" t="str">
        <f>IF(VLOOKUP(I106,'自主点検表（養護老人ホーム）'!$A$6:$AE$1508,2,0)=0,"",VLOOKUP(I106,'自主点検表（養護老人ホーム）'!$A$6:$AE$1508,2,0))</f>
        <v/>
      </c>
      <c r="E106" s="413" t="s">
        <v>1052</v>
      </c>
      <c r="F106" s="409"/>
      <c r="G106" s="409" t="str">
        <f>VLOOKUP(I106,'自主点検表（養護老人ホーム）'!$A$6:$AE$1508,8,0)</f>
        <v>　緊急やむを得ず身体的拘束等を行う場合には、その態様及び時間、利用者の心身の状況並びに緊急やむを得なかった理由を記録していますか。</v>
      </c>
      <c r="H106" s="94" t="str">
        <f t="shared" si="17"/>
        <v>✖</v>
      </c>
      <c r="I106" s="415">
        <v>103</v>
      </c>
      <c r="J106" s="244" t="str">
        <f>VLOOKUP(I106,'自主点検表（養護老人ホーム）'!$AG$6:$AJ$1508,2,0)</f>
        <v>いる・いない</v>
      </c>
      <c r="K106" s="109" t="s">
        <v>365</v>
      </c>
      <c r="L106" s="111" t="str">
        <f t="shared" si="19"/>
        <v>要入力</v>
      </c>
      <c r="M106" s="394" t="str">
        <f>VLOOKUP(I106,'自主点検表（養護老人ホーム）'!$AG$6:$AQ$1508,6,0)</f>
        <v>条例第56 条
昭41 厚令19
第16 条第5 項</v>
      </c>
    </row>
    <row r="107" spans="1:13" ht="30" customHeight="1" x14ac:dyDescent="0.65">
      <c r="B107" s="462">
        <f t="shared" si="16"/>
        <v>17</v>
      </c>
      <c r="C107" s="463">
        <v>14</v>
      </c>
      <c r="D107" s="208" t="str">
        <f>IF(VLOOKUP(I107,'自主点検表（養護老人ホーム）'!$A$6:$AE$1508,2,0)=0,"",VLOOKUP(I107,'自主点検表（養護老人ホーム）'!$A$6:$AE$1508,2,0))</f>
        <v/>
      </c>
      <c r="E107" s="409"/>
      <c r="F107" s="409"/>
      <c r="G107" s="409" t="str">
        <f>VLOOKUP(I107,'自主点検表（養護老人ホーム）'!$A$6:$AE$1508,8,0)</f>
        <v>　なお、「身体拘束ゼロへの手引き」に例示されている「緊急やむを得ない身体拘束に関する説明書」などを参考にして、文書により家族等にわかりやすく説明し、原則として拘束開始時かそれ以前に同意を得ていますか。</v>
      </c>
      <c r="H107" s="94" t="str">
        <f t="shared" si="17"/>
        <v>✖</v>
      </c>
      <c r="I107" s="415">
        <v>104</v>
      </c>
      <c r="J107" s="244" t="str">
        <f>VLOOKUP(I107,'自主点検表（養護老人ホーム）'!$AG$6:$AJ$1508,2,0)</f>
        <v>いる・いない</v>
      </c>
      <c r="K107" s="109" t="s">
        <v>365</v>
      </c>
      <c r="L107" s="111" t="str">
        <f t="shared" si="19"/>
        <v>要入力</v>
      </c>
      <c r="M107" s="394" t="str">
        <f>VLOOKUP(I107,'自主点検表（養護老人ホーム）'!$AG$6:$AQ$1508,6,0)</f>
        <v>平13 老発155
の6 の(1)(2)</v>
      </c>
    </row>
    <row r="108" spans="1:13" ht="30" customHeight="1" x14ac:dyDescent="0.65">
      <c r="B108" s="462">
        <f t="shared" si="16"/>
        <v>17</v>
      </c>
      <c r="C108" s="463">
        <v>14</v>
      </c>
      <c r="D108" s="208" t="str">
        <f>IF(VLOOKUP(I108,'自主点検表（養護老人ホーム）'!$A$6:$AE$1508,2,0)=0,"",VLOOKUP(I108,'自主点検表（養護老人ホーム）'!$A$6:$AE$1508,2,0))</f>
        <v/>
      </c>
      <c r="E108" s="409"/>
      <c r="F108" s="409"/>
      <c r="G108" s="409" t="str">
        <f>VLOOKUP(I108,'自主点検表（養護老人ホーム）'!$A$6:$AE$1508,8,0)</f>
        <v>　上記の説明書について、次の点について適切に取り扱い、作成及び同意を得ていますか。</v>
      </c>
      <c r="H108" s="94" t="str">
        <f t="shared" si="17"/>
        <v>✖</v>
      </c>
      <c r="I108" s="415">
        <v>105</v>
      </c>
      <c r="J108" s="244" t="str">
        <f>VLOOKUP(I108,'自主点検表（養護老人ホーム）'!$AG$6:$AJ$1508,2,0)</f>
        <v>いる・いない</v>
      </c>
      <c r="K108" s="109" t="s">
        <v>365</v>
      </c>
      <c r="L108" s="111" t="str">
        <f t="shared" si="19"/>
        <v>要入力</v>
      </c>
      <c r="M108" s="394" t="str">
        <f>VLOOKUP(I108,'自主点検表（養護老人ホーム）'!$AG$6:$AQ$1508,6,0)</f>
        <v>身体拘束ゼロへの手引き</v>
      </c>
    </row>
    <row r="109" spans="1:13" ht="30" customHeight="1" x14ac:dyDescent="0.65">
      <c r="B109" s="462">
        <f t="shared" si="16"/>
        <v>17</v>
      </c>
      <c r="C109" s="463">
        <v>14</v>
      </c>
      <c r="D109" s="208" t="str">
        <f>IF(VLOOKUP(I109,'自主点検表（養護老人ホーム）'!$A$6:$AE$1508,2,0)=0,"",VLOOKUP(I109,'自主点検表（養護老人ホーム）'!$A$6:$AE$1508,2,0))</f>
        <v/>
      </c>
      <c r="E109" s="413" t="s">
        <v>1053</v>
      </c>
      <c r="F109" s="409"/>
      <c r="G109" s="409" t="str">
        <f>VLOOKUP(I109,'自主点検表（養護老人ホーム）'!$A$6:$AE$1508,8,0)</f>
        <v>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v>
      </c>
      <c r="H109" s="94" t="str">
        <f t="shared" si="17"/>
        <v>✖</v>
      </c>
      <c r="I109" s="415">
        <v>106</v>
      </c>
      <c r="J109" s="244" t="str">
        <f>VLOOKUP(I109,'自主点検表（養護老人ホーム）'!$AG$6:$AJ$1508,2,0)</f>
        <v>いる・いない</v>
      </c>
      <c r="K109" s="109" t="s">
        <v>365</v>
      </c>
      <c r="L109" s="111" t="str">
        <f t="shared" si="19"/>
        <v>要入力</v>
      </c>
      <c r="M109" s="394" t="str">
        <f>VLOOKUP(I109,'自主点検表（養護老人ホーム）'!$AG$6:$AQ$1508,6,0)</f>
        <v>平13老発155
の6の(2)</v>
      </c>
    </row>
    <row r="110" spans="1:13" ht="30" customHeight="1" x14ac:dyDescent="0.65">
      <c r="B110" s="462">
        <f t="shared" si="16"/>
        <v>18</v>
      </c>
      <c r="C110" s="463">
        <v>15</v>
      </c>
      <c r="D110" s="208" t="str">
        <f>IF(VLOOKUP(I110,'自主点検表（養護老人ホーム）'!$A$6:$AE$1508,2,0)=0,"",VLOOKUP(I110,'自主点検表（養護老人ホーム）'!$A$6:$AE$1508,2,0))</f>
        <v/>
      </c>
      <c r="E110" s="409" t="s">
        <v>1054</v>
      </c>
      <c r="F110" s="409"/>
      <c r="G110" s="409" t="str">
        <f>VLOOKUP(I110,'自主点検表（養護老人ホーム）'!$A$6:$AE$1508,8,0)</f>
        <v>施設の職員は、高齢者虐待を発見しやすい立場にあることを自覚し、高齢者虐待の早期発見に努めていますか。</v>
      </c>
      <c r="H110" s="94" t="str">
        <f t="shared" si="17"/>
        <v>✖</v>
      </c>
      <c r="I110" s="415">
        <v>107</v>
      </c>
      <c r="J110" s="244" t="str">
        <f>VLOOKUP(I110,'自主点検表（養護老人ホーム）'!$AG$6:$AJ$1508,2,0)</f>
        <v>いる・いない</v>
      </c>
      <c r="K110" s="109" t="s">
        <v>365</v>
      </c>
      <c r="L110" s="111" t="str">
        <f t="shared" si="19"/>
        <v>要入力</v>
      </c>
      <c r="M110" s="394" t="str">
        <f>VLOOKUP(I110,'自主点検表（養護老人ホーム）'!$AG$6:$AQ$1508,6,0)</f>
        <v>高齢者虐待防止法
第5条</v>
      </c>
    </row>
    <row r="111" spans="1:13" ht="30" customHeight="1" x14ac:dyDescent="0.65">
      <c r="B111" s="462">
        <f t="shared" si="16"/>
        <v>18</v>
      </c>
      <c r="C111" s="463">
        <v>15</v>
      </c>
      <c r="D111" s="208" t="str">
        <f>IF(VLOOKUP(I111,'自主点検表（養護老人ホーム）'!$A$6:$AE$1508,2,0)=0,"",VLOOKUP(I111,'自主点検表（養護老人ホーム）'!$A$6:$AE$1508,2,0))</f>
        <v/>
      </c>
      <c r="E111" s="409"/>
      <c r="F111" s="409"/>
      <c r="G111" s="409" t="str">
        <f>VLOOKUP(I111,'自主点検表（養護老人ホーム）'!$A$6:$AE$1508,8,0)</f>
        <v>　高齢者虐待の防止について、従業者への研修の実施、サービスの提供を受ける利用者及びその家族からの苦情の処理の体制の整備等、虐待の防止のための措置を講じていますか。</v>
      </c>
      <c r="H111" s="94" t="str">
        <f t="shared" si="17"/>
        <v>✖</v>
      </c>
      <c r="I111" s="415">
        <v>108</v>
      </c>
      <c r="J111" s="244" t="str">
        <f>VLOOKUP(I111,'自主点検表（養護老人ホーム）'!$AG$6:$AJ$1508,2,0)</f>
        <v>いる・いない</v>
      </c>
      <c r="K111" s="109" t="s">
        <v>365</v>
      </c>
      <c r="L111" s="111" t="str">
        <f t="shared" si="19"/>
        <v>要入力</v>
      </c>
      <c r="M111" s="394" t="str">
        <f>VLOOKUP(I111,'自主点検表（養護老人ホーム）'!$AG$6:$AQ$1508,6,0)</f>
        <v>高齢者虐待防止法
第20条</v>
      </c>
    </row>
    <row r="112" spans="1:13" ht="30" customHeight="1" x14ac:dyDescent="0.65">
      <c r="B112" s="462">
        <f t="shared" si="16"/>
        <v>18</v>
      </c>
      <c r="C112" s="463">
        <v>15</v>
      </c>
      <c r="D112" s="208" t="str">
        <f>IF(VLOOKUP(I112,'自主点検表（養護老人ホーム）'!$A$6:$AE$1508,2,0)=0,"",VLOOKUP(I112,'自主点検表（養護老人ホーム）'!$A$6:$AE$1508,2,0))</f>
        <v/>
      </c>
      <c r="E112" s="409"/>
      <c r="F112" s="409"/>
      <c r="G112" s="409" t="str">
        <f>VLOOKUP(I112,'自主点検表（養護老人ホーム）'!$A$6:$AE$1508,8,0)</f>
        <v>　高齢者虐待を受けたと思われる入居者を発見した場合は、速やかに、市町村に通報していますか。</v>
      </c>
      <c r="H112" s="94" t="str">
        <f t="shared" si="17"/>
        <v>✖</v>
      </c>
      <c r="I112" s="415">
        <v>109</v>
      </c>
      <c r="J112" s="244" t="str">
        <f>VLOOKUP(I112,'自主点検表（養護老人ホーム）'!$AG$6:$AJ$1508,2,0)</f>
        <v>いる・いない</v>
      </c>
      <c r="K112" s="109" t="s">
        <v>365</v>
      </c>
      <c r="L112" s="111" t="str">
        <f t="shared" si="19"/>
        <v>要入力</v>
      </c>
      <c r="M112" s="394" t="str">
        <f>VLOOKUP(I112,'自主点検表（養護老人ホーム）'!$AG$6:$AQ$1508,6,0)</f>
        <v>高齢者虐待防止法
第21条</v>
      </c>
    </row>
    <row r="113" spans="2:13" ht="30" customHeight="1" x14ac:dyDescent="0.65">
      <c r="B113" s="462">
        <f t="shared" si="16"/>
        <v>18</v>
      </c>
      <c r="C113" s="463">
        <v>15</v>
      </c>
      <c r="D113" s="208" t="str">
        <f>IF(VLOOKUP(I113,'自主点検表（養護老人ホーム）'!$A$6:$AE$1508,2,0)=0,"",VLOOKUP(I113,'自主点検表（養護老人ホーム）'!$A$6:$AE$1508,2,0))</f>
        <v/>
      </c>
      <c r="E113" s="409"/>
      <c r="F113" s="409" t="s">
        <v>1033</v>
      </c>
      <c r="G113" s="409" t="str">
        <f>VLOOKUP(I113,'自主点検表（養護老人ホーム）'!$A$6:$AE$1508,8,0)</f>
        <v>　虐待の防止のための対策を検討する委員会（虐待防止検討委員会）（テレビ電話装置等を活用して行うことができるものとする。）を定期的に開催していますか。</v>
      </c>
      <c r="H113" s="94" t="str">
        <f t="shared" si="17"/>
        <v>✖</v>
      </c>
      <c r="I113" s="415">
        <v>110</v>
      </c>
      <c r="J113" s="244" t="str">
        <f>VLOOKUP(I113,'自主点検表（養護老人ホーム）'!$AG$6:$AJ$1508,2,0)</f>
        <v>いる・いない</v>
      </c>
      <c r="K113" s="109" t="s">
        <v>365</v>
      </c>
      <c r="L113" s="111" t="str">
        <f t="shared" si="19"/>
        <v>要入力</v>
      </c>
      <c r="M113" s="394" t="str">
        <f>VLOOKUP(I113,'自主点検表（養護老人ホーム）'!$AG$6:$AQ$1508,6,0)</f>
        <v>平12 老発307
第5 の18 の①</v>
      </c>
    </row>
    <row r="114" spans="2:13" ht="30" customHeight="1" x14ac:dyDescent="0.65">
      <c r="B114" s="462">
        <f t="shared" si="16"/>
        <v>19</v>
      </c>
      <c r="C114" s="463">
        <v>16</v>
      </c>
      <c r="D114" s="208" t="str">
        <f>IF(VLOOKUP(I114,'自主点検表（養護老人ホーム）'!$A$6:$AE$1508,2,0)=0,"",VLOOKUP(I114,'自主点検表（養護老人ホーム）'!$A$6:$AE$1508,2,0))</f>
        <v/>
      </c>
      <c r="E114" s="409"/>
      <c r="F114" s="409" t="s">
        <v>1034</v>
      </c>
      <c r="G114" s="409" t="str">
        <f>VLOOKUP(I114,'自主点検表（養護老人ホーム）'!$A$6:$AE$1508,8,0)</f>
        <v>　①の結果について、職員に周知徹底していますか。</v>
      </c>
      <c r="H114" s="94" t="str">
        <f t="shared" si="17"/>
        <v>✖</v>
      </c>
      <c r="I114" s="415">
        <v>111</v>
      </c>
      <c r="J114" s="244" t="str">
        <f>VLOOKUP(I114,'自主点検表（養護老人ホーム）'!$AG$6:$AJ$1508,2,0)</f>
        <v>いる・いない</v>
      </c>
      <c r="K114" s="109" t="s">
        <v>365</v>
      </c>
      <c r="L114" s="111" t="str">
        <f t="shared" si="19"/>
        <v>要入力</v>
      </c>
      <c r="M114" s="394" t="str">
        <f>VLOOKUP(I114,'自主点検表（養護老人ホーム）'!$AG$6:$AQ$1508,6,0)</f>
        <v>平12 老発307
第5 の18 の①</v>
      </c>
    </row>
    <row r="115" spans="2:13" ht="30" customHeight="1" x14ac:dyDescent="0.65">
      <c r="B115" s="462">
        <f t="shared" si="16"/>
        <v>19</v>
      </c>
      <c r="C115" s="463">
        <v>16</v>
      </c>
      <c r="D115" s="208" t="str">
        <f>IF(VLOOKUP(I115,'自主点検表（養護老人ホーム）'!$A$6:$AE$1508,2,0)=0,"",VLOOKUP(I115,'自主点検表（養護老人ホーム）'!$A$6:$AE$1508,2,0))</f>
        <v/>
      </c>
      <c r="E115" s="409"/>
      <c r="F115" s="409" t="s">
        <v>1055</v>
      </c>
      <c r="G115" s="409" t="str">
        <f>VLOOKUP(I115,'自主点検表（養護老人ホーム）'!$A$6:$AE$1508,8,0)</f>
        <v>　虐待の防止のための指針を整備していますか。</v>
      </c>
      <c r="H115" s="94" t="str">
        <f t="shared" si="17"/>
        <v>✖</v>
      </c>
      <c r="I115" s="415">
        <v>112</v>
      </c>
      <c r="J115" s="244" t="str">
        <f>VLOOKUP(I115,'自主点検表（養護老人ホーム）'!$AG$6:$AJ$1508,2,0)</f>
        <v>いる・いない</v>
      </c>
      <c r="K115" s="109" t="s">
        <v>365</v>
      </c>
      <c r="L115" s="111" t="str">
        <f t="shared" si="19"/>
        <v>要入力</v>
      </c>
      <c r="M115" s="394" t="str">
        <f>VLOOKUP(I115,'自主点検表（養護老人ホーム）'!$AG$6:$AQ$1508,6,0)</f>
        <v>平12 老発307
第5 の18 の②</v>
      </c>
    </row>
    <row r="116" spans="2:13" ht="30" customHeight="1" x14ac:dyDescent="0.65">
      <c r="B116" s="462">
        <f t="shared" si="16"/>
        <v>19</v>
      </c>
      <c r="C116" s="463">
        <v>16</v>
      </c>
      <c r="D116" s="208" t="str">
        <f>IF(VLOOKUP(I116,'自主点検表（養護老人ホーム）'!$A$6:$AE$1508,2,0)=0,"",VLOOKUP(I116,'自主点検表（養護老人ホーム）'!$A$6:$AE$1508,2,0))</f>
        <v/>
      </c>
      <c r="E116" s="409"/>
      <c r="F116" s="409" t="s">
        <v>1056</v>
      </c>
      <c r="G116" s="475" t="str">
        <f>VLOOKUP(I116,'自主点検表（養護老人ホーム）'!$A$6:$AE$1508,8,0)</f>
        <v>　虐待の防止のための従業者に対する研修について、次のとおり取り組んでいますか。</v>
      </c>
      <c r="H116" s="94" t="str">
        <f t="shared" si="17"/>
        <v>✖</v>
      </c>
      <c r="I116" s="415">
        <v>113</v>
      </c>
      <c r="J116" s="244" t="str">
        <f>VLOOKUP(I116,'自主点検表（養護老人ホーム）'!$AG$6:$AJ$1508,2,0)</f>
        <v>いる・いない</v>
      </c>
      <c r="K116" s="109" t="s">
        <v>365</v>
      </c>
      <c r="L116" s="111" t="str">
        <f t="shared" si="19"/>
        <v>要入力</v>
      </c>
      <c r="M116" s="394" t="str">
        <f>VLOOKUP(I116,'自主点検表（養護老人ホーム）'!$AG$6:$AQ$1508,6,0)</f>
        <v>平12 老発307
第5 の18 の③</v>
      </c>
    </row>
    <row r="117" spans="2:13" ht="30" customHeight="1" x14ac:dyDescent="0.65">
      <c r="B117" s="462">
        <f t="shared" si="16"/>
        <v>20</v>
      </c>
      <c r="C117" s="463">
        <v>17</v>
      </c>
      <c r="D117" s="208" t="str">
        <f>IF(VLOOKUP(I117,'自主点検表（養護老人ホーム）'!$A$6:$AE$1508,2,0)=0,"",VLOOKUP(I117,'自主点検表（養護老人ホーム）'!$A$6:$AE$1508,2,0))</f>
        <v/>
      </c>
      <c r="E117" s="409"/>
      <c r="F117" s="409" t="s">
        <v>1057</v>
      </c>
      <c r="G117" s="409" t="str">
        <f>VLOOKUP(I117,'自主点検表（養護老人ホーム）'!$A$6:$AE$1508,8,0)</f>
        <v>　虐待を防止するための体制として、専任の担当者を置いていますか。
（当該担当者としては、虐待防止検討委員会の責任者と同一の従業者が務めることが望ましいです。）</v>
      </c>
      <c r="H117" s="94" t="str">
        <f t="shared" si="17"/>
        <v>✖</v>
      </c>
      <c r="I117" s="415">
        <v>114</v>
      </c>
      <c r="J117" s="244" t="str">
        <f>VLOOKUP(I117,'自主点検表（養護老人ホーム）'!$AG$6:$AJ$1508,2,0)</f>
        <v>いる・いない</v>
      </c>
      <c r="K117" s="109" t="s">
        <v>365</v>
      </c>
      <c r="L117" s="111" t="str">
        <f t="shared" si="19"/>
        <v>要入力</v>
      </c>
      <c r="M117" s="394" t="str">
        <f>VLOOKUP(I117,'自主点検表（養護老人ホーム）'!$AG$6:$AQ$1508,6,0)</f>
        <v>平12 老発307
第5 の18 の④</v>
      </c>
    </row>
    <row r="118" spans="2:13" ht="30" customHeight="1" x14ac:dyDescent="0.65">
      <c r="B118" s="462">
        <f t="shared" si="16"/>
        <v>20</v>
      </c>
      <c r="C118" s="463">
        <v>17</v>
      </c>
      <c r="D118" s="208" t="str">
        <f>IF(VLOOKUP(I118,'自主点検表（養護老人ホーム）'!$A$6:$AE$1508,2,0)=0,"",VLOOKUP(I118,'自主点検表（養護老人ホーム）'!$A$6:$AE$1508,2,0))</f>
        <v>４ 食 事</v>
      </c>
      <c r="E118" s="409" t="s">
        <v>1043</v>
      </c>
      <c r="F118" s="409"/>
      <c r="G118" s="409" t="str">
        <f>VLOOKUP(I118,'自主点検表（養護老人ホーム）'!$A$6:$AE$1508,8,0)</f>
        <v>　栄養並びに入所者の心身の状況及び嗜好を考慮した食事を、適切な時間に提供していますか。</v>
      </c>
      <c r="H118" s="94" t="str">
        <f t="shared" si="17"/>
        <v>✖</v>
      </c>
      <c r="I118" s="415">
        <v>115</v>
      </c>
      <c r="J118" s="244" t="str">
        <f>VLOOKUP(I118,'自主点検表（養護老人ホーム）'!$AG$6:$AJ$1508,2,0)</f>
        <v>いる・いない</v>
      </c>
      <c r="K118" s="109" t="s">
        <v>365</v>
      </c>
      <c r="L118" s="111" t="str">
        <f t="shared" si="19"/>
        <v>要入力</v>
      </c>
      <c r="M118" s="394" t="str">
        <f>VLOOKUP(I118,'自主点検表（養護老人ホーム）'!$AG$6:$AQ$1508,6,0)</f>
        <v>条例第57 条
昭41 厚令19
第17 条</v>
      </c>
    </row>
    <row r="119" spans="2:13" ht="30" customHeight="1" x14ac:dyDescent="0.65">
      <c r="B119" s="462">
        <f t="shared" si="16"/>
        <v>20</v>
      </c>
      <c r="C119" s="463">
        <v>17</v>
      </c>
      <c r="D119" s="208" t="str">
        <f>IF(VLOOKUP(I119,'自主点検表（養護老人ホーム）'!$A$6:$AE$1508,2,0)=0,"",VLOOKUP(I119,'自主点検表（養護老人ホーム）'!$A$6:$AE$1508,2,0))</f>
        <v/>
      </c>
      <c r="E119" s="409"/>
      <c r="F119" s="409"/>
      <c r="G119" s="409" t="str">
        <f>VLOOKUP(I119,'自主点検表（養護老人ホーム）'!$A$6:$AE$1508,8,0)</f>
        <v>　また、入所者の食事は、自立の支援に配慮し、できるだけ離床して食堂で行われるよう努めていますか。</v>
      </c>
      <c r="H119" s="94" t="str">
        <f t="shared" si="17"/>
        <v>✖</v>
      </c>
      <c r="I119" s="415">
        <v>116</v>
      </c>
      <c r="J119" s="244" t="str">
        <f>VLOOKUP(I119,'自主点検表（養護老人ホーム）'!$AG$6:$AJ$1508,2,0)</f>
        <v>いる・いない</v>
      </c>
      <c r="K119" s="109" t="s">
        <v>365</v>
      </c>
      <c r="L119" s="111" t="str">
        <f t="shared" si="19"/>
        <v>要入力</v>
      </c>
      <c r="M119" s="394" t="str">
        <f>VLOOKUP(I119,'自主点検表（養護老人ホーム）'!$AG$6:$AQ$1508,6,0)</f>
        <v>平12 老発307
第5 の4 の(1)</v>
      </c>
    </row>
    <row r="120" spans="2:13" ht="30" customHeight="1" x14ac:dyDescent="0.65">
      <c r="B120" s="462">
        <f t="shared" si="16"/>
        <v>20</v>
      </c>
      <c r="C120" s="463">
        <v>17</v>
      </c>
      <c r="D120" s="208" t="str">
        <f>IF(VLOOKUP(I120,'自主点検表（養護老人ホーム）'!$A$6:$AE$1508,2,0)=0,"",VLOOKUP(I120,'自主点検表（養護老人ホーム）'!$A$6:$AE$1508,2,0))</f>
        <v/>
      </c>
      <c r="E120" s="409" t="s">
        <v>5</v>
      </c>
      <c r="F120" s="409"/>
      <c r="G120" s="409" t="str">
        <f>VLOOKUP(I120,'自主点検表（養護老人ホーム）'!$A$6:$AE$1508,8,0)</f>
        <v>　調理は、あらかじめ作成された献立(予定献立表)に従って行うとともに、その実施状況（実施献立表）を明らかにしていますか。</v>
      </c>
      <c r="H120" s="94" t="str">
        <f t="shared" si="17"/>
        <v>✖</v>
      </c>
      <c r="I120" s="415">
        <v>117</v>
      </c>
      <c r="J120" s="244" t="str">
        <f>VLOOKUP(I120,'自主点検表（養護老人ホーム）'!$AG$6:$AJ$1508,2,0)</f>
        <v>いる・いない</v>
      </c>
      <c r="K120" s="109" t="s">
        <v>365</v>
      </c>
      <c r="L120" s="111" t="str">
        <f t="shared" si="19"/>
        <v>要入力</v>
      </c>
      <c r="M120" s="394" t="str">
        <f>VLOOKUP(I120,'自主点検表（養護老人ホーム）'!$AG$6:$AQ$1508,6,0)</f>
        <v>平12 老発307
第5 の4 の(2)</v>
      </c>
    </row>
    <row r="121" spans="2:13" ht="30" customHeight="1" x14ac:dyDescent="0.65">
      <c r="B121" s="462">
        <f t="shared" si="16"/>
        <v>20</v>
      </c>
      <c r="C121" s="463">
        <v>17</v>
      </c>
      <c r="D121" s="208" t="str">
        <f>IF(VLOOKUP(I121,'自主点検表（養護老人ホーム）'!$A$6:$AE$1508,2,0)=0,"",VLOOKUP(I121,'自主点検表（養護老人ホーム）'!$A$6:$AE$1508,2,0))</f>
        <v/>
      </c>
      <c r="E121" s="409"/>
      <c r="F121" s="409"/>
      <c r="G121" s="409" t="str">
        <f>VLOOKUP(I121,'自主点検表（養護老人ホーム）'!$A$6:$AE$1508,8,0)</f>
        <v>また、病弱者に対する献立については、必要に応じ、医師の指導を受けていますか。</v>
      </c>
      <c r="H121" s="94" t="str">
        <f t="shared" si="17"/>
        <v>✖</v>
      </c>
      <c r="I121" s="415">
        <v>118</v>
      </c>
      <c r="J121" s="244" t="str">
        <f>VLOOKUP(I121,'自主点検表（養護老人ホーム）'!$AG$6:$AJ$1508,2,0)</f>
        <v>いる・いない</v>
      </c>
      <c r="K121" s="109" t="s">
        <v>365</v>
      </c>
      <c r="L121" s="111" t="str">
        <f t="shared" si="19"/>
        <v>要入力</v>
      </c>
      <c r="M121" s="394">
        <f>VLOOKUP(I121,'自主点検表（養護老人ホーム）'!$AG$6:$AQ$1508,6,0)</f>
        <v>0</v>
      </c>
    </row>
    <row r="122" spans="2:13" ht="30" customHeight="1" x14ac:dyDescent="0.65">
      <c r="B122" s="462">
        <f t="shared" si="16"/>
        <v>20</v>
      </c>
      <c r="C122" s="463">
        <v>17</v>
      </c>
      <c r="D122" s="208" t="str">
        <f>IF(VLOOKUP(I122,'自主点検表（養護老人ホーム）'!$A$6:$AE$1508,2,0)=0,"",VLOOKUP(I122,'自主点検表（養護老人ホーム）'!$A$6:$AE$1508,2,0))</f>
        <v/>
      </c>
      <c r="E122" s="409" t="s">
        <v>6</v>
      </c>
      <c r="F122" s="409"/>
      <c r="G122" s="409" t="str">
        <f>VLOOKUP(I122,'自主点検表（養護老人ホーム）'!$A$6:$AE$1508,8,0)</f>
        <v xml:space="preserve">　食事時間は適切なものとし、夕食時間は午後６時以降とすることが望ましいですが、早くても午後５時以降としていますか。  </v>
      </c>
      <c r="H122" s="94" t="str">
        <f t="shared" si="17"/>
        <v>✖</v>
      </c>
      <c r="I122" s="415">
        <v>119</v>
      </c>
      <c r="J122" s="244" t="str">
        <f>VLOOKUP(I122,'自主点検表（養護老人ホーム）'!$AG$6:$AJ$1508,2,0)</f>
        <v>いる・いない</v>
      </c>
      <c r="K122" s="109" t="s">
        <v>365</v>
      </c>
      <c r="L122" s="111" t="str">
        <f t="shared" si="19"/>
        <v>要入力</v>
      </c>
      <c r="M122" s="394" t="str">
        <f>VLOOKUP(I122,'自主点検表（養護老人ホーム）'!$AG$6:$AQ$1508,6,0)</f>
        <v>平12 老発307
第5 の4 の(3)</v>
      </c>
    </row>
    <row r="123" spans="2:13" ht="30" customHeight="1" x14ac:dyDescent="0.65">
      <c r="B123" s="462">
        <f t="shared" si="16"/>
        <v>20</v>
      </c>
      <c r="C123" s="463">
        <v>17</v>
      </c>
      <c r="D123" s="208" t="str">
        <f>IF(VLOOKUP(I123,'自主点検表（養護老人ホーム）'!$A$6:$AE$1508,2,0)=0,"",VLOOKUP(I123,'自主点検表（養護老人ホーム）'!$A$6:$AE$1508,2,0))</f>
        <v/>
      </c>
      <c r="E123" s="409" t="s">
        <v>7</v>
      </c>
      <c r="F123" s="409"/>
      <c r="G123" s="409" t="str">
        <f>VLOOKUP(I123,'自主点検表（養護老人ホーム）'!$A$6:$AE$1508,8,0)</f>
        <v>食事の提供に関する業務は、養護老人ホーム自らが行っていますか。　　</v>
      </c>
      <c r="H123" s="94" t="str">
        <f>_xlfn.IFS(L123="不適切","★",L123="要入力","✖",L123="委託等","▲",L123="適切","",L123="","",L123="要確認","？")</f>
        <v/>
      </c>
      <c r="I123" s="415">
        <v>120</v>
      </c>
      <c r="J123" s="244" t="str">
        <f>VLOOKUP(I123,'自主点検表（養護老人ホーム）'!$AG$6:$AJ$1508,2,0)</f>
        <v>いる・いない（委託等）</v>
      </c>
      <c r="K123" s="109"/>
      <c r="L123" s="111"/>
      <c r="M123" s="394" t="str">
        <f>VLOOKUP(I123,'自主点検表（養護老人ホーム）'!$AG$6:$AQ$1508,6,0)</f>
        <v>平12 老発307
第5 の4 の(4)</v>
      </c>
    </row>
    <row r="124" spans="2:13" ht="30" customHeight="1" x14ac:dyDescent="0.65">
      <c r="B124" s="462">
        <f t="shared" si="16"/>
        <v>20</v>
      </c>
      <c r="C124" s="463">
        <v>17</v>
      </c>
      <c r="D124" s="208" t="str">
        <f>IF(VLOOKUP(I124,'自主点検表（養護老人ホーム）'!$A$6:$AE$1508,2,0)=0,"",VLOOKUP(I124,'自主点検表（養護老人ホーム）'!$A$6:$AE$1508,2,0))</f>
        <v/>
      </c>
      <c r="E124" s="409"/>
      <c r="F124" s="409"/>
      <c r="G124" s="409" t="str">
        <f>VLOOKUP(I124,'自主点検表（養護老人ホーム）'!$A$6:$AE$1508,8,0)</f>
        <v>食事の提供に関する業務を第三者に委託している場合には、栄養管理、調理管理、材料管理、施設等管理、業務管理、衛生管理、労働衛生管理について施設自らが行う等、当該施設の施設長が業務遂行上必要な注意を果たし得るような体制と契約内容になっていますか。　</v>
      </c>
      <c r="H124" s="94" t="str">
        <f>_xlfn.IFS(L124="不適切","★",L124="要入力","✖",L124="委託等","▲",L124="適切","",L124="","",L124="要確認","？")</f>
        <v>✖</v>
      </c>
      <c r="I124" s="415">
        <v>121</v>
      </c>
      <c r="J124" s="244" t="str">
        <f>VLOOKUP(I124,'自主点検表（養護老人ホーム）'!$AG$6:$AJ$1508,2,0)</f>
        <v>いる・いない</v>
      </c>
      <c r="K124" s="109" t="s">
        <v>365</v>
      </c>
      <c r="L124" s="111" t="str">
        <f t="shared" ref="L124" si="20">_xlfn.IFS(J124=K124,"適切",J124="いる・いない","要入力",J124="いない","不適切",J124="非該当","要確認")</f>
        <v>要入力</v>
      </c>
      <c r="M124" s="394" t="str">
        <f>VLOOKUP(I124,'自主点検表（養護老人ホーム）'!$AG$6:$AQ$1508,6,0)</f>
        <v>平12 老発307
第5 の4 の(4)</v>
      </c>
    </row>
    <row r="125" spans="2:13" ht="30" customHeight="1" x14ac:dyDescent="0.65">
      <c r="B125" s="462">
        <f t="shared" si="16"/>
        <v>20</v>
      </c>
      <c r="C125" s="463">
        <v>17</v>
      </c>
      <c r="D125" s="208" t="str">
        <f>IF(VLOOKUP(I125,'自主点検表（養護老人ホーム）'!$A$6:$AE$1508,2,0)=0,"",VLOOKUP(I125,'自主点検表（養護老人ホーム）'!$A$6:$AE$1508,2,0))</f>
        <v/>
      </c>
      <c r="E125" s="413" t="s">
        <v>1053</v>
      </c>
      <c r="F125" s="409"/>
      <c r="G125" s="409" t="str">
        <f>VLOOKUP(I125,'自主点検表（養護老人ホーム）'!$A$6:$AE$1508,8,0)</f>
        <v xml:space="preserve">　食事提供については、入所者の嚥下や咀嚼の状況、食欲など心身の状態等を当該入所者の食事に的確に反映させるために、居室関係部門と食事関係部門との連絡が十分とられていますか。  </v>
      </c>
      <c r="H125" s="94" t="str">
        <f t="shared" si="17"/>
        <v>✖</v>
      </c>
      <c r="I125" s="415">
        <v>122</v>
      </c>
      <c r="J125" s="244" t="str">
        <f>VLOOKUP(I125,'自主点検表（養護老人ホーム）'!$AG$6:$AJ$1508,2,0)</f>
        <v>いる・いない</v>
      </c>
      <c r="K125" s="109" t="s">
        <v>365</v>
      </c>
      <c r="L125" s="111" t="str">
        <f t="shared" si="19"/>
        <v>要入力</v>
      </c>
      <c r="M125" s="394" t="str">
        <f>VLOOKUP(I125,'自主点検表（養護老人ホーム）'!$AG$6:$AQ$1508,6,0)</f>
        <v>平12 老発307
第5 の4 の(5)</v>
      </c>
    </row>
    <row r="126" spans="2:13" ht="30" customHeight="1" x14ac:dyDescent="0.65">
      <c r="B126" s="462">
        <f t="shared" si="16"/>
        <v>20</v>
      </c>
      <c r="C126" s="463">
        <v>17</v>
      </c>
      <c r="D126" s="208" t="str">
        <f>IF(VLOOKUP(I126,'自主点検表（養護老人ホーム）'!$A$6:$AE$1508,2,0)=0,"",VLOOKUP(I126,'自主点検表（養護老人ホーム）'!$A$6:$AE$1508,2,0))</f>
        <v/>
      </c>
      <c r="E126" s="413" t="s">
        <v>1058</v>
      </c>
      <c r="F126" s="409"/>
      <c r="G126" s="409" t="str">
        <f>VLOOKUP(I126,'自主点検表（養護老人ホーム）'!$A$6:$AE$1508,8,0)</f>
        <v>　入所者に対しては、適切な栄養食事相談を行っていますか。</v>
      </c>
      <c r="H126" s="94" t="str">
        <f t="shared" si="17"/>
        <v>✖</v>
      </c>
      <c r="I126" s="415">
        <v>123</v>
      </c>
      <c r="J126" s="244" t="str">
        <f>VLOOKUP(I126,'自主点検表（養護老人ホーム）'!$AG$6:$AJ$1508,2,0)</f>
        <v>いる・いない</v>
      </c>
      <c r="K126" s="109" t="s">
        <v>365</v>
      </c>
      <c r="L126" s="111" t="str">
        <f t="shared" si="19"/>
        <v>要入力</v>
      </c>
      <c r="M126" s="394" t="str">
        <f>VLOOKUP(I126,'自主点検表（養護老人ホーム）'!$AG$6:$AQ$1508,6,0)</f>
        <v>平12 老発307
第5 の4 の(6)</v>
      </c>
    </row>
    <row r="127" spans="2:13" ht="30" customHeight="1" x14ac:dyDescent="0.65">
      <c r="B127" s="462">
        <f t="shared" si="16"/>
        <v>20</v>
      </c>
      <c r="C127" s="463">
        <v>17</v>
      </c>
      <c r="D127" s="208" t="str">
        <f>IF(VLOOKUP(I127,'自主点検表（養護老人ホーム）'!$A$6:$AE$1508,2,0)=0,"",VLOOKUP(I127,'自主点検表（養護老人ホーム）'!$A$6:$AE$1508,2,0))</f>
        <v/>
      </c>
      <c r="E127" s="413" t="s">
        <v>1059</v>
      </c>
      <c r="F127" s="409"/>
      <c r="G127" s="409" t="str">
        <f>VLOOKUP(I127,'自主点検表（養護老人ホーム）'!$A$6:$AE$1508,8,0)</f>
        <v>　食事内容について、当該施設の医師又は栄養士（栄養士を配置していない場合は、連携を図っている他の社会福祉施設等の栄養士）を含む会議において、検討していますか。</v>
      </c>
      <c r="H127" s="94" t="str">
        <f t="shared" si="17"/>
        <v>✖</v>
      </c>
      <c r="I127" s="415">
        <v>124</v>
      </c>
      <c r="J127" s="244" t="str">
        <f>VLOOKUP(I127,'自主点検表（養護老人ホーム）'!$AG$6:$AJ$1508,2,0)</f>
        <v>いる・いない</v>
      </c>
      <c r="K127" s="109" t="s">
        <v>365</v>
      </c>
      <c r="L127" s="111" t="str">
        <f t="shared" si="19"/>
        <v>要入力</v>
      </c>
      <c r="M127" s="394" t="str">
        <f>VLOOKUP(I127,'自主点検表（養護老人ホーム）'!$AG$6:$AQ$1508,6,0)</f>
        <v>平12 老発307
第5 の4 の(7)</v>
      </c>
    </row>
    <row r="128" spans="2:13" ht="30" customHeight="1" x14ac:dyDescent="0.65">
      <c r="B128" s="462">
        <f t="shared" si="16"/>
        <v>21</v>
      </c>
      <c r="C128" s="463">
        <v>18</v>
      </c>
      <c r="D128" s="208" t="str">
        <f>IF(VLOOKUP(I128,'自主点検表（養護老人ホーム）'!$A$6:$AE$1508,2,0)=0,"",VLOOKUP(I128,'自主点検表（養護老人ホーム）'!$A$6:$AE$1508,2,0))</f>
        <v>５ 生活相談等</v>
      </c>
      <c r="E128" s="409" t="s">
        <v>1043</v>
      </c>
      <c r="F128" s="409"/>
      <c r="G128" s="409" t="str">
        <f>VLOOKUP(I128,'自主点検表（養護老人ホーム）'!$A$6:$AE$1508,8,0)</f>
        <v>　常に入所者の心身の状況、その置かれている環境等の的確な把握に努め、入所者又はその家族に対し、その相談に適切に応じるとともに、必要な助言その他の援助を行っていますか。</v>
      </c>
      <c r="H128" s="94" t="str">
        <f t="shared" si="17"/>
        <v>✖</v>
      </c>
      <c r="I128" s="415">
        <v>125</v>
      </c>
      <c r="J128" s="244" t="str">
        <f>VLOOKUP(I128,'自主点検表（養護老人ホーム）'!$AG$6:$AJ$1508,2,0)</f>
        <v>いる・いない</v>
      </c>
      <c r="K128" s="109" t="s">
        <v>365</v>
      </c>
      <c r="L128" s="111" t="str">
        <f t="shared" si="19"/>
        <v>要入力</v>
      </c>
      <c r="M128" s="394" t="str">
        <f>VLOOKUP(I128,'自主点検表（養護老人ホーム）'!$AG$6:$AQ$1508,6,0)</f>
        <v>条例第58 条第1 項
昭41 厚令19
第18 条第1 項</v>
      </c>
    </row>
    <row r="129" spans="2:13" ht="30" customHeight="1" x14ac:dyDescent="0.65">
      <c r="B129" s="462">
        <f t="shared" si="16"/>
        <v>21</v>
      </c>
      <c r="C129" s="463">
        <v>18</v>
      </c>
      <c r="D129" s="208" t="str">
        <f>IF(VLOOKUP(I129,'自主点検表（養護老人ホーム）'!$A$6:$AE$1508,2,0)=0,"",VLOOKUP(I129,'自主点検表（養護老人ホーム）'!$A$6:$AE$1508,2,0))</f>
        <v/>
      </c>
      <c r="E129" s="409" t="s">
        <v>5</v>
      </c>
      <c r="F129" s="409"/>
      <c r="G129" s="409" t="str">
        <f>VLOOKUP(I129,'自主点検表（養護老人ホーム）'!$A$6:$AE$1508,8,0)</f>
        <v>　入所者に対し、処遇計画に基づき、自立した日常生活を営むために必要な指導及び訓練等を行っていますか。</v>
      </c>
      <c r="H129" s="94" t="str">
        <f t="shared" si="17"/>
        <v>✖</v>
      </c>
      <c r="I129" s="415">
        <v>126</v>
      </c>
      <c r="J129" s="244" t="str">
        <f>VLOOKUP(I129,'自主点検表（養護老人ホーム）'!$AG$6:$AJ$1508,2,0)</f>
        <v>いる・いない</v>
      </c>
      <c r="K129" s="109" t="s">
        <v>365</v>
      </c>
      <c r="L129" s="111" t="str">
        <f t="shared" si="19"/>
        <v>要入力</v>
      </c>
      <c r="M129" s="394" t="str">
        <f>VLOOKUP(I129,'自主点検表（養護老人ホーム）'!$AG$6:$AQ$1508,6,0)</f>
        <v>条例第58 条第2 項
昭41 厚令19
第18 条第2 項</v>
      </c>
    </row>
    <row r="130" spans="2:13" ht="30" customHeight="1" x14ac:dyDescent="0.65">
      <c r="B130" s="462">
        <f t="shared" si="16"/>
        <v>21</v>
      </c>
      <c r="C130" s="463">
        <v>18</v>
      </c>
      <c r="D130" s="208" t="str">
        <f>IF(VLOOKUP(I130,'自主点検表（養護老人ホーム）'!$A$6:$AE$1508,2,0)=0,"",VLOOKUP(I130,'自主点検表（養護老人ホーム）'!$A$6:$AE$1508,2,0))</f>
        <v/>
      </c>
      <c r="E130" s="409" t="s">
        <v>6</v>
      </c>
      <c r="F130" s="409"/>
      <c r="G130" s="409" t="str">
        <f>VLOOKUP(I130,'自主点検表（養護老人ホーム）'!$A$6:$AE$1508,8,0)</f>
        <v>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v>
      </c>
      <c r="H130" s="94" t="str">
        <f t="shared" si="17"/>
        <v>✖</v>
      </c>
      <c r="I130" s="415">
        <v>127</v>
      </c>
      <c r="J130" s="244" t="str">
        <f>VLOOKUP(I130,'自主点検表（養護老人ホーム）'!$AG$6:$AJ$1508,2,0)</f>
        <v>いる・いない</v>
      </c>
      <c r="K130" s="109" t="s">
        <v>365</v>
      </c>
      <c r="L130" s="111" t="str">
        <f t="shared" si="19"/>
        <v>要入力</v>
      </c>
      <c r="M130" s="394" t="str">
        <f>VLOOKUP(I130,'自主点検表（養護老人ホーム）'!$AG$6:$AQ$1508,6,0)</f>
        <v>条例第58 条第3 項
昭41 厚令19
第18 条第3 項</v>
      </c>
    </row>
    <row r="131" spans="2:13" ht="30" customHeight="1" x14ac:dyDescent="0.65">
      <c r="B131" s="462">
        <f t="shared" si="16"/>
        <v>21</v>
      </c>
      <c r="C131" s="463">
        <v>18</v>
      </c>
      <c r="D131" s="208" t="str">
        <f>IF(VLOOKUP(I131,'自主点検表（養護老人ホーム）'!$A$6:$AE$1508,2,0)=0,"",VLOOKUP(I131,'自主点検表（養護老人ホーム）'!$A$6:$AE$1508,2,0))</f>
        <v/>
      </c>
      <c r="E131" s="409"/>
      <c r="F131" s="409"/>
      <c r="G131" s="409" t="str">
        <f>VLOOKUP(I131,'自主点検表（養護老人ホーム）'!$A$6:$AE$1508,8,0)</f>
        <v>手続を進めるに当たって、金銭にかかるものについては、書面等をもって事前に同意を得るとともに、代行した後は、その都度本人に確認を得ていますか。併せて、その経過を記録していますか。</v>
      </c>
      <c r="H131" s="94" t="str">
        <f t="shared" si="17"/>
        <v>✖</v>
      </c>
      <c r="I131" s="415">
        <v>128</v>
      </c>
      <c r="J131" s="244" t="str">
        <f>VLOOKUP(I131,'自主点検表（養護老人ホーム）'!$AG$6:$AJ$1508,2,0)</f>
        <v>いる・いない</v>
      </c>
      <c r="K131" s="109" t="s">
        <v>365</v>
      </c>
      <c r="L131" s="111" t="str">
        <f t="shared" si="19"/>
        <v>要入力</v>
      </c>
      <c r="M131" s="394" t="str">
        <f>VLOOKUP(I131,'自主点検表（養護老人ホーム）'!$AG$6:$AQ$1508,6,0)</f>
        <v>平12 老発307
第5 の5 の(2)</v>
      </c>
    </row>
    <row r="132" spans="2:13" ht="30" customHeight="1" x14ac:dyDescent="0.65">
      <c r="B132" s="462">
        <f t="shared" ref="B132:B198" si="21">C132+3</f>
        <v>21</v>
      </c>
      <c r="C132" s="463">
        <v>18</v>
      </c>
      <c r="D132" s="208" t="str">
        <f>IF(VLOOKUP(I132,'自主点検表（養護老人ホーム）'!$A$6:$AE$1508,2,0)=0,"",VLOOKUP(I132,'自主点検表（養護老人ホーム）'!$A$6:$AE$1508,2,0))</f>
        <v/>
      </c>
      <c r="E132" s="409" t="s">
        <v>7</v>
      </c>
      <c r="F132" s="409"/>
      <c r="G132" s="409" t="str">
        <f>VLOOKUP(I132,'自主点検表（養護老人ホーム）'!$A$6:$AE$1508,8,0)</f>
        <v>　常に入所者の家族との連携を図るとともに、入所者の家族に対し、当該施設の会報の送付、施設が実施する行事への参加の呼びかけ等によって入所者とその家族が交流できる機会等を確保するよう努めていますか。</v>
      </c>
      <c r="H132" s="94" t="str">
        <f t="shared" si="17"/>
        <v>✖</v>
      </c>
      <c r="I132" s="415">
        <v>129</v>
      </c>
      <c r="J132" s="244" t="str">
        <f>VLOOKUP(I132,'自主点検表（養護老人ホーム）'!$AG$6:$AJ$1508,2,0)</f>
        <v>いる・いない</v>
      </c>
      <c r="K132" s="109" t="s">
        <v>365</v>
      </c>
      <c r="L132" s="111" t="str">
        <f t="shared" si="19"/>
        <v>要入力</v>
      </c>
      <c r="M132" s="394" t="str">
        <f>VLOOKUP(I132,'自主点検表（養護老人ホーム）'!$AG$6:$AQ$1508,6,0)</f>
        <v>条例第58 条第4 項
昭41 厚令19
第18 条第4 項
平12 老発307
第5 の5 の(3)</v>
      </c>
    </row>
    <row r="133" spans="2:13" ht="30" customHeight="1" x14ac:dyDescent="0.65">
      <c r="B133" s="462">
        <f t="shared" si="21"/>
        <v>21</v>
      </c>
      <c r="C133" s="463">
        <v>18</v>
      </c>
      <c r="D133" s="208" t="str">
        <f>IF(VLOOKUP(I133,'自主点検表（養護老人ホーム）'!$A$6:$AE$1508,2,0)=0,"",VLOOKUP(I133,'自主点検表（養護老人ホーム）'!$A$6:$AE$1508,2,0))</f>
        <v/>
      </c>
      <c r="E133" s="409"/>
      <c r="F133" s="409"/>
      <c r="G133" s="409" t="str">
        <f>VLOOKUP(I133,'自主点検表（養護老人ホーム）'!$A$6:$AE$1508,8,0)</f>
        <v>　また、入所者と家族の面会の場所や時間等についても、入所者やその家族の利便に配慮したものとなっていますか。</v>
      </c>
      <c r="H133" s="94" t="str">
        <f t="shared" ref="H133:H202" si="22">_xlfn.IFS(L133="不適切","★",L133="要入力","✖",L133="非該当","▲",L133="適切","",L133="","",L133="要確認","？")</f>
        <v>✖</v>
      </c>
      <c r="I133" s="415">
        <v>130</v>
      </c>
      <c r="J133" s="244" t="str">
        <f>VLOOKUP(I133,'自主点検表（養護老人ホーム）'!$AG$6:$AJ$1508,2,0)</f>
        <v>いる・いない</v>
      </c>
      <c r="K133" s="109" t="s">
        <v>365</v>
      </c>
      <c r="L133" s="111" t="str">
        <f t="shared" ref="L133:L153" si="23">_xlfn.IFS(J133=K133,"適切",J133="いる・いない","要入力",J133="いない","不適切",J133="非該当","要確認")</f>
        <v>要入力</v>
      </c>
      <c r="M133" s="394" t="str">
        <f>VLOOKUP(I133,'自主点検表（養護老人ホーム）'!$AG$6:$AQ$1508,6,0)</f>
        <v>平12 老発307
第5 の5 の(3)</v>
      </c>
    </row>
    <row r="134" spans="2:13" ht="30" customHeight="1" x14ac:dyDescent="0.65">
      <c r="B134" s="462">
        <f t="shared" si="21"/>
        <v>21</v>
      </c>
      <c r="C134" s="463">
        <v>18</v>
      </c>
      <c r="D134" s="208" t="str">
        <f>IF(VLOOKUP(I134,'自主点検表（養護老人ホーム）'!$A$6:$AE$1508,2,0)=0,"",VLOOKUP(I134,'自主点検表（養護老人ホーム）'!$A$6:$AE$1508,2,0))</f>
        <v/>
      </c>
      <c r="E134" s="413" t="s">
        <v>1053</v>
      </c>
      <c r="F134" s="409"/>
      <c r="G134" s="409" t="str">
        <f>VLOOKUP(I134,'自主点検表（養護老人ホーム）'!$A$6:$AE$1508,8,0)</f>
        <v>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v>
      </c>
      <c r="H134" s="94" t="str">
        <f t="shared" si="22"/>
        <v>✖</v>
      </c>
      <c r="I134" s="415">
        <v>131</v>
      </c>
      <c r="J134" s="244" t="str">
        <f>VLOOKUP(I134,'自主点検表（養護老人ホーム）'!$AG$6:$AJ$1508,2,0)</f>
        <v>いる・いない</v>
      </c>
      <c r="K134" s="109" t="s">
        <v>365</v>
      </c>
      <c r="L134" s="111" t="str">
        <f t="shared" si="23"/>
        <v>要入力</v>
      </c>
      <c r="M134" s="394" t="str">
        <f>VLOOKUP(I134,'自主点検表（養護老人ホーム）'!$AG$6:$AQ$1508,6,0)</f>
        <v>条例第58 条第5 項
昭41 厚令19
第18 条第5 項
平12 老発307
第5 の5 の(4)</v>
      </c>
    </row>
    <row r="135" spans="2:13" ht="30" customHeight="1" x14ac:dyDescent="0.65">
      <c r="B135" s="462">
        <f t="shared" si="21"/>
        <v>21</v>
      </c>
      <c r="C135" s="463">
        <v>18</v>
      </c>
      <c r="D135" s="208" t="str">
        <f>IF(VLOOKUP(I135,'自主点検表（養護老人ホーム）'!$A$6:$AE$1508,2,0)=0,"",VLOOKUP(I135,'自主点検表（養護老人ホーム）'!$A$6:$AE$1508,2,0))</f>
        <v/>
      </c>
      <c r="E135" s="413" t="s">
        <v>1058</v>
      </c>
      <c r="F135" s="409"/>
      <c r="G135" s="409" t="str">
        <f>VLOOKUP(I135,'自主点検表（養護老人ホーム）'!$A$6:$AE$1508,8,0)</f>
        <v>　入所者に対しては、退所後の地域における生活を念頭に置いて、自立的な生活に必要な援助を行っていますか。</v>
      </c>
      <c r="H135" s="94" t="str">
        <f t="shared" si="22"/>
        <v>✖</v>
      </c>
      <c r="I135" s="415">
        <v>132</v>
      </c>
      <c r="J135" s="244" t="str">
        <f>VLOOKUP(I135,'自主点検表（養護老人ホーム）'!$AG$6:$AJ$1508,2,0)</f>
        <v>いる・いない</v>
      </c>
      <c r="K135" s="109" t="s">
        <v>365</v>
      </c>
      <c r="L135" s="111" t="str">
        <f t="shared" si="23"/>
        <v>要入力</v>
      </c>
      <c r="M135" s="394" t="str">
        <f>VLOOKUP(I135,'自主点検表（養護老人ホーム）'!$AG$6:$AQ$1508,6,0)</f>
        <v>条例第58 条第6 項
昭41 厚令19
第18 条第6 項</v>
      </c>
    </row>
    <row r="136" spans="2:13" ht="30" customHeight="1" x14ac:dyDescent="0.65">
      <c r="B136" s="462">
        <f t="shared" si="21"/>
        <v>21</v>
      </c>
      <c r="C136" s="463">
        <v>18</v>
      </c>
      <c r="D136" s="208" t="str">
        <f>IF(VLOOKUP(I136,'自主点検表（養護老人ホーム）'!$A$6:$AE$1508,2,0)=0,"",VLOOKUP(I136,'自主点検表（養護老人ホーム）'!$A$6:$AE$1508,2,0))</f>
        <v/>
      </c>
      <c r="E136" s="413" t="s">
        <v>1059</v>
      </c>
      <c r="F136" s="409"/>
      <c r="G136" s="409" t="str">
        <f>VLOOKUP(I136,'自主点検表（養護老人ホーム）'!$A$6:$AE$1508,8,0)</f>
        <v>１週間に２回以上、入所者を入浴させ、又は清拭していますか。</v>
      </c>
      <c r="H136" s="94" t="str">
        <f t="shared" si="22"/>
        <v>✖</v>
      </c>
      <c r="I136" s="415">
        <v>133</v>
      </c>
      <c r="J136" s="244" t="str">
        <f>VLOOKUP(I136,'自主点検表（養護老人ホーム）'!$AG$6:$AJ$1508,2,0)</f>
        <v>いる・いない</v>
      </c>
      <c r="K136" s="109" t="s">
        <v>365</v>
      </c>
      <c r="L136" s="111" t="str">
        <f t="shared" si="23"/>
        <v>要入力</v>
      </c>
      <c r="M136" s="394" t="str">
        <f>VLOOKUP(I136,'自主点検表（養護老人ホーム）'!$AG$6:$AQ$1508,6,0)</f>
        <v>条例第58 条第7 項
昭41 厚令19
第18 条第7 項</v>
      </c>
    </row>
    <row r="137" spans="2:13" ht="30" customHeight="1" x14ac:dyDescent="0.65">
      <c r="B137" s="462">
        <f t="shared" si="21"/>
        <v>21</v>
      </c>
      <c r="C137" s="463">
        <v>18</v>
      </c>
      <c r="D137" s="208" t="str">
        <f>IF(VLOOKUP(I137,'自主点検表（養護老人ホーム）'!$A$6:$AE$1508,2,0)=0,"",VLOOKUP(I137,'自主点検表（養護老人ホーム）'!$A$6:$AE$1508,2,0))</f>
        <v/>
      </c>
      <c r="E137" s="409"/>
      <c r="F137" s="409"/>
      <c r="G137" s="409" t="str">
        <f>VLOOKUP(I137,'自主点検表（養護老人ホーム）'!$A$6:$AE$1508,8,0)</f>
        <v>入浴に際しては、必要に応じて、見回り等により安全確認を行っていますか。</v>
      </c>
      <c r="H137" s="94" t="str">
        <f t="shared" si="22"/>
        <v>✖</v>
      </c>
      <c r="I137" s="415">
        <v>134</v>
      </c>
      <c r="J137" s="244" t="str">
        <f>VLOOKUP(I137,'自主点検表（養護老人ホーム）'!$AG$6:$AJ$1508,2,0)</f>
        <v>いる・いない</v>
      </c>
      <c r="K137" s="109" t="s">
        <v>365</v>
      </c>
      <c r="L137" s="111" t="str">
        <f t="shared" si="23"/>
        <v>要入力</v>
      </c>
      <c r="M137" s="394">
        <f>VLOOKUP(I137,'自主点検表（養護老人ホーム）'!$AG$6:$AQ$1508,6,0)</f>
        <v>0</v>
      </c>
    </row>
    <row r="138" spans="2:13" ht="30" customHeight="1" x14ac:dyDescent="0.65">
      <c r="B138" s="462">
        <f t="shared" si="21"/>
        <v>21</v>
      </c>
      <c r="C138" s="463">
        <v>18</v>
      </c>
      <c r="D138" s="208" t="str">
        <f>IF(VLOOKUP(I138,'自主点検表（養護老人ホーム）'!$A$6:$AE$1508,2,0)=0,"",VLOOKUP(I138,'自主点検表（養護老人ホーム）'!$A$6:$AE$1508,2,0))</f>
        <v/>
      </c>
      <c r="E138" s="409"/>
      <c r="F138" s="409"/>
      <c r="G138" s="409" t="str">
        <f>VLOOKUP(I138,'自主点検表（養護老人ホーム）'!$A$6:$AE$1508,8,0)</f>
        <v>また、介護を要する者を入浴させる場合には、事故の危険性があることから、職員が目を離すことがないようにする等、安全確保に配慮していますか。</v>
      </c>
      <c r="H138" s="94" t="str">
        <f t="shared" si="22"/>
        <v>✖</v>
      </c>
      <c r="I138" s="415">
        <v>135</v>
      </c>
      <c r="J138" s="244" t="str">
        <f>VLOOKUP(I138,'自主点検表（養護老人ホーム）'!$AG$6:$AJ$1508,2,0)</f>
        <v>いる・いない</v>
      </c>
      <c r="K138" s="109" t="s">
        <v>365</v>
      </c>
      <c r="L138" s="111" t="str">
        <f t="shared" si="23"/>
        <v>要入力</v>
      </c>
      <c r="M138" s="394">
        <f>VLOOKUP(I138,'自主点検表（養護老人ホーム）'!$AG$6:$AQ$1508,6,0)</f>
        <v>0</v>
      </c>
    </row>
    <row r="139" spans="2:13" ht="30" customHeight="1" x14ac:dyDescent="0.65">
      <c r="B139" s="462">
        <f t="shared" si="21"/>
        <v>21</v>
      </c>
      <c r="C139" s="463">
        <v>18</v>
      </c>
      <c r="D139" s="208" t="str">
        <f>IF(VLOOKUP(I139,'自主点検表（養護老人ホーム）'!$A$6:$AE$1508,2,0)=0,"",VLOOKUP(I139,'自主点検表（養護老人ホーム）'!$A$6:$AE$1508,2,0))</f>
        <v/>
      </c>
      <c r="E139" s="413" t="s">
        <v>1060</v>
      </c>
      <c r="F139" s="409"/>
      <c r="G139" s="409" t="str">
        <f>VLOOKUP(I139,'自主点検表（養護老人ホーム）'!$A$6:$AE$1508,8,0)</f>
        <v>入所者の生活意欲の増進等を図るため、教養娯楽設備を備えるとともに、適宜レクリエーション行事を行っていますか。</v>
      </c>
      <c r="H139" s="94" t="str">
        <f t="shared" si="22"/>
        <v>✖</v>
      </c>
      <c r="I139" s="415">
        <v>136</v>
      </c>
      <c r="J139" s="244" t="str">
        <f>VLOOKUP(I139,'自主点検表（養護老人ホーム）'!$AG$6:$AJ$1508,2,0)</f>
        <v>いる・いない</v>
      </c>
      <c r="K139" s="109" t="s">
        <v>365</v>
      </c>
      <c r="L139" s="111" t="str">
        <f t="shared" si="23"/>
        <v>要入力</v>
      </c>
      <c r="M139" s="394" t="str">
        <f>VLOOKUP(I139,'自主点検表（養護老人ホーム）'!$AG$6:$AQ$1508,6,0)</f>
        <v>条例第58 条第8 項
昭41 厚令19
第18 条第8 項</v>
      </c>
    </row>
    <row r="140" spans="2:13" ht="30" customHeight="1" x14ac:dyDescent="0.65">
      <c r="B140" s="462">
        <f t="shared" si="21"/>
        <v>22</v>
      </c>
      <c r="C140" s="463">
        <v>19</v>
      </c>
      <c r="D140" s="208" t="str">
        <f>IF(VLOOKUP(I140,'自主点検表（養護老人ホーム）'!$A$6:$AE$1508,2,0)=0,"",VLOOKUP(I140,'自主点検表（養護老人ホーム）'!$A$6:$AE$1508,2,0))</f>
        <v>６　居宅サービス等の利用</v>
      </c>
      <c r="E140" s="409"/>
      <c r="F140" s="409"/>
      <c r="G140" s="409" t="str">
        <f>VLOOKUP(I140,'自主点検表（養護老人ホーム）'!$A$6:$AE$1508,8,0)</f>
        <v>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v>
      </c>
      <c r="H140" s="94" t="str">
        <f t="shared" si="22"/>
        <v>✖</v>
      </c>
      <c r="I140" s="415">
        <v>137</v>
      </c>
      <c r="J140" s="244" t="str">
        <f>VLOOKUP(I140,'自主点検表（養護老人ホーム）'!$AG$6:$AJ$1508,2,0)</f>
        <v>いる・いない</v>
      </c>
      <c r="K140" s="109" t="s">
        <v>365</v>
      </c>
      <c r="L140" s="111" t="str">
        <f t="shared" si="23"/>
        <v>要入力</v>
      </c>
      <c r="M140" s="394" t="str">
        <f>VLOOKUP(I140,'自主点検表（養護老人ホーム）'!$AG$6:$AQ$1508,6,0)</f>
        <v>条例第59 条
昭41 厚令19
第19 条
平12 老発307
第5 の6</v>
      </c>
    </row>
    <row r="141" spans="2:13" ht="30" customHeight="1" x14ac:dyDescent="0.65">
      <c r="B141" s="462">
        <f t="shared" si="21"/>
        <v>22</v>
      </c>
      <c r="C141" s="463">
        <v>19</v>
      </c>
      <c r="D141" s="208" t="str">
        <f>IF(VLOOKUP(I141,'自主点検表（養護老人ホーム）'!$A$6:$AE$1508,2,0)=0,"",VLOOKUP(I141,'自主点検表（養護老人ホーム）'!$A$6:$AE$1508,2,0))</f>
        <v>７ 健康管理</v>
      </c>
      <c r="E141" s="409"/>
      <c r="F141" s="409"/>
      <c r="G141" s="409" t="str">
        <f>VLOOKUP(I141,'自主点検表（養護老人ホーム）'!$A$6:$AE$1508,8,0)</f>
        <v>　入所者について、その入所時及び毎年定期に２回以上健康診断を行っていますか。</v>
      </c>
      <c r="H141" s="94" t="str">
        <f t="shared" si="22"/>
        <v>✖</v>
      </c>
      <c r="I141" s="415">
        <v>138</v>
      </c>
      <c r="J141" s="244" t="str">
        <f>VLOOKUP(I141,'自主点検表（養護老人ホーム）'!$AG$6:$AJ$1508,2,0)</f>
        <v>いる・いない</v>
      </c>
      <c r="K141" s="109" t="s">
        <v>365</v>
      </c>
      <c r="L141" s="111" t="str">
        <f t="shared" si="23"/>
        <v>要入力</v>
      </c>
      <c r="M141" s="394" t="str">
        <f>VLOOKUP(I141,'自主点検表（養護老人ホーム）'!$AG$6:$AQ$1508,6,0)</f>
        <v>条例第60 条
昭41 厚令19
第20 条</v>
      </c>
    </row>
    <row r="142" spans="2:13" ht="30" customHeight="1" x14ac:dyDescent="0.65">
      <c r="B142" s="462">
        <f t="shared" si="21"/>
        <v>22</v>
      </c>
      <c r="C142" s="463">
        <v>19</v>
      </c>
      <c r="D142" s="208" t="str">
        <f>IF(VLOOKUP(I142,'自主点検表（養護老人ホーム）'!$A$6:$AE$1508,2,0)=0,"",VLOOKUP(I142,'自主点検表（養護老人ホーム）'!$A$6:$AE$1508,2,0))</f>
        <v/>
      </c>
      <c r="E142" s="409"/>
      <c r="F142" s="409"/>
      <c r="G142" s="409" t="str">
        <f>VLOOKUP(I142,'自主点検表（養護老人ホーム）'!$A$6:$AE$1508,8,0)</f>
        <v>　また、健康診断は、各入居者の身体的状況等を考慮のうえ、「保健事業実施要領」の基本健康診査の検査項目に準じて行っていますか。</v>
      </c>
      <c r="H142" s="94" t="str">
        <f t="shared" si="22"/>
        <v>✖</v>
      </c>
      <c r="I142" s="415">
        <v>139</v>
      </c>
      <c r="J142" s="244" t="str">
        <f>VLOOKUP(I142,'自主点検表（養護老人ホーム）'!$AG$6:$AJ$1508,2,0)</f>
        <v>いる・いない</v>
      </c>
      <c r="K142" s="109" t="s">
        <v>365</v>
      </c>
      <c r="L142" s="111" t="str">
        <f t="shared" si="23"/>
        <v>要入力</v>
      </c>
      <c r="M142" s="394" t="str">
        <f>VLOOKUP(I142,'自主点検表（養護老人ホーム）'!$AG$6:$AQ$1508,6,0)</f>
        <v>平12 老発307
第5 の7 の(1)</v>
      </c>
    </row>
    <row r="143" spans="2:13" ht="30" customHeight="1" x14ac:dyDescent="0.65">
      <c r="B143" s="462">
        <f t="shared" si="21"/>
        <v>22</v>
      </c>
      <c r="C143" s="463">
        <v>19</v>
      </c>
      <c r="D143" s="208" t="str">
        <f>IF(VLOOKUP(I143,'自主点検表（養護老人ホーム）'!$A$6:$AE$1508,2,0)=0,"",VLOOKUP(I143,'自主点検表（養護老人ホーム）'!$A$6:$AE$1508,2,0))</f>
        <v>８ 入所者預り金の取扱い等</v>
      </c>
      <c r="E143" s="409" t="s">
        <v>1061</v>
      </c>
      <c r="F143" s="409"/>
      <c r="G143" s="409" t="str">
        <f>VLOOKUP(I143,'自主点検表（養護老人ホーム）'!$A$6:$AE$1508,8,0)</f>
        <v>入所者の所持金を施設で管理（預り金）する場合、「事務処理要領」等を定めていますか。</v>
      </c>
      <c r="H143" s="94" t="str">
        <f t="shared" si="22"/>
        <v>✖</v>
      </c>
      <c r="I143" s="415">
        <v>140</v>
      </c>
      <c r="J143" s="244" t="str">
        <f>VLOOKUP(I143,'自主点検表（養護老人ホーム）'!$AG$6:$AJ$1508,2,0)</f>
        <v>いる・いない</v>
      </c>
      <c r="K143" s="109" t="s">
        <v>365</v>
      </c>
      <c r="L143" s="111" t="str">
        <f t="shared" si="23"/>
        <v>要入力</v>
      </c>
      <c r="M143" s="394" t="str">
        <f>VLOOKUP(I143,'自主点検表（養護老人ホーム）'!$AG$6:$AQ$1508,6,0)</f>
        <v>老人ホーム入所者の預り金及び遺留金品等の取扱いについて
（埼玉県福祉部長通知 昭和53年12月23日老第1255号）</v>
      </c>
    </row>
    <row r="144" spans="2:13" ht="30" customHeight="1" x14ac:dyDescent="0.65">
      <c r="B144" s="462">
        <f t="shared" si="21"/>
        <v>22</v>
      </c>
      <c r="C144" s="463">
        <v>19</v>
      </c>
      <c r="D144" s="208" t="str">
        <f>IF(VLOOKUP(I144,'自主点検表（養護老人ホーム）'!$A$6:$AE$1508,2,0)=0,"",VLOOKUP(I144,'自主点検表（養護老人ホーム）'!$A$6:$AE$1508,2,0))</f>
        <v/>
      </c>
      <c r="E144" s="409"/>
      <c r="F144" s="409"/>
      <c r="G144" s="409" t="str">
        <f>VLOOKUP(I144,'自主点検表（養護老人ホーム）'!$A$6:$AE$1508,8,0)</f>
        <v>　入居者の所持金を、自己管理が可能な者についてまで一律に施設が管理していませんか。</v>
      </c>
      <c r="H144" s="94" t="str">
        <f t="shared" si="22"/>
        <v/>
      </c>
      <c r="I144" s="415">
        <v>141</v>
      </c>
      <c r="J144" s="244" t="str">
        <f>VLOOKUP(I144,'自主点検表（養護老人ホーム）'!$AG$6:$AJ$1508,2,0)</f>
        <v>いない・いる</v>
      </c>
      <c r="K144" s="109"/>
      <c r="L144" s="111"/>
      <c r="M144" s="394">
        <f>VLOOKUP(I144,'自主点検表（養護老人ホーム）'!$AG$6:$AQ$1508,6,0)</f>
        <v>0</v>
      </c>
    </row>
    <row r="145" spans="2:13" ht="30" customHeight="1" x14ac:dyDescent="0.65">
      <c r="B145" s="462">
        <f t="shared" si="21"/>
        <v>22</v>
      </c>
      <c r="C145" s="463">
        <v>19</v>
      </c>
      <c r="D145" s="208" t="str">
        <f>IF(VLOOKUP(I145,'自主点検表（養護老人ホーム）'!$A$6:$AE$1508,2,0)=0,"",VLOOKUP(I145,'自主点検表（養護老人ホーム）'!$A$6:$AE$1508,2,0))</f>
        <v/>
      </c>
      <c r="E145" s="409"/>
      <c r="F145" s="409"/>
      <c r="G145" s="409" t="str">
        <f>VLOOKUP(I145,'自主点検表（養護老人ホーム）'!$A$6:$AE$1508,8,0)</f>
        <v>入所者の通帳、印鑑の管理にあたっては、通帳と印鑑の保管責任者をそれぞれ別の職員としていますか。</v>
      </c>
      <c r="H145" s="94" t="str">
        <f t="shared" si="22"/>
        <v>✖</v>
      </c>
      <c r="I145" s="415">
        <v>142</v>
      </c>
      <c r="J145" s="244" t="str">
        <f>VLOOKUP(I145,'自主点検表（養護老人ホーム）'!$AG$6:$AJ$1508,2,0)</f>
        <v>いる・いない</v>
      </c>
      <c r="K145" s="109" t="s">
        <v>365</v>
      </c>
      <c r="L145" s="111" t="str">
        <f t="shared" si="23"/>
        <v>要入力</v>
      </c>
      <c r="M145" s="394">
        <f>VLOOKUP(I145,'自主点検表（養護老人ホーム）'!$AG$6:$AQ$1508,6,0)</f>
        <v>0</v>
      </c>
    </row>
    <row r="146" spans="2:13" ht="30" customHeight="1" x14ac:dyDescent="0.65">
      <c r="B146" s="462">
        <f t="shared" si="21"/>
        <v>22</v>
      </c>
      <c r="C146" s="463">
        <v>19</v>
      </c>
      <c r="D146" s="208" t="str">
        <f>IF(VLOOKUP(I146,'自主点検表（養護老人ホーム）'!$A$6:$AE$1508,2,0)=0,"",VLOOKUP(I146,'自主点検表（養護老人ホーム）'!$A$6:$AE$1508,2,0))</f>
        <v/>
      </c>
      <c r="E146" s="409"/>
      <c r="F146" s="409"/>
      <c r="G146" s="409" t="str">
        <f>VLOOKUP(I146,'自主点検表（養護老人ホーム）'!$A$6:$AE$1508,8,0)</f>
        <v>預り金について、個人別の金銭出納簿を作成し、入金又は払出しがあった場合には証拠書類（領収書等）を添えて記録していますか。</v>
      </c>
      <c r="H146" s="94" t="str">
        <f t="shared" si="22"/>
        <v>✖</v>
      </c>
      <c r="I146" s="415">
        <v>143</v>
      </c>
      <c r="J146" s="244" t="str">
        <f>VLOOKUP(I146,'自主点検表（養護老人ホーム）'!$AG$6:$AJ$1508,2,0)</f>
        <v>いる・いない</v>
      </c>
      <c r="K146" s="109" t="s">
        <v>365</v>
      </c>
      <c r="L146" s="111" t="str">
        <f t="shared" si="23"/>
        <v>要入力</v>
      </c>
      <c r="M146" s="394">
        <f>VLOOKUP(I146,'自主点検表（養護老人ホーム）'!$AG$6:$AQ$1508,6,0)</f>
        <v>0</v>
      </c>
    </row>
    <row r="147" spans="2:13" ht="30" customHeight="1" x14ac:dyDescent="0.65">
      <c r="B147" s="462">
        <f t="shared" si="21"/>
        <v>22</v>
      </c>
      <c r="C147" s="463">
        <v>19</v>
      </c>
      <c r="D147" s="208" t="str">
        <f>IF(VLOOKUP(I147,'自主点検表（養護老人ホーム）'!$A$6:$AE$1508,2,0)=0,"",VLOOKUP(I147,'自主点検表（養護老人ホーム）'!$A$6:$AE$1508,2,0))</f>
        <v/>
      </c>
      <c r="E147" s="409"/>
      <c r="F147" s="409"/>
      <c r="G147" s="409" t="str">
        <f>VLOOKUP(I147,'自主点検表（養護老人ホーム）'!$A$6:$AE$1508,8,0)</f>
        <v>施設長は、預り金の収支状況を定期的に点検していますか。</v>
      </c>
      <c r="H147" s="94" t="str">
        <f t="shared" si="22"/>
        <v>✖</v>
      </c>
      <c r="I147" s="415">
        <v>144</v>
      </c>
      <c r="J147" s="244" t="str">
        <f>VLOOKUP(I147,'自主点検表（養護老人ホーム）'!$AG$6:$AJ$1508,2,0)</f>
        <v>いる・いない</v>
      </c>
      <c r="K147" s="109" t="s">
        <v>365</v>
      </c>
      <c r="L147" s="111" t="str">
        <f t="shared" si="23"/>
        <v>要入力</v>
      </c>
      <c r="M147" s="394">
        <f>VLOOKUP(I147,'自主点検表（養護老人ホーム）'!$AG$6:$AQ$1508,6,0)</f>
        <v>0</v>
      </c>
    </row>
    <row r="148" spans="2:13" ht="30" customHeight="1" x14ac:dyDescent="0.65">
      <c r="B148" s="462">
        <f t="shared" si="21"/>
        <v>22</v>
      </c>
      <c r="C148" s="463">
        <v>19</v>
      </c>
      <c r="D148" s="208" t="str">
        <f>IF(VLOOKUP(I148,'自主点検表（養護老人ホーム）'!$A$6:$AE$1508,2,0)=0,"",VLOOKUP(I148,'自主点検表（養護老人ホーム）'!$A$6:$AE$1508,2,0))</f>
        <v/>
      </c>
      <c r="E148" s="409"/>
      <c r="F148" s="409"/>
      <c r="G148" s="409" t="str">
        <f>VLOOKUP(I148,'自主点検表（養護老人ホーム）'!$A$6:$AE$1508,8,0)</f>
        <v xml:space="preserve"> 預り金の収支状況を、定期的（少なくとも四半期に1回）に入所者（必要に応じて家族等）に報告していますか。</v>
      </c>
      <c r="H148" s="94" t="str">
        <f t="shared" si="22"/>
        <v>✖</v>
      </c>
      <c r="I148" s="415">
        <v>145</v>
      </c>
      <c r="J148" s="244" t="str">
        <f>VLOOKUP(I148,'自主点検表（養護老人ホーム）'!$AG$6:$AJ$1508,2,0)</f>
        <v>いる・いない</v>
      </c>
      <c r="K148" s="109" t="s">
        <v>365</v>
      </c>
      <c r="L148" s="111" t="str">
        <f t="shared" si="23"/>
        <v>要入力</v>
      </c>
      <c r="M148" s="394">
        <f>VLOOKUP(I148,'自主点検表（養護老人ホーム）'!$AG$6:$AQ$1508,6,0)</f>
        <v>0</v>
      </c>
    </row>
    <row r="149" spans="2:13" ht="30" customHeight="1" x14ac:dyDescent="0.65">
      <c r="B149" s="462">
        <f t="shared" si="21"/>
        <v>22</v>
      </c>
      <c r="C149" s="463">
        <v>19</v>
      </c>
      <c r="D149" s="208" t="str">
        <f>IF(VLOOKUP(I149,'自主点検表（養護老人ホーム）'!$A$6:$AE$1508,2,0)=0,"",VLOOKUP(I149,'自主点検表（養護老人ホーム）'!$A$6:$AE$1508,2,0))</f>
        <v/>
      </c>
      <c r="E149" s="409" t="s">
        <v>1062</v>
      </c>
      <c r="F149" s="409"/>
      <c r="G149" s="409" t="str">
        <f>VLOOKUP(I149,'自主点検表（養護老人ホーム）'!$A$6:$AE$1508,8,0)</f>
        <v>無年金者等に本人支給金を支給していますか。</v>
      </c>
      <c r="H149" s="94" t="str">
        <f t="shared" si="22"/>
        <v>✖</v>
      </c>
      <c r="I149" s="415">
        <v>146</v>
      </c>
      <c r="J149" s="244" t="str">
        <f>VLOOKUP(I149,'自主点検表（養護老人ホーム）'!$AG$6:$AJ$1508,2,0)</f>
        <v>いる・いない</v>
      </c>
      <c r="K149" s="109" t="s">
        <v>365</v>
      </c>
      <c r="L149" s="111" t="str">
        <f t="shared" si="23"/>
        <v>要入力</v>
      </c>
      <c r="M149" s="394">
        <f>VLOOKUP(I149,'自主点検表（養護老人ホーム）'!$AG$6:$AQ$1508,6,0)</f>
        <v>0</v>
      </c>
    </row>
    <row r="150" spans="2:13" ht="30" customHeight="1" x14ac:dyDescent="0.65">
      <c r="B150" s="462">
        <f t="shared" si="21"/>
        <v>23</v>
      </c>
      <c r="C150" s="463">
        <v>20</v>
      </c>
      <c r="D150" s="208" t="str">
        <f>IF(VLOOKUP(I150,'自主点検表（養護老人ホーム）'!$A$6:$AE$1508,2,0)=0,"",VLOOKUP(I150,'自主点検表（養護老人ホーム）'!$A$6:$AE$1508,2,0))</f>
        <v/>
      </c>
      <c r="E150" s="409" t="s">
        <v>1063</v>
      </c>
      <c r="F150" s="409"/>
      <c r="G150" s="409" t="str">
        <f>VLOOKUP(I150,'自主点検表（養護老人ホーム）'!$A$6:$AE$1508,8,0)</f>
        <v>遺留金品は、措置の実施機関の立会いのもと、身元引受人等に引き渡していますか。</v>
      </c>
      <c r="H150" s="94" t="str">
        <f t="shared" si="22"/>
        <v>✖</v>
      </c>
      <c r="I150" s="415">
        <v>147</v>
      </c>
      <c r="J150" s="244" t="str">
        <f>VLOOKUP(I150,'自主点検表（養護老人ホーム）'!$AG$6:$AJ$1508,2,0)</f>
        <v>いる・いない</v>
      </c>
      <c r="K150" s="109" t="s">
        <v>365</v>
      </c>
      <c r="L150" s="111" t="str">
        <f t="shared" si="23"/>
        <v>要入力</v>
      </c>
      <c r="M150" s="394">
        <f>VLOOKUP(I150,'自主点検表（養護老人ホーム）'!$AG$6:$AQ$1508,6,0)</f>
        <v>0</v>
      </c>
    </row>
    <row r="151" spans="2:13" ht="30" customHeight="1" x14ac:dyDescent="0.65">
      <c r="B151" s="462">
        <f t="shared" si="21"/>
        <v>23</v>
      </c>
      <c r="C151" s="463">
        <v>20</v>
      </c>
      <c r="D151" s="208" t="str">
        <f>IF(VLOOKUP(I151,'自主点検表（養護老人ホーム）'!$A$6:$AE$1508,2,0)=0,"",VLOOKUP(I151,'自主点検表（養護老人ホーム）'!$A$6:$AE$1508,2,0))</f>
        <v/>
      </c>
      <c r="E151" s="409"/>
      <c r="F151" s="409"/>
      <c r="G151" s="409" t="str">
        <f>VLOOKUP(I151,'自主点検表（養護老人ホーム）'!$A$6:$AE$1508,8,0)</f>
        <v>また、遺留金品の引き渡しの際には、遺留金品の明細を記した受領書を徴するとともに、実施機関の立会者の記名押印、受取人の記名押印を得ていますか。</v>
      </c>
      <c r="H151" s="94" t="str">
        <f t="shared" si="22"/>
        <v>✖</v>
      </c>
      <c r="I151" s="415">
        <v>148</v>
      </c>
      <c r="J151" s="244" t="str">
        <f>VLOOKUP(I151,'自主点検表（養護老人ホーム）'!$AG$6:$AJ$1508,2,0)</f>
        <v>いる・いない</v>
      </c>
      <c r="K151" s="109" t="s">
        <v>365</v>
      </c>
      <c r="L151" s="111" t="str">
        <f t="shared" si="23"/>
        <v>要入力</v>
      </c>
      <c r="M151" s="394">
        <f>VLOOKUP(I151,'自主点検表（養護老人ホーム）'!$AG$6:$AQ$1508,6,0)</f>
        <v>0</v>
      </c>
    </row>
    <row r="152" spans="2:13" ht="30" customHeight="1" x14ac:dyDescent="0.65">
      <c r="B152" s="462">
        <f t="shared" si="21"/>
        <v>23</v>
      </c>
      <c r="C152" s="463">
        <v>20</v>
      </c>
      <c r="D152" s="208" t="str">
        <f>IF(VLOOKUP(I152,'自主点検表（養護老人ホーム）'!$A$6:$AE$1508,2,0)=0,"",VLOOKUP(I152,'自主点検表（養護老人ホーム）'!$A$6:$AE$1508,2,0))</f>
        <v>９　施設長の責務</v>
      </c>
      <c r="E152" s="413" t="s">
        <v>1044</v>
      </c>
      <c r="F152" s="409"/>
      <c r="G152" s="409" t="str">
        <f>VLOOKUP(I152,'自主点検表（養護老人ホーム）'!$A$6:$AE$1508,8,0)</f>
        <v>施設長は、施設の職員の管理、業務の実施状況の把握その他の管理を一元的に行っていますか。</v>
      </c>
      <c r="H152" s="94" t="str">
        <f t="shared" si="22"/>
        <v>✖</v>
      </c>
      <c r="I152" s="415">
        <v>149</v>
      </c>
      <c r="J152" s="244" t="str">
        <f>VLOOKUP(I152,'自主点検表（養護老人ホーム）'!$AG$6:$AJ$1508,2,0)</f>
        <v>いる・いない</v>
      </c>
      <c r="K152" s="109" t="s">
        <v>365</v>
      </c>
      <c r="L152" s="111" t="str">
        <f t="shared" si="23"/>
        <v>要入力</v>
      </c>
      <c r="M152" s="394" t="str">
        <f>VLOOKUP(I152,'自主点検表（養護老人ホーム）'!$AG$6:$AQ$1508,6,0)</f>
        <v>条例第61 条第1 項
昭41 厚令19
第21 条第1 項</v>
      </c>
    </row>
    <row r="153" spans="2:13" ht="30" customHeight="1" x14ac:dyDescent="0.65">
      <c r="B153" s="462">
        <f t="shared" si="21"/>
        <v>23</v>
      </c>
      <c r="C153" s="463">
        <v>20</v>
      </c>
      <c r="D153" s="208" t="str">
        <f>IF(VLOOKUP(I153,'自主点検表（養護老人ホーム）'!$A$6:$AE$1508,2,0)=0,"",VLOOKUP(I153,'自主点検表（養護老人ホーム）'!$A$6:$AE$1508,2,0))</f>
        <v/>
      </c>
      <c r="E153" s="413" t="s">
        <v>1064</v>
      </c>
      <c r="F153" s="409"/>
      <c r="G153" s="409" t="str">
        <f>VLOOKUP(I153,'自主点検表（養護老人ホーム）'!$A$6:$AE$1508,8,0)</f>
        <v>施設長は、職員に「養護老人ホームの設備及び運営に関する基準」の各規定を遵守させるために必要な指揮命令を行っていますか。</v>
      </c>
      <c r="H153" s="94" t="str">
        <f t="shared" si="22"/>
        <v>✖</v>
      </c>
      <c r="I153" s="415">
        <v>150</v>
      </c>
      <c r="J153" s="244" t="str">
        <f>VLOOKUP(I153,'自主点検表（養護老人ホーム）'!$AG$6:$AJ$1508,2,0)</f>
        <v>いる・いない</v>
      </c>
      <c r="K153" s="109" t="s">
        <v>365</v>
      </c>
      <c r="L153" s="111" t="str">
        <f t="shared" si="23"/>
        <v>要入力</v>
      </c>
      <c r="M153" s="394" t="str">
        <f>VLOOKUP(I153,'自主点検表（養護老人ホーム）'!$AG$6:$AQ$1508,6,0)</f>
        <v>条例第61 条第2 項
昭41 厚令19
第21 条第2 項</v>
      </c>
    </row>
    <row r="154" spans="2:13" ht="30" customHeight="1" x14ac:dyDescent="0.65">
      <c r="B154" s="462">
        <f t="shared" si="21"/>
        <v>23</v>
      </c>
      <c r="C154" s="463">
        <v>20</v>
      </c>
      <c r="D154" s="208" t="str">
        <f>IF(VLOOKUP(I154,'自主点検表（養護老人ホーム）'!$A$6:$AE$1508,2,0)=0,"",VLOOKUP(I154,'自主点検表（養護老人ホーム）'!$A$6:$AE$1508,2,0))</f>
        <v>10 生活相談員の責務</v>
      </c>
      <c r="E154" s="413" t="s">
        <v>1044</v>
      </c>
      <c r="F154" s="409"/>
      <c r="G154" s="409" t="str">
        <f>VLOOKUP(I154,'自主点検表（養護老人ホーム）'!$A$6:$AE$1508,8,0)</f>
        <v xml:space="preserve"> 生活相談員は、処遇計画を作成し、それに沿った支援が行われるよう必要な調整を行っていますか。</v>
      </c>
      <c r="H154" s="94" t="str">
        <f t="shared" si="22"/>
        <v>✖</v>
      </c>
      <c r="I154" s="415">
        <v>151</v>
      </c>
      <c r="J154" s="244" t="str">
        <f>VLOOKUP(I154,'自主点検表（養護老人ホーム）'!$AG$6:$AJ$1508,2,0)</f>
        <v>いる・いない</v>
      </c>
      <c r="K154" s="109" t="s">
        <v>365</v>
      </c>
      <c r="L154" s="111" t="str">
        <f t="shared" ref="L154:L167" si="24">_xlfn.IFS(J154=K154,"適切",J154="いる・いない","要入力",J154="いない","不適切",J154="非該当","要確認")</f>
        <v>要入力</v>
      </c>
      <c r="M154" s="394" t="str">
        <f>VLOOKUP(I154,'自主点検表（養護老人ホーム）'!$AG$6:$AQ$1508,6,0)</f>
        <v>条例第62 条第1 項
昭41 厚令19
第22 条第1 項</v>
      </c>
    </row>
    <row r="155" spans="2:13" ht="30" customHeight="1" x14ac:dyDescent="0.65">
      <c r="B155" s="462">
        <f t="shared" si="21"/>
        <v>23</v>
      </c>
      <c r="C155" s="463">
        <v>20</v>
      </c>
      <c r="D155" s="208" t="str">
        <f>IF(VLOOKUP(I155,'自主点検表（養護老人ホーム）'!$A$6:$AE$1508,2,0)=0,"",VLOOKUP(I155,'自主点検表（養護老人ホーム）'!$A$6:$AE$1508,2,0))</f>
        <v/>
      </c>
      <c r="E155" s="413" t="s">
        <v>1064</v>
      </c>
      <c r="F155" s="409"/>
      <c r="G155" s="409" t="str">
        <f>VLOOKUP(I155,'自主点検表（養護老人ホーム）'!$A$6:$AE$1508,8,0)</f>
        <v xml:space="preserve">入所者の居宅サービス等の利用に際し、介護保険法に規定する居宅サービス計画又は介護予防サービス計画の作成等に資するため、居宅介護支援事業又は介護予防支援事業を行う者と密接な連携を図っていますか。
</v>
      </c>
      <c r="H155" s="94" t="str">
        <f t="shared" si="22"/>
        <v>✖</v>
      </c>
      <c r="I155" s="415">
        <v>152</v>
      </c>
      <c r="J155" s="244" t="str">
        <f>VLOOKUP(I155,'自主点検表（養護老人ホーム）'!$AG$6:$AJ$1508,2,0)</f>
        <v>いる・いない</v>
      </c>
      <c r="K155" s="109" t="s">
        <v>365</v>
      </c>
      <c r="L155" s="111" t="str">
        <f t="shared" si="24"/>
        <v>要入力</v>
      </c>
      <c r="M155" s="394" t="str">
        <f>VLOOKUP(I155,'自主点検表（養護老人ホーム）'!$AG$6:$AQ$1508,6,0)</f>
        <v>条例第62 条
第1 項第1 号
昭41 厚令19
第22 条第1 項第１号</v>
      </c>
    </row>
    <row r="156" spans="2:13" ht="30" customHeight="1" x14ac:dyDescent="0.65">
      <c r="B156" s="462">
        <f t="shared" si="21"/>
        <v>23</v>
      </c>
      <c r="C156" s="463">
        <v>20</v>
      </c>
      <c r="D156" s="208" t="str">
        <f>IF(VLOOKUP(I156,'自主点検表（養護老人ホーム）'!$A$6:$AE$1508,2,0)=0,"",VLOOKUP(I156,'自主点検表（養護老人ホーム）'!$A$6:$AE$1508,2,0))</f>
        <v/>
      </c>
      <c r="E156" s="409"/>
      <c r="F156" s="409"/>
      <c r="G156" s="409" t="str">
        <f>VLOOKUP(I156,'自主点検表（養護老人ホーム）'!$A$6:$AE$1508,8,0)</f>
        <v>併せて、居宅サービス等その他の保健医療サービス又は福祉サービスを提供する者との連携を図っていますか。　</v>
      </c>
      <c r="H156" s="94" t="str">
        <f t="shared" si="22"/>
        <v>✖</v>
      </c>
      <c r="I156" s="415">
        <v>153</v>
      </c>
      <c r="J156" s="244" t="str">
        <f>VLOOKUP(I156,'自主点検表（養護老人ホーム）'!$AG$6:$AJ$1508,2,0)</f>
        <v>いる・いない</v>
      </c>
      <c r="K156" s="109" t="s">
        <v>365</v>
      </c>
      <c r="L156" s="111" t="str">
        <f t="shared" si="24"/>
        <v>要入力</v>
      </c>
      <c r="M156" s="394" t="str">
        <f>VLOOKUP(I156,'自主点検表（養護老人ホーム）'!$AG$6:$AQ$1508,6,0)</f>
        <v>条例第62 条
第1 項第1 号
昭41 厚令19
第22 条第1 項第１号</v>
      </c>
    </row>
    <row r="157" spans="2:13" ht="30" customHeight="1" x14ac:dyDescent="0.65">
      <c r="B157" s="462">
        <f t="shared" si="21"/>
        <v>23</v>
      </c>
      <c r="C157" s="463">
        <v>20</v>
      </c>
      <c r="D157" s="208" t="str">
        <f>IF(VLOOKUP(I157,'自主点検表（養護老人ホーム）'!$A$6:$AE$1508,2,0)=0,"",VLOOKUP(I157,'自主点検表（養護老人ホーム）'!$A$6:$AE$1508,2,0))</f>
        <v/>
      </c>
      <c r="E157" s="409" t="s">
        <v>6</v>
      </c>
      <c r="F157" s="409"/>
      <c r="G157" s="409" t="str">
        <f>VLOOKUP(I157,'自主点検表（養護老人ホーム）'!$A$6:$AE$1508,8,0)</f>
        <v>入所者又はその家族からの苦情を受け付けた場合は、苦情内容等を記録していますか。</v>
      </c>
      <c r="H157" s="94" t="str">
        <f t="shared" si="22"/>
        <v>✖</v>
      </c>
      <c r="I157" s="415">
        <v>154</v>
      </c>
      <c r="J157" s="244" t="str">
        <f>VLOOKUP(I157,'自主点検表（養護老人ホーム）'!$AG$6:$AJ$1508,2,0)</f>
        <v>いる・いない</v>
      </c>
      <c r="K157" s="109" t="s">
        <v>365</v>
      </c>
      <c r="L157" s="111" t="str">
        <f t="shared" si="24"/>
        <v>要入力</v>
      </c>
      <c r="M157" s="394" t="str">
        <f>VLOOKUP(I157,'自主点検表（養護老人ホーム）'!$AG$6:$AQ$1508,6,0)</f>
        <v>条例第62 条
第1 項第2 号
昭41 厚令19
第22 条第1 項第2 号</v>
      </c>
    </row>
    <row r="158" spans="2:13" ht="30" customHeight="1" x14ac:dyDescent="0.65">
      <c r="B158" s="462">
        <f t="shared" si="21"/>
        <v>23</v>
      </c>
      <c r="C158" s="463">
        <v>20</v>
      </c>
      <c r="D158" s="208" t="str">
        <f>IF(VLOOKUP(I158,'自主点検表（養護老人ホーム）'!$A$6:$AE$1508,2,0)=0,"",VLOOKUP(I158,'自主点検表（養護老人ホーム）'!$A$6:$AE$1508,2,0))</f>
        <v/>
      </c>
      <c r="E158" s="409" t="s">
        <v>7</v>
      </c>
      <c r="F158" s="409"/>
      <c r="G158" s="409" t="str">
        <f>VLOOKUP(I158,'自主点検表（養護老人ホーム）'!$A$6:$AE$1508,8,0)</f>
        <v>入所者に対する処遇により事故が発生した場合、事故の状況及び事故に際して採った処置について、記録していますか。</v>
      </c>
      <c r="H158" s="94" t="str">
        <f t="shared" si="22"/>
        <v>✖</v>
      </c>
      <c r="I158" s="415">
        <v>155</v>
      </c>
      <c r="J158" s="244" t="str">
        <f>VLOOKUP(I158,'自主点検表（養護老人ホーム）'!$AG$6:$AJ$1508,2,0)</f>
        <v>いる・いない</v>
      </c>
      <c r="K158" s="109" t="s">
        <v>365</v>
      </c>
      <c r="L158" s="111" t="str">
        <f t="shared" si="24"/>
        <v>要入力</v>
      </c>
      <c r="M158" s="394" t="str">
        <f>VLOOKUP(I158,'自主点検表（養護老人ホーム）'!$AG$6:$AQ$1508,6,0)</f>
        <v>条例第62 条
第1 項第3 号
昭41 厚令19
第22 条第1 項第3 号</v>
      </c>
    </row>
    <row r="159" spans="2:13" ht="30" customHeight="1" x14ac:dyDescent="0.65">
      <c r="B159" s="462">
        <f t="shared" si="21"/>
        <v>23</v>
      </c>
      <c r="C159" s="463">
        <v>20</v>
      </c>
      <c r="D159" s="208" t="str">
        <f>IF(VLOOKUP(I159,'自主点検表（養護老人ホーム）'!$A$6:$AE$1508,2,0)=0,"",VLOOKUP(I159,'自主点検表（養護老人ホーム）'!$A$6:$AE$1508,2,0))</f>
        <v/>
      </c>
      <c r="E159" s="409" t="s">
        <v>8</v>
      </c>
      <c r="F159" s="409"/>
      <c r="G159" s="409" t="str">
        <f>VLOOKUP(I159,'自主点検表（養護老人ホーム）'!$A$6:$AE$1508,8,0)</f>
        <v>主任生活相談員は上記(1)～(4)の業務のほか、入所に際しての調整、他の生活相談員に対する技術的指導等の内容の管理を行っていますか。</v>
      </c>
      <c r="H159" s="94" t="str">
        <f t="shared" si="22"/>
        <v>✖</v>
      </c>
      <c r="I159" s="415">
        <v>156</v>
      </c>
      <c r="J159" s="244" t="str">
        <f>VLOOKUP(I159,'自主点検表（養護老人ホーム）'!$AG$6:$AJ$1508,2,0)</f>
        <v>いる・いない</v>
      </c>
      <c r="K159" s="109" t="s">
        <v>365</v>
      </c>
      <c r="L159" s="111" t="str">
        <f t="shared" si="24"/>
        <v>要入力</v>
      </c>
      <c r="M159" s="394" t="str">
        <f>VLOOKUP(I159,'自主点検表（養護老人ホーム）'!$AG$6:$AQ$1508,6,0)</f>
        <v>条例第62 条第2 項
昭41 厚令19
第22 条第2 項</v>
      </c>
    </row>
    <row r="160" spans="2:13" ht="30" customHeight="1" x14ac:dyDescent="0.65">
      <c r="B160" s="462">
        <f t="shared" si="21"/>
        <v>23</v>
      </c>
      <c r="C160" s="463">
        <v>20</v>
      </c>
      <c r="D160" s="208" t="str">
        <f>IF(VLOOKUP(I160,'自主点検表（養護老人ホーム）'!$A$6:$AE$1508,2,0)=0,"",VLOOKUP(I160,'自主点検表（養護老人ホーム）'!$A$6:$AE$1508,2,0))</f>
        <v/>
      </c>
      <c r="E160" s="413" t="s">
        <v>1058</v>
      </c>
      <c r="F160" s="409"/>
      <c r="G160" s="409" t="str">
        <f>VLOOKUP(I160,'自主点検表（養護老人ホーム）'!$A$6:$AE$1508,8,0)</f>
        <v xml:space="preserve">定員３０人以下で指定特定施設入居者生活介護、指定地域密着型特定施設入居者生活介護又は指定介護予防特定施設入居者生活介護を行う養護老人ホームで生活相談員を置いていない場合は、上記(1) ～(5)の業務は主任支援員が行っていますか。 </v>
      </c>
      <c r="H160" s="94" t="str">
        <f t="shared" si="22"/>
        <v>✖</v>
      </c>
      <c r="I160" s="415">
        <v>157</v>
      </c>
      <c r="J160" s="244" t="str">
        <f>VLOOKUP(I160,'自主点検表（養護老人ホーム）'!$AG$6:$AJ$1508,2,0)</f>
        <v>いる・いない</v>
      </c>
      <c r="K160" s="109" t="s">
        <v>365</v>
      </c>
      <c r="L160" s="111" t="str">
        <f t="shared" si="24"/>
        <v>要入力</v>
      </c>
      <c r="M160" s="394" t="str">
        <f>VLOOKUP(I160,'自主点検表（養護老人ホーム）'!$AG$6:$AQ$1508,6,0)</f>
        <v>条例第62 条第3 項
41 厚令19
第22 条第3 項
平12 老発307
第5 の 9の(3)</v>
      </c>
    </row>
    <row r="161" spans="2:13" ht="30" customHeight="1" x14ac:dyDescent="0.65">
      <c r="B161" s="462">
        <f t="shared" si="21"/>
        <v>24</v>
      </c>
      <c r="C161" s="463">
        <v>21</v>
      </c>
      <c r="D161" s="208" t="str">
        <f>IF(VLOOKUP(I161,'自主点検表（養護老人ホーム）'!$A$6:$AE$1508,2,0)=0,"",VLOOKUP(I161,'自主点検表（養護老人ホーム）'!$A$6:$AE$1508,2,0))</f>
        <v>１１ 勤務体制の確保等</v>
      </c>
      <c r="E161" s="413" t="s">
        <v>1044</v>
      </c>
      <c r="F161" s="409"/>
      <c r="G161" s="409" t="str">
        <f>VLOOKUP(I161,'自主点検表（養護老人ホーム）'!$A$6:$AE$1508,8,0)</f>
        <v>　入所者に対する適切な処遇の提供を確保するため、原則として月ごとに作成する勤務表によって、職員の勤務体制を定めていますか。</v>
      </c>
      <c r="H161" s="94" t="str">
        <f t="shared" si="22"/>
        <v>✖</v>
      </c>
      <c r="I161" s="415">
        <v>158</v>
      </c>
      <c r="J161" s="244" t="str">
        <f>VLOOKUP(I161,'自主点検表（養護老人ホーム）'!$AG$6:$AJ$1508,2,0)</f>
        <v>いる・いない</v>
      </c>
      <c r="K161" s="109" t="s">
        <v>365</v>
      </c>
      <c r="L161" s="111" t="str">
        <f t="shared" si="24"/>
        <v>要入力</v>
      </c>
      <c r="M161" s="394" t="str">
        <f>VLOOKUP(I161,'自主点検表（養護老人ホーム）'!$AG$6:$AQ$1508,6,0)</f>
        <v>条例第63 条第1 項
昭41 厚令19
第23 条第1 項
平12 老発307
第5 の10 の(1)</v>
      </c>
    </row>
    <row r="162" spans="2:13" ht="30" customHeight="1" x14ac:dyDescent="0.65">
      <c r="B162" s="462">
        <f t="shared" si="21"/>
        <v>24</v>
      </c>
      <c r="C162" s="463">
        <v>21</v>
      </c>
      <c r="D162" s="208" t="str">
        <f>IF(VLOOKUP(I162,'自主点検表（養護老人ホーム）'!$A$6:$AE$1508,2,0)=0,"",VLOOKUP(I162,'自主点検表（養護老人ホーム）'!$A$6:$AE$1508,2,0))</f>
        <v/>
      </c>
      <c r="E162" s="409"/>
      <c r="F162" s="409"/>
      <c r="G162" s="409" t="str">
        <f>VLOOKUP(I162,'自主点検表（養護老人ホーム）'!$A$6:$AE$1508,8,0)</f>
        <v xml:space="preserve">　また、勤務表は、職員の日々の勤務時間、常勤・非常勤の別、生活相談員及び支援員等の配置、施設長等の兼務関係等を明確にしたものとなっていますか。 </v>
      </c>
      <c r="H162" s="94" t="str">
        <f t="shared" si="22"/>
        <v>✖</v>
      </c>
      <c r="I162" s="415">
        <v>159</v>
      </c>
      <c r="J162" s="244" t="str">
        <f>VLOOKUP(I162,'自主点検表（養護老人ホーム）'!$AG$6:$AJ$1508,2,0)</f>
        <v>いる・いない</v>
      </c>
      <c r="K162" s="109" t="s">
        <v>365</v>
      </c>
      <c r="L162" s="111" t="str">
        <f t="shared" si="24"/>
        <v>要入力</v>
      </c>
      <c r="M162" s="394" t="str">
        <f>VLOOKUP(I162,'自主点検表（養護老人ホーム）'!$AG$6:$AQ$1508,6,0)</f>
        <v>平12 老発307
第5 の10の(1)</v>
      </c>
    </row>
    <row r="163" spans="2:13" ht="30" customHeight="1" x14ac:dyDescent="0.65">
      <c r="B163" s="462">
        <f t="shared" si="21"/>
        <v>24</v>
      </c>
      <c r="C163" s="463">
        <v>21</v>
      </c>
      <c r="D163" s="208" t="str">
        <f>IF(VLOOKUP(I163,'自主点検表（養護老人ホーム）'!$A$6:$AE$1508,2,0)=0,"",VLOOKUP(I163,'自主点検表（養護老人ホーム）'!$A$6:$AE$1508,2,0))</f>
        <v/>
      </c>
      <c r="E163" s="413" t="s">
        <v>1064</v>
      </c>
      <c r="F163" s="409"/>
      <c r="G163" s="409" t="str">
        <f>VLOOKUP(I163,'自主点検表（養護老人ホーム）'!$A$6:$AE$1508,8,0)</f>
        <v>　職員の勤務体制を定めるに当たっては、入所者が安心して日常生活を送るために継続性を重視するとともに、個別ケアの視点に立った処遇を行うことができるよう配慮したものとなっていますか。</v>
      </c>
      <c r="H163" s="94" t="str">
        <f t="shared" si="22"/>
        <v>✖</v>
      </c>
      <c r="I163" s="415">
        <v>160</v>
      </c>
      <c r="J163" s="244" t="str">
        <f>VLOOKUP(I163,'自主点検表（養護老人ホーム）'!$AG$6:$AJ$1508,2,0)</f>
        <v>いる・いない</v>
      </c>
      <c r="K163" s="109" t="s">
        <v>365</v>
      </c>
      <c r="L163" s="111" t="str">
        <f t="shared" si="24"/>
        <v>要入力</v>
      </c>
      <c r="M163" s="394" t="str">
        <f>VLOOKUP(I163,'自主点検表（養護老人ホーム）'!$AG$6:$AQ$1508,6,0)</f>
        <v>条例第63 条第2 項
昭41 厚令19
第23 条第2 項
平12 老発307
第5 の10の(2)</v>
      </c>
    </row>
    <row r="164" spans="2:13" ht="30" customHeight="1" x14ac:dyDescent="0.65">
      <c r="B164" s="462">
        <f t="shared" si="21"/>
        <v>24</v>
      </c>
      <c r="C164" s="463">
        <v>21</v>
      </c>
      <c r="D164" s="208" t="str">
        <f>IF(VLOOKUP(I164,'自主点検表（養護老人ホーム）'!$A$6:$AE$1508,2,0)=0,"",VLOOKUP(I164,'自主点検表（養護老人ホーム）'!$A$6:$AE$1508,2,0))</f>
        <v/>
      </c>
      <c r="E164" s="409" t="s">
        <v>6</v>
      </c>
      <c r="F164" s="409"/>
      <c r="G164" s="409" t="str">
        <f>VLOOKUP(I164,'自主点検表（養護老人ホーム）'!$A$6:$AE$1508,8,0)</f>
        <v>　職員の資質の向上を図るため、研修機関が実施する研修や施設内の研修への参加の機会を計画的に確保していますか。</v>
      </c>
      <c r="H164" s="94" t="str">
        <f t="shared" si="22"/>
        <v>✖</v>
      </c>
      <c r="I164" s="415">
        <v>161</v>
      </c>
      <c r="J164" s="244" t="str">
        <f>VLOOKUP(I164,'自主点検表（養護老人ホーム）'!$AG$6:$AJ$1508,2,0)</f>
        <v>いる・いない</v>
      </c>
      <c r="K164" s="109" t="s">
        <v>365</v>
      </c>
      <c r="L164" s="111" t="str">
        <f t="shared" si="24"/>
        <v>要入力</v>
      </c>
      <c r="M164" s="394" t="str">
        <f>VLOOKUP(I164,'自主点検表（養護老人ホーム）'!$AG$6:$AQ$1508,6,0)</f>
        <v>条例第63 条第3 項
昭41 厚令19
第23 条第3 項
平12 老発307
第5 の10 の(3)</v>
      </c>
    </row>
    <row r="165" spans="2:13" ht="30" customHeight="1" x14ac:dyDescent="0.65">
      <c r="B165" s="462">
        <f t="shared" si="21"/>
        <v>24</v>
      </c>
      <c r="C165" s="463">
        <v>21</v>
      </c>
      <c r="D165" s="208" t="str">
        <f>IF(VLOOKUP(I165,'自主点検表（養護老人ホーム）'!$A$6:$AE$1508,2,0)=0,"",VLOOKUP(I165,'自主点検表（養護老人ホーム）'!$A$6:$AE$1508,2,0))</f>
        <v/>
      </c>
      <c r="E165" s="409" t="s">
        <v>7</v>
      </c>
      <c r="F165" s="409"/>
      <c r="G165" s="409" t="str">
        <f>VLOOKUP(I165,'自主点検表（養護老人ホーム）'!$A$6:$AE$1508,8,0)</f>
        <v>　その際、入所者に対する処遇に直接携わる職員のうち、医療・福祉関係の資格を有さない者（各資格のカリキュラム等において、認知症介護に関する基礎的な知識及び技術を習得していない者）について、認知症介護基礎研修を受講させるために必要な措置を講じていますか。</v>
      </c>
      <c r="H165" s="94" t="str">
        <f t="shared" si="22"/>
        <v>✖</v>
      </c>
      <c r="I165" s="415">
        <v>162</v>
      </c>
      <c r="J165" s="244" t="str">
        <f>VLOOKUP(I165,'自主点検表（養護老人ホーム）'!$AG$6:$AJ$1508,2,0)</f>
        <v>いる・いない</v>
      </c>
      <c r="K165" s="109" t="s">
        <v>365</v>
      </c>
      <c r="L165" s="111" t="str">
        <f t="shared" si="24"/>
        <v>要入力</v>
      </c>
      <c r="M165" s="394" t="str">
        <f>VLOOKUP(I165,'自主点検表（養護老人ホーム）'!$AG$6:$AQ$1508,6,0)</f>
        <v>条例第63 条第3 項
昭41 厚令19
第23 条第3 項
平12 老発307
第5 の10 の(3)</v>
      </c>
    </row>
    <row r="166" spans="2:13" ht="30" customHeight="1" x14ac:dyDescent="0.65">
      <c r="B166" s="462">
        <f t="shared" si="21"/>
        <v>24</v>
      </c>
      <c r="C166" s="463">
        <v>21</v>
      </c>
      <c r="D166" s="208" t="str">
        <f>IF(VLOOKUP(I166,'自主点検表（養護老人ホーム）'!$A$6:$AE$1508,2,0)=0,"",VLOOKUP(I166,'自主点検表（養護老人ホーム）'!$A$6:$AE$1508,2,0))</f>
        <v/>
      </c>
      <c r="E166" s="409" t="s">
        <v>8</v>
      </c>
      <c r="F166" s="409"/>
      <c r="G166" s="409" t="str">
        <f>VLOOKUP(I166,'自主点検表（養護老人ホーム）'!$A$6:$AE$1508,8,0)</f>
        <v>　適切な指定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v>
      </c>
      <c r="H166" s="94" t="str">
        <f t="shared" si="22"/>
        <v>✖</v>
      </c>
      <c r="I166" s="415">
        <v>163</v>
      </c>
      <c r="J166" s="244" t="str">
        <f>VLOOKUP(I166,'自主点検表（養護老人ホーム）'!$AG$6:$AJ$1508,2,0)</f>
        <v>いる・いない</v>
      </c>
      <c r="K166" s="109" t="s">
        <v>365</v>
      </c>
      <c r="L166" s="111" t="str">
        <f t="shared" si="24"/>
        <v>要入力</v>
      </c>
      <c r="M166" s="394" t="str">
        <f>VLOOKUP(I166,'自主点検表（養護老人ホーム）'!$AG$6:$AQ$1508,6,0)</f>
        <v>条例第63 条第4 項
昭41 厚令19
第23 条第4 項
平12 老発307
第5 の10 の(4)</v>
      </c>
    </row>
    <row r="167" spans="2:13" ht="30" customHeight="1" x14ac:dyDescent="0.65">
      <c r="B167" s="462">
        <f t="shared" si="21"/>
        <v>25</v>
      </c>
      <c r="C167" s="463">
        <v>22</v>
      </c>
      <c r="D167" s="208" t="str">
        <f>IF(VLOOKUP(I167,'自主点検表（養護老人ホーム）'!$A$6:$AE$1508,2,0)=0,"",VLOOKUP(I167,'自主点検表（養護老人ホーム）'!$A$6:$AE$1508,2,0))</f>
        <v>12業務継続計画の策定等</v>
      </c>
      <c r="E167" s="413" t="s">
        <v>1044</v>
      </c>
      <c r="F167" s="409"/>
      <c r="G167" s="409" t="str">
        <f>VLOOKUP(I167,'自主点検表（養護老人ホーム）'!$A$6:$AE$1508,8,0)</f>
        <v>感染症や非常災害の発生時において、入所者に対する処遇を継続的に行うための、及び非常時の体制で早期の業務再開を図るための「業務継続計画」を策定（見直し）していますか。</v>
      </c>
      <c r="H167" s="94" t="str">
        <f t="shared" si="22"/>
        <v>✖</v>
      </c>
      <c r="I167" s="415">
        <v>164</v>
      </c>
      <c r="J167" s="245" t="str">
        <f>VLOOKUP(I167,'自主点検表（養護老人ホーム）'!$AG$6:$AJ$1508,2,0)</f>
        <v>いる・いない</v>
      </c>
      <c r="K167" s="109" t="s">
        <v>365</v>
      </c>
      <c r="L167" s="111" t="str">
        <f t="shared" si="24"/>
        <v>要入力</v>
      </c>
      <c r="M167" s="394" t="str">
        <f>VLOOKUP(I167,'自主点検表（養護老人ホーム）'!$AG$6:$AQ$1508,6,0)</f>
        <v>昭41 厚令19
第23条の2第1項、第3項</v>
      </c>
    </row>
    <row r="168" spans="2:13" ht="30" customHeight="1" x14ac:dyDescent="0.65">
      <c r="B168" s="462">
        <f t="shared" si="21"/>
        <v>25</v>
      </c>
      <c r="C168" s="463">
        <v>22</v>
      </c>
      <c r="D168" s="208" t="str">
        <f>IF(VLOOKUP(I168,'自主点検表（養護老人ホーム）'!$A$6:$AE$1508,2,0)=0,"",VLOOKUP(I168,'自主点検表（養護老人ホーム）'!$A$6:$AE$1508,2,0))</f>
        <v/>
      </c>
      <c r="E168" s="409"/>
      <c r="F168" s="409"/>
      <c r="G168" s="409" t="str">
        <f>VLOOKUP(I168,'自主点検表（養護老人ホーム）'!$A$6:$AE$1508,8,0)</f>
        <v>イ　感染症に係る業務継続計画　</v>
      </c>
      <c r="H168" s="94" t="str">
        <f t="shared" si="22"/>
        <v>✖</v>
      </c>
      <c r="I168" s="415">
        <v>165</v>
      </c>
      <c r="J168" s="245" t="str">
        <f>VLOOKUP(I168,'自主点検表（養護老人ホーム）'!$AG$6:$AJ$1508,2,0)</f>
        <v>策定済・未策定</v>
      </c>
      <c r="K168" s="109" t="s">
        <v>97</v>
      </c>
      <c r="L168" s="111" t="str">
        <f>_xlfn.IFS(J168=K168,"適切",J168="策定済・未策定","要入力",J168="未策定","不適切",J168="非該当","要確認")</f>
        <v>要入力</v>
      </c>
      <c r="M168" s="394" t="str">
        <f>VLOOKUP(I168,'自主点検表（養護老人ホーム）'!$AG$6:$AQ$1508,6,0)</f>
        <v>条例第63条の2
昭41厚令19
第23条の2
平12老発307
第5の11</v>
      </c>
    </row>
    <row r="169" spans="2:13" ht="30" customHeight="1" x14ac:dyDescent="0.65">
      <c r="B169" s="462">
        <f t="shared" si="21"/>
        <v>25</v>
      </c>
      <c r="C169" s="463">
        <v>22</v>
      </c>
      <c r="D169" s="208" t="str">
        <f>IF(VLOOKUP(I169,'自主点検表（養護老人ホーム）'!$A$6:$AE$1508,2,0)=0,"",VLOOKUP(I169,'自主点検表（養護老人ホーム）'!$A$6:$AE$1508,2,0))</f>
        <v/>
      </c>
      <c r="E169" s="409"/>
      <c r="F169" s="409"/>
      <c r="G169" s="409" t="str">
        <f>VLOOKUP(I169,'自主点検表（養護老人ホーム）'!$A$6:$AE$1508,8,0)</f>
        <v>ロ　災害に係る業務継続計画</v>
      </c>
      <c r="H169" s="94" t="str">
        <f t="shared" si="22"/>
        <v>✖</v>
      </c>
      <c r="I169" s="415">
        <v>166</v>
      </c>
      <c r="J169" s="245" t="str">
        <f>VLOOKUP(I169,'自主点検表（養護老人ホーム）'!$AG$6:$AJ$1508,2,0)</f>
        <v>策定済・未策定</v>
      </c>
      <c r="K169" s="109" t="s">
        <v>97</v>
      </c>
      <c r="L169" s="111" t="str">
        <f>_xlfn.IFS(J169=K169,"適切",J169="策定済・未策定","要入力",J169="未策定","不適切",J169="非該当","要確認")</f>
        <v>要入力</v>
      </c>
      <c r="M169" s="394" t="str">
        <f>VLOOKUP(I169,'自主点検表（養護老人ホーム）'!$AG$6:$AQ$1508,6,0)</f>
        <v>条例第63条の2
昭41厚令19
第23条の2
平12老発307
第5の11</v>
      </c>
    </row>
    <row r="170" spans="2:13" ht="30" customHeight="1" x14ac:dyDescent="0.65">
      <c r="B170" s="462">
        <f t="shared" si="21"/>
        <v>25</v>
      </c>
      <c r="C170" s="463">
        <v>22</v>
      </c>
      <c r="D170" s="208" t="str">
        <f>IF(VLOOKUP(I170,'自主点検表（養護老人ホーム）'!$A$6:$AE$1508,2,0)=0,"",VLOOKUP(I170,'自主点検表（養護老人ホーム）'!$A$6:$AE$1508,2,0))</f>
        <v/>
      </c>
      <c r="E170" s="413" t="s">
        <v>1064</v>
      </c>
      <c r="F170" s="409"/>
      <c r="G170" s="409" t="str">
        <f>VLOOKUP(I170,'自主点検表（養護老人ホーム）'!$A$6:$AE$1508,8,0)</f>
        <v>職員に対し、業務継続計画について周知するとともに、必要な研修及び訓練を定期的（年２回以上）に実施していますか。</v>
      </c>
      <c r="H170" s="94" t="str">
        <f t="shared" si="22"/>
        <v>✖</v>
      </c>
      <c r="I170" s="415">
        <v>167</v>
      </c>
      <c r="J170" s="245" t="str">
        <f>VLOOKUP(I170,'自主点検表（養護老人ホーム）'!$AG$6:$AJ$1508,2,0)</f>
        <v>いる・いない</v>
      </c>
      <c r="K170" s="109" t="s">
        <v>365</v>
      </c>
      <c r="L170" s="111" t="str">
        <f>_xlfn.IFS(J170=K170,"適切",J170="いる・いない","要入力",J170="いない","不適切",J170="非該当","要確認")</f>
        <v>要入力</v>
      </c>
      <c r="M170" s="394" t="str">
        <f>VLOOKUP(I170,'自主点検表（養護老人ホーム）'!$AG$6:$AQ$1508,6,0)</f>
        <v>昭41 厚令19
第23 条の2 第2 項
平12 老発307
第5 の11</v>
      </c>
    </row>
    <row r="171" spans="2:13" ht="30" customHeight="1" x14ac:dyDescent="0.65">
      <c r="B171" s="462">
        <f t="shared" si="21"/>
        <v>25</v>
      </c>
      <c r="C171" s="463">
        <v>22</v>
      </c>
      <c r="D171" s="208" t="str">
        <f>IF(VLOOKUP(I171,'自主点検表（養護老人ホーム）'!$A$6:$AE$1508,2,0)=0,"",VLOOKUP(I171,'自主点検表（養護老人ホーム）'!$A$6:$AE$1508,2,0))</f>
        <v/>
      </c>
      <c r="E171" s="409"/>
      <c r="F171" s="409" t="s">
        <v>1033</v>
      </c>
      <c r="G171" s="409" t="str">
        <f>VLOOKUP(I171,'自主点検表（養護老人ホーム）'!$A$6:$AE$1508,8,0)</f>
        <v>感染症に係る業務継続計画の周知をしていますか</v>
      </c>
      <c r="H171" s="94" t="str">
        <f t="shared" si="22"/>
        <v>✖</v>
      </c>
      <c r="I171" s="415">
        <v>168</v>
      </c>
      <c r="J171" s="245" t="str">
        <f>VLOOKUP(I171,'自主点検表（養護老人ホーム）'!$AG$6:$AJ$1508,2,0)</f>
        <v>いる・いない</v>
      </c>
      <c r="K171" s="109" t="s">
        <v>365</v>
      </c>
      <c r="L171" s="111" t="str">
        <f>_xlfn.IFS(J171=K171,"適切",J171="いる・いない","要入力",J171="いない","不適切",J171="非該当","要確認")</f>
        <v>要入力</v>
      </c>
      <c r="M171" s="394" t="str">
        <f>VLOOKUP(I171,'自主点検表（養護老人ホーム）'!$AG$6:$AQ$1508,6,0)</f>
        <v>昭41 厚令19
第23 条の2 第2 項
平12 老発307
第5 の11 の(3)(4)</v>
      </c>
    </row>
    <row r="172" spans="2:13" ht="30" customHeight="1" x14ac:dyDescent="0.65">
      <c r="B172" s="462">
        <f t="shared" si="21"/>
        <v>25</v>
      </c>
      <c r="C172" s="463">
        <v>22</v>
      </c>
      <c r="D172" s="208" t="str">
        <f>IF(VLOOKUP(I172,'自主点検表（養護老人ホーム）'!$A$6:$AE$1508,2,0)=0,"",VLOOKUP(I172,'自主点検表（養護老人ホーム）'!$A$6:$AE$1508,2,0))</f>
        <v/>
      </c>
      <c r="E172" s="409"/>
      <c r="F172" s="409" t="s">
        <v>1034</v>
      </c>
      <c r="G172" s="409" t="str">
        <f>VLOOKUP(I172,'自主点検表（養護老人ホーム）'!$A$6:$AE$1508,8,0)</f>
        <v>災害に係る業務継続計画の周知をしていますか</v>
      </c>
      <c r="H172" s="94" t="str">
        <f t="shared" si="22"/>
        <v>✖</v>
      </c>
      <c r="I172" s="415">
        <v>169</v>
      </c>
      <c r="J172" s="245" t="str">
        <f>VLOOKUP(I172,'自主点検表（養護老人ホーム）'!$AG$6:$AJ$1508,2,0)</f>
        <v>いる・いない</v>
      </c>
      <c r="K172" s="109" t="s">
        <v>365</v>
      </c>
      <c r="L172" s="111" t="str">
        <f>_xlfn.IFS(J172=K172,"適切",J172="いる・いない","要入力",J172="いない","不適切",J172="非該当","要確認")</f>
        <v>要入力</v>
      </c>
      <c r="M172" s="394" t="str">
        <f>VLOOKUP(I172,'自主点検表（養護老人ホーム）'!$AG$6:$AQ$1508,6,0)</f>
        <v>昭41 厚令19
第23 条の2 第2 項
平12 老発307
第5 の11 の(3)(4)</v>
      </c>
    </row>
    <row r="173" spans="2:13" ht="30" customHeight="1" x14ac:dyDescent="0.65">
      <c r="B173" s="462">
        <f t="shared" si="21"/>
        <v>26</v>
      </c>
      <c r="C173" s="463">
        <v>23</v>
      </c>
      <c r="D173" s="208" t="str">
        <f>IF(VLOOKUP(I173,'自主点検表（養護老人ホーム）'!$A$6:$AE$1508,2,0)=0,"",VLOOKUP(I173,'自主点検表（養護老人ホーム）'!$A$6:$AE$1508,2,0))</f>
        <v/>
      </c>
      <c r="E173" s="409" t="s">
        <v>1065</v>
      </c>
      <c r="F173" s="409"/>
      <c r="G173" s="409">
        <f>VLOOKUP(I173,'自主点検表（養護老人ホーム）'!$A$6:$AE$1508,8,0)</f>
        <v>0</v>
      </c>
      <c r="H173" s="94" t="str">
        <f t="shared" si="22"/>
        <v>✖</v>
      </c>
      <c r="I173" s="415">
        <v>170</v>
      </c>
      <c r="J173" s="245" t="str">
        <f>VLOOKUP(I173,'自主点検表（養護老人ホーム）'!$AG$6:$AJ$1508,2,0)</f>
        <v>実施済・未実施</v>
      </c>
      <c r="K173" s="109" t="s">
        <v>105</v>
      </c>
      <c r="L173" s="111" t="str">
        <f t="shared" ref="L173:L176" si="25">_xlfn.IFS(J173=K173,"適切",J173="実施済・未実施","要入力",J173="未実施","不適切")</f>
        <v>要入力</v>
      </c>
      <c r="M173" s="394" t="str">
        <f>VLOOKUP(I173,'自主点検表（養護老人ホーム）'!$AG$6:$AQ$1508,6,0)</f>
        <v>昭41 厚令19
第23 条の2 第2 項
平12 老発307
第5 の11 の(3)</v>
      </c>
    </row>
    <row r="174" spans="2:13" ht="30" customHeight="1" x14ac:dyDescent="0.65">
      <c r="B174" s="462">
        <f t="shared" si="21"/>
        <v>26</v>
      </c>
      <c r="C174" s="463">
        <v>23</v>
      </c>
      <c r="D174" s="208" t="str">
        <f>IF(VLOOKUP(I174,'自主点検表（養護老人ホーム）'!$A$6:$AE$1508,2,0)=0,"",VLOOKUP(I174,'自主点検表（養護老人ホーム）'!$A$6:$AE$1508,2,0))</f>
        <v/>
      </c>
      <c r="E174" s="409" t="s">
        <v>1066</v>
      </c>
      <c r="F174" s="409"/>
      <c r="G174" s="409">
        <f>VLOOKUP(I174,'自主点検表（養護老人ホーム）'!$A$6:$AE$1508,8,0)</f>
        <v>0</v>
      </c>
      <c r="H174" s="94" t="str">
        <f t="shared" si="22"/>
        <v>✖</v>
      </c>
      <c r="I174" s="415">
        <v>171</v>
      </c>
      <c r="J174" s="245" t="str">
        <f>VLOOKUP(I174,'自主点検表（養護老人ホーム）'!$AG$6:$AJ$1508,2,0)</f>
        <v>実施済・未実施</v>
      </c>
      <c r="K174" s="109" t="s">
        <v>105</v>
      </c>
      <c r="L174" s="111" t="str">
        <f t="shared" si="25"/>
        <v>要入力</v>
      </c>
      <c r="M174" s="394" t="str">
        <f>VLOOKUP(I174,'自主点検表（養護老人ホーム）'!$AG$6:$AQ$1508,6,0)</f>
        <v>昭41 厚令19
第23 条の2 第2 項
平12 老発307
第5 の11 の(3)</v>
      </c>
    </row>
    <row r="175" spans="2:13" ht="30" customHeight="1" x14ac:dyDescent="0.65">
      <c r="B175" s="462">
        <f t="shared" si="21"/>
        <v>26</v>
      </c>
      <c r="C175" s="463">
        <v>23</v>
      </c>
      <c r="D175" s="208" t="str">
        <f>IF(VLOOKUP(I175,'自主点検表（養護老人ホーム）'!$A$6:$AE$1508,2,0)=0,"",VLOOKUP(I175,'自主点検表（養護老人ホーム）'!$A$6:$AE$1508,2,0))</f>
        <v/>
      </c>
      <c r="E175" s="409" t="s">
        <v>1067</v>
      </c>
      <c r="F175" s="409"/>
      <c r="G175" s="409">
        <f>VLOOKUP(I175,'自主点検表（養護老人ホーム）'!$A$6:$AE$1508,8,0)</f>
        <v>0</v>
      </c>
      <c r="H175" s="94" t="str">
        <f t="shared" si="22"/>
        <v>✖</v>
      </c>
      <c r="I175" s="415">
        <v>172</v>
      </c>
      <c r="J175" s="245" t="str">
        <f>VLOOKUP(I175,'自主点検表（養護老人ホーム）'!$AG$6:$AJ$1508,2,0)</f>
        <v>実施済・未実施</v>
      </c>
      <c r="K175" s="109" t="s">
        <v>105</v>
      </c>
      <c r="L175" s="111" t="str">
        <f t="shared" si="25"/>
        <v>要入力</v>
      </c>
      <c r="M175" s="394" t="str">
        <f>VLOOKUP(I175,'自主点検表（養護老人ホーム）'!$AG$6:$AQ$1508,6,0)</f>
        <v>昭41 厚令19
第23 条の2 第2 項
平12 老発307
第5 の11 の(4)</v>
      </c>
    </row>
    <row r="176" spans="2:13" ht="30" customHeight="1" x14ac:dyDescent="0.65">
      <c r="B176" s="462">
        <f t="shared" si="21"/>
        <v>26</v>
      </c>
      <c r="C176" s="463">
        <v>23</v>
      </c>
      <c r="D176" s="208" t="str">
        <f>IF(VLOOKUP(I176,'自主点検表（養護老人ホーム）'!$A$6:$AE$1508,2,0)=0,"",VLOOKUP(I176,'自主点検表（養護老人ホーム）'!$A$6:$AE$1508,2,0))</f>
        <v/>
      </c>
      <c r="E176" s="409" t="s">
        <v>1068</v>
      </c>
      <c r="F176" s="409"/>
      <c r="G176" s="409">
        <f>VLOOKUP(I176,'自主点検表（養護老人ホーム）'!$A$6:$AE$1508,8,0)</f>
        <v>0</v>
      </c>
      <c r="H176" s="94" t="str">
        <f t="shared" si="22"/>
        <v>✖</v>
      </c>
      <c r="I176" s="415">
        <v>173</v>
      </c>
      <c r="J176" s="245" t="str">
        <f>VLOOKUP(I176,'自主点検表（養護老人ホーム）'!$AG$6:$AJ$1508,2,0)</f>
        <v>実施済・未実施</v>
      </c>
      <c r="K176" s="109" t="s">
        <v>105</v>
      </c>
      <c r="L176" s="111" t="str">
        <f t="shared" si="25"/>
        <v>要入力</v>
      </c>
      <c r="M176" s="394" t="str">
        <f>VLOOKUP(I176,'自主点検表（養護老人ホーム）'!$AG$6:$AQ$1508,6,0)</f>
        <v>昭41 厚令19
第23 条の2 第2 項
平12 老発307
第5 の11 の(4)</v>
      </c>
    </row>
    <row r="177" spans="2:13" ht="30" customHeight="1" x14ac:dyDescent="0.65">
      <c r="B177" s="462">
        <f t="shared" si="21"/>
        <v>26</v>
      </c>
      <c r="C177" s="463">
        <v>23</v>
      </c>
      <c r="D177" s="208" t="str">
        <f>IF(VLOOKUP(I177,'自主点検表（養護老人ホーム）'!$A$6:$AE$1508,2,0)=0,"",VLOOKUP(I177,'自主点検表（養護老人ホーム）'!$A$6:$AE$1508,2,0))</f>
        <v>13 衛生管理等（感染症、食中毒の予防）</v>
      </c>
      <c r="E177" s="413" t="s">
        <v>1044</v>
      </c>
      <c r="F177" s="409"/>
      <c r="G177" s="409" t="str">
        <f>VLOOKUP(I177,'自主点検表（養護老人ホーム）'!$A$6:$AE$1508,8,0)</f>
        <v>　感染症及び食中毒の予防及びまん延の防止のための対策を検討する委員会（感染対策委員会）をおおむね3月に1回以上開催するとともに、その結果について、支援員その他の職員に周知徹底を図っていますか。
 　なお、この委員会は、テレビ電話装置その他の情報通信機器を活用して行うことができます。</v>
      </c>
      <c r="H177" s="94" t="str">
        <f t="shared" si="22"/>
        <v>✖</v>
      </c>
      <c r="I177" s="415">
        <v>174</v>
      </c>
      <c r="J177" s="245" t="str">
        <f>VLOOKUP(I177,'自主点検表（養護老人ホーム）'!$AG$6:$AJ$1508,2,0)</f>
        <v>いる・いない</v>
      </c>
      <c r="K177" s="109" t="s">
        <v>365</v>
      </c>
      <c r="L177" s="111" t="str">
        <f>_xlfn.IFS(J177=K177,"適切",J177="いる・いない","要入力",J177="いない","不適切",J177="非該当","要確認")</f>
        <v>要入力</v>
      </c>
      <c r="M177" s="394" t="str">
        <f>VLOOKUP(I177,'自主点検表（養護老人ホーム）'!$AG$6:$AQ$1508,6,0)</f>
        <v>条例第64 条
昭41 厚令19
第24 条第2 項第1 号</v>
      </c>
    </row>
    <row r="178" spans="2:13" ht="30" customHeight="1" x14ac:dyDescent="0.65">
      <c r="B178" s="462">
        <f t="shared" si="21"/>
        <v>26</v>
      </c>
      <c r="C178" s="463">
        <v>23</v>
      </c>
      <c r="D178" s="208" t="str">
        <f>IF(VLOOKUP(I178,'自主点検表（養護老人ホーム）'!$A$6:$AE$1508,2,0)=0,"",VLOOKUP(I178,'自主点検表（養護老人ホーム）'!$A$6:$AE$1508,2,0))</f>
        <v/>
      </c>
      <c r="E178" s="409"/>
      <c r="F178" s="409"/>
      <c r="G178" s="409" t="str">
        <f>VLOOKUP(I178,'自主点検表（養護老人ホーム）'!$A$6:$AE$1508,8,0)</f>
        <v>　感染対策委員会は、幅広い職種（ 例えば、施設長、事務長、医師、看護職員、支援員、栄養士、生活相談員） により構成していますか。</v>
      </c>
      <c r="H178" s="94" t="str">
        <f t="shared" si="22"/>
        <v>✖</v>
      </c>
      <c r="I178" s="415">
        <v>175</v>
      </c>
      <c r="J178" s="245" t="str">
        <f>VLOOKUP(I178,'自主点検表（養護老人ホーム）'!$AG$6:$AJ$1508,2,0)</f>
        <v>いる・いない</v>
      </c>
      <c r="K178" s="109" t="s">
        <v>365</v>
      </c>
      <c r="L178" s="111" t="str">
        <f>_xlfn.IFS(J178=K178,"適切",J178="いる・いない","要入力",J178="いない","不適切",J178="非該当","要確認")</f>
        <v>要入力</v>
      </c>
      <c r="M178" s="394" t="str">
        <f>VLOOKUP(I178,'自主点検表（養護老人ホーム）'!$AG$6:$AQ$1508,6,0)</f>
        <v>平12 老発307
第5 の12 の(2)の①</v>
      </c>
    </row>
    <row r="179" spans="2:13" ht="30" customHeight="1" x14ac:dyDescent="0.65">
      <c r="B179" s="462">
        <f t="shared" si="21"/>
        <v>27</v>
      </c>
      <c r="C179" s="463">
        <v>24</v>
      </c>
      <c r="D179" s="208" t="str">
        <f>IF(VLOOKUP(I179,'自主点検表（養護老人ホーム）'!$A$6:$AE$1508,2,0)=0,"",VLOOKUP(I179,'自主点検表（養護老人ホーム）'!$A$6:$AE$1508,2,0))</f>
        <v/>
      </c>
      <c r="E179" s="413" t="s">
        <v>1064</v>
      </c>
      <c r="F179" s="409"/>
      <c r="G179" s="409" t="str">
        <f>VLOOKUP(I179,'自主点検表（養護老人ホーム）'!$A$6:$AE$1508,8,0)</f>
        <v>　感染症及び食中毒の予防及びまん延の防止のため次のような内容を盛り込んだ指針を整備していますか。</v>
      </c>
      <c r="H179" s="94" t="str">
        <f t="shared" si="22"/>
        <v>✖</v>
      </c>
      <c r="I179" s="415">
        <v>176</v>
      </c>
      <c r="J179" s="245" t="str">
        <f>VLOOKUP(I179,'自主点検表（養護老人ホーム）'!$AG$6:$AJ$1508,2,0)</f>
        <v>いる・いない</v>
      </c>
      <c r="K179" s="109" t="s">
        <v>365</v>
      </c>
      <c r="L179" s="111" t="str">
        <f>_xlfn.IFS(J179=K179,"適切",J179="いる・いない","要入力",J179="いない","不適切",J179="非該当","要確認")</f>
        <v>要入力</v>
      </c>
      <c r="M179" s="394" t="str">
        <f>VLOOKUP(I179,'自主点検表（養護老人ホーム）'!$AG$6:$AQ$1508,6,0)</f>
        <v>条例第64 条
昭41 厚令19
第24 条第2 項第2 号</v>
      </c>
    </row>
    <row r="180" spans="2:13" ht="30" customHeight="1" x14ac:dyDescent="0.65">
      <c r="B180" s="462">
        <f t="shared" si="21"/>
        <v>28</v>
      </c>
      <c r="C180" s="463">
        <v>25</v>
      </c>
      <c r="D180" s="208" t="str">
        <f>IF(VLOOKUP(I180,'自主点検表（養護老人ホーム）'!$A$6:$AE$1508,2,0)=0,"",VLOOKUP(I180,'自主点検表（養護老人ホーム）'!$A$6:$AE$1508,2,0))</f>
        <v/>
      </c>
      <c r="E180" s="413" t="s">
        <v>1051</v>
      </c>
      <c r="F180" s="409"/>
      <c r="G180" s="475" t="str">
        <f>VLOOKUP(I180,'自主点検表（養護老人ホーム）'!$A$6:$AE$1508,8,0)</f>
        <v>　感染症及び食中毒の予防及びまん延の防止のための従業者に対する研修について、次のとおり取り組んでいますか。</v>
      </c>
      <c r="H180" s="94" t="str">
        <f t="shared" si="22"/>
        <v>✖</v>
      </c>
      <c r="I180" s="415">
        <v>177</v>
      </c>
      <c r="J180" s="245" t="str">
        <f>VLOOKUP(I180,'自主点検表（養護老人ホーム）'!$AG$6:$AJ$1508,2,0)</f>
        <v>いる・いない</v>
      </c>
      <c r="K180" s="109" t="s">
        <v>365</v>
      </c>
      <c r="L180" s="111" t="str">
        <f t="shared" ref="L180:L182" si="26">_xlfn.IFS(J180=K180,"適切",J180="いる・いない","要入力",J180="いない","不適切",J180="非該当","要確認")</f>
        <v>要入力</v>
      </c>
      <c r="M180" s="394" t="str">
        <f>VLOOKUP(I180,'自主点検表（養護老人ホーム）'!$AG$6:$AQ$1508,6,0)</f>
        <v>条例第64 条
昭41 厚令19
第24 条第2 項第3 号
平12 老発307
第5 の12 の(2)の③</v>
      </c>
    </row>
    <row r="181" spans="2:13" ht="30" customHeight="1" x14ac:dyDescent="0.65">
      <c r="B181" s="462">
        <f t="shared" si="21"/>
        <v>28</v>
      </c>
      <c r="C181" s="463">
        <v>25</v>
      </c>
      <c r="D181" s="208" t="str">
        <f>IF(VLOOKUP(I181,'自主点検表（養護老人ホーム）'!$A$6:$AE$1508,2,0)=0,"",VLOOKUP(I181,'自主点検表（養護老人ホーム）'!$A$6:$AE$1508,2,0))</f>
        <v/>
      </c>
      <c r="E181" s="409"/>
      <c r="F181" s="409"/>
      <c r="G181" s="409" t="str">
        <f>VLOOKUP(I181,'自主点検表（養護老人ホーム）'!$A$6:$AE$1508,8,0)</f>
        <v>また、感染症の予防及びまん延の防止のための訓練（シュミレーション）を定期的（年２回以上）に実施していますか。</v>
      </c>
      <c r="H181" s="94" t="str">
        <f t="shared" si="22"/>
        <v>✖</v>
      </c>
      <c r="I181" s="473">
        <v>178</v>
      </c>
      <c r="J181" s="245" t="str">
        <f>VLOOKUP(I181,'自主点検表（養護老人ホーム）'!$AG$6:$AJ$1508,2,0)</f>
        <v>いる・いない</v>
      </c>
      <c r="K181" s="109" t="s">
        <v>365</v>
      </c>
      <c r="L181" s="111" t="str">
        <f t="shared" si="26"/>
        <v>要入力</v>
      </c>
      <c r="M181" s="394" t="str">
        <f>VLOOKUP(I181,'自主点検表（養護老人ホーム）'!$AG$6:$AQ$1508,6,0)</f>
        <v>昭41 厚令19
第24 条第2 項第3 号
平12 老発307
第5 の 12の(2)の④</v>
      </c>
    </row>
    <row r="182" spans="2:13" ht="30" customHeight="1" x14ac:dyDescent="0.65">
      <c r="B182" s="462">
        <f t="shared" si="21"/>
        <v>28</v>
      </c>
      <c r="C182" s="463">
        <v>25</v>
      </c>
      <c r="D182" s="208" t="str">
        <f>IF(VLOOKUP(I182,'自主点検表（養護老人ホーム）'!$A$6:$AE$1508,2,0)=0,"",VLOOKUP(I182,'自主点検表（養護老人ホーム）'!$A$6:$AE$1508,2,0))</f>
        <v/>
      </c>
      <c r="E182" s="413" t="s">
        <v>250</v>
      </c>
      <c r="F182" s="409" t="s">
        <v>197</v>
      </c>
      <c r="G182" s="409" t="str">
        <f>VLOOKUP(I182,'自主点検表（養護老人ホーム）'!$A$6:$AE$1508,8,0)</f>
        <v>従業者が、入所者について、感染症又は食中毒の発生を疑ったときは、速やかに管理者に報告する体制を整えていますか。</v>
      </c>
      <c r="H182" s="94" t="str">
        <f t="shared" si="22"/>
        <v>✖</v>
      </c>
      <c r="I182" s="473">
        <v>179</v>
      </c>
      <c r="J182" s="245" t="str">
        <f>VLOOKUP(I182,'自主点検表（養護老人ホーム）'!$AG$6:$AJ$1508,2,0)</f>
        <v>いる・いない</v>
      </c>
      <c r="K182" s="109" t="s">
        <v>365</v>
      </c>
      <c r="L182" s="111" t="str">
        <f t="shared" si="26"/>
        <v>要入力</v>
      </c>
      <c r="M182" s="394" t="str">
        <f>VLOOKUP(I182,'自主点検表（養護老人ホーム）'!$AG$6:$AQ$1508,6,0)</f>
        <v>昭41 厚令19
第24 条第2 項第4 号
平18 厚労告268</v>
      </c>
    </row>
    <row r="183" spans="2:13" ht="30" customHeight="1" x14ac:dyDescent="0.65">
      <c r="B183" s="462">
        <f t="shared" si="21"/>
        <v>28</v>
      </c>
      <c r="C183" s="463">
        <v>25</v>
      </c>
      <c r="D183" s="208" t="str">
        <f>IF(VLOOKUP(I183,'自主点検表（養護老人ホーム）'!$A$6:$AE$1508,2,0)=0,"",VLOOKUP(I183,'自主点検表（養護老人ホーム）'!$A$6:$AE$1508,2,0))</f>
        <v/>
      </c>
      <c r="E183" s="413"/>
      <c r="F183" s="409" t="s">
        <v>198</v>
      </c>
      <c r="G183" s="409" t="str">
        <f>VLOOKUP(I183,'自主点検表（養護老人ホーム）'!$A$6:$AE$1508,8,0)</f>
        <v>施設長は当該指定施設における感染症若しくは食中毒の発生を疑ったとき又は前記アの報告を受けたときは、従業者に対して必要な指示を行っていますか。</v>
      </c>
      <c r="H183" s="94" t="str">
        <f t="shared" si="22"/>
        <v>✖</v>
      </c>
      <c r="I183" s="473">
        <v>180</v>
      </c>
      <c r="J183" s="245" t="str">
        <f>VLOOKUP(I183,'自主点検表（養護老人ホーム）'!$AG$6:$AJ$1508,2,0)</f>
        <v>いる・いない</v>
      </c>
      <c r="K183" s="109" t="s">
        <v>365</v>
      </c>
      <c r="L183" s="111" t="str">
        <f>_xlfn.IFS(J183=K183,"適切",J183="いる・いない","要入力",J183="いない","不適切",J183="非該当","要確認")</f>
        <v>要入力</v>
      </c>
      <c r="M183" s="394" t="str">
        <f>VLOOKUP(I183,'自主点検表（養護老人ホーム）'!$AG$6:$AQ$1508,6,0)</f>
        <v>平18 厚労告
268 の一</v>
      </c>
    </row>
    <row r="184" spans="2:13" ht="30" customHeight="1" x14ac:dyDescent="0.65">
      <c r="B184" s="462">
        <f t="shared" si="21"/>
        <v>28</v>
      </c>
      <c r="C184" s="463">
        <v>25</v>
      </c>
      <c r="D184" s="208" t="str">
        <f>IF(VLOOKUP(I184,'自主点検表（養護老人ホーム）'!$A$6:$AE$1508,2,0)=0,"",VLOOKUP(I184,'自主点検表（養護老人ホーム）'!$A$6:$AE$1508,2,0))</f>
        <v/>
      </c>
      <c r="E184" s="409"/>
      <c r="F184" s="409" t="s">
        <v>199</v>
      </c>
      <c r="G184" s="409" t="str">
        <f>VLOOKUP(I184,'自主点検表（養護老人ホーム）'!$A$6:$AE$1508,8,0)</f>
        <v xml:space="preserve">　感染症又は食中毒の発生又はまん延を防止する観 点から、職員の健康管理を徹底し、職員、来訪者等の健康状態によっては入所者との接触を制限する等の措置を講ずるとともに、職員及び入所者に対して手洗いやうがいを励行するなど衛生教育の徹底を図っていますか。  </v>
      </c>
      <c r="H184" s="94" t="str">
        <f t="shared" si="22"/>
        <v>✖</v>
      </c>
      <c r="I184" s="473">
        <v>181</v>
      </c>
      <c r="J184" s="245" t="str">
        <f>VLOOKUP(I184,'自主点検表（養護老人ホーム）'!$AG$6:$AJ$1508,2,0)</f>
        <v>いる・いない</v>
      </c>
      <c r="K184" s="109" t="s">
        <v>365</v>
      </c>
      <c r="L184" s="111" t="str">
        <f>_xlfn.IFS(J184=K184,"適切",J184="いる・いない","要入力",J184="いない","不適切",J184="非該当","要確認")</f>
        <v>要入力</v>
      </c>
      <c r="M184" s="394" t="str">
        <f>VLOOKUP(I184,'自主点検表（養護老人ホーム）'!$AG$6:$AQ$1508,6,0)</f>
        <v>平18 厚労告
268 の二
平18 厚労告
268 の三</v>
      </c>
    </row>
    <row r="185" spans="2:13" ht="30" customHeight="1" x14ac:dyDescent="0.65">
      <c r="B185" s="462">
        <f t="shared" si="21"/>
        <v>29</v>
      </c>
      <c r="C185" s="463">
        <v>26</v>
      </c>
      <c r="D185" s="208" t="str">
        <f>IF(VLOOKUP(I185,'自主点検表（養護老人ホーム）'!$A$6:$AE$1508,2,0)=0,"",VLOOKUP(I185,'自主点検表（養護老人ホーム）'!$A$6:$AE$1508,2,0))</f>
        <v/>
      </c>
      <c r="E185" s="409"/>
      <c r="F185" s="409" t="s">
        <v>200</v>
      </c>
      <c r="G185" s="409" t="str">
        <f>VLOOKUP(I185,'自主点検表（養護老人ホーム）'!$A$6:$AE$1508,8,0)</f>
        <v>　医師及び看護職員は、当該指定施設内において感染症若しくは食中毒の発生又はそれが疑われる状況が生じたときは、速やかな対応を行っていますか。</v>
      </c>
      <c r="H185" s="94" t="str">
        <f t="shared" si="22"/>
        <v>✖</v>
      </c>
      <c r="I185" s="473">
        <v>182</v>
      </c>
      <c r="J185" s="245" t="str">
        <f>VLOOKUP(I185,'自主点検表（養護老人ホーム）'!$AG$6:$AJ$1508,2,0)</f>
        <v>いる・いない</v>
      </c>
      <c r="K185" s="109" t="s">
        <v>365</v>
      </c>
      <c r="L185" s="111" t="str">
        <f t="shared" ref="L185:L206" si="27">_xlfn.IFS(J185=K185,"適切",J185="いる・いない","要入力",J185="いない","不適切",J185="非該当","要確認")</f>
        <v>要入力</v>
      </c>
      <c r="M185" s="394" t="str">
        <f>VLOOKUP(I185,'自主点検表（養護老人ホーム）'!$AG$6:$AQ$1508,6,0)</f>
        <v>平18厚労告
268の四</v>
      </c>
    </row>
    <row r="186" spans="2:13" ht="30" customHeight="1" x14ac:dyDescent="0.65">
      <c r="B186" s="462">
        <f t="shared" si="21"/>
        <v>29</v>
      </c>
      <c r="C186" s="463">
        <v>26</v>
      </c>
      <c r="D186" s="208" t="str">
        <f>IF(VLOOKUP(I186,'自主点検表（養護老人ホーム）'!$A$6:$AE$1508,2,0)=0,"",VLOOKUP(I186,'自主点検表（養護老人ホーム）'!$A$6:$AE$1508,2,0))</f>
        <v/>
      </c>
      <c r="E186" s="409"/>
      <c r="F186" s="409" t="s">
        <v>201</v>
      </c>
      <c r="G186" s="409" t="str">
        <f>VLOOKUP(I186,'自主点検表（養護老人ホーム）'!$A$6:$AE$1508,8,0)</f>
        <v>　施設長及び医師、看護職員その他の従業者は、感染症若しくは食中毒の患者又はそれらの疑いのある者(以下「有症者等」という。)の状態に応じ、協力病院をはじめとする地域の医療機関等との連携を図るなど適切な措置を講じていますか。</v>
      </c>
      <c r="H186" s="94" t="str">
        <f t="shared" si="22"/>
        <v>✖</v>
      </c>
      <c r="I186" s="473">
        <v>183</v>
      </c>
      <c r="J186" s="245" t="str">
        <f>VLOOKUP(I186,'自主点検表（養護老人ホーム）'!$AG$6:$AJ$1508,2,0)</f>
        <v>いる・いない</v>
      </c>
      <c r="K186" s="109" t="s">
        <v>365</v>
      </c>
      <c r="L186" s="111" t="str">
        <f t="shared" si="27"/>
        <v>要入力</v>
      </c>
      <c r="M186" s="394" t="str">
        <f>VLOOKUP(I186,'自主点検表（養護老人ホーム）'!$AG$6:$AQ$1508,6,0)</f>
        <v>平18厚労告
268の五</v>
      </c>
    </row>
    <row r="187" spans="2:13" ht="30" customHeight="1" x14ac:dyDescent="0.65">
      <c r="B187" s="462">
        <f t="shared" si="21"/>
        <v>29</v>
      </c>
      <c r="C187" s="463">
        <v>26</v>
      </c>
      <c r="D187" s="208" t="str">
        <f>IF(VLOOKUP(I187,'自主点検表（養護老人ホーム）'!$A$6:$AE$1508,2,0)=0,"",VLOOKUP(I187,'自主点検表（養護老人ホーム）'!$A$6:$AE$1508,2,0))</f>
        <v/>
      </c>
      <c r="E187" s="409"/>
      <c r="F187" s="409" t="s">
        <v>215</v>
      </c>
      <c r="G187" s="409" t="str">
        <f>VLOOKUP(I187,'自主点検表（養護老人ホーム）'!$A$6:$AE$1508,8,0)</f>
        <v>施設は、感染症若しくは食中毒の発生又はそれが疑われる状況が生じたときの有症者等の状況及び各有症者等に講じた措置等を記録していますか。</v>
      </c>
      <c r="H187" s="94" t="str">
        <f t="shared" si="22"/>
        <v>✖</v>
      </c>
      <c r="I187" s="473">
        <v>184</v>
      </c>
      <c r="J187" s="245" t="str">
        <f>VLOOKUP(I187,'自主点検表（養護老人ホーム）'!$AG$6:$AJ$1508,2,0)</f>
        <v>いる・いない</v>
      </c>
      <c r="K187" s="109" t="s">
        <v>365</v>
      </c>
      <c r="L187" s="111" t="str">
        <f t="shared" si="27"/>
        <v>要入力</v>
      </c>
      <c r="M187" s="394" t="str">
        <f>VLOOKUP(I187,'自主点検表（養護老人ホーム）'!$AG$6:$AQ$1508,6,0)</f>
        <v>平18厚労告
268の六</v>
      </c>
    </row>
    <row r="188" spans="2:13" ht="30" customHeight="1" x14ac:dyDescent="0.65">
      <c r="B188" s="462">
        <f t="shared" si="21"/>
        <v>29</v>
      </c>
      <c r="C188" s="463">
        <v>26</v>
      </c>
      <c r="D188" s="208" t="str">
        <f>IF(VLOOKUP(I188,'自主点検表（養護老人ホーム）'!$A$6:$AE$1508,2,0)=0,"",VLOOKUP(I188,'自主点検表（養護老人ホーム）'!$A$6:$AE$1508,2,0))</f>
        <v/>
      </c>
      <c r="E188" s="409"/>
      <c r="F188" s="409" t="s">
        <v>216</v>
      </c>
      <c r="G188" s="409" t="str">
        <f>VLOOKUP(I188,'自主点検表（養護老人ホーム）'!$A$6:$AE$1508,8,0)</f>
        <v xml:space="preserve">施設長は、次に掲げる場合には、有症者等の人数、症状、対応状況等を市町村及び保健所に迅速に報告するとともに、市町村又は保健所からの指示を求めることその他の措置を講じていますか。 </v>
      </c>
      <c r="H188" s="94" t="str">
        <f t="shared" si="22"/>
        <v>✖</v>
      </c>
      <c r="I188" s="473">
        <v>185</v>
      </c>
      <c r="J188" s="245" t="str">
        <f>VLOOKUP(I188,'自主点検表（養護老人ホーム）'!$AG$6:$AJ$1508,2,0)</f>
        <v>いる・いない</v>
      </c>
      <c r="K188" s="109" t="s">
        <v>365</v>
      </c>
      <c r="L188" s="111" t="str">
        <f t="shared" si="27"/>
        <v>要入力</v>
      </c>
      <c r="M188" s="394" t="str">
        <f>VLOOKUP(I188,'自主点検表（養護老人ホーム）'!$AG$6:$AQ$1508,6,0)</f>
        <v>平18厚労告
268の七</v>
      </c>
    </row>
    <row r="189" spans="2:13" ht="30" customHeight="1" x14ac:dyDescent="0.65">
      <c r="B189" s="462">
        <f t="shared" si="21"/>
        <v>29</v>
      </c>
      <c r="C189" s="463">
        <v>26</v>
      </c>
      <c r="D189" s="208" t="str">
        <f>IF(VLOOKUP(I189,'自主点検表（養護老人ホーム）'!$A$6:$AE$1508,2,0)=0,"",VLOOKUP(I189,'自主点検表（養護老人ホーム）'!$A$6:$AE$1508,2,0))</f>
        <v/>
      </c>
      <c r="E189" s="409"/>
      <c r="F189" s="409" t="s">
        <v>229</v>
      </c>
      <c r="G189" s="409" t="str">
        <f>VLOOKUP(I189,'自主点検表（養護老人ホーム）'!$A$6:$AE$1508,8,0)</f>
        <v>上記キの報告を行った場合は、その原因の究明に資するため、当該有症者等を診察する医師等と連携の上、血液、便、吐物等の検体を確保するよう、努めていますか。</v>
      </c>
      <c r="H189" s="94" t="str">
        <f t="shared" si="22"/>
        <v>✖</v>
      </c>
      <c r="I189" s="473">
        <v>186</v>
      </c>
      <c r="J189" s="245" t="str">
        <f>VLOOKUP(I189,'自主点検表（養護老人ホーム）'!$AG$6:$AJ$1508,2,0)</f>
        <v>いる・いない</v>
      </c>
      <c r="K189" s="109" t="s">
        <v>365</v>
      </c>
      <c r="L189" s="111" t="str">
        <f t="shared" si="27"/>
        <v>要入力</v>
      </c>
      <c r="M189" s="394" t="str">
        <f>VLOOKUP(I189,'自主点検表（養護老人ホーム）'!$AG$6:$AQ$1508,6,0)</f>
        <v>平18厚労告
268の八</v>
      </c>
    </row>
    <row r="190" spans="2:13" ht="30" customHeight="1" x14ac:dyDescent="0.65">
      <c r="B190" s="462">
        <f t="shared" si="21"/>
        <v>29</v>
      </c>
      <c r="C190" s="463">
        <v>26</v>
      </c>
      <c r="D190" s="208" t="str">
        <f>IF(VLOOKUP(I190,'自主点検表（養護老人ホーム）'!$A$6:$AE$1508,2,0)=0,"",VLOOKUP(I190,'自主点検表（養護老人ホーム）'!$A$6:$AE$1508,2,0))</f>
        <v/>
      </c>
      <c r="E190" s="409"/>
      <c r="F190" s="409"/>
      <c r="G190" s="409" t="str">
        <f>VLOOKUP(I190,'自主点検表（養護老人ホーム）'!$A$6:$AE$1508,8,0)</f>
        <v>　施設内の感染症拡大を未然に防ぐため、利用者だけでなく職員室等、施設内すべての場所で共用タオルの使用を禁止していますか。</v>
      </c>
      <c r="H190" s="94" t="str">
        <f t="shared" si="22"/>
        <v>✖</v>
      </c>
      <c r="I190" s="473">
        <v>187</v>
      </c>
      <c r="J190" s="245" t="str">
        <f>VLOOKUP(I190,'自主点検表（養護老人ホーム）'!$AG$6:$AJ$1508,2,0)</f>
        <v>いる・いない</v>
      </c>
      <c r="K190" s="109" t="s">
        <v>365</v>
      </c>
      <c r="L190" s="111" t="str">
        <f t="shared" si="27"/>
        <v>要入力</v>
      </c>
      <c r="M190" s="394" t="str">
        <f>VLOOKUP(I190,'自主点検表（養護老人ホーム）'!$AG$6:$AQ$1508,6,0)</f>
        <v>介護現場における感染対策の手引き第２版</v>
      </c>
    </row>
    <row r="191" spans="2:13" ht="30" customHeight="1" x14ac:dyDescent="0.65">
      <c r="B191" s="462">
        <f t="shared" si="21"/>
        <v>29</v>
      </c>
      <c r="C191" s="463">
        <v>26</v>
      </c>
      <c r="D191" s="208" t="str">
        <f>IF(VLOOKUP(I191,'自主点検表（養護老人ホーム）'!$A$6:$AE$1508,2,0)=0,"",VLOOKUP(I191,'自主点検表（養護老人ホーム）'!$A$6:$AE$1508,2,0))</f>
        <v/>
      </c>
      <c r="E191" s="413" t="s">
        <v>244</v>
      </c>
      <c r="F191" s="409"/>
      <c r="G191" s="409" t="str">
        <f>VLOOKUP(I191,'自主点検表（養護老人ホーム）'!$A$6:$AE$1508,8,0)</f>
        <v>　感染者や既往者の入所に際し、感染対策担当者は、介護職員その他の従事者に対し、当該感染症に関する知識、対応等について周知を図っていますか。</v>
      </c>
      <c r="H191" s="94" t="str">
        <f t="shared" si="22"/>
        <v>✖</v>
      </c>
      <c r="I191" s="473">
        <v>188</v>
      </c>
      <c r="J191" s="245" t="str">
        <f>VLOOKUP(I191,'自主点検表（養護老人ホーム）'!$AG$6:$AJ$1508,2,0)</f>
        <v>いる・いない</v>
      </c>
      <c r="K191" s="109" t="s">
        <v>365</v>
      </c>
      <c r="L191" s="111" t="str">
        <f t="shared" si="27"/>
        <v>要入力</v>
      </c>
      <c r="M191" s="394" t="str">
        <f>VLOOKUP(I191,'自主点検表（養護老人ホーム）'!$AG$6:$AQ$1508,6,0)</f>
        <v>平12 老発307
第5 の12 の(2)の⑤</v>
      </c>
    </row>
    <row r="192" spans="2:13" ht="30" customHeight="1" x14ac:dyDescent="0.65">
      <c r="B192" s="462">
        <f t="shared" ref="B192:B197" si="28">C192+3</f>
        <v>30</v>
      </c>
      <c r="C192" s="463">
        <v>27</v>
      </c>
      <c r="D192" s="1117" t="s">
        <v>1184</v>
      </c>
      <c r="E192" s="413" t="s">
        <v>74</v>
      </c>
      <c r="F192" s="409" t="s">
        <v>114</v>
      </c>
      <c r="G192" s="409" t="str">
        <f>VLOOKUP(I192,'自主点検表（養護老人ホーム）'!$A$6:$AE$1508,8,0)</f>
        <v>　入所者の病状が急変した場合等において医師又は看護職員が相談対応を行う体制を、常時確保していること。</v>
      </c>
      <c r="H192" s="94" t="str">
        <f t="shared" ref="H192:H197" si="29">_xlfn.IFS(L192="不適切","★",L192="要入力","✖",L192="非該当","▲",L192="適切","",L192="","",L192="要確認","？")</f>
        <v>✖</v>
      </c>
      <c r="I192" s="473">
        <v>1881</v>
      </c>
      <c r="J192" s="245" t="str">
        <f>VLOOKUP(I192,'自主点検表（養護老人ホーム）'!$AG$6:$AJ$1508,2,0)</f>
        <v>いる・いない</v>
      </c>
      <c r="K192" s="109" t="s">
        <v>365</v>
      </c>
      <c r="L192" s="111" t="str">
        <f t="shared" ref="L192:L197" si="30">_xlfn.IFS(J192=K192,"適切",J192="いる・いない","要入力",J192="いない","不適切",J192="非該当","要確認")</f>
        <v>要入力</v>
      </c>
      <c r="M192" s="394">
        <f>VLOOKUP(I192,'自主点検表（養護老人ホーム）'!$AG$6:$AQ$1508,6,0)</f>
        <v>0</v>
      </c>
    </row>
    <row r="193" spans="2:13" ht="30" customHeight="1" x14ac:dyDescent="0.65">
      <c r="B193" s="462">
        <f t="shared" si="28"/>
        <v>30</v>
      </c>
      <c r="C193" s="463">
        <v>27</v>
      </c>
      <c r="D193" s="208" t="str">
        <f>IF(VLOOKUP(I193,'自主点検表（養護老人ホーム）'!$A$6:$AE$1508,2,0)=0,"",VLOOKUP(I193,'自主点検表（養護老人ホーム）'!$A$6:$AE$1508,2,0))</f>
        <v/>
      </c>
      <c r="E193" s="409"/>
      <c r="F193" s="409" t="s">
        <v>115</v>
      </c>
      <c r="G193" s="409" t="str">
        <f>VLOOKUP(I193,'自主点検表（養護老人ホーム）'!$A$6:$AE$1508,8,0)</f>
        <v>　当該養護老人ホームからの診療の求めがあった場合において診療を行う体制を、常時確保していること。</v>
      </c>
      <c r="H193" s="94" t="str">
        <f t="shared" si="29"/>
        <v>✖</v>
      </c>
      <c r="I193" s="473">
        <v>1882</v>
      </c>
      <c r="J193" s="245" t="str">
        <f>VLOOKUP(I193,'自主点検表（養護老人ホーム）'!$AG$6:$AJ$1508,2,0)</f>
        <v>いる・いない</v>
      </c>
      <c r="K193" s="109" t="s">
        <v>365</v>
      </c>
      <c r="L193" s="111" t="str">
        <f t="shared" si="30"/>
        <v>要入力</v>
      </c>
      <c r="M193" s="394">
        <f>VLOOKUP(I193,'自主点検表（養護老人ホーム）'!$AG$6:$AQ$1508,6,0)</f>
        <v>0</v>
      </c>
    </row>
    <row r="194" spans="2:13" ht="30" customHeight="1" x14ac:dyDescent="0.65">
      <c r="B194" s="462">
        <f t="shared" si="28"/>
        <v>30</v>
      </c>
      <c r="C194" s="463">
        <v>27</v>
      </c>
      <c r="D194" s="208" t="str">
        <f>IF(VLOOKUP(I194,'自主点検表（養護老人ホーム）'!$A$6:$AE$1508,2,0)=0,"",VLOOKUP(I194,'自主点検表（養護老人ホーム）'!$A$6:$AE$1508,2,0))</f>
        <v/>
      </c>
      <c r="E194" s="409"/>
      <c r="F194" s="409" t="s">
        <v>136</v>
      </c>
      <c r="G194" s="409" t="str">
        <f>VLOOKUP(I194,'自主点検表（養護老人ホーム）'!$A$6:$AE$1508,8,0)</f>
        <v>　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v>
      </c>
      <c r="H194" s="94" t="str">
        <f t="shared" si="29"/>
        <v>✖</v>
      </c>
      <c r="I194" s="473">
        <v>1883</v>
      </c>
      <c r="J194" s="245" t="str">
        <f>VLOOKUP(I194,'自主点検表（養護老人ホーム）'!$AG$6:$AJ$1508,2,0)</f>
        <v>いる・いない</v>
      </c>
      <c r="K194" s="109" t="s">
        <v>365</v>
      </c>
      <c r="L194" s="111" t="str">
        <f t="shared" si="30"/>
        <v>要入力</v>
      </c>
      <c r="M194" s="394">
        <f>VLOOKUP(I194,'自主点検表（養護老人ホーム）'!$AG$6:$AQ$1508,6,0)</f>
        <v>0</v>
      </c>
    </row>
    <row r="195" spans="2:13" ht="30" customHeight="1" x14ac:dyDescent="0.65">
      <c r="B195" s="462">
        <f t="shared" si="28"/>
        <v>30</v>
      </c>
      <c r="C195" s="463">
        <v>27</v>
      </c>
      <c r="D195" s="208" t="str">
        <f>IF(VLOOKUP(I195,'自主点検表（養護老人ホーム）'!$A$6:$AE$1508,2,0)=0,"",VLOOKUP(I195,'自主点検表（養護老人ホーム）'!$A$6:$AE$1508,2,0))</f>
        <v/>
      </c>
      <c r="E195" s="413" t="s">
        <v>112</v>
      </c>
      <c r="F195" s="409"/>
      <c r="G195" s="409" t="str">
        <f>VLOOKUP(I195,'自主点検表（養護老人ホーム）'!$A$6:$AE$1508,8,0)</f>
        <v>　養護老人ホームは、一年に一回以上、協力医療機関との間で、入所者の病状が急変した場合等の対応を確認するとともに、協力医療機関の名称等を、都道府県知事に届け出なければなりません。</v>
      </c>
      <c r="H195" s="94" t="str">
        <f t="shared" si="29"/>
        <v>✖</v>
      </c>
      <c r="I195" s="473">
        <v>1884</v>
      </c>
      <c r="J195" s="245" t="str">
        <f>VLOOKUP(I195,'自主点検表（養護老人ホーム）'!$AG$6:$AJ$1508,2,0)</f>
        <v>いる・いない</v>
      </c>
      <c r="K195" s="109" t="s">
        <v>365</v>
      </c>
      <c r="L195" s="111" t="str">
        <f t="shared" si="30"/>
        <v>要入力</v>
      </c>
      <c r="M195" s="394" t="str">
        <f>VLOOKUP(I195,'自主点検表（養護老人ホーム）'!$AG$6:$AQ$1508,6,0)</f>
        <v>昭41 厚令19
第25 条第2 項</v>
      </c>
    </row>
    <row r="196" spans="2:13" ht="30" customHeight="1" x14ac:dyDescent="0.65">
      <c r="B196" s="462">
        <f t="shared" si="28"/>
        <v>31</v>
      </c>
      <c r="C196" s="463">
        <v>28</v>
      </c>
      <c r="D196" s="208" t="str">
        <f>IF(VLOOKUP(I196,'自主点検表（養護老人ホーム）'!$A$6:$AE$1508,2,0)=0,"",VLOOKUP(I196,'自主点検表（養護老人ホーム）'!$A$6:$AE$1508,2,0))</f>
        <v/>
      </c>
      <c r="E196" s="413" t="s">
        <v>249</v>
      </c>
      <c r="F196" s="409"/>
      <c r="G196" s="409" t="str">
        <f>VLOOKUP(I196,'自主点検表（養護老人ホーム）'!$A$6:$AE$1508,8,0)</f>
        <v>　養護老人ホームは、感染症の予防及び感染症の患者に対する医療に関する法律（平成１０年法律第１１４号）第６条第１７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において同じ。）の発生時等の対応を取り決めるように努めなければなりません。</v>
      </c>
      <c r="H196" s="94" t="str">
        <f t="shared" si="29"/>
        <v>✖</v>
      </c>
      <c r="I196" s="473">
        <v>1885</v>
      </c>
      <c r="J196" s="245" t="str">
        <f>VLOOKUP(I196,'自主点検表（養護老人ホーム）'!$AG$6:$AJ$1508,2,0)</f>
        <v>いる・いない</v>
      </c>
      <c r="K196" s="109" t="s">
        <v>365</v>
      </c>
      <c r="L196" s="111" t="str">
        <f t="shared" si="30"/>
        <v>要入力</v>
      </c>
      <c r="M196" s="394" t="str">
        <f>VLOOKUP(I196,'自主点検表（養護老人ホーム）'!$AG$6:$AQ$1508,6,0)</f>
        <v>昭41 厚令19
第25 条第3 項</v>
      </c>
    </row>
    <row r="197" spans="2:13" ht="30" customHeight="1" x14ac:dyDescent="0.65">
      <c r="B197" s="462">
        <f t="shared" si="28"/>
        <v>31</v>
      </c>
      <c r="C197" s="463">
        <v>28</v>
      </c>
      <c r="D197" s="208" t="str">
        <f>IF(VLOOKUP(I197,'自主点検表（養護老人ホーム）'!$A$6:$AE$1508,2,0)=0,"",VLOOKUP(I197,'自主点検表（養護老人ホーム）'!$A$6:$AE$1508,2,0))</f>
        <v/>
      </c>
      <c r="E197" s="413" t="s">
        <v>250</v>
      </c>
      <c r="F197" s="409"/>
      <c r="G197" s="409" t="str">
        <f>VLOOKUP(I197,'自主点検表（養護老人ホーム）'!$A$6:$AE$1508,8,0)</f>
        <v>　養護老人ホームは、協力医療機関が第二種協定指定医療機関である場合においては、当該第二種協定指定医療機関との間で、新興感染症の発生時等の対応について協議を行わなければなりません。</v>
      </c>
      <c r="H197" s="94" t="str">
        <f t="shared" si="29"/>
        <v>✖</v>
      </c>
      <c r="I197" s="473">
        <v>1886</v>
      </c>
      <c r="J197" s="245" t="str">
        <f>VLOOKUP(I197,'自主点検表（養護老人ホーム）'!$AG$6:$AJ$1508,2,0)</f>
        <v>いる・いない</v>
      </c>
      <c r="K197" s="109" t="s">
        <v>365</v>
      </c>
      <c r="L197" s="111" t="str">
        <f t="shared" si="30"/>
        <v>要入力</v>
      </c>
      <c r="M197" s="394" t="str">
        <f>VLOOKUP(I197,'自主点検表（養護老人ホーム）'!$AG$6:$AQ$1508,6,0)</f>
        <v>昭41 厚令19
第25 条第４項</v>
      </c>
    </row>
    <row r="198" spans="2:13" ht="30" customHeight="1" x14ac:dyDescent="0.65">
      <c r="B198" s="462">
        <f t="shared" si="21"/>
        <v>32</v>
      </c>
      <c r="C198" s="463">
        <v>29</v>
      </c>
      <c r="D198" s="208" t="str">
        <f>IF(VLOOKUP(I198,'自主点検表（養護老人ホーム）'!$A$6:$AE$1508,2,0)=0,"",VLOOKUP(I198,'自主点検表（養護老人ホーム）'!$A$6:$AE$1508,2,0))</f>
        <v/>
      </c>
      <c r="E198" s="413" t="s">
        <v>1053</v>
      </c>
      <c r="F198" s="409"/>
      <c r="G198" s="409" t="str">
        <f>VLOOKUP(I198,'自主点検表（養護老人ホーム）'!$A$6:$AE$1508,8,0)</f>
        <v>　養護老人ホームは、入所者が協力医療機関その他の医療機関に入院した後に、当該入所者の病状が軽快し、退院が可能となった場合においては、再び当該指定施設に速やかに入所させることができるように努めなければなりません。</v>
      </c>
      <c r="H198" s="94" t="str">
        <f t="shared" si="22"/>
        <v>✖</v>
      </c>
      <c r="I198" s="473">
        <v>189</v>
      </c>
      <c r="J198" s="245" t="str">
        <f>VLOOKUP(I198,'自主点検表（養護老人ホーム）'!$AG$6:$AJ$1508,2,0)</f>
        <v>いる・いない</v>
      </c>
      <c r="K198" s="109" t="s">
        <v>365</v>
      </c>
      <c r="L198" s="111" t="str">
        <f t="shared" si="27"/>
        <v>要入力</v>
      </c>
      <c r="M198" s="394" t="str">
        <f>VLOOKUP(I198,'自主点検表（養護老人ホーム）'!$AG$6:$AQ$1508,6,0)</f>
        <v>昭41 厚令19
第25 条第５項</v>
      </c>
    </row>
    <row r="199" spans="2:13" ht="30" customHeight="1" x14ac:dyDescent="0.65">
      <c r="B199" s="462">
        <f t="shared" ref="B199:B227" si="31">C199+3</f>
        <v>32</v>
      </c>
      <c r="C199" s="463">
        <v>29</v>
      </c>
      <c r="D199" s="208" t="str">
        <f>IF(VLOOKUP(I199,'自主点検表（養護老人ホーム）'!$A$6:$AE$1508,2,0)=0,"",VLOOKUP(I199,'自主点検表（養護老人ホーム）'!$A$6:$AE$1508,2,0))</f>
        <v/>
      </c>
      <c r="E199" s="413" t="s">
        <v>245</v>
      </c>
      <c r="F199" s="409"/>
      <c r="G199" s="409" t="str">
        <f>VLOOKUP(I199,'自主点検表（養護老人ホーム）'!$A$6:$AE$1508,8,0)</f>
        <v>　入所者の口腔衛生の観点から、あらかじめ、協力歯科医療機関を定めておくよう努めていますか。</v>
      </c>
      <c r="H199" s="94" t="str">
        <f t="shared" si="22"/>
        <v>✖</v>
      </c>
      <c r="I199" s="473">
        <v>190</v>
      </c>
      <c r="J199" s="245" t="str">
        <f>VLOOKUP(I199,'自主点検表（養護老人ホーム）'!$AG$6:$AJ$1508,2,0)</f>
        <v>いる・いない</v>
      </c>
      <c r="K199" s="109" t="s">
        <v>365</v>
      </c>
      <c r="L199" s="111" t="str">
        <f t="shared" si="27"/>
        <v>要入力</v>
      </c>
      <c r="M199" s="394" t="str">
        <f>VLOOKUP(I199,'自主点検表（養護老人ホーム）'!$AG$6:$AQ$1508,6,0)</f>
        <v>条例第65 条第2 項
昭41 厚令19
第25 条第6項</v>
      </c>
    </row>
    <row r="200" spans="2:13" ht="30" customHeight="1" x14ac:dyDescent="0.65">
      <c r="B200" s="462">
        <f t="shared" si="31"/>
        <v>33</v>
      </c>
      <c r="C200" s="463">
        <v>30</v>
      </c>
      <c r="D200" s="208" t="str">
        <f>IF(VLOOKUP(I200,'自主点検表（養護老人ホーム）'!$A$6:$AE$1508,2,0)=0,"",VLOOKUP(I200,'自主点検表（養護老人ホーム）'!$A$6:$AE$1508,2,0))</f>
        <v>15 秘密保持等</v>
      </c>
      <c r="E200" s="413" t="s">
        <v>1044</v>
      </c>
      <c r="F200" s="409"/>
      <c r="G200" s="409" t="str">
        <f>VLOOKUP(I200,'自主点検表（養護老人ホーム）'!$A$6:$AE$1508,8,0)</f>
        <v>職員は、正当な理由がなく、その業務上知り得た入所者又はその家族の秘密を漏らしてはならないことに、留意していますか。</v>
      </c>
      <c r="H200" s="94" t="str">
        <f t="shared" si="22"/>
        <v>✖</v>
      </c>
      <c r="I200" s="473">
        <v>191</v>
      </c>
      <c r="J200" s="245" t="str">
        <f>VLOOKUP(I200,'自主点検表（養護老人ホーム）'!$AG$6:$AJ$1508,2,0)</f>
        <v>いる・いない</v>
      </c>
      <c r="K200" s="109" t="s">
        <v>365</v>
      </c>
      <c r="L200" s="111" t="str">
        <f t="shared" si="27"/>
        <v>要入力</v>
      </c>
      <c r="M200" s="394" t="str">
        <f>VLOOKUP(I200,'自主点検表（養護老人ホーム）'!$AG$6:$AQ$1508,6,0)</f>
        <v>条例第66 条
昭41 厚令19
第26 条第1 項</v>
      </c>
    </row>
    <row r="201" spans="2:13" ht="30" customHeight="1" x14ac:dyDescent="0.65">
      <c r="B201" s="462">
        <f t="shared" si="31"/>
        <v>33</v>
      </c>
      <c r="C201" s="463">
        <v>30</v>
      </c>
      <c r="D201" s="208" t="str">
        <f>IF(VLOOKUP(I201,'自主点検表（養護老人ホーム）'!$A$6:$AE$1508,2,0)=0,"",VLOOKUP(I201,'自主点検表（養護老人ホーム）'!$A$6:$AE$1508,2,0))</f>
        <v/>
      </c>
      <c r="E201" s="413" t="s">
        <v>1064</v>
      </c>
      <c r="F201" s="409"/>
      <c r="G201" s="409" t="str">
        <f>VLOOKUP(I201,'自主点検表（養護老人ホーム）'!$A$6:$AE$1508,8,0)</f>
        <v>職員が退職した後においても、正当な理由がなく、その業務上知り得た入所者又はその家族の秘密を漏らすことがないよう、雇用時に文書で取り決め、例えば違約金についての定めを置くなどの措置を講じていますか。</v>
      </c>
      <c r="H201" s="94" t="str">
        <f t="shared" si="22"/>
        <v>✖</v>
      </c>
      <c r="I201" s="473">
        <v>192</v>
      </c>
      <c r="J201" s="245" t="str">
        <f>VLOOKUP(I201,'自主点検表（養護老人ホーム）'!$AG$6:$AJ$1508,2,0)</f>
        <v>いる・いない</v>
      </c>
      <c r="K201" s="109" t="s">
        <v>365</v>
      </c>
      <c r="L201" s="111" t="str">
        <f t="shared" si="27"/>
        <v>要入力</v>
      </c>
      <c r="M201" s="394" t="str">
        <f>VLOOKUP(I201,'自主点検表（養護老人ホーム）'!$AG$6:$AQ$1508,6,0)</f>
        <v>条例第66 条
昭41 厚令19
第26 条第2 項
平12 老発307
第5 の14の(2)</v>
      </c>
    </row>
    <row r="202" spans="2:13" ht="30" customHeight="1" x14ac:dyDescent="0.65">
      <c r="B202" s="462">
        <f t="shared" si="31"/>
        <v>33</v>
      </c>
      <c r="C202" s="463">
        <v>30</v>
      </c>
      <c r="D202" s="208" t="str">
        <f>IF(VLOOKUP(I202,'自主点検表（養護老人ホーム）'!$A$6:$AE$1508,2,0)=0,"",VLOOKUP(I202,'自主点検表（養護老人ホーム）'!$A$6:$AE$1508,2,0))</f>
        <v/>
      </c>
      <c r="E202" s="413" t="s">
        <v>1051</v>
      </c>
      <c r="F202" s="409"/>
      <c r="G202" s="409" t="str">
        <f>VLOOKUP(I202,'自主点検表（養護老人ホーム）'!$A$6:$AE$1508,8,0)</f>
        <v>「個人情報の保護に関する法律」及び「医療・介護関係事業者における個人情報の適切な取扱いのためのガイダンス」に基づき、入所者及びその家族の個人情報を適切に取り扱っていますか。</v>
      </c>
      <c r="H202" s="94" t="str">
        <f t="shared" si="22"/>
        <v>✖</v>
      </c>
      <c r="I202" s="473">
        <v>193</v>
      </c>
      <c r="J202" s="245" t="str">
        <f>VLOOKUP(I202,'自主点検表（養護老人ホーム）'!$AG$6:$AJ$1508,2,0)</f>
        <v>いる・いない</v>
      </c>
      <c r="K202" s="109" t="s">
        <v>365</v>
      </c>
      <c r="L202" s="111" t="str">
        <f t="shared" si="27"/>
        <v>要入力</v>
      </c>
      <c r="M202" s="394" t="str">
        <f>VLOOKUP(I202,'自主点検表（養護老人ホーム）'!$AG$6:$AQ$1508,6,0)</f>
        <v>個人情報保護法
平29ｶﾞｲﾀﾞﾝｽ</v>
      </c>
    </row>
    <row r="203" spans="2:13" ht="30" customHeight="1" x14ac:dyDescent="0.65">
      <c r="B203" s="462">
        <f t="shared" si="31"/>
        <v>33</v>
      </c>
      <c r="C203" s="463">
        <v>30</v>
      </c>
      <c r="D203" s="208" t="str">
        <f>IF(VLOOKUP(I203,'自主点検表（養護老人ホーム）'!$A$6:$AE$1508,2,0)=0,"",VLOOKUP(I203,'自主点検表（養護老人ホーム）'!$A$6:$AE$1508,2,0))</f>
        <v/>
      </c>
      <c r="E203" s="413"/>
      <c r="F203" s="409"/>
      <c r="G203" s="409" t="str">
        <f>VLOOKUP(I203,'自主点検表（養護老人ホーム）'!$A$6:$AE$1508,8,0)</f>
        <v>個人情報保護に関する規程等を整備していますか。</v>
      </c>
      <c r="H203" s="94" t="str">
        <f t="shared" ref="H203:H227" si="32">_xlfn.IFS(L203="不適切","★",L203="要入力","✖",L203="非該当","▲",L203="適切","",L203="","",L203="要確認","？")</f>
        <v>✖</v>
      </c>
      <c r="I203" s="473">
        <v>194</v>
      </c>
      <c r="J203" s="245" t="str">
        <f>VLOOKUP(I203,'自主点検表（養護老人ホーム）'!$AG$6:$AJ$1508,2,0)</f>
        <v>いる・いない</v>
      </c>
      <c r="K203" s="109" t="s">
        <v>365</v>
      </c>
      <c r="L203" s="111" t="str">
        <f t="shared" si="27"/>
        <v>要入力</v>
      </c>
      <c r="M203" s="394" t="str">
        <f>VLOOKUP(I203,'自主点検表（養護老人ホーム）'!$AG$6:$AQ$1508,6,0)</f>
        <v>個人情報保護法
平29ｶﾞｲﾀﾞﾝｽ</v>
      </c>
    </row>
    <row r="204" spans="2:13" ht="30" customHeight="1" x14ac:dyDescent="0.65">
      <c r="B204" s="462">
        <f t="shared" si="31"/>
        <v>33</v>
      </c>
      <c r="C204" s="463">
        <v>30</v>
      </c>
      <c r="D204" s="208" t="str">
        <f>IF(VLOOKUP(I204,'自主点検表（養護老人ホーム）'!$A$6:$AE$1508,2,0)=0,"",VLOOKUP(I204,'自主点検表（養護老人ホーム）'!$A$6:$AE$1508,2,0))</f>
        <v>16 苦情処理</v>
      </c>
      <c r="E204" s="413" t="s">
        <v>74</v>
      </c>
      <c r="F204" s="409"/>
      <c r="G204" s="409" t="str">
        <f>VLOOKUP(I204,'自主点検表（養護老人ホーム）'!$A$6:$AE$1508,8,0)</f>
        <v>処遇に関する入所者及びその家族からの苦情に迅速かつ適切に対応するために、苦情を受け付けるための窓口その他の必要な措置を講じていますか。</v>
      </c>
      <c r="H204" s="94" t="str">
        <f t="shared" si="32"/>
        <v>✖</v>
      </c>
      <c r="I204" s="473">
        <v>195</v>
      </c>
      <c r="J204" s="245" t="str">
        <f>VLOOKUP(I204,'自主点検表（養護老人ホーム）'!$AG$6:$AJ$1508,2,0)</f>
        <v>いる・いない</v>
      </c>
      <c r="K204" s="109" t="s">
        <v>365</v>
      </c>
      <c r="L204" s="111" t="str">
        <f t="shared" si="27"/>
        <v>要入力</v>
      </c>
      <c r="M204" s="394" t="str">
        <f>VLOOKUP(I204,'自主点検表（養護老人ホーム）'!$AG$6:$AQ$1508,6,0)</f>
        <v>条例第67 条第1 項
昭41 厚令19
第27 条第1 項
平12 老発307
第5 の15 の(1)</v>
      </c>
    </row>
    <row r="205" spans="2:13" ht="30" customHeight="1" x14ac:dyDescent="0.65">
      <c r="B205" s="462">
        <f t="shared" si="31"/>
        <v>34</v>
      </c>
      <c r="C205" s="463">
        <v>31</v>
      </c>
      <c r="D205" s="208" t="str">
        <f>IF(VLOOKUP(I205,'自主点検表（養護老人ホーム）'!$A$6:$AE$1508,2,0)=0,"",VLOOKUP(I205,'自主点検表（養護老人ホーム）'!$A$6:$AE$1508,2,0))</f>
        <v/>
      </c>
      <c r="E205" s="413" t="s">
        <v>112</v>
      </c>
      <c r="F205" s="409"/>
      <c r="G205" s="409" t="str">
        <f>VLOOKUP(I205,'自主点検表（養護老人ホーム）'!$A$6:$AE$1508,8,0)</f>
        <v>施設内に、苦情解決のための体制を整備していますか。</v>
      </c>
      <c r="H205" s="94" t="str">
        <f t="shared" si="32"/>
        <v>✖</v>
      </c>
      <c r="I205" s="473">
        <v>196</v>
      </c>
      <c r="J205" s="245" t="str">
        <f>VLOOKUP(I205,'自主点検表（養護老人ホーム）'!$AG$6:$AJ$1508,2,0)</f>
        <v>いる・いない</v>
      </c>
      <c r="K205" s="109" t="s">
        <v>365</v>
      </c>
      <c r="L205" s="111" t="str">
        <f t="shared" si="27"/>
        <v>要入力</v>
      </c>
      <c r="M205" s="394" t="str">
        <f>VLOOKUP(I205,'自主点検表（養護老人ホーム）'!$AG$6:$AQ$1508,6,0)</f>
        <v>平12 老発514
別紙の2</v>
      </c>
    </row>
    <row r="206" spans="2:13" ht="30" customHeight="1" x14ac:dyDescent="0.65">
      <c r="B206" s="462">
        <f t="shared" si="31"/>
        <v>34</v>
      </c>
      <c r="C206" s="463">
        <v>31</v>
      </c>
      <c r="D206" s="208" t="str">
        <f>IF(VLOOKUP(I206,'自主点検表（養護老人ホーム）'!$A$6:$AE$1508,2,0)=0,"",VLOOKUP(I206,'自主点検表（養護老人ホーム）'!$A$6:$AE$1508,2,0))</f>
        <v/>
      </c>
      <c r="E206" s="413" t="s">
        <v>249</v>
      </c>
      <c r="F206" s="409"/>
      <c r="G206" s="409" t="str">
        <f>VLOOKUP(I206,'自主点検表（養護老人ホーム）'!$A$6:$AE$1508,8,0)</f>
        <v>苦情を受け付けた場合には、当該苦情の受付日、内容等を記録していますか。</v>
      </c>
      <c r="H206" s="94" t="str">
        <f t="shared" si="32"/>
        <v>✖</v>
      </c>
      <c r="I206" s="473">
        <v>197</v>
      </c>
      <c r="J206" s="245" t="str">
        <f>VLOOKUP(I206,'自主点検表（養護老人ホーム）'!$AG$6:$AJ$1508,2,0)</f>
        <v>いる・いない</v>
      </c>
      <c r="K206" s="109" t="s">
        <v>365</v>
      </c>
      <c r="L206" s="111" t="str">
        <f t="shared" si="27"/>
        <v>要入力</v>
      </c>
      <c r="M206" s="394" t="str">
        <f>VLOOKUP(I206,'自主点検表（養護老人ホーム）'!$AG$6:$AQ$1508,6,0)</f>
        <v>条例第67 条第2 項
昭41 厚令19
第27 条第2 項
平12 老発307
第5 の15の(2)</v>
      </c>
    </row>
    <row r="207" spans="2:13" ht="30" customHeight="1" x14ac:dyDescent="0.65">
      <c r="B207" s="462">
        <f t="shared" si="31"/>
        <v>34</v>
      </c>
      <c r="C207" s="463">
        <v>31</v>
      </c>
      <c r="D207" s="208" t="str">
        <f>IF(VLOOKUP(I207,'自主点検表（養護老人ホーム）'!$A$6:$AE$1508,2,0)=0,"",VLOOKUP(I207,'自主点検表（養護老人ホーム）'!$A$6:$AE$1508,2,0))</f>
        <v/>
      </c>
      <c r="E207" s="413"/>
      <c r="F207" s="409"/>
      <c r="G207" s="409" t="str">
        <f>VLOOKUP(I207,'自主点検表（養護老人ホーム）'!$A$6:$AE$1508,8,0)</f>
        <v>また、苦情が処遇の質の向上を図る上で重要な情報であるとの認識に立ち、苦情の内容を踏まえ、処遇の質の向上に向けた取組を行っていますか。</v>
      </c>
      <c r="H207" s="94" t="str">
        <f t="shared" si="32"/>
        <v>✖</v>
      </c>
      <c r="I207" s="473">
        <v>198</v>
      </c>
      <c r="J207" s="245" t="str">
        <f>VLOOKUP(I207,'自主点検表（養護老人ホーム）'!$AG$6:$AJ$1508,2,0)</f>
        <v>いる・いない</v>
      </c>
      <c r="K207" s="109" t="s">
        <v>365</v>
      </c>
      <c r="L207" s="111" t="str">
        <f t="shared" ref="L207:L227" si="33">_xlfn.IFS(J207=K207,"適切",J207="いる・いない","要入力",J207="いない","不適切",J207="非該当","要確認")</f>
        <v>要入力</v>
      </c>
      <c r="M207" s="394" t="str">
        <f>VLOOKUP(I207,'自主点検表（養護老人ホーム）'!$AG$6:$AQ$1508,6,0)</f>
        <v>条例第49 条
第2 項第4 号</v>
      </c>
    </row>
    <row r="208" spans="2:13" ht="30" customHeight="1" x14ac:dyDescent="0.65">
      <c r="B208" s="462">
        <f t="shared" si="31"/>
        <v>34</v>
      </c>
      <c r="C208" s="463">
        <v>31</v>
      </c>
      <c r="D208" s="208" t="str">
        <f>IF(VLOOKUP(I208,'自主点検表（養護老人ホーム）'!$A$6:$AE$1508,2,0)=0,"",VLOOKUP(I208,'自主点検表（養護老人ホーム）'!$A$6:$AE$1508,2,0))</f>
        <v/>
      </c>
      <c r="E208" s="409"/>
      <c r="F208" s="409"/>
      <c r="G208" s="409" t="str">
        <f>VLOOKUP(I208,'自主点検表（養護老人ホーム）'!$A$6:$AE$1508,8,0)</f>
        <v>苦情の内容等の記録は、２年間保存していますか。</v>
      </c>
      <c r="H208" s="94" t="str">
        <f t="shared" si="32"/>
        <v>✖</v>
      </c>
      <c r="I208" s="473">
        <v>199</v>
      </c>
      <c r="J208" s="245" t="str">
        <f>VLOOKUP(I208,'自主点検表（養護老人ホーム）'!$AG$6:$AJ$1508,2,0)</f>
        <v>いる・いない</v>
      </c>
      <c r="K208" s="109" t="s">
        <v>365</v>
      </c>
      <c r="L208" s="111" t="str">
        <f t="shared" si="33"/>
        <v>要入力</v>
      </c>
      <c r="M208" s="394" t="str">
        <f>VLOOKUP(I208,'自主点検表（養護老人ホーム）'!$AG$6:$AQ$1508,6,0)</f>
        <v>昭41 厚令19
第9 条第2 項第4 号</v>
      </c>
    </row>
    <row r="209" spans="2:13" ht="30" customHeight="1" x14ac:dyDescent="0.65">
      <c r="B209" s="462">
        <f t="shared" si="31"/>
        <v>34</v>
      </c>
      <c r="C209" s="463">
        <v>31</v>
      </c>
      <c r="D209" s="208" t="str">
        <f>IF(VLOOKUP(I209,'自主点検表（養護老人ホーム）'!$A$6:$AE$1508,2,0)=0,"",VLOOKUP(I209,'自主点検表（養護老人ホーム）'!$A$6:$AE$1508,2,0))</f>
        <v/>
      </c>
      <c r="E209" s="413" t="s">
        <v>250</v>
      </c>
      <c r="F209" s="409"/>
      <c r="G209" s="409" t="str">
        <f>VLOOKUP(I209,'自主点検表（養護老人ホーム）'!$A$6:$AE$1508,8,0)</f>
        <v>処遇に関し、市町村から指導又は助言を受けた場合には、当該指導又は助言に従って必要な改善を行っていますか。</v>
      </c>
      <c r="H209" s="94" t="str">
        <f t="shared" si="32"/>
        <v>✖</v>
      </c>
      <c r="I209" s="473">
        <v>200</v>
      </c>
      <c r="J209" s="245" t="str">
        <f>VLOOKUP(I209,'自主点検表（養護老人ホーム）'!$AG$6:$AJ$1508,2,0)</f>
        <v>いる・いない</v>
      </c>
      <c r="K209" s="109" t="s">
        <v>365</v>
      </c>
      <c r="L209" s="111" t="str">
        <f t="shared" si="33"/>
        <v>要入力</v>
      </c>
      <c r="M209" s="394" t="str">
        <f>VLOOKUP(I209,'自主点検表（養護老人ホーム）'!$AG$6:$AQ$1508,6,0)</f>
        <v>条例第67 条第3 項
昭41 厚令19
第27 条第3 項</v>
      </c>
    </row>
    <row r="210" spans="2:13" ht="30" customHeight="1" x14ac:dyDescent="0.65">
      <c r="B210" s="462">
        <f t="shared" si="31"/>
        <v>34</v>
      </c>
      <c r="C210" s="463">
        <v>31</v>
      </c>
      <c r="D210" s="208" t="str">
        <f>IF(VLOOKUP(I210,'自主点検表（養護老人ホーム）'!$A$6:$AE$1508,2,0)=0,"",VLOOKUP(I210,'自主点検表（養護老人ホーム）'!$A$6:$AE$1508,2,0))</f>
        <v/>
      </c>
      <c r="E210" s="413" t="s">
        <v>244</v>
      </c>
      <c r="F210" s="409"/>
      <c r="G210" s="409" t="str">
        <f>VLOOKUP(I210,'自主点検表（養護老人ホーム）'!$A$6:$AE$1508,8,0)</f>
        <v>市町村から求めがあった場合には、上記(４)の改善の内容を市町村に報告していますか。</v>
      </c>
      <c r="H210" s="94" t="str">
        <f t="shared" si="32"/>
        <v>✖</v>
      </c>
      <c r="I210" s="473">
        <v>201</v>
      </c>
      <c r="J210" s="245" t="str">
        <f>VLOOKUP(I210,'自主点検表（養護老人ホーム）'!$AG$6:$AJ$1508,2,0)</f>
        <v>いる・いない</v>
      </c>
      <c r="K210" s="109" t="s">
        <v>365</v>
      </c>
      <c r="L210" s="111" t="str">
        <f t="shared" si="33"/>
        <v>要入力</v>
      </c>
      <c r="M210" s="394" t="str">
        <f>VLOOKUP(I210,'自主点検表（養護老人ホーム）'!$AG$6:$AQ$1508,6,0)</f>
        <v>条例第67 条第4 項
昭41 厚令19
第27 条第4 項</v>
      </c>
    </row>
    <row r="211" spans="2:13" ht="30" customHeight="1" x14ac:dyDescent="0.65">
      <c r="B211" s="462">
        <f t="shared" si="31"/>
        <v>34</v>
      </c>
      <c r="C211" s="463">
        <v>31</v>
      </c>
      <c r="D211" s="208" t="str">
        <f>IF(VLOOKUP(I211,'自主点検表（養護老人ホーム）'!$A$6:$AE$1508,2,0)=0,"",VLOOKUP(I211,'自主点検表（養護老人ホーム）'!$A$6:$AE$1508,2,0))</f>
        <v/>
      </c>
      <c r="E211" s="413" t="s">
        <v>245</v>
      </c>
      <c r="F211" s="409"/>
      <c r="G211" s="409" t="str">
        <f>VLOOKUP(I211,'自主点検表（養護老人ホーム）'!$A$6:$AE$1508,8,0)</f>
        <v xml:space="preserve">施設が行った処遇に関する苦情について、その解決の申出が社会福祉法第８３条に規定する運営適正化委員会になされたときは、運営適正化委員会が行う同法第８５条第１項の「調査」にできる限り協力していますか。  </v>
      </c>
      <c r="H211" s="94" t="str">
        <f t="shared" si="32"/>
        <v>✖</v>
      </c>
      <c r="I211" s="473">
        <v>202</v>
      </c>
      <c r="J211" s="245" t="str">
        <f>VLOOKUP(I211,'自主点検表（養護老人ホーム）'!$AG$6:$AJ$1508,2,0)</f>
        <v>いる・いない</v>
      </c>
      <c r="K211" s="109" t="s">
        <v>365</v>
      </c>
      <c r="L211" s="111" t="str">
        <f t="shared" si="33"/>
        <v>要入力</v>
      </c>
      <c r="M211" s="394" t="str">
        <f>VLOOKUP(I211,'自主点検表（養護老人ホーム）'!$AG$6:$AQ$1508,6,0)</f>
        <v>条例第67 条第5 項
昭41 厚令19
第27 条第5 項
社会福祉法第83 条及び第85条第1項</v>
      </c>
    </row>
    <row r="212" spans="2:13" ht="30" customHeight="1" x14ac:dyDescent="0.65">
      <c r="B212" s="462">
        <f t="shared" si="31"/>
        <v>34</v>
      </c>
      <c r="C212" s="463">
        <v>31</v>
      </c>
      <c r="D212" s="208" t="str">
        <f>IF(VLOOKUP(I212,'自主点検表（養護老人ホーム）'!$A$6:$AE$1508,2,0)=0,"",VLOOKUP(I212,'自主点検表（養護老人ホーム）'!$A$6:$AE$1508,2,0))</f>
        <v>17 地域との連携等</v>
      </c>
      <c r="E212" s="413"/>
      <c r="F212" s="409"/>
      <c r="G212" s="409" t="str">
        <f>VLOOKUP(I212,'自主点検表（養護老人ホーム）'!$A$6:$AE$1508,8,0)</f>
        <v>施設の運営に当たっては、指定施設が地域に開かれたものとして運営されるよう、地域の住民又はボランティア団体等との連携及び協力を行う等、地域との交流に努めていますか。</v>
      </c>
      <c r="H212" s="94" t="str">
        <f t="shared" si="32"/>
        <v>✖</v>
      </c>
      <c r="I212" s="473">
        <v>203</v>
      </c>
      <c r="J212" s="245" t="str">
        <f>VLOOKUP(I212,'自主点検表（養護老人ホーム）'!$AG$6:$AJ$1508,2,0)</f>
        <v>いる・いない</v>
      </c>
      <c r="K212" s="109" t="s">
        <v>365</v>
      </c>
      <c r="L212" s="111" t="str">
        <f t="shared" si="33"/>
        <v>要入力</v>
      </c>
      <c r="M212" s="394" t="str">
        <f>VLOOKUP(I212,'自主点検表（養護老人ホーム）'!$AG$6:$AQ$1508,6,0)</f>
        <v>条例第68 条第1 項
昭41 厚令19
第28 条第1 項
平12 老発307
第5 の16 の(1)</v>
      </c>
    </row>
    <row r="213" spans="2:13" ht="30" customHeight="1" x14ac:dyDescent="0.65">
      <c r="B213" s="462">
        <f t="shared" si="31"/>
        <v>34</v>
      </c>
      <c r="C213" s="463">
        <v>31</v>
      </c>
      <c r="D213" s="208" t="str">
        <f>IF(VLOOKUP(I213,'自主点検表（養護老人ホーム）'!$A$6:$AE$1508,2,0)=0,"",VLOOKUP(I213,'自主点検表（養護老人ホーム）'!$A$6:$AE$1508,2,0))</f>
        <v/>
      </c>
      <c r="E213" s="413" t="s">
        <v>1044</v>
      </c>
      <c r="F213" s="409"/>
      <c r="G213" s="409" t="str">
        <f>VLOOKUP(I213,'自主点検表（養護老人ホーム）'!$A$6:$AE$1508,8,0)</f>
        <v>施設の運営に当たっては、入所者からの苦情に関して、市町村が派遣する介護サービス相談員を積極的に受け入れる等、市町村との密接な連携に努めていますか。</v>
      </c>
      <c r="H213" s="94" t="str">
        <f t="shared" si="32"/>
        <v>✖</v>
      </c>
      <c r="I213" s="473">
        <v>204</v>
      </c>
      <c r="J213" s="245" t="str">
        <f>VLOOKUP(I213,'自主点検表（養護老人ホーム）'!$AG$6:$AJ$1508,2,0)</f>
        <v>いる・いない</v>
      </c>
      <c r="K213" s="109" t="s">
        <v>365</v>
      </c>
      <c r="L213" s="111" t="str">
        <f t="shared" si="33"/>
        <v>要入力</v>
      </c>
      <c r="M213" s="394" t="str">
        <f>VLOOKUP(I213,'自主点検表（養護老人ホーム）'!$AG$6:$AQ$1508,6,0)</f>
        <v>条例第68 条第2 項
昭41 厚令19
第28 条第2 項
平12 老発307
第5 の16 の(2)</v>
      </c>
    </row>
    <row r="214" spans="2:13" ht="30" customHeight="1" x14ac:dyDescent="0.65">
      <c r="B214" s="462">
        <f t="shared" si="31"/>
        <v>34</v>
      </c>
      <c r="C214" s="463">
        <v>31</v>
      </c>
      <c r="D214" s="208" t="str">
        <f>IF(VLOOKUP(I214,'自主点検表（養護老人ホーム）'!$A$6:$AE$1508,2,0)=0,"",VLOOKUP(I214,'自主点検表（養護老人ホーム）'!$A$6:$AE$1508,2,0))</f>
        <v/>
      </c>
      <c r="E214" s="413" t="s">
        <v>1064</v>
      </c>
      <c r="F214" s="409"/>
      <c r="G214" s="409" t="str">
        <f>VLOOKUP(I214,'自主点検表（養護老人ホーム）'!$A$6:$AE$1508,8,0)</f>
        <v>上記のほか、市町村が実施する介護サービス相談員派遣事業のほか、老人クラブ、婦人会その他の非営利団体や住民の協力を得て行う事業に協力するよう努めていますか。</v>
      </c>
      <c r="H214" s="94" t="str">
        <f t="shared" si="32"/>
        <v>✖</v>
      </c>
      <c r="I214" s="473">
        <v>205</v>
      </c>
      <c r="J214" s="245" t="str">
        <f>VLOOKUP(I214,'自主点検表（養護老人ホーム）'!$AG$6:$AJ$1508,2,0)</f>
        <v>いる・いない</v>
      </c>
      <c r="K214" s="109" t="s">
        <v>365</v>
      </c>
      <c r="L214" s="111" t="str">
        <f t="shared" si="33"/>
        <v>要入力</v>
      </c>
      <c r="M214" s="394">
        <f>VLOOKUP(I214,'自主点検表（養護老人ホーム）'!$AG$6:$AQ$1508,6,0)</f>
        <v>0</v>
      </c>
    </row>
    <row r="215" spans="2:13" ht="30" customHeight="1" x14ac:dyDescent="0.65">
      <c r="B215" s="462">
        <f t="shared" si="31"/>
        <v>35</v>
      </c>
      <c r="C215" s="463">
        <v>32</v>
      </c>
      <c r="D215" s="208" t="str">
        <f>IF(VLOOKUP(I215,'自主点検表（養護老人ホーム）'!$A$6:$AE$1508,2,0)=0,"",VLOOKUP(I215,'自主点検表（養護老人ホーム）'!$A$6:$AE$1508,2,0))</f>
        <v>18 事故発生の防止及び発生時の対応</v>
      </c>
      <c r="E215" s="413" t="s">
        <v>74</v>
      </c>
      <c r="F215" s="409"/>
      <c r="G215" s="409" t="str">
        <f>VLOOKUP(I215,'自主点検表（養護老人ホーム）'!$A$6:$AE$1508,8,0)</f>
        <v>　次のような項目を盛り込んだ「事故発生の防止のための指針」を作成していますか。</v>
      </c>
      <c r="H215" s="94" t="str">
        <f t="shared" si="32"/>
        <v>✖</v>
      </c>
      <c r="I215" s="473">
        <v>206</v>
      </c>
      <c r="J215" s="245" t="str">
        <f>VLOOKUP(I215,'自主点検表（養護老人ホーム）'!$AG$6:$AJ$1508,2,0)</f>
        <v>いる・いない</v>
      </c>
      <c r="K215" s="109" t="s">
        <v>365</v>
      </c>
      <c r="L215" s="111" t="str">
        <f t="shared" si="33"/>
        <v>要入力</v>
      </c>
      <c r="M215" s="394" t="str">
        <f>VLOOKUP(I215,'自主点検表（養護老人ホーム）'!$AG$6:$AQ$1508,6,0)</f>
        <v>条例第69 条
昭41 厚令19
第29 条第1 項第1 号
平12 老発307
第5 の17 の(1)</v>
      </c>
    </row>
    <row r="216" spans="2:13" ht="30" customHeight="1" x14ac:dyDescent="0.65">
      <c r="B216" s="462">
        <f t="shared" si="31"/>
        <v>35</v>
      </c>
      <c r="C216" s="463">
        <v>32</v>
      </c>
      <c r="D216" s="208" t="str">
        <f>IF(VLOOKUP(I216,'自主点検表（養護老人ホーム）'!$A$6:$AE$1508,2,0)=0,"",VLOOKUP(I216,'自主点検表（養護老人ホーム）'!$A$6:$AE$1508,2,0))</f>
        <v/>
      </c>
      <c r="E216" s="413" t="s">
        <v>112</v>
      </c>
      <c r="F216" s="409"/>
      <c r="G216" s="409" t="str">
        <f>VLOOKUP(I216,'自主点検表（養護老人ホーム）'!$A$6:$AE$1508,8,0)</f>
        <v>事故が発生した場合又はその危険性がある事態が生じた場合（ヒヤリハット事例）に、当該事実が報告され、その分析を通じた改善策について、職員に周知徹底する体制が整備されていますか。</v>
      </c>
      <c r="H216" s="94" t="str">
        <f t="shared" si="32"/>
        <v>✖</v>
      </c>
      <c r="I216" s="473">
        <v>207</v>
      </c>
      <c r="J216" s="245" t="str">
        <f>VLOOKUP(I216,'自主点検表（養護老人ホーム）'!$AG$6:$AJ$1508,2,0)</f>
        <v>いる・いない</v>
      </c>
      <c r="K216" s="109" t="s">
        <v>365</v>
      </c>
      <c r="L216" s="111" t="str">
        <f t="shared" si="33"/>
        <v>要入力</v>
      </c>
      <c r="M216" s="394" t="str">
        <f>VLOOKUP(I216,'自主点検表（養護老人ホーム）'!$AG$6:$AQ$1508,6,0)</f>
        <v>平12 老発307
第5 の17の(2)</v>
      </c>
    </row>
    <row r="217" spans="2:13" ht="30" customHeight="1" x14ac:dyDescent="0.65">
      <c r="B217" s="462">
        <f t="shared" si="31"/>
        <v>35</v>
      </c>
      <c r="C217" s="463">
        <v>32</v>
      </c>
      <c r="D217" s="208" t="str">
        <f>IF(VLOOKUP(I217,'自主点検表（養護老人ホーム）'!$A$6:$AE$1508,2,0)=0,"",VLOOKUP(I217,'自主点検表（養護老人ホーム）'!$A$6:$AE$1508,2,0))</f>
        <v/>
      </c>
      <c r="E217" s="413" t="s">
        <v>249</v>
      </c>
      <c r="F217" s="409"/>
      <c r="G217" s="409" t="str">
        <f>VLOOKUP(I217,'自主点検表（養護老人ホーム）'!$A$6:$AE$1508,8,0)</f>
        <v>　事故発生の防止のために、次のような委員会（テレビ電話装置等を活用して行うことができるものとする。）を設置し、定期的及び必要に応じて開催していますか。</v>
      </c>
      <c r="H217" s="94" t="str">
        <f t="shared" si="32"/>
        <v>✖</v>
      </c>
      <c r="I217" s="473">
        <v>208</v>
      </c>
      <c r="J217" s="245" t="str">
        <f>VLOOKUP(I217,'自主点検表（養護老人ホーム）'!$AG$6:$AJ$1508,2,0)</f>
        <v>いる・いない</v>
      </c>
      <c r="K217" s="109" t="s">
        <v>365</v>
      </c>
      <c r="L217" s="111" t="str">
        <f t="shared" si="33"/>
        <v>要入力</v>
      </c>
      <c r="M217" s="394" t="str">
        <f>VLOOKUP(I217,'自主点検表（養護老人ホーム）'!$AG$6:$AQ$1508,6,0)</f>
        <v>条例第69 条
昭41 厚令19
第29 条第1 項第3 号
平12 老発307
第5 の17の(3)</v>
      </c>
    </row>
    <row r="218" spans="2:13" ht="30" customHeight="1" x14ac:dyDescent="0.65">
      <c r="B218" s="462">
        <f t="shared" si="31"/>
        <v>36</v>
      </c>
      <c r="C218" s="463">
        <v>33</v>
      </c>
      <c r="D218" s="208" t="str">
        <f>IF(VLOOKUP(I218,'自主点検表（養護老人ホーム）'!$A$6:$AE$1508,2,0)=0,"",VLOOKUP(I218,'自主点検表（養護老人ホーム）'!$A$6:$AE$1508,2,0))</f>
        <v/>
      </c>
      <c r="E218" s="413" t="s">
        <v>250</v>
      </c>
      <c r="F218" s="409"/>
      <c r="G218" s="409" t="str">
        <f>VLOOKUP(I218,'自主点検表（養護老人ホーム）'!$A$6:$AE$1508,8,0)</f>
        <v>　事故発生の防止のため、当該指針に基づいた研修プログラムを作成し、支援員その他の職員に対し研修を定期的(年２ 回以上)に行い、行った研修については、記録していますか。</v>
      </c>
      <c r="H218" s="94" t="str">
        <f t="shared" si="32"/>
        <v>✖</v>
      </c>
      <c r="I218" s="473">
        <v>209</v>
      </c>
      <c r="J218" s="245" t="str">
        <f>VLOOKUP(I218,'自主点検表（養護老人ホーム）'!$AG$6:$AJ$1508,2,0)</f>
        <v>いる・いない</v>
      </c>
      <c r="K218" s="109" t="s">
        <v>365</v>
      </c>
      <c r="L218" s="111" t="str">
        <f t="shared" si="33"/>
        <v>要入力</v>
      </c>
      <c r="M218" s="394" t="str">
        <f>VLOOKUP(I218,'自主点検表（養護老人ホーム）'!$AG$6:$AQ$1508,6,0)</f>
        <v>条例第69 条
昭41 厚令19
第29 条第1 項第3 号
平12 老発307
第5 の17の(4)</v>
      </c>
    </row>
    <row r="219" spans="2:13" ht="30" customHeight="1" x14ac:dyDescent="0.65">
      <c r="B219" s="462">
        <f t="shared" si="31"/>
        <v>36</v>
      </c>
      <c r="C219" s="463">
        <v>33</v>
      </c>
      <c r="D219" s="208" t="str">
        <f>IF(VLOOKUP(I219,'自主点検表（養護老人ホーム）'!$A$6:$AE$1508,2,0)=0,"",VLOOKUP(I219,'自主点検表（養護老人ホーム）'!$A$6:$AE$1508,2,0))</f>
        <v/>
      </c>
      <c r="E219" s="413"/>
      <c r="F219" s="409"/>
      <c r="G219" s="409" t="str">
        <f>VLOOKUP(I219,'自主点検表（養護老人ホーム）'!$A$6:$AE$1508,8,0)</f>
        <v>　当該施設が指針に基づいた研修プログラムを作成し、定期的な教育(年２回以上)を開催すること。</v>
      </c>
      <c r="H219" s="94" t="str">
        <f t="shared" si="32"/>
        <v>✖</v>
      </c>
      <c r="I219" s="473">
        <v>210</v>
      </c>
      <c r="J219" s="245" t="str">
        <f>VLOOKUP(I219,'自主点検表（養護老人ホーム）'!$AG$6:$AJ$1508,2,0)</f>
        <v>いる・いない</v>
      </c>
      <c r="K219" s="109" t="s">
        <v>365</v>
      </c>
      <c r="L219" s="111" t="str">
        <f t="shared" si="33"/>
        <v>要入力</v>
      </c>
      <c r="M219" s="394" t="str">
        <f>VLOOKUP(I219,'自主点検表（養護老人ホーム）'!$AG$6:$AQ$1508,6,0)</f>
        <v>平12 老発307
第5 の17 の(4)</v>
      </c>
    </row>
    <row r="220" spans="2:13" ht="30" customHeight="1" x14ac:dyDescent="0.65">
      <c r="B220" s="462">
        <f t="shared" si="31"/>
        <v>36</v>
      </c>
      <c r="C220" s="463">
        <v>33</v>
      </c>
      <c r="D220" s="208" t="str">
        <f>IF(VLOOKUP(I220,'自主点検表（養護老人ホーム）'!$A$6:$AE$1508,2,0)=0,"",VLOOKUP(I220,'自主点検表（養護老人ホーム）'!$A$6:$AE$1508,2,0))</f>
        <v/>
      </c>
      <c r="E220" s="409"/>
      <c r="F220" s="409"/>
      <c r="G220" s="409" t="str">
        <f>VLOOKUP(I220,'自主点検表（養護老人ホーム）'!$A$6:$AE$1508,8,0)</f>
        <v>　新規採用時には必ず事故発生防止の研修を実施すること。</v>
      </c>
      <c r="H220" s="94" t="str">
        <f t="shared" si="32"/>
        <v>✖</v>
      </c>
      <c r="I220" s="473">
        <v>211</v>
      </c>
      <c r="J220" s="245" t="str">
        <f>VLOOKUP(I220,'自主点検表（養護老人ホーム）'!$AG$6:$AJ$1508,2,0)</f>
        <v>いる・いない</v>
      </c>
      <c r="K220" s="109" t="s">
        <v>365</v>
      </c>
      <c r="L220" s="111" t="str">
        <f t="shared" si="33"/>
        <v>要入力</v>
      </c>
      <c r="M220" s="394" t="str">
        <f>VLOOKUP(I220,'自主点検表（養護老人ホーム）'!$AG$6:$AQ$1508,6,0)</f>
        <v>平12 老発307
第5 の17 の(4)</v>
      </c>
    </row>
    <row r="221" spans="2:13" ht="30" customHeight="1" x14ac:dyDescent="0.65">
      <c r="B221" s="462">
        <f t="shared" si="31"/>
        <v>36</v>
      </c>
      <c r="C221" s="463">
        <v>33</v>
      </c>
      <c r="D221" s="208" t="str">
        <f>IF(VLOOKUP(I221,'自主点検表（養護老人ホーム）'!$A$6:$AE$1508,2,0)=0,"",VLOOKUP(I221,'自主点検表（養護老人ホーム）'!$A$6:$AE$1508,2,0))</f>
        <v/>
      </c>
      <c r="E221" s="413" t="s">
        <v>244</v>
      </c>
      <c r="F221" s="409"/>
      <c r="G221" s="409" t="str">
        <f>VLOOKUP(I221,'自主点検表（養護老人ホーム）'!$A$6:$AE$1508,8,0)</f>
        <v>(1)～(3)に掲げる事故発生の防止の措置を実施するための担当者を置いていますか。
なお、当該担当者としては、事故防止検討委員会の安全対策を担当する者と同一の重要者が務めることが望ましいとされています。</v>
      </c>
      <c r="H221" s="94" t="str">
        <f t="shared" si="32"/>
        <v>✖</v>
      </c>
      <c r="I221" s="473">
        <v>212</v>
      </c>
      <c r="J221" s="245" t="str">
        <f>VLOOKUP(I221,'自主点検表（養護老人ホーム）'!$AG$6:$AJ$1508,2,0)</f>
        <v>いる・いない</v>
      </c>
      <c r="K221" s="109" t="s">
        <v>365</v>
      </c>
      <c r="L221" s="111" t="str">
        <f t="shared" si="33"/>
        <v>要入力</v>
      </c>
      <c r="M221" s="394" t="str">
        <f>VLOOKUP(I221,'自主点検表（養護老人ホーム）'!$AG$6:$AQ$1508,6,0)</f>
        <v>昭41 厚令19
第29 条第1 項第4 号
平12 老発307
第5 の17 の(5)</v>
      </c>
    </row>
    <row r="222" spans="2:13" ht="30" customHeight="1" x14ac:dyDescent="0.65">
      <c r="B222" s="462">
        <f t="shared" si="31"/>
        <v>36</v>
      </c>
      <c r="C222" s="463">
        <v>33</v>
      </c>
      <c r="D222" s="208" t="str">
        <f>IF(VLOOKUP(I222,'自主点検表（養護老人ホーム）'!$A$6:$AE$1508,2,0)=0,"",VLOOKUP(I222,'自主点検表（養護老人ホーム）'!$A$6:$AE$1508,2,0))</f>
        <v/>
      </c>
      <c r="E222" s="413" t="s">
        <v>245</v>
      </c>
      <c r="F222" s="409"/>
      <c r="G222" s="409" t="str">
        <f>VLOOKUP(I222,'自主点検表（養護老人ホーム）'!$A$6:$AE$1508,8,0)</f>
        <v>入所者に対する処遇により事故が発生した場合は、速やかに県、市町村、入所者の家族等に連絡を行うとともに、必要な措置を講じていますか。</v>
      </c>
      <c r="H222" s="94" t="str">
        <f t="shared" si="32"/>
        <v>✖</v>
      </c>
      <c r="I222" s="473">
        <v>213</v>
      </c>
      <c r="J222" s="245" t="str">
        <f>VLOOKUP(I222,'自主点検表（養護老人ホーム）'!$AG$6:$AJ$1508,2,0)</f>
        <v>いる・いない</v>
      </c>
      <c r="K222" s="109" t="s">
        <v>365</v>
      </c>
      <c r="L222" s="111" t="str">
        <f t="shared" si="33"/>
        <v>要入力</v>
      </c>
      <c r="M222" s="394" t="str">
        <f>VLOOKUP(I222,'自主点検表（養護老人ホーム）'!$AG$6:$AQ$1508,6,0)</f>
        <v>条例第69 条
昭41 厚令19
第29 条第2 項</v>
      </c>
    </row>
    <row r="223" spans="2:13" ht="30" customHeight="1" x14ac:dyDescent="0.65">
      <c r="B223" s="462">
        <f t="shared" si="31"/>
        <v>36</v>
      </c>
      <c r="C223" s="463">
        <v>33</v>
      </c>
      <c r="D223" s="208" t="str">
        <f>IF(VLOOKUP(I223,'自主点検表（養護老人ホーム）'!$A$6:$AE$1508,2,0)=0,"",VLOOKUP(I223,'自主点検表（養護老人ホーム）'!$A$6:$AE$1508,2,0))</f>
        <v/>
      </c>
      <c r="E223" s="413"/>
      <c r="F223" s="409"/>
      <c r="G223" s="409" t="str">
        <f>VLOOKUP(I223,'自主点検表（養護老人ホーム）'!$A$6:$AE$1508,8,0)</f>
        <v>また、骨折以上の重大な事故や、特異な事故等が発生した場合は、県福祉事務所にも速やかに報告していますか。</v>
      </c>
      <c r="H223" s="94" t="str">
        <f t="shared" si="32"/>
        <v>✖</v>
      </c>
      <c r="I223" s="473">
        <v>214</v>
      </c>
      <c r="J223" s="245" t="str">
        <f>VLOOKUP(I223,'自主点検表（養護老人ホーム）'!$AG$6:$AJ$1508,2,0)</f>
        <v>いる・いない</v>
      </c>
      <c r="K223" s="109" t="s">
        <v>365</v>
      </c>
      <c r="L223" s="111" t="str">
        <f t="shared" si="33"/>
        <v>要入力</v>
      </c>
      <c r="M223" s="394" t="str">
        <f>VLOOKUP(I223,'自主点検表（養護老人ホーム）'!$AG$6:$AQ$1508,6,0)</f>
        <v>老人福祉施設等危機管理マニュアル（埼玉県）</v>
      </c>
    </row>
    <row r="224" spans="2:13" ht="30" customHeight="1" x14ac:dyDescent="0.65">
      <c r="B224" s="462">
        <f t="shared" si="31"/>
        <v>37</v>
      </c>
      <c r="C224" s="463">
        <v>34</v>
      </c>
      <c r="D224" s="208" t="str">
        <f>IF(VLOOKUP(I224,'自主点検表（養護老人ホーム）'!$A$6:$AE$1508,2,0)=0,"",VLOOKUP(I224,'自主点検表（養護老人ホーム）'!$A$6:$AE$1508,2,0))</f>
        <v/>
      </c>
      <c r="E224" s="413" t="s">
        <v>246</v>
      </c>
      <c r="F224" s="409"/>
      <c r="G224" s="409" t="str">
        <f>VLOOKUP(I224,'自主点検表（養護老人ホーム）'!$A$6:$AE$1508,8,0)</f>
        <v>介護事故等の状況及び事故に際して採った処置について記録していますか。</v>
      </c>
      <c r="H224" s="94" t="str">
        <f t="shared" si="32"/>
        <v>✖</v>
      </c>
      <c r="I224" s="473">
        <v>215</v>
      </c>
      <c r="J224" s="245" t="str">
        <f>VLOOKUP(I224,'自主点検表（養護老人ホーム）'!$AG$6:$AJ$1508,2,0)</f>
        <v>いる・いない</v>
      </c>
      <c r="K224" s="109" t="s">
        <v>365</v>
      </c>
      <c r="L224" s="111" t="str">
        <f t="shared" si="33"/>
        <v>要入力</v>
      </c>
      <c r="M224" s="394" t="str">
        <f>VLOOKUP(I224,'自主点検表（養護老人ホーム）'!$AG$6:$AQ$1508,6,0)</f>
        <v>条例第69 条
昭41 厚令19
第29 条第3 項</v>
      </c>
    </row>
    <row r="225" spans="2:13" ht="30" customHeight="1" x14ac:dyDescent="0.65">
      <c r="B225" s="462">
        <f t="shared" si="31"/>
        <v>37</v>
      </c>
      <c r="C225" s="463">
        <v>34</v>
      </c>
      <c r="D225" s="208" t="str">
        <f>IF(VLOOKUP(I225,'自主点検表（養護老人ホーム）'!$A$6:$AE$1508,2,0)=0,"",VLOOKUP(I225,'自主点検表（養護老人ホーム）'!$A$6:$AE$1508,2,0))</f>
        <v/>
      </c>
      <c r="E225" s="413"/>
      <c r="F225" s="409"/>
      <c r="G225" s="409" t="str">
        <f>VLOOKUP(I225,'自主点検表（養護老人ホーム）'!$A$6:$AE$1508,8,0)</f>
        <v>当該事故等の記録は、２ 年間保存していますか。</v>
      </c>
      <c r="H225" s="94" t="str">
        <f t="shared" si="32"/>
        <v>✖</v>
      </c>
      <c r="I225" s="473">
        <v>216</v>
      </c>
      <c r="J225" s="245" t="str">
        <f>VLOOKUP(I225,'自主点検表（養護老人ホーム）'!$AG$6:$AJ$1508,2,0)</f>
        <v>いる・いない</v>
      </c>
      <c r="K225" s="109" t="s">
        <v>365</v>
      </c>
      <c r="L225" s="111" t="str">
        <f t="shared" si="33"/>
        <v>要入力</v>
      </c>
      <c r="M225" s="394" t="str">
        <f>VLOOKUP(I225,'自主点検表（養護老人ホーム）'!$AG$6:$AQ$1508,6,0)</f>
        <v>条例第49 条
第2 項第5 号
昭41 厚令19
第9 条第2 項第5 号</v>
      </c>
    </row>
    <row r="226" spans="2:13" ht="30" customHeight="1" x14ac:dyDescent="0.65">
      <c r="B226" s="462">
        <f t="shared" si="31"/>
        <v>37</v>
      </c>
      <c r="C226" s="463">
        <v>34</v>
      </c>
      <c r="D226" s="208" t="str">
        <f>IF(VLOOKUP(I226,'自主点検表（養護老人ホーム）'!$A$6:$AE$1508,2,0)=0,"",VLOOKUP(I226,'自主点検表（養護老人ホーム）'!$A$6:$AE$1508,2,0))</f>
        <v/>
      </c>
      <c r="E226" s="413" t="s">
        <v>247</v>
      </c>
      <c r="F226" s="409"/>
      <c r="G226" s="409" t="str">
        <f>VLOOKUP(I226,'自主点検表（養護老人ホーム）'!$A$6:$AE$1508,8,0)</f>
        <v>入所者に対する処遇により賠償すべき事故が発生した場合は、損害賠償を速やかに行っていますか。</v>
      </c>
      <c r="H226" s="94" t="str">
        <f t="shared" si="32"/>
        <v>✖</v>
      </c>
      <c r="I226" s="473">
        <v>217</v>
      </c>
      <c r="J226" s="245" t="str">
        <f>VLOOKUP(I226,'自主点検表（養護老人ホーム）'!$AG$6:$AJ$1508,2,0)</f>
        <v>いる・いない</v>
      </c>
      <c r="K226" s="109" t="s">
        <v>365</v>
      </c>
      <c r="L226" s="111" t="str">
        <f t="shared" si="33"/>
        <v>要入力</v>
      </c>
      <c r="M226" s="394" t="str">
        <f>VLOOKUP(I226,'自主点検表（養護老人ホーム）'!$AG$6:$AQ$1508,6,0)</f>
        <v>条例第69 条
昭41 厚令19
第29 条第4 項</v>
      </c>
    </row>
    <row r="227" spans="2:13" ht="30" customHeight="1" thickBot="1" x14ac:dyDescent="0.7">
      <c r="B227" s="464">
        <f t="shared" si="31"/>
        <v>37</v>
      </c>
      <c r="C227" s="465">
        <v>34</v>
      </c>
      <c r="D227" s="235" t="str">
        <f>IF(VLOOKUP(I227,'自主点検表（養護老人ホーム）'!$A$6:$AE$1508,2,0)=0,"",VLOOKUP(I227,'自主点検表（養護老人ホーム）'!$A$6:$AE$1508,2,0))</f>
        <v/>
      </c>
      <c r="E227" s="414" t="s">
        <v>369</v>
      </c>
      <c r="F227" s="410"/>
      <c r="G227" s="410" t="str">
        <f>VLOOKUP(I227,'自主点検表（養護老人ホーム）'!$A$6:$AE$1508,8,0)</f>
        <v>　(8)の事態に備えて、損害賠償保険に加入しておくか、若しくは賠償資力を有する等の措置を講じていますか。</v>
      </c>
      <c r="H227" s="95" t="str">
        <f t="shared" si="32"/>
        <v>✖</v>
      </c>
      <c r="I227" s="474">
        <v>218</v>
      </c>
      <c r="J227" s="246" t="str">
        <f>VLOOKUP(I227,'自主点検表（養護老人ホーム）'!$AG$6:$AJ$1508,2,0)</f>
        <v>いる・いない</v>
      </c>
      <c r="K227" s="110" t="s">
        <v>365</v>
      </c>
      <c r="L227" s="112" t="str">
        <f t="shared" si="33"/>
        <v>要入力</v>
      </c>
      <c r="M227" s="395" t="str">
        <f>VLOOKUP(I227,'自主点検表（養護老人ホーム）'!$AG$6:$AQ$1508,6,0)</f>
        <v>平12 老発307
第5 の17 の(6)</v>
      </c>
    </row>
  </sheetData>
  <mergeCells count="4">
    <mergeCell ref="M1:M2"/>
    <mergeCell ref="K1:K2"/>
    <mergeCell ref="L1:L2"/>
    <mergeCell ref="H1:J1"/>
  </mergeCells>
  <phoneticPr fontId="11"/>
  <conditionalFormatting sqref="H1:H1048576">
    <cfRule type="cellIs" dxfId="24" priority="1" operator="equal">
      <formula>"▲"</formula>
    </cfRule>
    <cfRule type="cellIs" dxfId="23" priority="2" operator="equal">
      <formula>"？"</formula>
    </cfRule>
    <cfRule type="cellIs" dxfId="22" priority="3" operator="equal">
      <formula>"★"</formula>
    </cfRule>
  </conditionalFormatting>
  <conditionalFormatting sqref="J1:J1048576">
    <cfRule type="cellIs" dxfId="21" priority="4" operator="equal">
      <formula>"ある・ない"</formula>
    </cfRule>
    <cfRule type="cellIs" dxfId="20" priority="5" operator="equal">
      <formula>"ない・ある"</formula>
    </cfRule>
    <cfRule type="cellIs" dxfId="19" priority="6" operator="equal">
      <formula>"いない・いる"</formula>
    </cfRule>
    <cfRule type="cellIs" dxfId="18" priority="7" operator="equal">
      <formula>"実施済・未実施"</formula>
    </cfRule>
    <cfRule type="cellIs" dxfId="17" priority="8" operator="equal">
      <formula>"策定済・未策定"</formula>
    </cfRule>
  </conditionalFormatting>
  <conditionalFormatting sqref="J3:J227">
    <cfRule type="containsText" dxfId="16" priority="9" operator="containsText" text="いる・いない">
      <formula>NOT(ISERROR(SEARCH("いる・いない",J3)))</formula>
    </cfRule>
  </conditionalFormatting>
  <conditionalFormatting sqref="L3:L169 L173:L227">
    <cfRule type="cellIs" dxfId="15" priority="13" operator="equal">
      <formula>"要確認"</formula>
    </cfRule>
    <cfRule type="cellIs" dxfId="14" priority="14" operator="equal">
      <formula>"適切"</formula>
    </cfRule>
    <cfRule type="cellIs" dxfId="13" priority="15" operator="equal">
      <formula>"不適切"</formula>
    </cfRule>
  </conditionalFormatting>
  <conditionalFormatting sqref="L3:L227">
    <cfRule type="cellIs" dxfId="12" priority="16" operator="equal">
      <formula>"要入力"</formula>
    </cfRule>
  </conditionalFormatting>
  <conditionalFormatting sqref="L170:L172">
    <cfRule type="cellIs" dxfId="11" priority="211" operator="equal">
      <formula>"適切"</formula>
    </cfRule>
    <cfRule type="cellIs" dxfId="10" priority="212" operator="equal">
      <formula>"不適切"</formula>
    </cfRule>
    <cfRule type="cellIs" dxfId="9" priority="213" operator="equal">
      <formula>"要確認"</formula>
    </cfRule>
  </conditionalFormatting>
  <conditionalFormatting sqref="M3">
    <cfRule type="cellIs" dxfId="8" priority="169" operator="equal">
      <formula>"ある・ない"</formula>
    </cfRule>
    <cfRule type="cellIs" dxfId="7" priority="170" operator="equal">
      <formula>"ない・ある"</formula>
    </cfRule>
    <cfRule type="cellIs" dxfId="6" priority="171" operator="equal">
      <formula>"いない・いる"</formula>
    </cfRule>
    <cfRule type="cellIs" dxfId="5" priority="172" operator="equal">
      <formula>"実施済・未実施"</formula>
    </cfRule>
    <cfRule type="cellIs" dxfId="4" priority="173" operator="equal">
      <formula>"策定済・未策定"</formula>
    </cfRule>
    <cfRule type="containsText" dxfId="3" priority="174" operator="containsText" text="いる・いない">
      <formula>NOT(ISERROR(SEARCH("いる・いない",M3)))</formula>
    </cfRule>
  </conditionalFormatting>
  <conditionalFormatting sqref="M4:M227">
    <cfRule type="cellIs" dxfId="2" priority="10" operator="equal">
      <formula>0</formula>
    </cfRule>
    <cfRule type="containsErrors" dxfId="1" priority="11">
      <formula>ISERROR(M4)</formula>
    </cfRule>
    <cfRule type="containsBlanks" dxfId="0" priority="12">
      <formula>LEN(TRIM(M4))=0</formula>
    </cfRule>
  </conditionalFormatting>
  <pageMargins left="0.7" right="0.7" top="0.75" bottom="0.75" header="0.3" footer="0.3"/>
  <pageSetup paperSize="9" scale="2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 </vt:lpstr>
      <vt:lpstr>表紙・目次</vt:lpstr>
      <vt:lpstr>自主点検表（養護老人ホーム）</vt:lpstr>
      <vt:lpstr>（別紙）職員配置状況</vt:lpstr>
      <vt:lpstr>自主点検結果確認シート</vt:lpstr>
      <vt:lpstr>'（別紙）職員配置状況'!Print_Area</vt:lpstr>
      <vt:lpstr>'自主点検表（養護老人ホーム）'!Print_Area</vt:lpstr>
      <vt:lpstr>表紙・目次!Print_Area</vt:lpstr>
      <vt:lpstr>'自主点検表（養護老人ホーム）'!Print_Titles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2025-04-10T10:08:12Z</dcterms:created>
  <dcterms:modified xsi:type="dcterms:W3CDTF">2026-04-21T00:53:03Z</dcterms:modified>
</cp:coreProperties>
</file>