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DF7541C6-66AA-454E-B366-339D12930ACE}" xr6:coauthVersionLast="47" xr6:coauthVersionMax="47" xr10:uidLastSave="{00000000-0000-0000-0000-000000000000}"/>
  <workbookProtection workbookAlgorithmName="SHA-512" workbookHashValue="exYeMnoK0B9L0h3M33APMjVAD9p5SrKHYO6vtynot7cTJ17R7dO0PwQS5Q20izhndI6XQMRrfMhzNjH8Yjq/FA==" workbookSaltValue="RUEhNqd+f4vscDBwn9bAwA==" workbookSpinCount="100000" lockStructure="1"/>
  <bookViews>
    <workbookView xWindow="-120" yWindow="-16320" windowWidth="29040" windowHeight="15720" tabRatio="809" xr2:uid="{00000000-000D-0000-FFFF-FFFF00000000}"/>
  </bookViews>
  <sheets>
    <sheet name="別表１（当初申請、変更申請)" sheetId="1" r:id="rId1"/>
    <sheet name="別表２（当初申請、変更申請）" sheetId="2" r:id="rId2"/>
    <sheet name="(ケア一般)階層別、月別利用人員内訳" sheetId="4" r:id="rId3"/>
    <sheet name="基準額内訳(一般入居者)" sheetId="6" r:id="rId4"/>
    <sheet name="単価積算内訳 " sheetId="19" r:id="rId5"/>
    <sheet name="職員の配置状況等 " sheetId="18" r:id="rId6"/>
    <sheet name="職員名簿" sheetId="9" r:id="rId7"/>
    <sheet name="精算書（実績報告）" sheetId="14" r:id="rId8"/>
    <sheet name="別表２(実績報告)" sheetId="17" r:id="rId9"/>
  </sheets>
  <externalReferences>
    <externalReference r:id="rId10"/>
  </externalReferences>
  <definedNames>
    <definedName name="_xlnm.Print_Area" localSheetId="2">'(ケア一般)階層別、月別利用人員内訳'!$A$1:$O$32</definedName>
    <definedName name="_xlnm.Print_Area" localSheetId="3">'基準額内訳(一般入居者)'!$A$1:$H$36</definedName>
    <definedName name="_xlnm.Print_Area" localSheetId="6">職員名簿!$A$1:$E$20</definedName>
    <definedName name="_xlnm.Print_Area" localSheetId="7">'精算書（実績報告）'!$A$1:$J$9</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4" l="1"/>
  <c r="C8" i="1"/>
  <c r="L2" i="4" l="1"/>
  <c r="D3" i="17" l="1"/>
  <c r="B3" i="18" l="1"/>
  <c r="D5" i="19" l="1"/>
  <c r="D8" i="19" s="1"/>
  <c r="B2" i="18" l="1"/>
  <c r="B2" i="9"/>
  <c r="C5" i="6" l="1"/>
  <c r="D12" i="6"/>
  <c r="D13" i="6"/>
  <c r="D14" i="6"/>
  <c r="D15" i="6"/>
  <c r="D16" i="6"/>
  <c r="D17" i="6"/>
  <c r="D18" i="6"/>
  <c r="D19" i="6"/>
  <c r="D20" i="6"/>
  <c r="D21" i="6"/>
  <c r="D22" i="6"/>
  <c r="D23" i="6"/>
  <c r="D24" i="6"/>
  <c r="D25" i="6"/>
  <c r="D26" i="6"/>
  <c r="D27" i="6"/>
  <c r="D28" i="6"/>
  <c r="D10" i="6"/>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8" i="6" l="1"/>
  <c r="E27" i="6"/>
  <c r="E26" i="6"/>
  <c r="E25" i="6"/>
  <c r="E24" i="6"/>
  <c r="E16" i="6"/>
  <c r="E23" i="6"/>
  <c r="E19" i="6"/>
  <c r="E22" i="6"/>
  <c r="E18" i="6"/>
  <c r="E14" i="6"/>
  <c r="E20" i="6"/>
  <c r="E12" i="6"/>
  <c r="E15" i="6"/>
  <c r="E10" i="6"/>
  <c r="E21" i="6"/>
  <c r="E17" i="6"/>
  <c r="E13" i="6"/>
  <c r="D4" i="2"/>
  <c r="G11" i="6" l="1"/>
  <c r="G12" i="6"/>
  <c r="G13" i="6"/>
  <c r="G14" i="6"/>
  <c r="G15" i="6"/>
  <c r="G16" i="6"/>
  <c r="G17" i="6"/>
  <c r="G18" i="6"/>
  <c r="G19" i="6"/>
  <c r="G20" i="6"/>
  <c r="G21" i="6"/>
  <c r="G22" i="6"/>
  <c r="G23" i="6"/>
  <c r="G24" i="6"/>
  <c r="G25" i="6"/>
  <c r="G26" i="6"/>
  <c r="G27" i="6"/>
  <c r="G10" i="6"/>
  <c r="I28" i="6"/>
  <c r="G28" i="6" s="1"/>
  <c r="D24" i="4" l="1"/>
  <c r="E24" i="4"/>
  <c r="F24" i="4"/>
  <c r="G24" i="4"/>
  <c r="H24" i="4"/>
  <c r="I24" i="4"/>
  <c r="J24" i="4"/>
  <c r="K24" i="4"/>
  <c r="L24" i="4"/>
  <c r="M24" i="4"/>
  <c r="N24" i="4"/>
  <c r="C24" i="4"/>
  <c r="F28" i="6"/>
  <c r="F26" i="6"/>
  <c r="F24" i="6"/>
  <c r="F22" i="6"/>
  <c r="F20" i="6"/>
  <c r="F19" i="6"/>
  <c r="F18" i="6"/>
  <c r="F17" i="6"/>
  <c r="F16" i="6"/>
  <c r="F14" i="6"/>
  <c r="F12" i="6"/>
  <c r="O24" i="4" l="1"/>
  <c r="F13" i="6"/>
  <c r="F15" i="6"/>
  <c r="F23" i="6"/>
  <c r="F27" i="6"/>
  <c r="F10" i="6"/>
  <c r="F21" i="6"/>
  <c r="F25" i="6"/>
  <c r="F11" i="6"/>
  <c r="D11" i="6"/>
  <c r="E11" i="6" s="1"/>
  <c r="E29" i="6" s="1"/>
  <c r="C29" i="6" l="1"/>
  <c r="F29" i="6"/>
  <c r="D7" i="14" l="1"/>
  <c r="E7" i="14" s="1"/>
  <c r="D8" i="1"/>
  <c r="E8" i="1" s="1"/>
  <c r="F8" i="1" s="1"/>
  <c r="G8" i="1" s="1"/>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300-000001000000}">
      <text>
        <r>
          <rPr>
            <sz val="9"/>
            <color indexed="81"/>
            <rFont val="MS P ゴシック"/>
            <family val="3"/>
            <charset val="128"/>
          </rPr>
          <t>当課送付の「サービスの提供に要する費用設定状況表」に記載の額</t>
        </r>
      </text>
    </comment>
    <comment ref="E9" authorId="0" shapeId="0" xr:uid="{00000000-0006-0000-0300-000002000000}">
      <text>
        <r>
          <rPr>
            <sz val="9"/>
            <color indexed="81"/>
            <rFont val="MS P ゴシック"/>
            <family val="3"/>
            <charset val="128"/>
          </rPr>
          <t>利用人員×単価区分</t>
        </r>
      </text>
    </comment>
    <comment ref="F9" authorId="0" shapeId="0" xr:uid="{00000000-0006-0000-0300-000003000000}">
      <text>
        <r>
          <rPr>
            <sz val="9"/>
            <color indexed="81"/>
            <rFont val="MS P ゴシック"/>
            <family val="3"/>
            <charset val="128"/>
          </rPr>
          <t>利用人員×
備考（本人徴収(予定）額単価）</t>
        </r>
      </text>
    </comment>
    <comment ref="E29" authorId="0" shapeId="0" xr:uid="{00000000-0006-0000-0300-000004000000}">
      <text>
        <r>
          <rPr>
            <sz val="9"/>
            <color indexed="81"/>
            <rFont val="MS P ゴシック"/>
            <family val="3"/>
            <charset val="128"/>
          </rPr>
          <t xml:space="preserve">別表１（Ｃ）欄に転記
</t>
        </r>
      </text>
    </comment>
    <comment ref="F29" authorId="0" shapeId="0" xr:uid="{00000000-0006-0000-03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<sst xmlns="http://schemas.openxmlformats.org/spreadsheetml/2006/main" count="296" uniqueCount="200">
  <si>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</si>
  <si>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</si>
  <si>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</si>
  <si>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</si>
  <si>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</si>
  <si>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</si>
  <si>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</si>
  <si>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</si>
  <si>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</si>
  <si>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</si>
  <si>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</si>
  <si>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</si>
  <si>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</si>
  <si>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</si>
  <si>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</si>
  <si>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</si>
  <si>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</si>
  <si>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</si>
  <si>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</si>
  <si>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</si>
  <si>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</si>
  <si>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</si>
  <si>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</si>
  <si>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</si>
  <si>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</si>
  <si>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</si>
  <si>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</si>
  <si>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</si>
  <si>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</si>
  <si>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</si>
  <si>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</si>
  <si>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</si>
  <si>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</si>
  <si>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</si>
  <si>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</si>
  <si>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</si>
  <si>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</si>
  <si>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</si>
  <si>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</si>
  <si>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</si>
  <si>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</si>
  <si>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</si>
  <si>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</si>
  <si>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</si>
  <si>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</si>
  <si>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</si>
  <si>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</si>
  <si>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</si>
  <si>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</si>
  <si>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</si>
  <si>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</si>
  <si>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</si>
  <si>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</si>
  <si>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</si>
  <si>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</si>
  <si>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</si>
  <si>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</si>
  <si>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</si>
  <si>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</si>
  <si>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</si>
  <si>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</si>
  <si>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</si>
  <si>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</si>
  <si>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</si>
  <si>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</si>
  <si>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</si>
  <si>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</si>
  <si>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</si>
  <si>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</si>
  <si>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</si>
  <si>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</si>
  <si>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</si>
  <si>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</si>
  <si>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</si>
  <si>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</si>
  <si>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</si>
  <si>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</si>
  <si>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</si>
  <si>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</si>
  <si>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</si>
  <si>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</si>
  <si>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</si>
  <si>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</si>
  <si>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</si>
  <si>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</si>
  <si>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</si>
  <si>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</si>
  <si>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</si>
  <si>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</si>
  <si>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</si>
  <si>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</si>
  <si>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</si>
  <si>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</si>
  <si>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</si>
  <si>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</si>
  <si>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</si>
  <si>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</si>
  <si>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</si>
  <si>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</si>
  <si>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</si>
  <si>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</si>
  <si>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</si>
  <si>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</si>
  <si>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</si>
  <si>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</si>
  <si>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</si>
  <si>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</si>
  <si>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</si>
  <si>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</si>
  <si>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</si>
  <si>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</si>
  <si>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</si>
  <si>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</si>
  <si>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</si>
  <si>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</si>
  <si>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</si>
  <si>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</si>
  <si>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</si>
  <si>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</si>
  <si>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</si>
  <si>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</si>
  <si>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</si>
  <si>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</si>
  <si>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</si>
  <si>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</si>
  <si>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</si>
  <si>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</si>
  <si>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</si>
  <si>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</si>
  <si>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</si>
  <si>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</si>
  <si>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</si>
  <si>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</si>
  <si>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</si>
  <si>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</si>
  <si>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</si>
  <si>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</si>
  <si>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</si>
  <si>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</si>
  <si>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</si>
  <si>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</si>
  <si>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</si>
  <si>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</si>
  <si>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</si>
  <si>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</si>
  <si>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</si>
  <si>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</si>
  <si>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</si>
  <si>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</si>
  <si>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</si>
  <si>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</si>
  <si>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</si>
  <si>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</si>
  <si>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</si>
  <si>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</si>
  <si>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</si>
  <si>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</si>
  <si>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</si>
  <si>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</si>
  <si>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</si>
  <si>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</si>
  <si>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</si>
  <si>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</si>
  <si>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</si>
  <si>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</si>
  <si>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</si>
  <si>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</si>
  <si>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　イ　　ケアハウス　（一般入居者分）</t>
    <rPh sb="11" eb="13">
      <t>イッパン</t>
    </rPh>
    <rPh sb="13" eb="16">
      <t>ニュウキョシャ</t>
    </rPh>
    <rPh sb="16" eb="17">
      <t>ブン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</si>
  <si>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</si>
  <si>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</si>
  <si>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</si>
  <si>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</si>
  <si>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</si>
  <si>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</si>
  <si>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</si>
  <si>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</si>
  <si>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</si>
  <si>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</si>
  <si>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</si>
  <si>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</si>
  <si>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</si>
  <si>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　イ　ケアハウス（一般入所者分）</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</si>
  <si>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</si>
  <si>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</si>
  <si>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</si>
  <si>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</si>
  <si>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</si>
  <si>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</si>
  <si>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</si>
  <si>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</si>
  <si>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</si>
  <si>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</si>
  <si>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</si>
  <si>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</si>
  <si>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</si>
  <si>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一般入居者の区分</t>
    <rPh sb="0" eb="2">
      <t>イッパン</t>
    </rPh>
    <rPh sb="2" eb="5">
      <t>ニュウキョシャ</t>
    </rPh>
    <rPh sb="6" eb="8">
      <t>クブン</t>
    </rPh>
    <phoneticPr fontId="2"/>
  </si>
  <si>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</si>
  <si>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</si>
  <si>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（備　　考）</t>
    <phoneticPr fontId="2"/>
  </si>
  <si>
    <t>R7.11.18ver.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</si>
</sst>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3" fillId="0" borderId="0"/>
    <xf numFmtId="38" fontId="13"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cellStyleXfs>
  <cellXfs count="138">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shrinkToFit="1"/>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0" borderId="1" xfId="0" applyBorder="1" applyAlignment="1">
      <alignment horizontal="center" vertical="center" wrapText="1" shrinkToFit="1"/>
    </xf>
    <xf numFmtId="0" fontId="0" fillId="2" borderId="3" xfId="0" applyFill="1" applyBorder="1" applyAlignment="1" applyProtection="1">
      <alignment horizontal="center" vertical="center"/>
      <protection locked="0"/>
    </xf>
    <xf numFmtId="0" fontId="3" fillId="0" borderId="0" xfId="0" applyFont="1" applyAlignment="1">
      <alignment horizontal="right"/>
    </xf>
    <xf numFmtId="0" fontId="3" fillId="0" borderId="3" xfId="0" applyFont="1" applyBorder="1" applyAlignment="1">
      <alignment horizontal="center" vertical="center"/>
    </xf>
    <xf numFmtId="0" fontId="10" fillId="0" borderId="2" xfId="0" applyFont="1" applyBorder="1" applyAlignment="1">
      <alignment horizontal="center" shrinkToFit="1"/>
    </xf>
    <xf numFmtId="0" fontId="3" fillId="0" borderId="3" xfId="0" applyFont="1" applyBorder="1" applyAlignment="1">
      <alignment shrinkToFit="1"/>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left" shrinkToFit="1"/>
    </xf>
    <xf numFmtId="0" fontId="3" fillId="0" borderId="22" xfId="0" applyFont="1" applyBorder="1" applyAlignment="1">
      <alignment horizont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quotePrefix="1" applyFont="1" applyBorder="1" applyAlignment="1">
      <alignment horizont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7">
    <cellStyle name="Excel Built-in Normal" xfId="2" xr:uid="{00000000-0005-0000-0000-000000000000}"/>
    <cellStyle name="桁区切り" xfId="1" builtinId="6"/>
    <cellStyle name="桁区切り 2" xfId="4" xr:uid="{B80789BE-58BC-4DCD-B2C4-EE258DB67D40}"/>
    <cellStyle name="桁区切り 3" xfId="6" xr:uid="{F9F2851C-FB19-4339-98E5-39015108D191}"/>
    <cellStyle name="標準" xfId="0" builtinId="0"/>
    <cellStyle name="標準 2" xfId="3" xr:uid="{48CC71E6-02FD-4716-9D29-0E5179D4AB6C}"/>
    <cellStyle name="標準 3" xfId="5" xr:uid="{FDA083FC-A527-4C6F-BEAA-452CE97210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161925</xdr:rowOff>
    </xdr:from>
    <xdr:to>
      <xdr:col>11</xdr:col>
      <xdr:colOff>142875</xdr:colOff>
      <xdr:row>8</xdr:row>
      <xdr:rowOff>95250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953250" y="161925"/>
          <a:ext cx="3943350" cy="19145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xdr:row>
      <xdr:rowOff>0</xdr:rowOff>
    </xdr:from>
    <xdr:to>
      <xdr:col>20</xdr:col>
      <xdr:colOff>593912</xdr:colOff>
      <xdr:row>12</xdr:row>
      <xdr:rowOff>78442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880912" y="324971"/>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209549</xdr:colOff>
      <xdr:row>0</xdr:row>
      <xdr:rowOff>152400</xdr:rowOff>
    </xdr:from>
    <xdr:to>
      <xdr:col>14</xdr:col>
      <xdr:colOff>463825</xdr:colOff>
      <xdr:row>2</xdr:row>
      <xdr:rowOff>707571</xdr:rowOff>
    </xdr:to>
    <xdr:sp macro="" textlink="">
      <xdr:nvSpPr>
        <xdr:cNvPr id="4" name="正方形/長方形 3">
          <a:extLst>
            <a:ext uri="{FF2B5EF4-FFF2-40B4-BE49-F238E27FC236}">
              <a16:creationId xmlns:a16="http://schemas.microsoft.com/office/drawing/2014/main" id="{E601DA52-856D-495E-AA2A-B766832ABC70}"/>
            </a:ext>
          </a:extLst>
        </xdr:cNvPr>
        <xdr:cNvSpPr/>
      </xdr:nvSpPr>
      <xdr:spPr bwMode="auto">
        <a:xfrm>
          <a:off x="9176656" y="152400"/>
          <a:ext cx="3656062" cy="187506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8</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a:t>
          </a:r>
          <a:r>
            <a:rPr kumimoji="1" lang="ja-JP" altLang="en-US"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166686</xdr:colOff>
      <xdr:row>1</xdr:row>
      <xdr:rowOff>11907</xdr:rowOff>
    </xdr:from>
    <xdr:to>
      <xdr:col>11</xdr:col>
      <xdr:colOff>59531</xdr:colOff>
      <xdr:row>7</xdr:row>
      <xdr:rowOff>95249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70030" y="321470"/>
          <a:ext cx="4036220" cy="194071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年度の決算書をもとに転記してください。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G3" sqref="G3:H3"/>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9" width="12.26953125" style="1" bestFit="1" customWidth="1"/>
    <col min="10" max="16384" width="9" style="1"/>
  </cols>
  <sheetData>
    <row r="1" spans="1:9">
      <c r="A1" s="1" t="s">
        <v>0</v>
      </c>
      <c r="I1" s="1" t="s">
        <v>199</v>
      </c>
    </row>
    <row r="2" spans="1:9">
      <c r="A2" s="90" t="s">
        <v>136</v>
      </c>
      <c r="B2" s="90"/>
      <c r="C2" s="90"/>
      <c r="D2" s="90"/>
      <c r="E2" s="90"/>
      <c r="F2" s="90"/>
      <c r="G2" s="90"/>
      <c r="H2" s="90"/>
    </row>
    <row r="3" spans="1:9">
      <c r="A3" s="43" t="s">
        <v>153</v>
      </c>
      <c r="F3" s="1" t="s">
        <v>1</v>
      </c>
      <c r="G3" s="91"/>
      <c r="H3" s="91"/>
      <c r="I3" s="43"/>
    </row>
    <row r="4" spans="1:9" ht="18.75" customHeight="1">
      <c r="A4" s="2" t="s">
        <v>2</v>
      </c>
      <c r="B4" s="35" t="s">
        <v>137</v>
      </c>
      <c r="C4" s="35" t="s">
        <v>137</v>
      </c>
      <c r="D4" s="35" t="s">
        <v>137</v>
      </c>
      <c r="E4" s="2" t="s">
        <v>5</v>
      </c>
      <c r="F4" s="26" t="s">
        <v>109</v>
      </c>
      <c r="G4" s="26" t="s">
        <v>109</v>
      </c>
      <c r="H4" s="2" t="s">
        <v>198</v>
      </c>
      <c r="I4" s="44"/>
    </row>
    <row r="5" spans="1:9" ht="18.75" customHeight="1">
      <c r="A5" s="4"/>
      <c r="B5" s="37" t="s">
        <v>138</v>
      </c>
      <c r="C5" s="37" t="s">
        <v>138</v>
      </c>
      <c r="D5" s="37" t="s">
        <v>138</v>
      </c>
      <c r="E5" s="4"/>
      <c r="F5" s="25"/>
      <c r="G5" s="25"/>
      <c r="H5" s="37"/>
    </row>
    <row r="6" spans="1:9">
      <c r="A6" s="3"/>
      <c r="B6" s="4" t="s">
        <v>8</v>
      </c>
      <c r="C6" s="4" t="s">
        <v>9</v>
      </c>
      <c r="D6" s="4" t="s">
        <v>139</v>
      </c>
      <c r="E6" s="4" t="s">
        <v>10</v>
      </c>
      <c r="F6" s="25" t="s">
        <v>110</v>
      </c>
      <c r="G6" s="25" t="s">
        <v>111</v>
      </c>
      <c r="H6" s="88"/>
    </row>
    <row r="7" spans="1:9">
      <c r="A7" s="5" t="s">
        <v>11</v>
      </c>
      <c r="B7" s="5" t="s">
        <v>12</v>
      </c>
      <c r="C7" s="5" t="s">
        <v>13</v>
      </c>
      <c r="D7" s="5" t="s">
        <v>14</v>
      </c>
      <c r="E7" s="5" t="s">
        <v>15</v>
      </c>
      <c r="F7" s="5" t="s">
        <v>16</v>
      </c>
      <c r="G7" s="5" t="s">
        <v>17</v>
      </c>
      <c r="H7" s="89"/>
    </row>
    <row r="8" spans="1:9" ht="184.5" customHeight="1">
      <c r="A8" s="58"/>
      <c r="B8" s="58"/>
      <c r="C8" s="51" t="e">
        <f>'基準額内訳(一般入居者)'!E29</f>
        <v>#N/A</v>
      </c>
      <c r="D8" s="51">
        <f>'基準額内訳(一般入居者)'!F29</f>
        <v>0</v>
      </c>
      <c r="E8" s="51" t="e">
        <f>MIN(B8,C8)-D8</f>
        <v>#N/A</v>
      </c>
      <c r="F8" s="51" t="e">
        <f>E8</f>
        <v>#N/A</v>
      </c>
      <c r="G8" s="51" t="e">
        <f>F8</f>
        <v>#N/A</v>
      </c>
      <c r="H8" s="87"/>
    </row>
    <row r="9" spans="1:9" ht="28.5" customHeight="1">
      <c r="A9" s="1" t="s">
        <v>168</v>
      </c>
    </row>
    <row r="10" spans="1:9">
      <c r="A10" s="1" t="s">
        <v>169</v>
      </c>
    </row>
  </sheetData>
  <sheetProtection algorithmName="SHA-512" hashValue="mOpbg9nUye6CzC2yQGcF7YMYPO3XN90r8R76XPUPW8ZgFKmTp40Re78h0ZZxjBbOWdY5EYvrcTMjPrea48NKuA==" saltValue="4jTxPm2qesQwMzbJXyJ8hg=="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G17" sqref="G17"/>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92" t="s">
        <v>19</v>
      </c>
      <c r="B2" s="92"/>
      <c r="C2" s="92"/>
      <c r="D2" s="92"/>
    </row>
    <row r="3" spans="1:5" ht="20.149999999999999" customHeight="1">
      <c r="A3" s="1" t="s">
        <v>20</v>
      </c>
    </row>
    <row r="4" spans="1:5" ht="20.149999999999999" customHeight="1">
      <c r="A4" s="1" t="s">
        <v>21</v>
      </c>
      <c r="C4" s="1" t="s">
        <v>1</v>
      </c>
      <c r="D4" s="1">
        <f>'別表１（当初申請、変更申請)'!G3</f>
        <v>0</v>
      </c>
      <c r="E4" s="45" t="s">
        <v>152</v>
      </c>
    </row>
    <row r="5" spans="1:5" ht="20.149999999999999" customHeight="1">
      <c r="A5" s="8" t="s">
        <v>38</v>
      </c>
      <c r="B5" s="2" t="s">
        <v>2</v>
      </c>
      <c r="C5" s="35" t="s">
        <v>140</v>
      </c>
      <c r="D5" s="2" t="s">
        <v>7</v>
      </c>
    </row>
    <row r="6" spans="1:5" ht="20.149999999999999" customHeight="1">
      <c r="A6" s="38"/>
      <c r="B6" s="4"/>
      <c r="C6" s="37" t="s">
        <v>141</v>
      </c>
      <c r="D6" s="4"/>
    </row>
    <row r="7" spans="1:5" ht="20.149999999999999" customHeight="1">
      <c r="A7" s="9"/>
      <c r="B7" s="9"/>
      <c r="C7" s="36"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20.149999999999999"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121</v>
      </c>
      <c r="B33" s="14"/>
      <c r="C33" s="14"/>
      <c r="D33" s="14"/>
    </row>
    <row r="34" spans="1:4" customFormat="1" ht="13">
      <c r="A34" t="s">
        <v>142</v>
      </c>
    </row>
    <row r="35" spans="1:4" customFormat="1" ht="13">
      <c r="A35" t="s">
        <v>145</v>
      </c>
    </row>
    <row r="36" spans="1:4" customFormat="1" ht="13">
      <c r="A36" t="s">
        <v>170</v>
      </c>
    </row>
    <row r="37" spans="1:4" customFormat="1" ht="13">
      <c r="A37" t="s">
        <v>143</v>
      </c>
    </row>
    <row r="38" spans="1:4" customFormat="1" ht="13">
      <c r="A38" t="s">
        <v>144</v>
      </c>
    </row>
    <row r="39" spans="1:4" customFormat="1" ht="13">
      <c r="A39" t="s">
        <v>171</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A8" sqref="A8:B8"/>
    </sheetView>
  </sheetViews>
  <sheetFormatPr defaultColWidth="9" defaultRowHeight="14"/>
  <cols>
    <col min="1" max="14" width="9" style="1"/>
    <col min="15" max="15" width="8.26953125" customWidth="1"/>
    <col min="16" max="16384" width="9" style="1"/>
  </cols>
  <sheetData>
    <row r="1" spans="1:15" ht="25.5" customHeight="1">
      <c r="A1" s="41" t="s">
        <v>164</v>
      </c>
    </row>
    <row r="2" spans="1:15">
      <c r="A2" s="1" t="s">
        <v>167</v>
      </c>
      <c r="K2" s="86" t="s">
        <v>1</v>
      </c>
      <c r="L2" s="99">
        <f>'別表１（当初申請、変更申請)'!G3</f>
        <v>0</v>
      </c>
      <c r="M2" s="99"/>
      <c r="N2" s="99"/>
      <c r="O2" s="99"/>
    </row>
    <row r="3" spans="1:15" ht="25" customHeight="1" thickBot="1"/>
    <row r="4" spans="1:15" ht="14.5" thickBot="1">
      <c r="A4" s="93" t="s">
        <v>71</v>
      </c>
      <c r="B4" s="94"/>
      <c r="C4" s="74" t="s">
        <v>40</v>
      </c>
      <c r="D4" s="75" t="s">
        <v>41</v>
      </c>
      <c r="E4" s="75" t="s">
        <v>42</v>
      </c>
      <c r="F4" s="75" t="s">
        <v>43</v>
      </c>
      <c r="G4" s="75" t="s">
        <v>44</v>
      </c>
      <c r="H4" s="75" t="s">
        <v>45</v>
      </c>
      <c r="I4" s="75" t="s">
        <v>46</v>
      </c>
      <c r="J4" s="75" t="s">
        <v>47</v>
      </c>
      <c r="K4" s="75" t="s">
        <v>48</v>
      </c>
      <c r="L4" s="75" t="s">
        <v>49</v>
      </c>
      <c r="M4" s="75" t="s">
        <v>50</v>
      </c>
      <c r="N4" s="76" t="s">
        <v>51</v>
      </c>
      <c r="O4" s="66" t="s">
        <v>162</v>
      </c>
    </row>
    <row r="5" spans="1:15" ht="25" customHeight="1">
      <c r="A5" s="95" t="s">
        <v>163</v>
      </c>
      <c r="B5" s="96"/>
      <c r="C5" s="71"/>
      <c r="D5" s="72"/>
      <c r="E5" s="72"/>
      <c r="F5" s="72"/>
      <c r="G5" s="72"/>
      <c r="H5" s="72"/>
      <c r="I5" s="72"/>
      <c r="J5" s="72"/>
      <c r="K5" s="72"/>
      <c r="L5" s="72"/>
      <c r="M5" s="72"/>
      <c r="N5" s="73"/>
      <c r="O5" s="67">
        <f>SUM(C5:N5)</f>
        <v>0</v>
      </c>
    </row>
    <row r="6" spans="1:15" ht="25" customHeight="1">
      <c r="A6" s="97" t="s">
        <v>53</v>
      </c>
      <c r="B6" s="98"/>
      <c r="C6" s="55"/>
      <c r="D6" s="54"/>
      <c r="E6" s="54"/>
      <c r="F6" s="54"/>
      <c r="G6" s="54"/>
      <c r="H6" s="54"/>
      <c r="I6" s="54"/>
      <c r="J6" s="54"/>
      <c r="K6" s="54"/>
      <c r="L6" s="54"/>
      <c r="M6" s="54"/>
      <c r="N6" s="63"/>
      <c r="O6" s="68">
        <f t="shared" ref="O6:O24" si="0">SUM(C6:N6)</f>
        <v>0</v>
      </c>
    </row>
    <row r="7" spans="1:15" ht="25" customHeight="1">
      <c r="A7" s="97" t="s">
        <v>54</v>
      </c>
      <c r="B7" s="98"/>
      <c r="C7" s="55"/>
      <c r="D7" s="54"/>
      <c r="E7" s="54"/>
      <c r="F7" s="54"/>
      <c r="G7" s="54"/>
      <c r="H7" s="54"/>
      <c r="I7" s="54"/>
      <c r="J7" s="54"/>
      <c r="K7" s="54"/>
      <c r="L7" s="54"/>
      <c r="M7" s="54"/>
      <c r="N7" s="63"/>
      <c r="O7" s="68">
        <f t="shared" si="0"/>
        <v>0</v>
      </c>
    </row>
    <row r="8" spans="1:15" ht="25" customHeight="1">
      <c r="A8" s="97" t="s">
        <v>55</v>
      </c>
      <c r="B8" s="98"/>
      <c r="C8" s="55"/>
      <c r="D8" s="54"/>
      <c r="E8" s="54"/>
      <c r="F8" s="54"/>
      <c r="G8" s="54"/>
      <c r="H8" s="54"/>
      <c r="I8" s="54"/>
      <c r="J8" s="54"/>
      <c r="K8" s="54"/>
      <c r="L8" s="54"/>
      <c r="M8" s="54"/>
      <c r="N8" s="63"/>
      <c r="O8" s="68">
        <f t="shared" si="0"/>
        <v>0</v>
      </c>
    </row>
    <row r="9" spans="1:15" ht="25" customHeight="1">
      <c r="A9" s="97" t="s">
        <v>56</v>
      </c>
      <c r="B9" s="98"/>
      <c r="C9" s="55"/>
      <c r="D9" s="54"/>
      <c r="E9" s="54"/>
      <c r="F9" s="54"/>
      <c r="G9" s="54"/>
      <c r="H9" s="54"/>
      <c r="I9" s="54"/>
      <c r="J9" s="54"/>
      <c r="K9" s="54"/>
      <c r="L9" s="54"/>
      <c r="M9" s="54"/>
      <c r="N9" s="63"/>
      <c r="O9" s="68">
        <f t="shared" si="0"/>
        <v>0</v>
      </c>
    </row>
    <row r="10" spans="1:15" ht="25" customHeight="1">
      <c r="A10" s="97" t="s">
        <v>57</v>
      </c>
      <c r="B10" s="98"/>
      <c r="C10" s="55"/>
      <c r="D10" s="54"/>
      <c r="E10" s="54"/>
      <c r="F10" s="54"/>
      <c r="G10" s="54"/>
      <c r="H10" s="54"/>
      <c r="I10" s="54"/>
      <c r="J10" s="54"/>
      <c r="K10" s="54"/>
      <c r="L10" s="54"/>
      <c r="M10" s="54"/>
      <c r="N10" s="63"/>
      <c r="O10" s="68">
        <f t="shared" si="0"/>
        <v>0</v>
      </c>
    </row>
    <row r="11" spans="1:15" ht="25" customHeight="1">
      <c r="A11" s="97" t="s">
        <v>58</v>
      </c>
      <c r="B11" s="98"/>
      <c r="C11" s="55"/>
      <c r="D11" s="54"/>
      <c r="E11" s="54"/>
      <c r="F11" s="54"/>
      <c r="G11" s="54"/>
      <c r="H11" s="54"/>
      <c r="I11" s="54"/>
      <c r="J11" s="54"/>
      <c r="K11" s="54"/>
      <c r="L11" s="54"/>
      <c r="M11" s="54"/>
      <c r="N11" s="63"/>
      <c r="O11" s="68">
        <f t="shared" si="0"/>
        <v>0</v>
      </c>
    </row>
    <row r="12" spans="1:15" ht="25" customHeight="1">
      <c r="A12" s="97" t="s">
        <v>59</v>
      </c>
      <c r="B12" s="98"/>
      <c r="C12" s="55"/>
      <c r="D12" s="54"/>
      <c r="E12" s="54"/>
      <c r="F12" s="54"/>
      <c r="G12" s="54"/>
      <c r="H12" s="54"/>
      <c r="I12" s="54"/>
      <c r="J12" s="54"/>
      <c r="K12" s="54"/>
      <c r="L12" s="54"/>
      <c r="M12" s="54"/>
      <c r="N12" s="63"/>
      <c r="O12" s="68">
        <f t="shared" si="0"/>
        <v>0</v>
      </c>
    </row>
    <row r="13" spans="1:15" ht="25" customHeight="1">
      <c r="A13" s="97" t="s">
        <v>60</v>
      </c>
      <c r="B13" s="98"/>
      <c r="C13" s="55"/>
      <c r="D13" s="54"/>
      <c r="E13" s="54"/>
      <c r="F13" s="54"/>
      <c r="G13" s="54"/>
      <c r="H13" s="54"/>
      <c r="I13" s="54"/>
      <c r="J13" s="54"/>
      <c r="K13" s="54"/>
      <c r="L13" s="54"/>
      <c r="M13" s="54"/>
      <c r="N13" s="63"/>
      <c r="O13" s="68">
        <f t="shared" si="0"/>
        <v>0</v>
      </c>
    </row>
    <row r="14" spans="1:15" ht="25" customHeight="1">
      <c r="A14" s="97" t="s">
        <v>61</v>
      </c>
      <c r="B14" s="98"/>
      <c r="C14" s="55"/>
      <c r="D14" s="54"/>
      <c r="E14" s="54"/>
      <c r="F14" s="54"/>
      <c r="G14" s="54"/>
      <c r="H14" s="54"/>
      <c r="I14" s="54"/>
      <c r="J14" s="54"/>
      <c r="K14" s="54"/>
      <c r="L14" s="54"/>
      <c r="M14" s="54"/>
      <c r="N14" s="63"/>
      <c r="O14" s="68">
        <f t="shared" si="0"/>
        <v>0</v>
      </c>
    </row>
    <row r="15" spans="1:15" ht="25" customHeight="1">
      <c r="A15" s="97" t="s">
        <v>62</v>
      </c>
      <c r="B15" s="98"/>
      <c r="C15" s="55"/>
      <c r="D15" s="54"/>
      <c r="E15" s="54"/>
      <c r="F15" s="54"/>
      <c r="G15" s="54"/>
      <c r="H15" s="54"/>
      <c r="I15" s="54"/>
      <c r="J15" s="54"/>
      <c r="K15" s="54"/>
      <c r="L15" s="54"/>
      <c r="M15" s="54"/>
      <c r="N15" s="63"/>
      <c r="O15" s="68">
        <f t="shared" si="0"/>
        <v>0</v>
      </c>
    </row>
    <row r="16" spans="1:15" ht="25" customHeight="1">
      <c r="A16" s="97" t="s">
        <v>63</v>
      </c>
      <c r="B16" s="98"/>
      <c r="C16" s="55"/>
      <c r="D16" s="54"/>
      <c r="E16" s="54"/>
      <c r="F16" s="54"/>
      <c r="G16" s="54"/>
      <c r="H16" s="54"/>
      <c r="I16" s="54"/>
      <c r="J16" s="54"/>
      <c r="K16" s="54"/>
      <c r="L16" s="54"/>
      <c r="M16" s="54"/>
      <c r="N16" s="63"/>
      <c r="O16" s="68">
        <f t="shared" si="0"/>
        <v>0</v>
      </c>
    </row>
    <row r="17" spans="1:15" ht="25" customHeight="1">
      <c r="A17" s="97" t="s">
        <v>64</v>
      </c>
      <c r="B17" s="98"/>
      <c r="C17" s="55"/>
      <c r="D17" s="54"/>
      <c r="E17" s="54"/>
      <c r="F17" s="54"/>
      <c r="G17" s="54"/>
      <c r="H17" s="54"/>
      <c r="I17" s="54"/>
      <c r="J17" s="54"/>
      <c r="K17" s="54"/>
      <c r="L17" s="54"/>
      <c r="M17" s="54"/>
      <c r="N17" s="63"/>
      <c r="O17" s="68">
        <f t="shared" si="0"/>
        <v>0</v>
      </c>
    </row>
    <row r="18" spans="1:15" ht="25" customHeight="1">
      <c r="A18" s="97" t="s">
        <v>65</v>
      </c>
      <c r="B18" s="98"/>
      <c r="C18" s="55"/>
      <c r="D18" s="54"/>
      <c r="E18" s="54"/>
      <c r="F18" s="54"/>
      <c r="G18" s="54"/>
      <c r="H18" s="54"/>
      <c r="I18" s="54"/>
      <c r="J18" s="54"/>
      <c r="K18" s="54"/>
      <c r="L18" s="54"/>
      <c r="M18" s="54"/>
      <c r="N18" s="63"/>
      <c r="O18" s="68">
        <f t="shared" si="0"/>
        <v>0</v>
      </c>
    </row>
    <row r="19" spans="1:15" ht="25" customHeight="1">
      <c r="A19" s="104" t="s">
        <v>101</v>
      </c>
      <c r="B19" s="98"/>
      <c r="C19" s="55"/>
      <c r="D19" s="54"/>
      <c r="E19" s="54"/>
      <c r="F19" s="54"/>
      <c r="G19" s="54"/>
      <c r="H19" s="54"/>
      <c r="I19" s="54"/>
      <c r="J19" s="54"/>
      <c r="K19" s="54"/>
      <c r="L19" s="54"/>
      <c r="M19" s="54"/>
      <c r="N19" s="63"/>
      <c r="O19" s="68">
        <f t="shared" si="0"/>
        <v>0</v>
      </c>
    </row>
    <row r="20" spans="1:15" ht="25" customHeight="1">
      <c r="A20" s="97" t="s">
        <v>67</v>
      </c>
      <c r="B20" s="98"/>
      <c r="C20" s="55"/>
      <c r="D20" s="54"/>
      <c r="E20" s="54"/>
      <c r="F20" s="54"/>
      <c r="G20" s="54"/>
      <c r="H20" s="54"/>
      <c r="I20" s="54"/>
      <c r="J20" s="54"/>
      <c r="K20" s="54"/>
      <c r="L20" s="54"/>
      <c r="M20" s="54"/>
      <c r="N20" s="63"/>
      <c r="O20" s="68">
        <f t="shared" si="0"/>
        <v>0</v>
      </c>
    </row>
    <row r="21" spans="1:15" ht="25" customHeight="1">
      <c r="A21" s="97" t="s">
        <v>68</v>
      </c>
      <c r="B21" s="98"/>
      <c r="C21" s="55"/>
      <c r="D21" s="54"/>
      <c r="E21" s="54"/>
      <c r="F21" s="54"/>
      <c r="G21" s="54"/>
      <c r="H21" s="54"/>
      <c r="I21" s="54"/>
      <c r="J21" s="54"/>
      <c r="K21" s="54"/>
      <c r="L21" s="54"/>
      <c r="M21" s="54"/>
      <c r="N21" s="63"/>
      <c r="O21" s="68">
        <f t="shared" si="0"/>
        <v>0</v>
      </c>
    </row>
    <row r="22" spans="1:15" ht="25" customHeight="1">
      <c r="A22" s="97" t="s">
        <v>69</v>
      </c>
      <c r="B22" s="98"/>
      <c r="C22" s="55"/>
      <c r="D22" s="54"/>
      <c r="E22" s="54"/>
      <c r="F22" s="54"/>
      <c r="G22" s="54"/>
      <c r="H22" s="54"/>
      <c r="I22" s="54"/>
      <c r="J22" s="54"/>
      <c r="K22" s="54"/>
      <c r="L22" s="54"/>
      <c r="M22" s="54"/>
      <c r="N22" s="63"/>
      <c r="O22" s="68">
        <f t="shared" si="0"/>
        <v>0</v>
      </c>
    </row>
    <row r="23" spans="1:15" ht="25" customHeight="1" thickBot="1">
      <c r="A23" s="100" t="s">
        <v>70</v>
      </c>
      <c r="B23" s="101"/>
      <c r="C23" s="56"/>
      <c r="D23" s="57"/>
      <c r="E23" s="57"/>
      <c r="F23" s="57"/>
      <c r="G23" s="57"/>
      <c r="H23" s="57"/>
      <c r="I23" s="57"/>
      <c r="J23" s="57"/>
      <c r="K23" s="57"/>
      <c r="L23" s="57"/>
      <c r="M23" s="57"/>
      <c r="N23" s="64"/>
      <c r="O23" s="69">
        <f t="shared" si="0"/>
        <v>0</v>
      </c>
    </row>
    <row r="24" spans="1:15" ht="25" customHeight="1" thickBot="1">
      <c r="A24" s="102" t="s">
        <v>52</v>
      </c>
      <c r="B24" s="103"/>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5" customHeight="1">
      <c r="O25" s="1"/>
    </row>
    <row r="26" spans="1:15" ht="16.5">
      <c r="A26" s="16" t="s">
        <v>196</v>
      </c>
      <c r="B26" s="16"/>
      <c r="C26" s="16"/>
      <c r="D26" s="16"/>
      <c r="E26" s="16"/>
      <c r="F26" s="16"/>
      <c r="G26" s="16"/>
      <c r="H26" s="16"/>
      <c r="I26" s="16"/>
      <c r="J26" s="16"/>
      <c r="K26" s="16"/>
      <c r="L26" s="16"/>
      <c r="M26" s="16"/>
      <c r="N26" s="16"/>
      <c r="O26" s="1"/>
    </row>
    <row r="27" spans="1:15" ht="16.5">
      <c r="A27" s="16" t="s">
        <v>197</v>
      </c>
      <c r="B27" s="16"/>
      <c r="C27" s="16"/>
      <c r="D27" s="16"/>
      <c r="E27" s="16"/>
      <c r="F27" s="16"/>
      <c r="G27" s="16"/>
      <c r="H27" s="16"/>
      <c r="I27" s="16"/>
      <c r="J27" s="16"/>
      <c r="K27" s="16"/>
      <c r="L27" s="16"/>
      <c r="M27" s="16"/>
      <c r="N27" s="16"/>
      <c r="O27" s="1"/>
    </row>
    <row r="28" spans="1:15" ht="16.5">
      <c r="A28" s="16" t="s">
        <v>123</v>
      </c>
      <c r="B28" s="16"/>
      <c r="C28" s="16"/>
      <c r="D28" s="16"/>
      <c r="E28" s="16"/>
      <c r="F28" s="16"/>
      <c r="G28" s="16"/>
      <c r="H28" s="16"/>
      <c r="I28" s="16"/>
      <c r="J28" s="16"/>
      <c r="K28" s="16"/>
      <c r="L28" s="16"/>
      <c r="M28" s="16"/>
      <c r="N28" s="16"/>
      <c r="O28" s="1"/>
    </row>
    <row r="29" spans="1:15" ht="16.5">
      <c r="A29" s="16" t="s">
        <v>172</v>
      </c>
      <c r="B29" s="16"/>
      <c r="C29" s="16"/>
      <c r="D29" s="16"/>
      <c r="E29" s="16"/>
      <c r="F29" s="16"/>
      <c r="G29" s="16"/>
      <c r="H29" s="16"/>
      <c r="I29" s="16"/>
      <c r="J29" s="16"/>
      <c r="K29" s="16"/>
      <c r="L29" s="16"/>
      <c r="M29" s="16"/>
      <c r="N29" s="16"/>
      <c r="O29" s="1"/>
    </row>
    <row r="30" spans="1:15">
      <c r="O30" s="1"/>
    </row>
    <row r="31" spans="1:15">
      <c r="O31" s="1"/>
    </row>
    <row r="32" spans="1:15">
      <c r="A32" s="1" t="s">
        <v>173</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password="DD4F" sheet="1" selectLockedCells="1"/>
  <mergeCells count="22">
    <mergeCell ref="L2:O2"/>
    <mergeCell ref="A15:B15"/>
    <mergeCell ref="A16:B16"/>
    <mergeCell ref="A23:B23"/>
    <mergeCell ref="A24:B24"/>
    <mergeCell ref="A17:B17"/>
    <mergeCell ref="A18:B18"/>
    <mergeCell ref="A19:B19"/>
    <mergeCell ref="A20:B20"/>
    <mergeCell ref="A21:B21"/>
    <mergeCell ref="A22:B22"/>
    <mergeCell ref="A10:B10"/>
    <mergeCell ref="A11:B11"/>
    <mergeCell ref="A12:B12"/>
    <mergeCell ref="A13:B13"/>
    <mergeCell ref="A14:B14"/>
    <mergeCell ref="A4:B4"/>
    <mergeCell ref="A5:B5"/>
    <mergeCell ref="A7:B7"/>
    <mergeCell ref="A8:B8"/>
    <mergeCell ref="A9:B9"/>
    <mergeCell ref="A6:B6"/>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146</v>
      </c>
    </row>
    <row r="2" spans="1:9" ht="16.5">
      <c r="A2" s="16" t="s">
        <v>181</v>
      </c>
      <c r="B2" s="16"/>
      <c r="C2" s="16"/>
      <c r="D2" s="16"/>
      <c r="E2" s="16"/>
      <c r="F2" s="16"/>
      <c r="G2" s="1"/>
    </row>
    <row r="3" spans="1:9" ht="14">
      <c r="A3" s="1"/>
      <c r="B3" s="1"/>
      <c r="C3" s="1"/>
      <c r="D3" s="1"/>
      <c r="E3" s="1"/>
      <c r="F3" s="1"/>
      <c r="G3" s="1"/>
    </row>
    <row r="4" spans="1:9" ht="25" customHeight="1">
      <c r="A4" s="1"/>
      <c r="B4" s="1"/>
      <c r="C4" s="1"/>
      <c r="F4" s="17" t="s">
        <v>72</v>
      </c>
      <c r="G4" s="54"/>
    </row>
    <row r="5" spans="1:9" ht="25" customHeight="1">
      <c r="A5" s="1" t="s">
        <v>1</v>
      </c>
      <c r="B5" s="1"/>
      <c r="C5" s="105">
        <f>'別表１（当初申請、変更申請)'!G3</f>
        <v>0</v>
      </c>
      <c r="D5" s="105"/>
      <c r="E5" s="105"/>
      <c r="F5" s="105"/>
      <c r="G5" s="105"/>
    </row>
    <row r="6" spans="1:9" ht="14">
      <c r="A6" s="1"/>
      <c r="B6" s="1"/>
      <c r="C6" s="1"/>
      <c r="D6" s="1"/>
      <c r="E6" s="1"/>
      <c r="F6" s="1"/>
      <c r="G6" s="43" t="s">
        <v>151</v>
      </c>
    </row>
    <row r="7" spans="1:9" ht="14">
      <c r="A7" s="19"/>
      <c r="B7" s="20"/>
      <c r="C7" s="2" t="s">
        <v>73</v>
      </c>
      <c r="D7" s="108" t="s">
        <v>131</v>
      </c>
      <c r="E7" s="109"/>
      <c r="F7" s="39" t="s">
        <v>137</v>
      </c>
      <c r="G7" s="2"/>
    </row>
    <row r="8" spans="1:9" ht="14">
      <c r="A8" s="110" t="s">
        <v>39</v>
      </c>
      <c r="B8" s="111"/>
      <c r="C8" s="4"/>
      <c r="D8" s="112" t="s">
        <v>148</v>
      </c>
      <c r="E8" s="113"/>
      <c r="F8" s="40" t="s">
        <v>147</v>
      </c>
      <c r="G8" s="4" t="s">
        <v>112</v>
      </c>
    </row>
    <row r="9" spans="1:9" ht="14">
      <c r="A9" s="21"/>
      <c r="B9" s="22"/>
      <c r="C9" s="9" t="s">
        <v>74</v>
      </c>
      <c r="D9" s="17" t="s">
        <v>75</v>
      </c>
      <c r="E9" s="17" t="s">
        <v>76</v>
      </c>
      <c r="F9" s="42" t="s">
        <v>150</v>
      </c>
      <c r="G9" s="6"/>
    </row>
    <row r="10" spans="1:9" ht="25" customHeight="1">
      <c r="A10" s="107" t="s">
        <v>165</v>
      </c>
      <c r="B10" s="107"/>
      <c r="C10" s="50">
        <f>'(ケア一般)階層別、月別利用人員内訳'!O5</f>
        <v>0</v>
      </c>
      <c r="D10" s="50" t="e">
        <f>'単価積算内訳 '!$D$8</f>
        <v>#N/A</v>
      </c>
      <c r="E10" s="50" t="e">
        <f t="shared" ref="E10:E28" si="0">C10*D10</f>
        <v>#N/A</v>
      </c>
      <c r="F10" s="50">
        <f t="shared" ref="F10:F28" si="1">C10*G10</f>
        <v>0</v>
      </c>
      <c r="G10" s="50">
        <f>MIN(I10,'単価積算内訳 '!$D$4)</f>
        <v>7000</v>
      </c>
      <c r="H10" t="str">
        <f>"×"&amp;C10</f>
        <v>×0</v>
      </c>
      <c r="I10" s="49">
        <v>7000</v>
      </c>
    </row>
    <row r="11" spans="1:9" ht="25" customHeight="1">
      <c r="A11" s="107" t="s">
        <v>53</v>
      </c>
      <c r="B11" s="107"/>
      <c r="C11" s="50">
        <f>'(ケア一般)階層別、月別利用人員内訳'!O6</f>
        <v>0</v>
      </c>
      <c r="D11" s="50" t="e">
        <f>'単価積算内訳 '!$D$8</f>
        <v>#N/A</v>
      </c>
      <c r="E11" s="50" t="e">
        <f t="shared" si="0"/>
        <v>#N/A</v>
      </c>
      <c r="F11" s="50">
        <f t="shared" si="1"/>
        <v>0</v>
      </c>
      <c r="G11" s="50">
        <f>MIN(I11,'単価積算内訳 '!$D$4)</f>
        <v>10000</v>
      </c>
      <c r="H11" t="str">
        <f t="shared" ref="H11:H28" si="2">"×"&amp;C11</f>
        <v>×0</v>
      </c>
      <c r="I11" s="49">
        <v>10000</v>
      </c>
    </row>
    <row r="12" spans="1:9" ht="25" customHeight="1">
      <c r="A12" s="107" t="s">
        <v>54</v>
      </c>
      <c r="B12" s="107"/>
      <c r="C12" s="50">
        <f>'(ケア一般)階層別、月別利用人員内訳'!O7</f>
        <v>0</v>
      </c>
      <c r="D12" s="50" t="e">
        <f>'単価積算内訳 '!$D$8</f>
        <v>#N/A</v>
      </c>
      <c r="E12" s="50" t="e">
        <f t="shared" si="0"/>
        <v>#N/A</v>
      </c>
      <c r="F12" s="50">
        <f t="shared" si="1"/>
        <v>0</v>
      </c>
      <c r="G12" s="50">
        <f>MIN(I12,'単価積算内訳 '!$D$4)</f>
        <v>13000</v>
      </c>
      <c r="H12" t="str">
        <f t="shared" si="2"/>
        <v>×0</v>
      </c>
      <c r="I12" s="49">
        <v>13000</v>
      </c>
    </row>
    <row r="13" spans="1:9" ht="25" customHeight="1">
      <c r="A13" s="107" t="s">
        <v>55</v>
      </c>
      <c r="B13" s="107"/>
      <c r="C13" s="50">
        <f>'(ケア一般)階層別、月別利用人員内訳'!O8</f>
        <v>0</v>
      </c>
      <c r="D13" s="50" t="e">
        <f>'単価積算内訳 '!$D$8</f>
        <v>#N/A</v>
      </c>
      <c r="E13" s="50" t="e">
        <f t="shared" si="0"/>
        <v>#N/A</v>
      </c>
      <c r="F13" s="50">
        <f t="shared" si="1"/>
        <v>0</v>
      </c>
      <c r="G13" s="50">
        <f>MIN(I13,'単価積算内訳 '!$D$4)</f>
        <v>16000</v>
      </c>
      <c r="H13" t="str">
        <f t="shared" si="2"/>
        <v>×0</v>
      </c>
      <c r="I13" s="49">
        <v>16000</v>
      </c>
    </row>
    <row r="14" spans="1:9" ht="25" customHeight="1">
      <c r="A14" s="107" t="s">
        <v>56</v>
      </c>
      <c r="B14" s="107"/>
      <c r="C14" s="50">
        <f>'(ケア一般)階層別、月別利用人員内訳'!O9</f>
        <v>0</v>
      </c>
      <c r="D14" s="50" t="e">
        <f>'単価積算内訳 '!$D$8</f>
        <v>#N/A</v>
      </c>
      <c r="E14" s="50" t="e">
        <f t="shared" si="0"/>
        <v>#N/A</v>
      </c>
      <c r="F14" s="50">
        <f t="shared" si="1"/>
        <v>0</v>
      </c>
      <c r="G14" s="50">
        <f>MIN(I14,'単価積算内訳 '!$D$4)</f>
        <v>19000</v>
      </c>
      <c r="H14" t="str">
        <f t="shared" si="2"/>
        <v>×0</v>
      </c>
      <c r="I14" s="49">
        <v>19000</v>
      </c>
    </row>
    <row r="15" spans="1:9" ht="25" customHeight="1">
      <c r="A15" s="107" t="s">
        <v>57</v>
      </c>
      <c r="B15" s="107"/>
      <c r="C15" s="50">
        <f>'(ケア一般)階層別、月別利用人員内訳'!O10</f>
        <v>0</v>
      </c>
      <c r="D15" s="50" t="e">
        <f>'単価積算内訳 '!$D$8</f>
        <v>#N/A</v>
      </c>
      <c r="E15" s="50" t="e">
        <f t="shared" si="0"/>
        <v>#N/A</v>
      </c>
      <c r="F15" s="50">
        <f t="shared" si="1"/>
        <v>0</v>
      </c>
      <c r="G15" s="50">
        <f>MIN(I15,'単価積算内訳 '!$D$4)</f>
        <v>22000</v>
      </c>
      <c r="H15" t="str">
        <f t="shared" si="2"/>
        <v>×0</v>
      </c>
      <c r="I15" s="49">
        <v>22000</v>
      </c>
    </row>
    <row r="16" spans="1:9" ht="25" customHeight="1">
      <c r="A16" s="107" t="s">
        <v>58</v>
      </c>
      <c r="B16" s="107"/>
      <c r="C16" s="50">
        <f>'(ケア一般)階層別、月別利用人員内訳'!O11</f>
        <v>0</v>
      </c>
      <c r="D16" s="50" t="e">
        <f>'単価積算内訳 '!$D$8</f>
        <v>#N/A</v>
      </c>
      <c r="E16" s="50" t="e">
        <f t="shared" si="0"/>
        <v>#N/A</v>
      </c>
      <c r="F16" s="50">
        <f t="shared" si="1"/>
        <v>0</v>
      </c>
      <c r="G16" s="50">
        <f>MIN(I16,'単価積算内訳 '!$D$4)</f>
        <v>25000</v>
      </c>
      <c r="H16" t="str">
        <f t="shared" si="2"/>
        <v>×0</v>
      </c>
      <c r="I16" s="49">
        <v>25000</v>
      </c>
    </row>
    <row r="17" spans="1:9" ht="25" customHeight="1">
      <c r="A17" s="107" t="s">
        <v>59</v>
      </c>
      <c r="B17" s="107"/>
      <c r="C17" s="50">
        <f>'(ケア一般)階層別、月別利用人員内訳'!O12</f>
        <v>0</v>
      </c>
      <c r="D17" s="50" t="e">
        <f>'単価積算内訳 '!$D$8</f>
        <v>#N/A</v>
      </c>
      <c r="E17" s="50" t="e">
        <f t="shared" si="0"/>
        <v>#N/A</v>
      </c>
      <c r="F17" s="50">
        <f t="shared" si="1"/>
        <v>0</v>
      </c>
      <c r="G17" s="50">
        <f>MIN(I17,'単価積算内訳 '!$D$4)</f>
        <v>30000</v>
      </c>
      <c r="H17" t="str">
        <f t="shared" si="2"/>
        <v>×0</v>
      </c>
      <c r="I17" s="49">
        <v>30000</v>
      </c>
    </row>
    <row r="18" spans="1:9" ht="25" customHeight="1">
      <c r="A18" s="107" t="s">
        <v>60</v>
      </c>
      <c r="B18" s="107"/>
      <c r="C18" s="50">
        <f>'(ケア一般)階層別、月別利用人員内訳'!O13</f>
        <v>0</v>
      </c>
      <c r="D18" s="50" t="e">
        <f>'単価積算内訳 '!$D$8</f>
        <v>#N/A</v>
      </c>
      <c r="E18" s="50" t="e">
        <f t="shared" si="0"/>
        <v>#N/A</v>
      </c>
      <c r="F18" s="50">
        <f t="shared" si="1"/>
        <v>0</v>
      </c>
      <c r="G18" s="50">
        <f>MIN(I18,'単価積算内訳 '!$D$4)</f>
        <v>35000</v>
      </c>
      <c r="H18" t="str">
        <f t="shared" si="2"/>
        <v>×0</v>
      </c>
      <c r="I18" s="49">
        <v>35000</v>
      </c>
    </row>
    <row r="19" spans="1:9" ht="25" customHeight="1">
      <c r="A19" s="107" t="s">
        <v>61</v>
      </c>
      <c r="B19" s="107"/>
      <c r="C19" s="50">
        <f>'(ケア一般)階層別、月別利用人員内訳'!O14</f>
        <v>0</v>
      </c>
      <c r="D19" s="50" t="e">
        <f>'単価積算内訳 '!$D$8</f>
        <v>#N/A</v>
      </c>
      <c r="E19" s="50" t="e">
        <f t="shared" si="0"/>
        <v>#N/A</v>
      </c>
      <c r="F19" s="50">
        <f t="shared" si="1"/>
        <v>0</v>
      </c>
      <c r="G19" s="50">
        <f>MIN(I19,'単価積算内訳 '!$D$4)</f>
        <v>40000</v>
      </c>
      <c r="H19" t="str">
        <f t="shared" si="2"/>
        <v>×0</v>
      </c>
      <c r="I19" s="49">
        <v>40000</v>
      </c>
    </row>
    <row r="20" spans="1:9" ht="25" customHeight="1">
      <c r="A20" s="107" t="s">
        <v>62</v>
      </c>
      <c r="B20" s="107"/>
      <c r="C20" s="50">
        <f>'(ケア一般)階層別、月別利用人員内訳'!O15</f>
        <v>0</v>
      </c>
      <c r="D20" s="50" t="e">
        <f>'単価積算内訳 '!$D$8</f>
        <v>#N/A</v>
      </c>
      <c r="E20" s="50" t="e">
        <f t="shared" si="0"/>
        <v>#N/A</v>
      </c>
      <c r="F20" s="50">
        <f t="shared" si="1"/>
        <v>0</v>
      </c>
      <c r="G20" s="50">
        <f>MIN(I20,'単価積算内訳 '!$D$4)</f>
        <v>45000</v>
      </c>
      <c r="H20" t="str">
        <f t="shared" si="2"/>
        <v>×0</v>
      </c>
      <c r="I20" s="49">
        <v>45000</v>
      </c>
    </row>
    <row r="21" spans="1:9" ht="25" customHeight="1">
      <c r="A21" s="107" t="s">
        <v>63</v>
      </c>
      <c r="B21" s="107"/>
      <c r="C21" s="50">
        <f>'(ケア一般)階層別、月別利用人員内訳'!O16</f>
        <v>0</v>
      </c>
      <c r="D21" s="50" t="e">
        <f>'単価積算内訳 '!$D$8</f>
        <v>#N/A</v>
      </c>
      <c r="E21" s="50" t="e">
        <f t="shared" si="0"/>
        <v>#N/A</v>
      </c>
      <c r="F21" s="50">
        <f t="shared" si="1"/>
        <v>0</v>
      </c>
      <c r="G21" s="50">
        <f>MIN(I21,'単価積算内訳 '!$D$4)</f>
        <v>50000</v>
      </c>
      <c r="H21" t="str">
        <f t="shared" si="2"/>
        <v>×0</v>
      </c>
      <c r="I21" s="49">
        <v>50000</v>
      </c>
    </row>
    <row r="22" spans="1:9" ht="25" customHeight="1">
      <c r="A22" s="107" t="s">
        <v>64</v>
      </c>
      <c r="B22" s="107"/>
      <c r="C22" s="50">
        <f>'(ケア一般)階層別、月別利用人員内訳'!O17</f>
        <v>0</v>
      </c>
      <c r="D22" s="50" t="e">
        <f>'単価積算内訳 '!$D$8</f>
        <v>#N/A</v>
      </c>
      <c r="E22" s="50" t="e">
        <f t="shared" si="0"/>
        <v>#N/A</v>
      </c>
      <c r="F22" s="50">
        <f t="shared" si="1"/>
        <v>0</v>
      </c>
      <c r="G22" s="50">
        <f>MIN(I22,'単価積算内訳 '!$D$4)</f>
        <v>57000</v>
      </c>
      <c r="H22" t="str">
        <f t="shared" si="2"/>
        <v>×0</v>
      </c>
      <c r="I22" s="49">
        <v>57000</v>
      </c>
    </row>
    <row r="23" spans="1:9" ht="25" customHeight="1">
      <c r="A23" s="107" t="s">
        <v>65</v>
      </c>
      <c r="B23" s="107"/>
      <c r="C23" s="50">
        <f>'(ケア一般)階層別、月別利用人員内訳'!O18</f>
        <v>0</v>
      </c>
      <c r="D23" s="50" t="e">
        <f>'単価積算内訳 '!$D$8</f>
        <v>#N/A</v>
      </c>
      <c r="E23" s="50" t="e">
        <f t="shared" si="0"/>
        <v>#N/A</v>
      </c>
      <c r="F23" s="50">
        <f t="shared" si="1"/>
        <v>0</v>
      </c>
      <c r="G23" s="50">
        <f>MIN(I23,'単価積算内訳 '!$D$4)</f>
        <v>64000</v>
      </c>
      <c r="H23" t="str">
        <f t="shared" si="2"/>
        <v>×0</v>
      </c>
      <c r="I23" s="49">
        <v>64000</v>
      </c>
    </row>
    <row r="24" spans="1:9" ht="25" customHeight="1">
      <c r="A24" s="107" t="s">
        <v>66</v>
      </c>
      <c r="B24" s="107"/>
      <c r="C24" s="50">
        <f>'(ケア一般)階層別、月別利用人員内訳'!O19</f>
        <v>0</v>
      </c>
      <c r="D24" s="50" t="e">
        <f>'単価積算内訳 '!$D$8</f>
        <v>#N/A</v>
      </c>
      <c r="E24" s="50" t="e">
        <f t="shared" si="0"/>
        <v>#N/A</v>
      </c>
      <c r="F24" s="50">
        <f t="shared" si="1"/>
        <v>0</v>
      </c>
      <c r="G24" s="50">
        <f>MIN(I24,'単価積算内訳 '!$D$4)</f>
        <v>71000</v>
      </c>
      <c r="H24" t="str">
        <f t="shared" si="2"/>
        <v>×0</v>
      </c>
      <c r="I24" s="49">
        <v>71000</v>
      </c>
    </row>
    <row r="25" spans="1:9" ht="25" customHeight="1">
      <c r="A25" s="107" t="s">
        <v>67</v>
      </c>
      <c r="B25" s="107"/>
      <c r="C25" s="50">
        <f>'(ケア一般)階層別、月別利用人員内訳'!O20</f>
        <v>0</v>
      </c>
      <c r="D25" s="50" t="e">
        <f>'単価積算内訳 '!$D$8</f>
        <v>#N/A</v>
      </c>
      <c r="E25" s="50" t="e">
        <f t="shared" si="0"/>
        <v>#N/A</v>
      </c>
      <c r="F25" s="50">
        <f t="shared" si="1"/>
        <v>0</v>
      </c>
      <c r="G25" s="50">
        <f>MIN(I25,'単価積算内訳 '!$D$4)</f>
        <v>78000</v>
      </c>
      <c r="H25" t="str">
        <f t="shared" si="2"/>
        <v>×0</v>
      </c>
      <c r="I25" s="49">
        <v>78000</v>
      </c>
    </row>
    <row r="26" spans="1:9" ht="25" customHeight="1">
      <c r="A26" s="107" t="s">
        <v>68</v>
      </c>
      <c r="B26" s="107"/>
      <c r="C26" s="50">
        <f>'(ケア一般)階層別、月別利用人員内訳'!O21</f>
        <v>0</v>
      </c>
      <c r="D26" s="50" t="e">
        <f>'単価積算内訳 '!$D$8</f>
        <v>#N/A</v>
      </c>
      <c r="E26" s="50" t="e">
        <f t="shared" si="0"/>
        <v>#N/A</v>
      </c>
      <c r="F26" s="50">
        <f t="shared" si="1"/>
        <v>0</v>
      </c>
      <c r="G26" s="50">
        <f>MIN(I26,'単価積算内訳 '!$D$4)</f>
        <v>85000</v>
      </c>
      <c r="H26" t="str">
        <f t="shared" si="2"/>
        <v>×0</v>
      </c>
      <c r="I26" s="49">
        <v>85000</v>
      </c>
    </row>
    <row r="27" spans="1:9" ht="25" customHeight="1">
      <c r="A27" s="107" t="s">
        <v>69</v>
      </c>
      <c r="B27" s="107"/>
      <c r="C27" s="50">
        <f>'(ケア一般)階層別、月別利用人員内訳'!O22</f>
        <v>0</v>
      </c>
      <c r="D27" s="50" t="e">
        <f>'単価積算内訳 '!$D$8</f>
        <v>#N/A</v>
      </c>
      <c r="E27" s="50" t="e">
        <f t="shared" si="0"/>
        <v>#N/A</v>
      </c>
      <c r="F27" s="50">
        <f t="shared" si="1"/>
        <v>0</v>
      </c>
      <c r="G27" s="50">
        <f>MIN(I27,'単価積算内訳 '!$D$4)</f>
        <v>92000</v>
      </c>
      <c r="H27" t="str">
        <f t="shared" si="2"/>
        <v>×0</v>
      </c>
      <c r="I27" s="49">
        <v>92000</v>
      </c>
    </row>
    <row r="28" spans="1:9" ht="25" customHeight="1">
      <c r="A28" s="107" t="s">
        <v>70</v>
      </c>
      <c r="B28" s="107"/>
      <c r="C28" s="50">
        <f>'(ケア一般)階層別、月別利用人員内訳'!O23</f>
        <v>0</v>
      </c>
      <c r="D28" s="50" t="e">
        <f>'単価積算内訳 '!$D$8</f>
        <v>#N/A</v>
      </c>
      <c r="E28" s="50" t="e">
        <f t="shared" si="0"/>
        <v>#N/A</v>
      </c>
      <c r="F28" s="50">
        <f t="shared" si="1"/>
        <v>0</v>
      </c>
      <c r="G28" s="50">
        <f>MIN(I28,'単価積算内訳 '!$D$4)</f>
        <v>0</v>
      </c>
      <c r="H28" t="str">
        <f t="shared" si="2"/>
        <v>×0</v>
      </c>
      <c r="I28" s="49">
        <f>'単価積算内訳 '!D4</f>
        <v>0</v>
      </c>
    </row>
    <row r="29" spans="1:9" ht="25" customHeight="1">
      <c r="A29" s="107" t="s">
        <v>52</v>
      </c>
      <c r="B29" s="107"/>
      <c r="C29" s="50">
        <f>'(ケア一般)階層別、月別利用人員内訳'!O24</f>
        <v>0</v>
      </c>
      <c r="D29" s="50"/>
      <c r="E29" s="50" t="e">
        <f t="shared" ref="E29:F29" si="3">SUM(E10:E28)</f>
        <v>#N/A</v>
      </c>
      <c r="F29" s="50">
        <f t="shared" si="3"/>
        <v>0</v>
      </c>
      <c r="G29" s="50"/>
    </row>
    <row r="30" spans="1:9" ht="14">
      <c r="A30" s="1"/>
      <c r="B30" s="1"/>
      <c r="C30" s="1"/>
      <c r="D30" s="1"/>
      <c r="E30" s="1"/>
      <c r="F30" s="1"/>
      <c r="G30" s="1"/>
    </row>
    <row r="31" spans="1:9" ht="14">
      <c r="A31" s="18" t="s">
        <v>129</v>
      </c>
      <c r="B31" s="24"/>
      <c r="C31" s="24"/>
      <c r="D31" s="24"/>
      <c r="E31" s="24"/>
      <c r="F31" s="24"/>
      <c r="G31" s="24"/>
    </row>
    <row r="32" spans="1:9" ht="14">
      <c r="A32" s="24" t="s">
        <v>174</v>
      </c>
      <c r="B32" s="24"/>
      <c r="C32" s="24"/>
      <c r="D32" s="24"/>
      <c r="E32" s="24"/>
      <c r="F32" s="24"/>
      <c r="G32" s="24"/>
    </row>
    <row r="33" spans="1:7" ht="14">
      <c r="A33" s="24"/>
      <c r="B33" s="1" t="s">
        <v>122</v>
      </c>
      <c r="C33" s="24"/>
      <c r="D33" s="24"/>
      <c r="E33" s="24"/>
      <c r="F33" s="24"/>
      <c r="G33" s="24"/>
    </row>
    <row r="34" spans="1:7" ht="14">
      <c r="A34" s="24" t="s">
        <v>119</v>
      </c>
      <c r="B34" s="18"/>
      <c r="C34" s="18"/>
      <c r="D34" s="18"/>
      <c r="E34" s="18"/>
      <c r="F34" s="18"/>
      <c r="G34" s="18"/>
    </row>
    <row r="35" spans="1:7" ht="18.75" customHeight="1">
      <c r="A35" s="105" t="s">
        <v>175</v>
      </c>
      <c r="B35" s="106"/>
      <c r="C35" s="106"/>
      <c r="D35" s="106"/>
      <c r="E35" s="106"/>
      <c r="F35" s="106"/>
      <c r="G35" s="106"/>
    </row>
    <row r="36" spans="1:7" ht="21" customHeight="1">
      <c r="A36" s="1" t="s">
        <v>176</v>
      </c>
      <c r="B36" s="1"/>
      <c r="C36" s="1"/>
      <c r="D36" s="1"/>
      <c r="E36" s="1"/>
      <c r="F36" s="1"/>
      <c r="G36" s="1"/>
    </row>
  </sheetData>
  <sheetProtection algorithmName="SHA-512" hashValue="BIcOWcHiS1fEKtnj6gAkOx60Hrxo2/AngaOeMDyJtCbL7PfatQ+BSeQJEJyd1HmajkwEesU0FfekYOFZ+HDnMA==" saltValue="Ehrv7Ic8KdIqn1G1ppFa4A==" spinCount="100000" sheet="1" selectLockedCells="1"/>
  <mergeCells count="25">
    <mergeCell ref="A12:B12"/>
    <mergeCell ref="A13:B13"/>
    <mergeCell ref="A14:B14"/>
    <mergeCell ref="A15:B15"/>
    <mergeCell ref="D7:E7"/>
    <mergeCell ref="A8:B8"/>
    <mergeCell ref="A10:B10"/>
    <mergeCell ref="A11:B11"/>
    <mergeCell ref="D8:E8"/>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zoomScaleNormal="100" zoomScaleSheetLayoutView="100" workbookViewId="0">
      <selection activeCell="D4" sqref="D4"/>
    </sheetView>
  </sheetViews>
  <sheetFormatPr defaultRowHeight="13"/>
  <cols>
    <col min="1" max="1" width="3.7265625" customWidth="1"/>
    <col min="2" max="2" width="13.26953125" style="23" customWidth="1"/>
    <col min="3" max="3" width="9.6328125" style="23" customWidth="1"/>
    <col min="4" max="9" width="15.08984375" customWidth="1"/>
  </cols>
  <sheetData>
    <row r="1" spans="1:18" ht="25.5">
      <c r="A1" s="28" t="s">
        <v>77</v>
      </c>
      <c r="B1" s="27"/>
      <c r="C1" s="27"/>
    </row>
    <row r="2" spans="1:18" ht="78" customHeight="1">
      <c r="A2" s="117" t="s">
        <v>78</v>
      </c>
      <c r="B2" s="118"/>
      <c r="C2" s="118"/>
      <c r="D2" s="114" t="s">
        <v>180</v>
      </c>
      <c r="E2" s="114"/>
      <c r="F2" s="114" t="s">
        <v>79</v>
      </c>
      <c r="G2" s="114"/>
      <c r="H2" s="114" t="s">
        <v>79</v>
      </c>
      <c r="I2" s="114"/>
      <c r="P2" s="78" t="s">
        <v>182</v>
      </c>
      <c r="Q2" s="79"/>
    </row>
    <row r="3" spans="1:18" ht="78" customHeight="1">
      <c r="A3" s="117" t="s">
        <v>132</v>
      </c>
      <c r="B3" s="118"/>
      <c r="C3" s="118"/>
      <c r="D3" s="62" t="s">
        <v>133</v>
      </c>
      <c r="E3" s="52" t="s">
        <v>134</v>
      </c>
      <c r="F3" s="62" t="s">
        <v>133</v>
      </c>
      <c r="G3" s="52" t="s">
        <v>134</v>
      </c>
      <c r="H3" s="62" t="s">
        <v>133</v>
      </c>
      <c r="I3" s="52" t="s">
        <v>134</v>
      </c>
      <c r="P3" s="78" t="s">
        <v>183</v>
      </c>
      <c r="Q3" s="79" t="s">
        <v>184</v>
      </c>
    </row>
    <row r="4" spans="1:18" ht="78" customHeight="1">
      <c r="A4" s="115" t="s">
        <v>135</v>
      </c>
      <c r="B4" s="116"/>
      <c r="C4" s="116"/>
      <c r="D4" s="80"/>
      <c r="E4" s="81"/>
      <c r="F4" s="81"/>
      <c r="G4" s="81"/>
      <c r="H4" s="82"/>
      <c r="I4" s="82"/>
      <c r="P4" s="78">
        <v>0</v>
      </c>
      <c r="Q4" s="79" t="s">
        <v>185</v>
      </c>
      <c r="R4" s="83">
        <v>0.03</v>
      </c>
    </row>
    <row r="5" spans="1:18" ht="81.75" customHeight="1">
      <c r="A5" s="125" t="s">
        <v>166</v>
      </c>
      <c r="B5" s="128" t="s">
        <v>130</v>
      </c>
      <c r="C5" s="84" t="s">
        <v>195</v>
      </c>
      <c r="D5" s="130" t="e">
        <f>VLOOKUP($C$6,$Q$4:$R$11,2,0)*D4</f>
        <v>#N/A</v>
      </c>
      <c r="E5" s="130"/>
      <c r="F5" s="119"/>
      <c r="G5" s="119"/>
      <c r="H5" s="121"/>
      <c r="I5" s="121"/>
      <c r="P5" s="78">
        <v>2</v>
      </c>
      <c r="Q5" s="79" t="s">
        <v>186</v>
      </c>
      <c r="R5" s="83">
        <v>0.05</v>
      </c>
    </row>
    <row r="6" spans="1:18" ht="36" customHeight="1">
      <c r="A6" s="126"/>
      <c r="B6" s="129"/>
      <c r="C6" s="85"/>
      <c r="D6" s="131"/>
      <c r="E6" s="131"/>
      <c r="F6" s="120"/>
      <c r="G6" s="120"/>
      <c r="H6" s="122"/>
      <c r="I6" s="122"/>
      <c r="P6" s="78">
        <v>4</v>
      </c>
      <c r="Q6" s="79" t="s">
        <v>187</v>
      </c>
      <c r="R6" s="83">
        <v>7.0000000000000007E-2</v>
      </c>
    </row>
    <row r="7" spans="1:18" ht="78" customHeight="1">
      <c r="A7" s="127"/>
      <c r="B7" s="123" t="s">
        <v>188</v>
      </c>
      <c r="C7" s="124"/>
      <c r="D7" s="53"/>
      <c r="E7" s="53"/>
      <c r="F7" s="53"/>
      <c r="G7" s="53"/>
      <c r="H7" s="53"/>
      <c r="I7" s="53"/>
      <c r="P7" s="78">
        <v>6</v>
      </c>
      <c r="Q7" s="79" t="s">
        <v>189</v>
      </c>
      <c r="R7" s="83">
        <v>0.09</v>
      </c>
    </row>
    <row r="8" spans="1:18" ht="78" customHeight="1">
      <c r="A8" s="117" t="s">
        <v>80</v>
      </c>
      <c r="B8" s="118"/>
      <c r="C8" s="118"/>
      <c r="D8" s="81" t="e">
        <f>SUM(D4:D6)</f>
        <v>#N/A</v>
      </c>
      <c r="E8" s="81"/>
      <c r="F8" s="53"/>
      <c r="G8" s="53"/>
      <c r="H8" s="53"/>
      <c r="I8" s="53"/>
      <c r="P8" s="78">
        <v>8</v>
      </c>
      <c r="Q8" s="79" t="s">
        <v>190</v>
      </c>
      <c r="R8" s="83">
        <v>0.11</v>
      </c>
    </row>
    <row r="9" spans="1:18" ht="35.15" customHeight="1">
      <c r="A9" s="16" t="s">
        <v>191</v>
      </c>
      <c r="P9" s="78">
        <v>10</v>
      </c>
      <c r="Q9" s="79" t="s">
        <v>192</v>
      </c>
      <c r="R9" s="83">
        <v>0.13</v>
      </c>
    </row>
    <row r="10" spans="1:18" ht="14">
      <c r="P10" s="78">
        <v>12</v>
      </c>
      <c r="Q10" s="79" t="s">
        <v>193</v>
      </c>
      <c r="R10" s="83">
        <v>0.15</v>
      </c>
    </row>
    <row r="11" spans="1:18" ht="14">
      <c r="P11" s="78">
        <v>14</v>
      </c>
      <c r="Q11" s="79" t="s">
        <v>194</v>
      </c>
      <c r="R11" s="83">
        <v>0.16</v>
      </c>
    </row>
  </sheetData>
  <sheetProtection password="DD4F" sheet="1" selectLockedCells="1"/>
  <mergeCells count="16">
    <mergeCell ref="G5:G6"/>
    <mergeCell ref="H5:H6"/>
    <mergeCell ref="I5:I6"/>
    <mergeCell ref="B7:C7"/>
    <mergeCell ref="A8:C8"/>
    <mergeCell ref="A5:A7"/>
    <mergeCell ref="B5:B6"/>
    <mergeCell ref="D5:D6"/>
    <mergeCell ref="E5:E6"/>
    <mergeCell ref="F5:F6"/>
    <mergeCell ref="H2:I2"/>
    <mergeCell ref="F2:G2"/>
    <mergeCell ref="D2:E2"/>
    <mergeCell ref="A4:C4"/>
    <mergeCell ref="A3:C3"/>
    <mergeCell ref="A2:C2"/>
  </mergeCells>
  <phoneticPr fontId="2"/>
  <dataValidations count="2">
    <dataValidation type="whole" allowBlank="1" showInputMessage="1" showErrorMessage="1" sqref="D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A8" sqref="A8"/>
    </sheetView>
  </sheetViews>
  <sheetFormatPr defaultRowHeight="13"/>
  <cols>
    <col min="1" max="1" width="16.26953125" customWidth="1"/>
    <col min="2" max="2" width="16.6328125" customWidth="1"/>
    <col min="3" max="3" width="19.26953125" customWidth="1"/>
    <col min="4" max="4" width="20.08984375" customWidth="1"/>
  </cols>
  <sheetData>
    <row r="1" spans="1:4" ht="14">
      <c r="A1" s="1" t="s">
        <v>81</v>
      </c>
      <c r="B1" s="1"/>
      <c r="C1" s="1"/>
      <c r="D1" s="1"/>
    </row>
    <row r="2" spans="1:4" ht="14">
      <c r="A2" s="1" t="s">
        <v>1</v>
      </c>
      <c r="B2" s="1">
        <f>'別表１（当初申請、変更申請)'!G3</f>
        <v>0</v>
      </c>
      <c r="C2" s="90" t="s">
        <v>160</v>
      </c>
      <c r="D2" s="90"/>
    </row>
    <row r="3" spans="1:4" ht="14">
      <c r="A3" s="1" t="s">
        <v>124</v>
      </c>
      <c r="B3" s="1">
        <f>'基準額内訳(一般入居者)'!G4</f>
        <v>0</v>
      </c>
      <c r="C3" s="31"/>
      <c r="D3" s="32"/>
    </row>
    <row r="4" spans="1:4" ht="14">
      <c r="A4" s="1"/>
      <c r="B4" s="1"/>
      <c r="C4" s="1"/>
      <c r="D4" s="1"/>
    </row>
    <row r="5" spans="1:4" ht="25" customHeight="1">
      <c r="A5" s="132" t="s">
        <v>82</v>
      </c>
      <c r="B5" s="134" t="s">
        <v>125</v>
      </c>
      <c r="C5" s="135"/>
      <c r="D5" s="136" t="s">
        <v>128</v>
      </c>
    </row>
    <row r="6" spans="1:4" ht="25" customHeight="1">
      <c r="A6" s="133"/>
      <c r="B6" s="34" t="s">
        <v>126</v>
      </c>
      <c r="C6" s="33" t="s">
        <v>127</v>
      </c>
      <c r="D6" s="136"/>
    </row>
    <row r="7" spans="1:4" ht="25" customHeight="1">
      <c r="A7" s="7"/>
      <c r="B7" s="7"/>
      <c r="C7" s="7"/>
      <c r="D7" s="7"/>
    </row>
    <row r="8" spans="1:4" ht="25" customHeight="1">
      <c r="A8" s="3" t="s">
        <v>83</v>
      </c>
      <c r="B8" s="3"/>
      <c r="C8" s="3"/>
      <c r="D8" s="3"/>
    </row>
    <row r="9" spans="1:4" ht="25" customHeight="1">
      <c r="A9" s="3"/>
      <c r="B9" s="3"/>
      <c r="C9" s="3"/>
      <c r="D9" s="3"/>
    </row>
    <row r="10" spans="1:4" ht="25" customHeight="1">
      <c r="A10" s="3" t="s">
        <v>84</v>
      </c>
      <c r="B10" s="3"/>
      <c r="C10" s="3"/>
      <c r="D10" s="3"/>
    </row>
    <row r="11" spans="1:4" ht="25" customHeight="1">
      <c r="A11" s="3"/>
      <c r="B11" s="3"/>
      <c r="C11" s="3"/>
      <c r="D11" s="3"/>
    </row>
    <row r="12" spans="1:4" ht="25" customHeight="1">
      <c r="A12" s="3" t="s">
        <v>85</v>
      </c>
      <c r="B12" s="3"/>
      <c r="C12" s="3"/>
      <c r="D12" s="3"/>
    </row>
    <row r="13" spans="1:4" ht="25" customHeight="1">
      <c r="A13" s="3"/>
      <c r="B13" s="3"/>
      <c r="C13" s="3"/>
      <c r="D13" s="3"/>
    </row>
    <row r="14" spans="1:4" ht="25" customHeight="1">
      <c r="A14" s="3" t="s">
        <v>86</v>
      </c>
      <c r="B14" s="3"/>
      <c r="C14" s="3"/>
      <c r="D14" s="3"/>
    </row>
    <row r="15" spans="1:4" ht="25" customHeight="1">
      <c r="A15" s="3"/>
      <c r="B15" s="3"/>
      <c r="C15" s="3"/>
      <c r="D15" s="3"/>
    </row>
    <row r="16" spans="1:4" ht="25" customHeight="1">
      <c r="A16" s="3" t="s">
        <v>87</v>
      </c>
      <c r="B16" s="3"/>
      <c r="C16" s="3"/>
      <c r="D16" s="3"/>
    </row>
    <row r="17" spans="1:4" ht="25" customHeight="1">
      <c r="A17" s="3"/>
      <c r="B17" s="3"/>
      <c r="C17" s="3"/>
      <c r="D17" s="3"/>
    </row>
    <row r="18" spans="1:4" ht="25" customHeight="1">
      <c r="A18" s="3" t="s">
        <v>88</v>
      </c>
      <c r="B18" s="3"/>
      <c r="C18" s="3"/>
      <c r="D18" s="3"/>
    </row>
    <row r="19" spans="1:4" ht="25" customHeight="1">
      <c r="A19" s="3"/>
      <c r="B19" s="3"/>
      <c r="C19" s="3"/>
      <c r="D19" s="3"/>
    </row>
    <row r="20" spans="1:4" ht="25" customHeight="1">
      <c r="A20" s="3" t="s">
        <v>89</v>
      </c>
      <c r="B20" s="3"/>
      <c r="C20" s="3"/>
      <c r="D20" s="3"/>
    </row>
    <row r="21" spans="1:4" ht="25" customHeight="1">
      <c r="A21" s="3"/>
      <c r="B21" s="3"/>
      <c r="C21" s="3"/>
      <c r="D21" s="3"/>
    </row>
    <row r="22" spans="1:4" ht="25" customHeight="1">
      <c r="A22" s="3" t="s">
        <v>90</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A8" sqref="A8"/>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8" t="s">
        <v>91</v>
      </c>
      <c r="B1" s="1"/>
      <c r="C1" s="1"/>
      <c r="D1" s="1"/>
      <c r="E1" s="1"/>
    </row>
    <row r="2" spans="1:6" ht="27" customHeight="1">
      <c r="A2" s="1" t="s">
        <v>1</v>
      </c>
      <c r="B2" s="1">
        <f>'別表１（当初申請、変更申請)'!G3</f>
        <v>0</v>
      </c>
      <c r="C2" s="137" t="s">
        <v>161</v>
      </c>
      <c r="D2" s="137"/>
      <c r="E2" s="137"/>
      <c r="F2" s="137"/>
    </row>
    <row r="3" spans="1:6" ht="14">
      <c r="A3" s="1"/>
      <c r="B3" s="1"/>
      <c r="C3" s="1"/>
      <c r="D3" s="1"/>
      <c r="E3" s="46" t="s">
        <v>151</v>
      </c>
    </row>
    <row r="4" spans="1:6" ht="25" customHeight="1">
      <c r="A4" s="2"/>
      <c r="B4" s="2"/>
      <c r="C4" s="2" t="s">
        <v>92</v>
      </c>
      <c r="D4" s="2" t="s">
        <v>93</v>
      </c>
      <c r="E4" s="2" t="s">
        <v>94</v>
      </c>
    </row>
    <row r="5" spans="1:6" ht="25" customHeight="1">
      <c r="A5" s="4" t="s">
        <v>95</v>
      </c>
      <c r="B5" s="4" t="s">
        <v>96</v>
      </c>
      <c r="C5" s="4" t="s">
        <v>97</v>
      </c>
      <c r="D5" s="4" t="s">
        <v>98</v>
      </c>
      <c r="E5" s="4" t="s">
        <v>99</v>
      </c>
    </row>
    <row r="6" spans="1:6" ht="25" customHeight="1">
      <c r="A6" s="9"/>
      <c r="B6" s="9"/>
      <c r="C6" s="9" t="s">
        <v>100</v>
      </c>
      <c r="D6" s="9"/>
      <c r="E6" s="9" t="s">
        <v>98</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H3" sqref="H3:I3"/>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37" t="s">
        <v>149</v>
      </c>
      <c r="B2" s="137"/>
      <c r="C2" s="137"/>
      <c r="D2" s="137"/>
      <c r="E2" s="137"/>
      <c r="F2" s="137"/>
      <c r="G2" s="137"/>
      <c r="H2" s="137"/>
      <c r="I2" s="137"/>
    </row>
    <row r="3" spans="1:9" ht="25" customHeight="1">
      <c r="A3" t="s">
        <v>154</v>
      </c>
      <c r="G3" s="1" t="s">
        <v>1</v>
      </c>
      <c r="H3" s="91"/>
      <c r="I3" s="91"/>
    </row>
    <row r="4" spans="1:9" ht="25" customHeight="1">
      <c r="A4" s="2" t="s">
        <v>2</v>
      </c>
      <c r="B4" s="2" t="s">
        <v>3</v>
      </c>
      <c r="C4" s="2" t="s">
        <v>3</v>
      </c>
      <c r="D4" s="2" t="s">
        <v>4</v>
      </c>
      <c r="E4" s="2" t="s">
        <v>102</v>
      </c>
      <c r="F4" s="2" t="s">
        <v>6</v>
      </c>
      <c r="G4" s="2" t="s">
        <v>6</v>
      </c>
      <c r="H4" s="2" t="s">
        <v>115</v>
      </c>
      <c r="I4" s="7"/>
    </row>
    <row r="5" spans="1:9" ht="25" customHeight="1">
      <c r="A5" s="3"/>
      <c r="B5" s="4" t="s">
        <v>113</v>
      </c>
      <c r="C5" s="4" t="s">
        <v>9</v>
      </c>
      <c r="D5" s="4" t="s">
        <v>103</v>
      </c>
      <c r="E5" s="4" t="s">
        <v>10</v>
      </c>
      <c r="F5" s="4" t="s">
        <v>104</v>
      </c>
      <c r="G5" s="4" t="s">
        <v>114</v>
      </c>
      <c r="H5" s="4" t="s">
        <v>105</v>
      </c>
      <c r="I5" s="25" t="s">
        <v>116</v>
      </c>
    </row>
    <row r="6" spans="1:9" ht="25" customHeight="1">
      <c r="A6" s="5" t="s">
        <v>11</v>
      </c>
      <c r="B6" s="5" t="s">
        <v>12</v>
      </c>
      <c r="C6" s="5" t="s">
        <v>13</v>
      </c>
      <c r="D6" s="5" t="s">
        <v>14</v>
      </c>
      <c r="E6" s="5" t="s">
        <v>15</v>
      </c>
      <c r="F6" s="5" t="s">
        <v>16</v>
      </c>
      <c r="G6" s="5" t="s">
        <v>17</v>
      </c>
      <c r="H6" s="5" t="s">
        <v>106</v>
      </c>
      <c r="I6" s="9" t="s">
        <v>107</v>
      </c>
    </row>
    <row r="7" spans="1:9" ht="195.75" customHeight="1">
      <c r="A7" s="61"/>
      <c r="B7" s="61"/>
      <c r="C7" s="59" t="e">
        <f>'基準額内訳(一般入居者)'!E29</f>
        <v>#N/A</v>
      </c>
      <c r="D7" s="59">
        <f>'基準額内訳(一般入居者)'!F29</f>
        <v>0</v>
      </c>
      <c r="E7" s="59" t="e">
        <f>MIN(B7,C7)-D7</f>
        <v>#N/A</v>
      </c>
      <c r="F7" s="59" t="e">
        <f>E7</f>
        <v>#N/A</v>
      </c>
      <c r="G7" s="59" t="e">
        <f>F7</f>
        <v>#N/A</v>
      </c>
      <c r="H7" s="61"/>
      <c r="I7" s="60" t="e">
        <f>H7-G7</f>
        <v>#N/A</v>
      </c>
    </row>
    <row r="8" spans="1:9" ht="25" customHeight="1">
      <c r="A8" s="1" t="s">
        <v>168</v>
      </c>
    </row>
    <row r="9" spans="1:9" ht="25" customHeight="1">
      <c r="A9" s="1" t="s">
        <v>177</v>
      </c>
    </row>
    <row r="10" spans="1:9" ht="25" customHeight="1"/>
  </sheetData>
  <sheetProtection algorithmName="SHA-512" hashValue="CigQ/RHSwvzaKDIURYbuuPo6A867VSWvCIblKY2T2kJmVrBrcbTpjfJ1i+FtRxd1/TwBHLyqHCnrHLcB8eTFsw==" saltValue="MElGHwxKURxiS8a1z9mQiA==" spinCount="100000"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A8" sqref="A8"/>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4"/>
      <c r="B2" s="29" t="s">
        <v>117</v>
      </c>
      <c r="C2" s="30" t="s">
        <v>118</v>
      </c>
      <c r="D2" s="1"/>
    </row>
    <row r="3" spans="1:5" ht="25" customHeight="1">
      <c r="A3" s="1" t="s">
        <v>20</v>
      </c>
      <c r="B3" s="1"/>
      <c r="C3" s="1" t="s">
        <v>1</v>
      </c>
      <c r="D3" s="77">
        <f>'精算書（実績報告）'!H3</f>
        <v>0</v>
      </c>
    </row>
    <row r="4" spans="1:5" ht="25" customHeight="1">
      <c r="A4" s="1" t="s">
        <v>21</v>
      </c>
      <c r="B4" s="1"/>
      <c r="E4" t="s">
        <v>155</v>
      </c>
    </row>
    <row r="5" spans="1:5" ht="25" customHeight="1">
      <c r="A5" s="2" t="s">
        <v>22</v>
      </c>
      <c r="B5" s="2" t="s">
        <v>2</v>
      </c>
      <c r="C5" s="2" t="s">
        <v>140</v>
      </c>
      <c r="D5" s="2" t="s">
        <v>7</v>
      </c>
    </row>
    <row r="6" spans="1:5" ht="25" customHeight="1">
      <c r="A6" s="4"/>
      <c r="B6" s="4"/>
      <c r="C6" s="4" t="s">
        <v>141</v>
      </c>
      <c r="D6" s="4"/>
    </row>
    <row r="7" spans="1:5" ht="25" customHeight="1">
      <c r="A7" s="6"/>
      <c r="B7" s="6"/>
      <c r="C7" s="9" t="s">
        <v>23</v>
      </c>
      <c r="D7" s="6"/>
    </row>
    <row r="8" spans="1:5" ht="25" customHeight="1">
      <c r="A8" s="7" t="s">
        <v>24</v>
      </c>
      <c r="B8" s="11" t="s">
        <v>108</v>
      </c>
      <c r="C8" s="10" t="s">
        <v>108</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7" t="s">
        <v>120</v>
      </c>
      <c r="B33" s="14"/>
      <c r="C33" s="14"/>
      <c r="D33" s="14"/>
    </row>
    <row r="34" spans="1:4" ht="25" customHeight="1">
      <c r="A34" s="1" t="s">
        <v>156</v>
      </c>
      <c r="B34" s="1"/>
      <c r="C34" s="1"/>
      <c r="D34" s="1"/>
    </row>
    <row r="35" spans="1:4" ht="25" customHeight="1">
      <c r="A35" s="1" t="s">
        <v>157</v>
      </c>
      <c r="B35" s="1"/>
      <c r="C35" s="1"/>
      <c r="D35" s="1"/>
    </row>
    <row r="36" spans="1:4" ht="25" customHeight="1">
      <c r="A36" s="1" t="s">
        <v>178</v>
      </c>
      <c r="B36" s="1"/>
      <c r="C36" s="1"/>
      <c r="D36" s="1"/>
    </row>
    <row r="37" spans="1:4" ht="25" customHeight="1">
      <c r="A37" s="1" t="s">
        <v>159</v>
      </c>
      <c r="B37" s="1"/>
      <c r="C37" s="1"/>
      <c r="D37" s="1"/>
    </row>
    <row r="38" spans="1:4" ht="25" customHeight="1">
      <c r="A38" s="1" t="s">
        <v>158</v>
      </c>
      <c r="B38" s="1"/>
      <c r="C38" s="1"/>
      <c r="D38" s="1"/>
    </row>
    <row r="39" spans="1:4" ht="25" customHeight="1">
      <c r="A39" s="1" t="s">
        <v>179</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別表１（当初申請、変更申請)</vt:lpstr>
      <vt:lpstr>別表２（当初申請、変更申請）</vt:lpstr>
      <vt:lpstr>(ケア一般)階層別、月別利用人員内訳</vt:lpstr>
      <vt:lpstr>基準額内訳(一般入居者)</vt:lpstr>
      <vt:lpstr>単価積算内訳 </vt:lpstr>
      <vt:lpstr>職員の配置状況等 </vt:lpstr>
      <vt:lpstr>職員名簿</vt:lpstr>
      <vt:lpstr>精算書（実績報告）</vt:lpstr>
      <vt:lpstr>別表２(実績報告)</vt:lpstr>
      <vt:lpstr>'(ケア一般)階層別、月別利用人員内訳'!Print_Area</vt:lpstr>
      <vt:lpstr>'基準額内訳(一般入居者)'!Print_Area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2025-03-27T10:36:36Z</cp:lastPrinted>
  <dcterms:created xsi:type="dcterms:W3CDTF">2002-10-29T04:48:30Z</dcterms:created>
  <dcterms:modified xsi:type="dcterms:W3CDTF">2026-05-18T13:15:02Z</dcterms:modified>
</cp:coreProperties>
</file>