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60_変更交付決定（軽費老人ホーム）\01_提出依頼\様式\"/>
    </mc:Choice>
  </mc:AlternateContent>
  <xr:revisionPtr revIDLastSave="0" documentId="13_ncr:1_{F0DE3A30-4ADB-4198-9013-3EEEED521111}" xr6:coauthVersionLast="47" xr6:coauthVersionMax="47" xr10:uidLastSave="{00000000-0000-0000-0000-000000000000}"/>
  <workbookProtection workbookAlgorithmName="SHA-512" workbookHashValue="Q87pIK+aHQqzQ45JvPqkxUGq+p+P+7hhxl1sYlgOD3Tj6onMIUcQ8LapRm2wmILvLGgp/L9yERopTezmdk0ccA==" workbookSaltValue="pemxr47t9Sa3suXs8gwXjw==" workbookSpinCount="100000" lockStructure="1"/>
  <bookViews>
    <workbookView xWindow="-120" yWindow="-120" windowWidth="27645" windowHeight="16440" tabRatio="809" xr2:uid="{00000000-000D-0000-FFFF-FFFF00000000}"/>
  </bookViews>
  <sheets>
    <sheet name="別表１（当初申請、変更申請)" sheetId="1" r:id="rId1"/>
    <sheet name="別表２（当初申請、変更申請）" sheetId="2" r:id="rId2"/>
    <sheet name="別表３（当初申請、変更申請）" sheetId="20" r:id="rId3"/>
    <sheet name="(ケア一般)階層別、月別利用人員内訳" sheetId="4" r:id="rId4"/>
    <sheet name="基準額内訳(一般入居者)" sheetId="6" r:id="rId5"/>
    <sheet name="単価積算内訳 " sheetId="19" r:id="rId6"/>
    <sheet name="職員の配置状況等 " sheetId="18" r:id="rId7"/>
    <sheet name="職員名簿" sheetId="9" r:id="rId8"/>
    <sheet name="精算書（実績報告）" sheetId="14" r:id="rId9"/>
    <sheet name="別表２(実績報告)" sheetId="17" r:id="rId10"/>
    <sheet name="別表３（実績報告）" sheetId="21" r:id="rId11"/>
  </sheets>
  <definedNames>
    <definedName name="_xlnm.Print_Area" localSheetId="3">'(ケア一般)階層別、月別利用人員内訳'!$A$1:$O$32</definedName>
    <definedName name="_xlnm.Print_Area" localSheetId="4">'基準額内訳(一般入居者)'!$A$1:$H$36</definedName>
    <definedName name="_xlnm.Print_Area" localSheetId="7">職員名簿!$A$1:$E$20</definedName>
    <definedName name="_xlnm.Print_Area" localSheetId="8">'精算書（実績報告）'!$A$1:$J$9</definedName>
    <definedName name="_xlnm.Print_Area" localSheetId="5">'単価積算内訳 '!$A$1:$I$9</definedName>
    <definedName name="_xlnm.Print_Area" localSheetId="0">'別表１（当初申請、変更申請)'!$A$1:$H$10</definedName>
    <definedName name="_xlnm.Print_Area" localSheetId="9">'別表２(実績報告)'!$A$1:$E$39</definedName>
    <definedName name="_xlnm.Print_Area" localSheetId="1">'別表２（当初申請、変更申請）'!$A$1:$E$39</definedName>
    <definedName name="_xlnm.Print_Area" localSheetId="10">'別表３（実績報告）'!$A$1:$W$38</definedName>
    <definedName name="_xlnm.Print_Area" localSheetId="2">'別表３（当初申請、変更申請）'!$A$1:$W$38</definedName>
    <definedName name="wrn.ケアハウス." localSheetId="10" hidden="1">{#N/A,#N/A,FALSE,"Sheet1"}</definedName>
    <definedName name="wrn.ケアハウス." localSheetId="2"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21" l="1"/>
  <c r="R19" i="21" s="1"/>
  <c r="R3" i="21"/>
  <c r="S17" i="21"/>
  <c r="S16" i="21"/>
  <c r="S15" i="21"/>
  <c r="S14" i="21"/>
  <c r="S13" i="21"/>
  <c r="S12" i="21"/>
  <c r="S11" i="21"/>
  <c r="S10" i="21"/>
  <c r="AD9" i="21"/>
  <c r="S9" i="21"/>
  <c r="AD8" i="21"/>
  <c r="S8" i="21"/>
  <c r="AD7" i="21"/>
  <c r="S7" i="21"/>
  <c r="AD6" i="21"/>
  <c r="S6" i="21"/>
  <c r="AD5" i="21"/>
  <c r="AD4" i="21"/>
  <c r="AD3" i="21"/>
  <c r="AD2" i="21"/>
  <c r="R3" i="20"/>
  <c r="Q19" i="20"/>
  <c r="R19" i="20" s="1"/>
  <c r="S17" i="20"/>
  <c r="S16" i="20"/>
  <c r="S15" i="20"/>
  <c r="S14" i="20"/>
  <c r="S13" i="20"/>
  <c r="S12" i="20"/>
  <c r="S11" i="20"/>
  <c r="S10" i="20"/>
  <c r="AD9" i="20"/>
  <c r="S9" i="20"/>
  <c r="AD8" i="20"/>
  <c r="S8" i="20"/>
  <c r="AD7" i="20"/>
  <c r="S7" i="20"/>
  <c r="AD6" i="20"/>
  <c r="S6" i="20"/>
  <c r="AD5" i="20"/>
  <c r="AD4" i="20"/>
  <c r="AD3" i="20"/>
  <c r="AD2" i="20"/>
  <c r="R18" i="21" l="1"/>
  <c r="I20" i="21" s="1"/>
  <c r="R18" i="20"/>
  <c r="I20" i="20" s="1"/>
  <c r="L2" i="4"/>
  <c r="D3" i="17" l="1"/>
  <c r="B3" i="18" l="1"/>
  <c r="D5" i="19" l="1"/>
  <c r="D8" i="19" s="1"/>
  <c r="B2" i="18" l="1"/>
  <c r="B2" i="9"/>
  <c r="C5" i="6" l="1"/>
  <c r="D12" i="6"/>
  <c r="D13" i="6"/>
  <c r="D14" i="6"/>
  <c r="D15" i="6"/>
  <c r="D16" i="6"/>
  <c r="D17" i="6"/>
  <c r="D18" i="6"/>
  <c r="D19" i="6"/>
  <c r="D20" i="6"/>
  <c r="D21" i="6"/>
  <c r="D22" i="6"/>
  <c r="D23" i="6"/>
  <c r="D24" i="6"/>
  <c r="D25" i="6"/>
  <c r="D26" i="6"/>
  <c r="D27" i="6"/>
  <c r="D28" i="6"/>
  <c r="D10" i="6"/>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D4" i="2"/>
  <c r="G11" i="6" l="1"/>
  <c r="G12" i="6"/>
  <c r="G13" i="6"/>
  <c r="G14" i="6"/>
  <c r="G15" i="6"/>
  <c r="G16" i="6"/>
  <c r="G17" i="6"/>
  <c r="G18" i="6"/>
  <c r="G19" i="6"/>
  <c r="G20" i="6"/>
  <c r="G21" i="6"/>
  <c r="G22" i="6"/>
  <c r="G23" i="6"/>
  <c r="G24" i="6"/>
  <c r="G25" i="6"/>
  <c r="G26" i="6"/>
  <c r="G27" i="6"/>
  <c r="G10" i="6"/>
  <c r="I28" i="6"/>
  <c r="G28" i="6" s="1"/>
  <c r="D24" i="4" l="1"/>
  <c r="E24" i="4"/>
  <c r="F24" i="4"/>
  <c r="G24" i="4"/>
  <c r="H24" i="4"/>
  <c r="I24" i="4"/>
  <c r="J24" i="4"/>
  <c r="K24" i="4"/>
  <c r="L24" i="4"/>
  <c r="M24" i="4"/>
  <c r="N24" i="4"/>
  <c r="C24" i="4"/>
  <c r="F28" i="6"/>
  <c r="F26" i="6"/>
  <c r="F24" i="6"/>
  <c r="F22" i="6"/>
  <c r="F20" i="6"/>
  <c r="F19" i="6"/>
  <c r="F18" i="6"/>
  <c r="F17" i="6"/>
  <c r="F16" i="6"/>
  <c r="F14" i="6"/>
  <c r="F12" i="6"/>
  <c r="O24" i="4" l="1"/>
  <c r="F13" i="6"/>
  <c r="F15" i="6"/>
  <c r="F23" i="6"/>
  <c r="F27" i="6"/>
  <c r="F10" i="6"/>
  <c r="F21" i="6"/>
  <c r="F25" i="6"/>
  <c r="F11" i="6"/>
  <c r="D11" i="6"/>
  <c r="E11" i="6" s="1"/>
  <c r="E29" i="6" s="1"/>
  <c r="C29" i="6" l="1"/>
  <c r="V19" i="21"/>
  <c r="H19" i="21" s="1"/>
  <c r="M20" i="21" s="1"/>
  <c r="S20" i="21" s="1"/>
  <c r="V19" i="20"/>
  <c r="H19" i="20" s="1"/>
  <c r="M20" i="20" s="1"/>
  <c r="S20" i="20" s="1"/>
  <c r="C8" i="1"/>
  <c r="C7" i="14"/>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<sst xmlns="http://schemas.openxmlformats.org/spreadsheetml/2006/main" count="544" uniqueCount="261">
  <si>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</si>
  <si>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</si>
  <si>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</si>
  <si>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</si>
  <si>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</si>
  <si>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</si>
  <si>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</si>
  <si>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</si>
  <si>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</si>
  <si>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</si>
  <si>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</si>
  <si>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</si>
  <si>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</si>
  <si>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</si>
  <si>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</si>
  <si>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</si>
  <si>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</si>
  <si>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</si>
  <si>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</si>
  <si>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</si>
  <si>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</si>
  <si>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</si>
  <si>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</si>
  <si>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</si>
  <si>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</si>
  <si>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</si>
  <si>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</si>
  <si>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</si>
  <si>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</si>
  <si>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</si>
  <si>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</si>
  <si>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</si>
  <si>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</si>
  <si>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</si>
  <si>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</si>
  <si>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</si>
  <si>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</si>
  <si>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</si>
  <si>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</si>
  <si>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</si>
  <si>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</si>
  <si>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</si>
  <si>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</si>
  <si>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</si>
  <si>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</si>
  <si>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</si>
  <si>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</si>
  <si>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</si>
  <si>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</si>
  <si>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</si>
  <si>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</si>
  <si>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</si>
  <si>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</si>
  <si>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</si>
  <si>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</si>
  <si>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</si>
  <si>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</si>
  <si>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</si>
  <si>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</si>
  <si>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</si>
  <si>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</si>
  <si>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</si>
  <si>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</si>
  <si>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</si>
  <si>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</si>
  <si>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</si>
  <si>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</si>
  <si>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</si>
  <si>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</si>
  <si>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</si>
  <si>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</si>
  <si>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</si>
  <si>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</si>
  <si>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</si>
  <si>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</si>
  <si>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</si>
  <si>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</si>
  <si>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</si>
  <si>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</si>
  <si>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</si>
  <si>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</si>
  <si>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</si>
  <si>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</si>
  <si>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</si>
  <si>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</si>
  <si>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</si>
  <si>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</si>
  <si>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</si>
  <si>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</si>
  <si>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</si>
  <si>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</si>
  <si>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</si>
  <si>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</si>
  <si>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</si>
  <si>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</si>
  <si>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</si>
  <si>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</si>
  <si>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</si>
  <si>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</si>
  <si>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</si>
  <si>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</si>
  <si>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</si>
  <si>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</si>
  <si>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</si>
  <si>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</si>
  <si>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</si>
  <si>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</si>
  <si>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</si>
  <si>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</si>
  <si>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</si>
  <si>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</si>
  <si>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</si>
  <si>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</si>
  <si>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</si>
  <si>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</si>
  <si>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</si>
  <si>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</si>
  <si>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</si>
  <si>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</si>
  <si>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</si>
  <si>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</si>
  <si>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</si>
  <si>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</si>
  <si>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</si>
  <si>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</si>
  <si>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</si>
  <si>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</si>
  <si>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</si>
  <si>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</si>
  <si>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</si>
  <si>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</si>
  <si>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</si>
  <si>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</si>
  <si>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</si>
  <si>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</si>
  <si>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</si>
  <si>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</si>
  <si>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</si>
  <si>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</si>
  <si>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</si>
  <si>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</si>
  <si>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</si>
  <si>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</si>
  <si>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</si>
  <si>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</si>
  <si>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</si>
  <si>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</si>
  <si>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</si>
  <si>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</si>
  <si>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</si>
  <si>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</si>
  <si>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</si>
  <si>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</si>
  <si>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</si>
  <si>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</si>
  <si>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</si>
  <si>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</si>
  <si>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</si>
  <si>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</si>
  <si>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</si>
  <si>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</si>
  <si>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</si>
  <si>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</si>
  <si>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</si>
  <si>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</si>
  <si>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</si>
  <si>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</si>
  <si>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</si>
  <si>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</si>
  <si>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</si>
  <si>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</si>
  <si>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</si>
  <si>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</si>
  <si>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</si>
  <si>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</si>
  <si>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</si>
  <si>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</si>
  <si>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</si>
  <si>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</si>
  <si>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</si>
  <si>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</si>
  <si>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</si>
  <si>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</si>
  <si>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</si>
  <si>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</si>
  <si>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</si>
  <si>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</si>
  <si>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</si>
  <si>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</si>
  <si>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</si>
  <si>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</si>
  <si>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</si>
  <si>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</si>
  <si>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</si>
  <si>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</si>
  <si>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</si>
  <si>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</si>
  <si>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</si>
  <si>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</si>
  <si>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</si>
  <si>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</si>
  <si>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</si>
  <si>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</si>
  <si>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</si>
  <si>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</si>
  <si>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</si>
  <si>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</si>
  <si>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</si>
  <si>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</si>
  <si>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</si>
  <si>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</si>
  <si>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</si>
  <si>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</si>
  <si>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</si>
  <si>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</si>
  <si>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</si>
  <si>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</si>
  <si>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</si>
  <si>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</si>
  <si>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</si>
  <si>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</si>
  <si>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</si>
  <si>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</si>
  <si>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</si>
  <si>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</si>
  <si>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</si>
  <si>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</si>
  <si>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</si>
  <si>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</si>
  <si>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</si>
  <si>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</si>
  <si>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</si>
  <si>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</si>
  <si>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</si>
  <si>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</si>
  <si>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</si>
  <si>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</si>
  <si>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</si>
  <si>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</si>
  <si>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</si>
  <si>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</si>
  <si>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</si>
  <si>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</si>
  <si>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</si>
  <si>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</si>
  <si>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</si>
  <si>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</si>
  <si>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</si>
  <si>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</si>
  <si>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</si>
  <si>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</si>
  <si>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※２「令和6年度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</si>
  <si>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</si>
  <si>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</si>
  <si>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</si>
  <si>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</si>
  <si>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</si>
  <si>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</si>
  <si>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　　　　　　　　　　　　　　　　　　　　）</t>
    <phoneticPr fontId="2"/>
  </si>
  <si>
    <t>（　　　　　　　　　　　　　　）</t>
    <phoneticPr fontId="2"/>
  </si>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</sst>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0_ ;[Red]\-#,##0.00\ "/>
    <numFmt numFmtId="178" formatCode="#,##0_ ;[Red]\-#,##0\ "/>
  </numFmts>
  <fonts count="27">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cellStyleXfs>
  <cellXfs count="260">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3" fillId="0" borderId="0" xfId="0" applyFont="1" applyAlignment="1">
      <alignment horizontal="right"/>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applyProtection="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2" xfId="3" applyNumberFormat="1" applyFill="1" applyBorder="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0" fontId="13" fillId="3" borderId="9" xfId="3" applyFill="1" applyBorder="1" applyAlignment="1">
      <alignment horizontal="center"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pplyProtection="1">
      <alignment horizontal="center" vertical="center" wrapText="1" shrinkToFit="1"/>
    </xf>
    <xf numFmtId="0" fontId="13" fillId="3" borderId="8" xfId="3" applyFill="1" applyBorder="1" applyAlignment="1">
      <alignment horizontal="center" vertical="center"/>
    </xf>
    <xf numFmtId="0" fontId="13" fillId="0" borderId="4" xfId="3" applyBorder="1" applyAlignment="1">
      <alignment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13" fillId="3" borderId="0" xfId="3" applyFill="1" applyAlignment="1">
      <alignment horizontal="left" vertical="center" wrapText="1"/>
    </xf>
    <xf numFmtId="0" fontId="22" fillId="3" borderId="0" xfId="3" applyFont="1" applyFill="1" applyAlignment="1">
      <alignment vertical="center"/>
    </xf>
    <xf numFmtId="38" fontId="19" fillId="3" borderId="6" xfId="4" applyFont="1" applyFill="1" applyBorder="1" applyAlignment="1" applyProtection="1">
      <alignment horizontal="center" vertical="center"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13" fillId="0" borderId="14" xfId="3" applyBorder="1" applyAlignment="1">
      <alignment horizontal="left" vertical="center"/>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0" borderId="30" xfId="3" applyBorder="1" applyAlignment="1">
      <alignment horizontal="lef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pplyProtection="1">
      <alignment horizontal="center" vertical="center" wrapText="1"/>
    </xf>
    <xf numFmtId="38" fontId="20" fillId="0" borderId="12" xfId="4" applyFont="1" applyFill="1" applyBorder="1" applyAlignment="1" applyProtection="1">
      <alignment horizontal="center" vertical="center"/>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38" fontId="20" fillId="2" borderId="12" xfId="4" applyFont="1" applyFill="1" applyBorder="1" applyAlignment="1" applyProtection="1">
      <alignment horizontal="center" vertical="center"/>
      <protection locked="0"/>
    </xf>
    <xf numFmtId="177" fontId="20" fillId="3" borderId="12" xfId="4" applyNumberFormat="1"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shrinkToFit="1"/>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cellXfs>
  <cellStyles count="5">
    <cellStyle name="Excel Built-in Normal" xfId="2" xr:uid="{00000000-0005-0000-0000-000000000000}"/>
    <cellStyle name="桁区切り" xfId="1" builtinId="6"/>
    <cellStyle name="桁区切り 2" xfId="4" xr:uid="{B80789BE-58BC-4DCD-B2C4-EE258DB67D40}"/>
    <cellStyle name="標準" xfId="0" builtinId="0"/>
    <cellStyle name="標準 2" xfId="3" xr:uid="{48CC71E6-02FD-4716-9D29-0E5179D4AB6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61072</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xdr:row>
      <xdr:rowOff>0</xdr:rowOff>
    </xdr:from>
    <xdr:to>
      <xdr:col>20</xdr:col>
      <xdr:colOff>593912</xdr:colOff>
      <xdr:row>12</xdr:row>
      <xdr:rowOff>78442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880912" y="324971"/>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209549</xdr:colOff>
      <xdr:row>0</xdr:row>
      <xdr:rowOff>152400</xdr:rowOff>
    </xdr:from>
    <xdr:to>
      <xdr:col>14</xdr:col>
      <xdr:colOff>463825</xdr:colOff>
      <xdr:row>2</xdr:row>
      <xdr:rowOff>707571</xdr:rowOff>
    </xdr:to>
    <xdr:sp macro="" textlink="">
      <xdr:nvSpPr>
        <xdr:cNvPr id="4" name="正方形/長方形 3">
          <a:extLst>
            <a:ext uri="{FF2B5EF4-FFF2-40B4-BE49-F238E27FC236}">
              <a16:creationId xmlns:a16="http://schemas.microsoft.com/office/drawing/2014/main" id="{E601DA52-856D-495E-AA2A-B766832ABC70}"/>
            </a:ext>
          </a:extLst>
        </xdr:cNvPr>
        <xdr:cNvSpPr/>
      </xdr:nvSpPr>
      <xdr:spPr bwMode="auto">
        <a:xfrm>
          <a:off x="9176656" y="152400"/>
          <a:ext cx="3656062" cy="187506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30115</xdr:colOff>
      <xdr:row>12</xdr:row>
      <xdr:rowOff>111920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58124" y="1083470"/>
          <a:ext cx="3328147"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260</v>
      </c>
    </row>
    <row r="2" spans="1:9">
      <c r="A2" s="129" t="s">
        <v>136</v>
      </c>
      <c r="B2" s="129"/>
      <c r="C2" s="129"/>
      <c r="D2" s="129"/>
      <c r="E2" s="129"/>
      <c r="F2" s="129"/>
      <c r="G2" s="129"/>
      <c r="H2" s="129"/>
    </row>
    <row r="3" spans="1:9">
      <c r="A3" s="43" t="s">
        <v>153</v>
      </c>
      <c r="F3" s="1" t="s">
        <v>1</v>
      </c>
      <c r="G3" s="130"/>
      <c r="H3" s="130"/>
      <c r="I3" s="43"/>
    </row>
    <row r="4" spans="1:9" ht="18.75" customHeight="1">
      <c r="A4" s="2" t="s">
        <v>2</v>
      </c>
      <c r="B4" s="35" t="s">
        <v>137</v>
      </c>
      <c r="C4" s="35" t="s">
        <v>137</v>
      </c>
      <c r="D4" s="35" t="s">
        <v>137</v>
      </c>
      <c r="E4" s="2" t="s">
        <v>5</v>
      </c>
      <c r="F4" s="26" t="s">
        <v>109</v>
      </c>
      <c r="G4" s="26" t="s">
        <v>109</v>
      </c>
      <c r="H4" s="2" t="s">
        <v>7</v>
      </c>
      <c r="I4" s="44"/>
    </row>
    <row r="5" spans="1:9" ht="18.75" customHeight="1">
      <c r="A5" s="4"/>
      <c r="B5" s="37" t="s">
        <v>138</v>
      </c>
      <c r="C5" s="37" t="s">
        <v>138</v>
      </c>
      <c r="D5" s="37" t="s">
        <v>138</v>
      </c>
      <c r="E5" s="4"/>
      <c r="F5" s="25"/>
      <c r="G5" s="25"/>
      <c r="H5" s="4"/>
    </row>
    <row r="6" spans="1:9">
      <c r="A6" s="3"/>
      <c r="B6" s="4" t="s">
        <v>8</v>
      </c>
      <c r="C6" s="4" t="s">
        <v>9</v>
      </c>
      <c r="D6" s="4" t="s">
        <v>139</v>
      </c>
      <c r="E6" s="4" t="s">
        <v>10</v>
      </c>
      <c r="F6" s="25" t="s">
        <v>110</v>
      </c>
      <c r="G6" s="25" t="s">
        <v>111</v>
      </c>
      <c r="H6" s="4"/>
    </row>
    <row r="7" spans="1:9">
      <c r="A7" s="5" t="s">
        <v>11</v>
      </c>
      <c r="B7" s="5" t="s">
        <v>12</v>
      </c>
      <c r="C7" s="5" t="s">
        <v>13</v>
      </c>
      <c r="D7" s="5" t="s">
        <v>14</v>
      </c>
      <c r="E7" s="5" t="s">
        <v>15</v>
      </c>
      <c r="F7" s="5" t="s">
        <v>16</v>
      </c>
      <c r="G7" s="5" t="s">
        <v>17</v>
      </c>
      <c r="H7" s="6"/>
    </row>
    <row r="8" spans="1:9" ht="184.5" customHeight="1">
      <c r="A8" s="58"/>
      <c r="B8" s="58"/>
      <c r="C8" s="51" t="e">
        <f>'基準額内訳(一般入居者)'!E29</f>
        <v>#N/A</v>
      </c>
      <c r="D8" s="51">
        <f>'基準額内訳(一般入居者)'!F29</f>
        <v>0</v>
      </c>
      <c r="E8" s="51" t="e">
        <f>MIN(B8,C8)-D8</f>
        <v>#N/A</v>
      </c>
      <c r="F8" s="51" t="e">
        <f>E8</f>
        <v>#N/A</v>
      </c>
      <c r="G8" s="51" t="e">
        <f>F8</f>
        <v>#N/A</v>
      </c>
      <c r="H8" s="6"/>
    </row>
    <row r="9" spans="1:9" ht="28.5" customHeight="1">
      <c r="A9" s="1" t="s">
        <v>168</v>
      </c>
    </row>
    <row r="10" spans="1:9">
      <c r="A10" s="1" t="s">
        <v>169</v>
      </c>
    </row>
  </sheetData>
  <sheetProtection algorithmName="SHA-512" hashValue="+rxDNqgWrO50y88ZbeeNzIu4RUasnOIy+6pjKV7RlgG+JCDe3/9bmV4JKMZU0fadrCwiaNwkaayJKgUg3MPdZQ==" saltValue="L5k1y0ZwgDzcKbSkUzUHT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M5" sqref="M5"/>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131" t="s">
        <v>19</v>
      </c>
      <c r="B2" s="131"/>
      <c r="C2" s="131"/>
      <c r="D2" s="131"/>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170</v>
      </c>
    </row>
    <row r="37" spans="1:4" customFormat="1" ht="13.5">
      <c r="A37" t="s">
        <v>143</v>
      </c>
    </row>
    <row r="38" spans="1:4" customFormat="1" ht="13.5">
      <c r="A38" t="s">
        <v>144</v>
      </c>
    </row>
    <row r="39" spans="1:4" customFormat="1" ht="13.5">
      <c r="A39" t="s">
        <v>171</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40A1-B0EE-4512-822B-229C4516D040}">
  <dimension ref="A1:AD39"/>
  <sheetViews>
    <sheetView showZeros="0" view="pageBreakPreview" zoomScaleNormal="100" zoomScaleSheetLayoutView="100" workbookViewId="0">
      <selection activeCell="H6" sqref="H6:I6"/>
    </sheetView>
  </sheetViews>
  <sheetFormatPr defaultColWidth="8.75" defaultRowHeight="13.5"/>
  <cols>
    <col min="1" max="6" width="4.125" style="100" customWidth="1"/>
    <col min="7" max="7" width="3.3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198</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192" t="s">
        <v>200</v>
      </c>
      <c r="Q3" s="192"/>
      <c r="R3" s="193">
        <f>'別表１（当初申請、変更申請)'!G3</f>
        <v>0</v>
      </c>
      <c r="S3" s="193"/>
      <c r="T3" s="193"/>
      <c r="U3" s="193"/>
      <c r="V3" s="193"/>
      <c r="W3" s="193"/>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146" t="s">
        <v>203</v>
      </c>
      <c r="B5" s="194" t="s">
        <v>204</v>
      </c>
      <c r="C5" s="195"/>
      <c r="D5" s="195"/>
      <c r="E5" s="195"/>
      <c r="F5" s="195"/>
      <c r="G5" s="196"/>
      <c r="H5" s="203" t="s">
        <v>205</v>
      </c>
      <c r="I5" s="204"/>
      <c r="J5" s="205" t="s">
        <v>206</v>
      </c>
      <c r="K5" s="205"/>
      <c r="L5" s="205"/>
      <c r="M5" s="206" t="s">
        <v>207</v>
      </c>
      <c r="N5" s="207"/>
      <c r="O5" s="208" t="s">
        <v>208</v>
      </c>
      <c r="P5" s="204"/>
      <c r="Q5" s="209"/>
      <c r="R5" s="208" t="s">
        <v>209</v>
      </c>
      <c r="S5" s="204"/>
      <c r="T5" s="204"/>
      <c r="U5" s="204"/>
      <c r="V5" s="204"/>
      <c r="W5" s="103"/>
      <c r="X5" s="98"/>
      <c r="AA5" s="100" t="s">
        <v>210</v>
      </c>
      <c r="AB5" s="100" t="s">
        <v>189</v>
      </c>
      <c r="AC5" s="100">
        <v>0.09</v>
      </c>
      <c r="AD5" s="100">
        <f t="shared" si="0"/>
        <v>1.0900000000000001</v>
      </c>
    </row>
    <row r="6" spans="1:30" ht="21.75" customHeight="1">
      <c r="A6" s="147"/>
      <c r="B6" s="197"/>
      <c r="C6" s="198"/>
      <c r="D6" s="198"/>
      <c r="E6" s="198"/>
      <c r="F6" s="198"/>
      <c r="G6" s="199"/>
      <c r="H6" s="184"/>
      <c r="I6" s="185"/>
      <c r="J6" s="186"/>
      <c r="K6" s="187"/>
      <c r="L6" s="104" t="s">
        <v>211</v>
      </c>
      <c r="M6" s="87"/>
      <c r="N6" s="105" t="s">
        <v>212</v>
      </c>
      <c r="O6" s="102" t="s">
        <v>213</v>
      </c>
      <c r="P6" s="181"/>
      <c r="Q6" s="188"/>
      <c r="R6" s="106" t="s">
        <v>214</v>
      </c>
      <c r="S6" s="189">
        <f>J6*M6*P6</f>
        <v>0</v>
      </c>
      <c r="T6" s="189"/>
      <c r="U6" s="189"/>
      <c r="V6" s="190"/>
      <c r="W6" s="210" t="s">
        <v>215</v>
      </c>
      <c r="X6" s="98"/>
      <c r="AA6" s="100" t="s">
        <v>216</v>
      </c>
      <c r="AB6" s="100" t="s">
        <v>190</v>
      </c>
      <c r="AC6" s="100">
        <v>0.11</v>
      </c>
      <c r="AD6" s="100">
        <f t="shared" si="0"/>
        <v>1.1100000000000001</v>
      </c>
    </row>
    <row r="7" spans="1:30" ht="21.75" customHeight="1">
      <c r="A7" s="147"/>
      <c r="B7" s="197"/>
      <c r="C7" s="198"/>
      <c r="D7" s="198"/>
      <c r="E7" s="198"/>
      <c r="F7" s="198"/>
      <c r="G7" s="199"/>
      <c r="H7" s="184"/>
      <c r="I7" s="185"/>
      <c r="J7" s="186"/>
      <c r="K7" s="187"/>
      <c r="L7" s="104" t="s">
        <v>211</v>
      </c>
      <c r="M7" s="87"/>
      <c r="N7" s="105" t="s">
        <v>212</v>
      </c>
      <c r="O7" s="102" t="s">
        <v>213</v>
      </c>
      <c r="P7" s="181"/>
      <c r="Q7" s="188"/>
      <c r="R7" s="106" t="s">
        <v>214</v>
      </c>
      <c r="S7" s="189">
        <f t="shared" ref="S7:S17" si="1">J7*M7*P7</f>
        <v>0</v>
      </c>
      <c r="T7" s="189"/>
      <c r="U7" s="189"/>
      <c r="V7" s="190"/>
      <c r="W7" s="211"/>
      <c r="X7" s="98"/>
      <c r="AA7" s="100" t="s">
        <v>217</v>
      </c>
      <c r="AB7" s="100" t="s">
        <v>192</v>
      </c>
      <c r="AC7" s="100">
        <v>0.13</v>
      </c>
      <c r="AD7" s="100">
        <f t="shared" si="0"/>
        <v>1.1299999999999999</v>
      </c>
    </row>
    <row r="8" spans="1:30" ht="21.75" customHeight="1">
      <c r="A8" s="147"/>
      <c r="B8" s="197"/>
      <c r="C8" s="198"/>
      <c r="D8" s="198"/>
      <c r="E8" s="198"/>
      <c r="F8" s="198"/>
      <c r="G8" s="199"/>
      <c r="H8" s="184"/>
      <c r="I8" s="185"/>
      <c r="J8" s="186"/>
      <c r="K8" s="187"/>
      <c r="L8" s="104" t="s">
        <v>211</v>
      </c>
      <c r="M8" s="87"/>
      <c r="N8" s="105" t="s">
        <v>212</v>
      </c>
      <c r="O8" s="102" t="s">
        <v>213</v>
      </c>
      <c r="P8" s="181"/>
      <c r="Q8" s="188"/>
      <c r="R8" s="106" t="s">
        <v>214</v>
      </c>
      <c r="S8" s="189">
        <f t="shared" si="1"/>
        <v>0</v>
      </c>
      <c r="T8" s="189"/>
      <c r="U8" s="189"/>
      <c r="V8" s="190"/>
      <c r="W8" s="211"/>
      <c r="X8" s="98"/>
      <c r="AA8" s="100" t="s">
        <v>218</v>
      </c>
      <c r="AB8" s="100" t="s">
        <v>193</v>
      </c>
      <c r="AC8" s="100">
        <v>0.15</v>
      </c>
      <c r="AD8" s="100">
        <f t="shared" si="0"/>
        <v>1.1499999999999999</v>
      </c>
    </row>
    <row r="9" spans="1:30" ht="21.75" customHeight="1">
      <c r="A9" s="147"/>
      <c r="B9" s="197"/>
      <c r="C9" s="198"/>
      <c r="D9" s="198"/>
      <c r="E9" s="198"/>
      <c r="F9" s="198"/>
      <c r="G9" s="199"/>
      <c r="H9" s="184"/>
      <c r="I9" s="185"/>
      <c r="J9" s="186"/>
      <c r="K9" s="187"/>
      <c r="L9" s="104" t="s">
        <v>211</v>
      </c>
      <c r="M9" s="87"/>
      <c r="N9" s="105" t="s">
        <v>212</v>
      </c>
      <c r="O9" s="102" t="s">
        <v>213</v>
      </c>
      <c r="P9" s="181"/>
      <c r="Q9" s="188"/>
      <c r="R9" s="106" t="s">
        <v>214</v>
      </c>
      <c r="S9" s="189">
        <f t="shared" si="1"/>
        <v>0</v>
      </c>
      <c r="T9" s="189"/>
      <c r="U9" s="189"/>
      <c r="V9" s="190"/>
      <c r="W9" s="211"/>
      <c r="X9" s="98"/>
      <c r="AB9" s="100" t="s">
        <v>194</v>
      </c>
      <c r="AC9" s="100">
        <v>0.16</v>
      </c>
      <c r="AD9" s="100">
        <f t="shared" si="0"/>
        <v>1.1599999999999999</v>
      </c>
    </row>
    <row r="10" spans="1:30" ht="21.75" customHeight="1">
      <c r="A10" s="147"/>
      <c r="B10" s="197"/>
      <c r="C10" s="198"/>
      <c r="D10" s="198"/>
      <c r="E10" s="198"/>
      <c r="F10" s="198"/>
      <c r="G10" s="199"/>
      <c r="H10" s="184"/>
      <c r="I10" s="185"/>
      <c r="J10" s="186"/>
      <c r="K10" s="187"/>
      <c r="L10" s="104" t="s">
        <v>211</v>
      </c>
      <c r="M10" s="87"/>
      <c r="N10" s="105" t="s">
        <v>212</v>
      </c>
      <c r="O10" s="102" t="s">
        <v>213</v>
      </c>
      <c r="P10" s="181"/>
      <c r="Q10" s="188"/>
      <c r="R10" s="106" t="s">
        <v>214</v>
      </c>
      <c r="S10" s="189">
        <f t="shared" si="1"/>
        <v>0</v>
      </c>
      <c r="T10" s="189"/>
      <c r="U10" s="189"/>
      <c r="V10" s="190"/>
      <c r="W10" s="211"/>
      <c r="X10" s="98"/>
    </row>
    <row r="11" spans="1:30" ht="21.75" customHeight="1">
      <c r="A11" s="147"/>
      <c r="B11" s="197"/>
      <c r="C11" s="198"/>
      <c r="D11" s="198"/>
      <c r="E11" s="198"/>
      <c r="F11" s="198"/>
      <c r="G11" s="199"/>
      <c r="H11" s="184"/>
      <c r="I11" s="185"/>
      <c r="J11" s="186"/>
      <c r="K11" s="187"/>
      <c r="L11" s="104" t="s">
        <v>211</v>
      </c>
      <c r="M11" s="87"/>
      <c r="N11" s="105" t="s">
        <v>212</v>
      </c>
      <c r="O11" s="102" t="s">
        <v>213</v>
      </c>
      <c r="P11" s="181"/>
      <c r="Q11" s="188"/>
      <c r="R11" s="106" t="s">
        <v>214</v>
      </c>
      <c r="S11" s="189">
        <f t="shared" si="1"/>
        <v>0</v>
      </c>
      <c r="T11" s="189"/>
      <c r="U11" s="189"/>
      <c r="V11" s="190"/>
      <c r="W11" s="211"/>
      <c r="X11" s="98"/>
    </row>
    <row r="12" spans="1:30" ht="21.75" customHeight="1">
      <c r="A12" s="147"/>
      <c r="B12" s="197"/>
      <c r="C12" s="198"/>
      <c r="D12" s="198"/>
      <c r="E12" s="198"/>
      <c r="F12" s="198"/>
      <c r="G12" s="199"/>
      <c r="H12" s="184"/>
      <c r="I12" s="185"/>
      <c r="J12" s="186"/>
      <c r="K12" s="187"/>
      <c r="L12" s="104" t="s">
        <v>211</v>
      </c>
      <c r="M12" s="87"/>
      <c r="N12" s="105" t="s">
        <v>212</v>
      </c>
      <c r="O12" s="102" t="s">
        <v>213</v>
      </c>
      <c r="P12" s="181"/>
      <c r="Q12" s="188"/>
      <c r="R12" s="106" t="s">
        <v>214</v>
      </c>
      <c r="S12" s="189">
        <f t="shared" si="1"/>
        <v>0</v>
      </c>
      <c r="T12" s="189"/>
      <c r="U12" s="189"/>
      <c r="V12" s="190"/>
      <c r="W12" s="211"/>
      <c r="X12" s="98"/>
    </row>
    <row r="13" spans="1:30" ht="21.75" customHeight="1">
      <c r="A13" s="147"/>
      <c r="B13" s="197"/>
      <c r="C13" s="198"/>
      <c r="D13" s="198"/>
      <c r="E13" s="198"/>
      <c r="F13" s="198"/>
      <c r="G13" s="199"/>
      <c r="H13" s="184"/>
      <c r="I13" s="185"/>
      <c r="J13" s="186"/>
      <c r="K13" s="187"/>
      <c r="L13" s="104" t="s">
        <v>211</v>
      </c>
      <c r="M13" s="87"/>
      <c r="N13" s="105" t="s">
        <v>212</v>
      </c>
      <c r="O13" s="102" t="s">
        <v>213</v>
      </c>
      <c r="P13" s="181"/>
      <c r="Q13" s="188"/>
      <c r="R13" s="106" t="s">
        <v>214</v>
      </c>
      <c r="S13" s="189">
        <f t="shared" si="1"/>
        <v>0</v>
      </c>
      <c r="T13" s="189"/>
      <c r="U13" s="189"/>
      <c r="V13" s="190"/>
      <c r="W13" s="211"/>
      <c r="X13" s="98"/>
    </row>
    <row r="14" spans="1:30" ht="21.75" customHeight="1">
      <c r="A14" s="147"/>
      <c r="B14" s="197"/>
      <c r="C14" s="198"/>
      <c r="D14" s="198"/>
      <c r="E14" s="198"/>
      <c r="F14" s="198"/>
      <c r="G14" s="199"/>
      <c r="H14" s="184"/>
      <c r="I14" s="185"/>
      <c r="J14" s="186"/>
      <c r="K14" s="187"/>
      <c r="L14" s="104" t="s">
        <v>211</v>
      </c>
      <c r="M14" s="87"/>
      <c r="N14" s="105" t="s">
        <v>212</v>
      </c>
      <c r="O14" s="102" t="s">
        <v>213</v>
      </c>
      <c r="P14" s="181"/>
      <c r="Q14" s="188"/>
      <c r="R14" s="106" t="s">
        <v>214</v>
      </c>
      <c r="S14" s="189">
        <f t="shared" si="1"/>
        <v>0</v>
      </c>
      <c r="T14" s="189"/>
      <c r="U14" s="189"/>
      <c r="V14" s="190"/>
      <c r="W14" s="211"/>
      <c r="X14" s="98"/>
    </row>
    <row r="15" spans="1:30" ht="21.75" customHeight="1">
      <c r="A15" s="147"/>
      <c r="B15" s="197"/>
      <c r="C15" s="198"/>
      <c r="D15" s="198"/>
      <c r="E15" s="198"/>
      <c r="F15" s="198"/>
      <c r="G15" s="199"/>
      <c r="H15" s="184"/>
      <c r="I15" s="185"/>
      <c r="J15" s="186"/>
      <c r="K15" s="187"/>
      <c r="L15" s="104" t="s">
        <v>211</v>
      </c>
      <c r="M15" s="87"/>
      <c r="N15" s="105" t="s">
        <v>212</v>
      </c>
      <c r="O15" s="102" t="s">
        <v>213</v>
      </c>
      <c r="P15" s="181"/>
      <c r="Q15" s="188"/>
      <c r="R15" s="106" t="s">
        <v>214</v>
      </c>
      <c r="S15" s="189">
        <f t="shared" si="1"/>
        <v>0</v>
      </c>
      <c r="T15" s="189"/>
      <c r="U15" s="189"/>
      <c r="V15" s="190"/>
      <c r="W15" s="211"/>
      <c r="X15" s="98"/>
    </row>
    <row r="16" spans="1:30" ht="21.75" customHeight="1">
      <c r="A16" s="147"/>
      <c r="B16" s="197"/>
      <c r="C16" s="198"/>
      <c r="D16" s="198"/>
      <c r="E16" s="198"/>
      <c r="F16" s="198"/>
      <c r="G16" s="199"/>
      <c r="H16" s="184"/>
      <c r="I16" s="185"/>
      <c r="J16" s="186"/>
      <c r="K16" s="187"/>
      <c r="L16" s="104" t="s">
        <v>211</v>
      </c>
      <c r="M16" s="87"/>
      <c r="N16" s="105" t="s">
        <v>212</v>
      </c>
      <c r="O16" s="102" t="s">
        <v>213</v>
      </c>
      <c r="P16" s="181"/>
      <c r="Q16" s="188"/>
      <c r="R16" s="106" t="s">
        <v>214</v>
      </c>
      <c r="S16" s="189">
        <f t="shared" si="1"/>
        <v>0</v>
      </c>
      <c r="T16" s="189"/>
      <c r="U16" s="189"/>
      <c r="V16" s="190"/>
      <c r="W16" s="211"/>
      <c r="X16" s="98"/>
    </row>
    <row r="17" spans="1:24" ht="21.75" customHeight="1">
      <c r="A17" s="147"/>
      <c r="B17" s="197"/>
      <c r="C17" s="198"/>
      <c r="D17" s="198"/>
      <c r="E17" s="198"/>
      <c r="F17" s="198"/>
      <c r="G17" s="199"/>
      <c r="H17" s="184"/>
      <c r="I17" s="185"/>
      <c r="J17" s="186"/>
      <c r="K17" s="187"/>
      <c r="L17" s="104" t="s">
        <v>211</v>
      </c>
      <c r="M17" s="87"/>
      <c r="N17" s="105" t="s">
        <v>212</v>
      </c>
      <c r="O17" s="102" t="s">
        <v>213</v>
      </c>
      <c r="P17" s="181"/>
      <c r="Q17" s="188"/>
      <c r="R17" s="106" t="s">
        <v>214</v>
      </c>
      <c r="S17" s="189">
        <f t="shared" si="1"/>
        <v>0</v>
      </c>
      <c r="T17" s="189"/>
      <c r="U17" s="189"/>
      <c r="V17" s="190"/>
      <c r="W17" s="211"/>
      <c r="X17" s="98"/>
    </row>
    <row r="18" spans="1:24" ht="21.75" customHeight="1">
      <c r="A18" s="148"/>
      <c r="B18" s="200"/>
      <c r="C18" s="201"/>
      <c r="D18" s="201"/>
      <c r="E18" s="201"/>
      <c r="F18" s="201"/>
      <c r="G18" s="202"/>
      <c r="H18" s="107"/>
      <c r="I18" s="108"/>
      <c r="J18" s="191" t="s">
        <v>219</v>
      </c>
      <c r="K18" s="191"/>
      <c r="L18" s="191"/>
      <c r="M18" s="191"/>
      <c r="N18" s="191"/>
      <c r="O18" s="191"/>
      <c r="P18" s="191"/>
      <c r="Q18" s="191"/>
      <c r="R18" s="189">
        <f>SUM(S6:V17)</f>
        <v>0</v>
      </c>
      <c r="S18" s="189"/>
      <c r="T18" s="189"/>
      <c r="U18" s="189"/>
      <c r="V18" s="190"/>
      <c r="W18" s="212"/>
      <c r="X18" s="98"/>
    </row>
    <row r="19" spans="1:24" ht="39.6" customHeight="1">
      <c r="A19" s="109" t="s">
        <v>220</v>
      </c>
      <c r="B19" s="170" t="s">
        <v>221</v>
      </c>
      <c r="C19" s="171"/>
      <c r="D19" s="171"/>
      <c r="E19" s="171"/>
      <c r="F19" s="171"/>
      <c r="G19" s="172"/>
      <c r="H19" s="179" t="e">
        <f>M19*R19*V19</f>
        <v>#N/A</v>
      </c>
      <c r="I19" s="180"/>
      <c r="J19" s="110" t="s">
        <v>215</v>
      </c>
      <c r="K19" s="111" t="s">
        <v>222</v>
      </c>
      <c r="L19" s="112" t="s">
        <v>208</v>
      </c>
      <c r="M19" s="181"/>
      <c r="N19" s="181"/>
      <c r="O19" s="110" t="s">
        <v>213</v>
      </c>
      <c r="P19" s="113" t="s">
        <v>223</v>
      </c>
      <c r="Q19" s="114">
        <f>'単価積算内訳 '!C6</f>
        <v>0</v>
      </c>
      <c r="R19" s="182" t="e">
        <f>VLOOKUP(Q19,AB2:AD9,3,FALSE)</f>
        <v>#N/A</v>
      </c>
      <c r="S19" s="182"/>
      <c r="T19" s="115" t="s">
        <v>213</v>
      </c>
      <c r="U19" s="116" t="s">
        <v>224</v>
      </c>
      <c r="V19" s="178">
        <f>'(ケア一般)階層別、月別利用人員内訳'!O24</f>
        <v>0</v>
      </c>
      <c r="W19" s="183"/>
      <c r="X19" s="98"/>
    </row>
    <row r="20" spans="1:24" ht="39.6" customHeight="1">
      <c r="A20" s="117" t="s">
        <v>225</v>
      </c>
      <c r="B20" s="170" t="s">
        <v>226</v>
      </c>
      <c r="C20" s="171"/>
      <c r="D20" s="171"/>
      <c r="E20" s="171"/>
      <c r="F20" s="171"/>
      <c r="G20" s="172"/>
      <c r="H20" s="118" t="s">
        <v>227</v>
      </c>
      <c r="I20" s="173">
        <f>R18</f>
        <v>0</v>
      </c>
      <c r="J20" s="173"/>
      <c r="K20" s="174" t="s">
        <v>228</v>
      </c>
      <c r="L20" s="174"/>
      <c r="M20" s="175" t="e">
        <f>H19</f>
        <v>#N/A</v>
      </c>
      <c r="N20" s="176"/>
      <c r="O20" s="176"/>
      <c r="P20" s="176"/>
      <c r="Q20" s="177" t="s">
        <v>229</v>
      </c>
      <c r="R20" s="178"/>
      <c r="S20" s="258" t="e">
        <f>I20-M20</f>
        <v>#N/A</v>
      </c>
      <c r="T20" s="258"/>
      <c r="U20" s="258"/>
      <c r="V20" s="258"/>
      <c r="W20" s="259"/>
      <c r="X20" s="98"/>
    </row>
    <row r="21" spans="1:24" ht="21.75" customHeight="1">
      <c r="A21" s="166" t="s">
        <v>230</v>
      </c>
      <c r="B21" s="168" t="s">
        <v>231</v>
      </c>
      <c r="C21" s="150"/>
      <c r="D21" s="150"/>
      <c r="E21" s="150"/>
      <c r="F21" s="150"/>
      <c r="G21" s="151"/>
      <c r="H21" s="88" t="s">
        <v>232</v>
      </c>
      <c r="I21" s="169" t="s">
        <v>233</v>
      </c>
      <c r="J21" s="169"/>
      <c r="K21" s="88" t="s">
        <v>232</v>
      </c>
      <c r="L21" s="169" t="s">
        <v>234</v>
      </c>
      <c r="M21" s="169"/>
      <c r="N21" s="169"/>
      <c r="O21" s="169"/>
      <c r="P21" s="169"/>
      <c r="Q21" s="88" t="s">
        <v>232</v>
      </c>
      <c r="R21" s="169" t="s">
        <v>235</v>
      </c>
      <c r="S21" s="169"/>
      <c r="T21" s="169"/>
      <c r="U21" s="169"/>
      <c r="V21" s="169"/>
      <c r="W21" s="120"/>
      <c r="X21" s="99"/>
    </row>
    <row r="22" spans="1:24" ht="21.75" customHeight="1">
      <c r="A22" s="167"/>
      <c r="B22" s="155"/>
      <c r="C22" s="156"/>
      <c r="D22" s="156"/>
      <c r="E22" s="156"/>
      <c r="F22" s="156"/>
      <c r="G22" s="157"/>
      <c r="H22" s="89" t="s">
        <v>232</v>
      </c>
      <c r="I22" s="160" t="s">
        <v>236</v>
      </c>
      <c r="J22" s="160"/>
      <c r="K22" s="89" t="s">
        <v>232</v>
      </c>
      <c r="L22" s="160" t="s">
        <v>237</v>
      </c>
      <c r="M22" s="160"/>
      <c r="N22" s="160"/>
      <c r="O22" s="160"/>
      <c r="P22" s="132" t="s">
        <v>238</v>
      </c>
      <c r="Q22" s="132"/>
      <c r="R22" s="132"/>
      <c r="S22" s="132"/>
      <c r="T22" s="132"/>
      <c r="U22" s="132"/>
      <c r="V22" s="132"/>
      <c r="W22" s="133"/>
      <c r="X22" s="99"/>
    </row>
    <row r="23" spans="1:24" ht="21.75" customHeight="1">
      <c r="A23" s="119" t="s">
        <v>239</v>
      </c>
      <c r="B23" s="161" t="s">
        <v>240</v>
      </c>
      <c r="C23" s="162"/>
      <c r="D23" s="162"/>
      <c r="E23" s="162"/>
      <c r="F23" s="162"/>
      <c r="G23" s="163"/>
      <c r="H23" s="161" t="s">
        <v>241</v>
      </c>
      <c r="I23" s="162"/>
      <c r="J23" s="88"/>
      <c r="K23" s="121" t="s">
        <v>242</v>
      </c>
      <c r="L23" s="164"/>
      <c r="M23" s="164"/>
      <c r="N23" s="164"/>
      <c r="O23" s="121" t="s">
        <v>243</v>
      </c>
      <c r="P23" s="165" t="s">
        <v>244</v>
      </c>
      <c r="Q23" s="165"/>
      <c r="R23" s="162" t="s">
        <v>241</v>
      </c>
      <c r="S23" s="162"/>
      <c r="T23" s="88"/>
      <c r="U23" s="121" t="s">
        <v>242</v>
      </c>
      <c r="V23" s="88"/>
      <c r="W23" s="122" t="s">
        <v>243</v>
      </c>
      <c r="X23" s="99"/>
    </row>
    <row r="24" spans="1:24" ht="21.75" customHeight="1">
      <c r="A24" s="146" t="s">
        <v>245</v>
      </c>
      <c r="B24" s="149" t="s">
        <v>246</v>
      </c>
      <c r="C24" s="150"/>
      <c r="D24" s="150"/>
      <c r="E24" s="150"/>
      <c r="F24" s="150"/>
      <c r="G24" s="151"/>
      <c r="H24" s="123" t="s">
        <v>247</v>
      </c>
      <c r="I24" s="124"/>
      <c r="J24" s="124"/>
      <c r="K24" s="124"/>
      <c r="L24" s="124"/>
      <c r="M24" s="124"/>
      <c r="N24" s="124"/>
      <c r="O24" s="124"/>
      <c r="P24" s="124"/>
      <c r="Q24" s="124"/>
      <c r="R24" s="124"/>
      <c r="S24" s="124"/>
      <c r="T24" s="124"/>
      <c r="U24" s="124"/>
      <c r="V24" s="124"/>
      <c r="W24" s="125"/>
      <c r="X24" s="99"/>
    </row>
    <row r="25" spans="1:24" ht="21.75" customHeight="1">
      <c r="A25" s="147"/>
      <c r="B25" s="152"/>
      <c r="C25" s="153"/>
      <c r="D25" s="153"/>
      <c r="E25" s="153"/>
      <c r="F25" s="153"/>
      <c r="G25" s="154"/>
      <c r="H25" s="91" t="s">
        <v>232</v>
      </c>
      <c r="I25" s="158" t="s">
        <v>248</v>
      </c>
      <c r="J25" s="158"/>
      <c r="K25" s="158"/>
      <c r="L25" s="158"/>
      <c r="M25" s="158"/>
      <c r="N25" s="158"/>
      <c r="O25" s="158"/>
      <c r="P25" s="158"/>
      <c r="Q25" s="90" t="s">
        <v>232</v>
      </c>
      <c r="R25" s="158" t="s">
        <v>249</v>
      </c>
      <c r="S25" s="158"/>
      <c r="T25" s="158"/>
      <c r="U25" s="158"/>
      <c r="V25" s="158"/>
      <c r="W25" s="159"/>
      <c r="X25" s="99"/>
    </row>
    <row r="26" spans="1:24" ht="21.75" customHeight="1">
      <c r="A26" s="147"/>
      <c r="B26" s="155"/>
      <c r="C26" s="156"/>
      <c r="D26" s="156"/>
      <c r="E26" s="156"/>
      <c r="F26" s="156"/>
      <c r="G26" s="157"/>
      <c r="H26" s="92" t="s">
        <v>232</v>
      </c>
      <c r="I26" s="160" t="s">
        <v>237</v>
      </c>
      <c r="J26" s="160"/>
      <c r="K26" s="132" t="s">
        <v>258</v>
      </c>
      <c r="L26" s="132"/>
      <c r="M26" s="132"/>
      <c r="N26" s="132"/>
      <c r="O26" s="132"/>
      <c r="P26" s="132"/>
      <c r="Q26" s="132"/>
      <c r="R26" s="132"/>
      <c r="S26" s="132"/>
      <c r="T26" s="132"/>
      <c r="U26" s="132"/>
      <c r="V26" s="132"/>
      <c r="W26" s="133"/>
      <c r="X26" s="99"/>
    </row>
    <row r="27" spans="1:24" ht="21.75" customHeight="1">
      <c r="A27" s="147"/>
      <c r="B27" s="134"/>
      <c r="C27" s="135"/>
      <c r="D27" s="135"/>
      <c r="E27" s="135"/>
      <c r="F27" s="135"/>
      <c r="G27" s="135"/>
      <c r="H27" s="135"/>
      <c r="I27" s="135"/>
      <c r="J27" s="135"/>
      <c r="K27" s="135"/>
      <c r="L27" s="135"/>
      <c r="M27" s="135"/>
      <c r="N27" s="135"/>
      <c r="O27" s="135"/>
      <c r="P27" s="135"/>
      <c r="Q27" s="135"/>
      <c r="R27" s="135"/>
      <c r="S27" s="135"/>
      <c r="T27" s="135"/>
      <c r="U27" s="135"/>
      <c r="V27" s="135"/>
      <c r="W27" s="136"/>
      <c r="X27" s="99"/>
    </row>
    <row r="28" spans="1:24" ht="21.75" customHeight="1">
      <c r="A28" s="147"/>
      <c r="B28" s="137"/>
      <c r="C28" s="138"/>
      <c r="D28" s="138"/>
      <c r="E28" s="138"/>
      <c r="F28" s="138"/>
      <c r="G28" s="138"/>
      <c r="H28" s="138"/>
      <c r="I28" s="138"/>
      <c r="J28" s="138"/>
      <c r="K28" s="138"/>
      <c r="L28" s="138"/>
      <c r="M28" s="138"/>
      <c r="N28" s="138"/>
      <c r="O28" s="138"/>
      <c r="P28" s="138"/>
      <c r="Q28" s="138"/>
      <c r="R28" s="138"/>
      <c r="S28" s="138"/>
      <c r="T28" s="138"/>
      <c r="U28" s="138"/>
      <c r="V28" s="138"/>
      <c r="W28" s="139"/>
      <c r="X28" s="99"/>
    </row>
    <row r="29" spans="1:24" ht="21.75" customHeight="1">
      <c r="A29" s="147"/>
      <c r="B29" s="137"/>
      <c r="C29" s="138"/>
      <c r="D29" s="138"/>
      <c r="E29" s="138"/>
      <c r="F29" s="138"/>
      <c r="G29" s="138"/>
      <c r="H29" s="138"/>
      <c r="I29" s="138"/>
      <c r="J29" s="138"/>
      <c r="K29" s="138"/>
      <c r="L29" s="138"/>
      <c r="M29" s="138"/>
      <c r="N29" s="138"/>
      <c r="O29" s="138"/>
      <c r="P29" s="138"/>
      <c r="Q29" s="138"/>
      <c r="R29" s="138"/>
      <c r="S29" s="138"/>
      <c r="T29" s="138"/>
      <c r="U29" s="138"/>
      <c r="V29" s="138"/>
      <c r="W29" s="139"/>
      <c r="X29" s="99"/>
    </row>
    <row r="30" spans="1:24" ht="21.75" customHeight="1">
      <c r="A30" s="147"/>
      <c r="B30" s="137"/>
      <c r="C30" s="138"/>
      <c r="D30" s="138"/>
      <c r="E30" s="138"/>
      <c r="F30" s="138"/>
      <c r="G30" s="138"/>
      <c r="H30" s="138"/>
      <c r="I30" s="138"/>
      <c r="J30" s="138"/>
      <c r="K30" s="138"/>
      <c r="L30" s="138"/>
      <c r="M30" s="138"/>
      <c r="N30" s="138"/>
      <c r="O30" s="138"/>
      <c r="P30" s="138"/>
      <c r="Q30" s="138"/>
      <c r="R30" s="138"/>
      <c r="S30" s="138"/>
      <c r="T30" s="138"/>
      <c r="U30" s="138"/>
      <c r="V30" s="138"/>
      <c r="W30" s="139"/>
      <c r="X30" s="99"/>
    </row>
    <row r="31" spans="1:24" ht="21.75" customHeight="1">
      <c r="A31" s="147"/>
      <c r="B31" s="137"/>
      <c r="C31" s="138"/>
      <c r="D31" s="138"/>
      <c r="E31" s="138"/>
      <c r="F31" s="138"/>
      <c r="G31" s="138"/>
      <c r="H31" s="138"/>
      <c r="I31" s="138"/>
      <c r="J31" s="138"/>
      <c r="K31" s="138"/>
      <c r="L31" s="138"/>
      <c r="M31" s="138"/>
      <c r="N31" s="138"/>
      <c r="O31" s="138"/>
      <c r="P31" s="138"/>
      <c r="Q31" s="138"/>
      <c r="R31" s="138"/>
      <c r="S31" s="138"/>
      <c r="T31" s="138"/>
      <c r="U31" s="138"/>
      <c r="V31" s="138"/>
      <c r="W31" s="139"/>
      <c r="X31" s="99"/>
    </row>
    <row r="32" spans="1:24" ht="21.75" customHeight="1">
      <c r="A32" s="148"/>
      <c r="B32" s="140"/>
      <c r="C32" s="141"/>
      <c r="D32" s="141"/>
      <c r="E32" s="141"/>
      <c r="F32" s="141"/>
      <c r="G32" s="141"/>
      <c r="H32" s="141"/>
      <c r="I32" s="141"/>
      <c r="J32" s="141"/>
      <c r="K32" s="141"/>
      <c r="L32" s="141"/>
      <c r="M32" s="141"/>
      <c r="N32" s="141"/>
      <c r="O32" s="141"/>
      <c r="P32" s="141"/>
      <c r="Q32" s="141"/>
      <c r="R32" s="141"/>
      <c r="S32" s="141"/>
      <c r="T32" s="141"/>
      <c r="U32" s="141"/>
      <c r="V32" s="141"/>
      <c r="W32" s="142"/>
      <c r="X32" s="99"/>
    </row>
    <row r="33" spans="1:24" ht="12.95" customHeight="1">
      <c r="A33" s="143" t="s">
        <v>250</v>
      </c>
      <c r="B33" s="143"/>
      <c r="C33" s="143"/>
      <c r="D33" s="143"/>
      <c r="E33" s="143"/>
      <c r="F33" s="143"/>
      <c r="G33" s="143"/>
      <c r="H33" s="143"/>
      <c r="I33" s="143"/>
      <c r="J33" s="143"/>
      <c r="K33" s="143"/>
      <c r="L33" s="143"/>
      <c r="M33" s="143"/>
      <c r="N33" s="143"/>
      <c r="O33" s="143"/>
      <c r="P33" s="143"/>
      <c r="Q33" s="143"/>
      <c r="R33" s="143"/>
      <c r="S33" s="143"/>
      <c r="T33" s="143"/>
      <c r="U33" s="143"/>
      <c r="V33" s="143"/>
      <c r="W33" s="143"/>
      <c r="X33" s="98"/>
    </row>
    <row r="34" spans="1:24" ht="11.45" customHeight="1">
      <c r="A34" s="144" t="s">
        <v>251</v>
      </c>
      <c r="B34" s="144"/>
      <c r="C34" s="144"/>
      <c r="D34" s="144"/>
      <c r="E34" s="144"/>
      <c r="F34" s="144"/>
      <c r="G34" s="144"/>
      <c r="H34" s="144"/>
      <c r="I34" s="144"/>
      <c r="J34" s="144"/>
      <c r="K34" s="144"/>
      <c r="L34" s="144"/>
      <c r="M34" s="144"/>
      <c r="N34" s="144"/>
      <c r="O34" s="144"/>
      <c r="P34" s="144"/>
      <c r="Q34" s="144"/>
      <c r="R34" s="144"/>
      <c r="S34" s="144"/>
      <c r="T34" s="144"/>
      <c r="U34" s="144"/>
      <c r="V34" s="144"/>
      <c r="W34" s="144"/>
      <c r="X34" s="98"/>
    </row>
    <row r="35" spans="1:24" ht="12.6"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98"/>
    </row>
    <row r="36" spans="1:24" ht="44.4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98"/>
    </row>
    <row r="37" spans="1:24" ht="33.6" customHeight="1">
      <c r="A37" s="145" t="s">
        <v>252</v>
      </c>
      <c r="B37" s="145"/>
      <c r="C37" s="145"/>
      <c r="D37" s="145"/>
      <c r="E37" s="145"/>
      <c r="F37" s="145"/>
      <c r="G37" s="145"/>
      <c r="H37" s="145"/>
      <c r="I37" s="145"/>
      <c r="J37" s="145"/>
      <c r="K37" s="145"/>
      <c r="L37" s="145"/>
      <c r="M37" s="145"/>
      <c r="N37" s="145"/>
      <c r="O37" s="145"/>
      <c r="P37" s="145"/>
      <c r="Q37" s="145"/>
      <c r="R37" s="145"/>
      <c r="S37" s="145"/>
      <c r="T37" s="145"/>
      <c r="U37" s="145"/>
      <c r="V37" s="145"/>
      <c r="W37" s="145"/>
      <c r="X37" s="98"/>
    </row>
    <row r="38" spans="1:24" ht="15" customHeight="1">
      <c r="A38" s="127" t="s">
        <v>253</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NjiiAkFnffp2wppkjO1QJkjwaOnYem91k5RPB1cDpgdvNfnwTHgTq9NMrDn2U4EDk9lVlg6jhYdBqKmM63ms3Q==" saltValue="+Vycrr2IVy4LHVYNLVc6/g=="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920BF0FF-8217-4784-86E4-301D9CDAFB35}">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A8" sqref="A8:B8"/>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167</v>
      </c>
      <c r="K2" s="86" t="s">
        <v>1</v>
      </c>
      <c r="L2" s="219">
        <f>'別表１（当初申請、変更申請)'!G3</f>
        <v>0</v>
      </c>
      <c r="M2" s="219"/>
      <c r="N2" s="219"/>
      <c r="O2" s="219"/>
    </row>
    <row r="3" spans="1:15" ht="24.95" customHeight="1" thickBot="1"/>
    <row r="4" spans="1:15" ht="15" thickBot="1">
      <c r="A4" s="213" t="s">
        <v>71</v>
      </c>
      <c r="B4" s="214"/>
      <c r="C4" s="74" t="s">
        <v>40</v>
      </c>
      <c r="D4" s="75" t="s">
        <v>41</v>
      </c>
      <c r="E4" s="75" t="s">
        <v>42</v>
      </c>
      <c r="F4" s="75" t="s">
        <v>43</v>
      </c>
      <c r="G4" s="75" t="s">
        <v>44</v>
      </c>
      <c r="H4" s="75" t="s">
        <v>45</v>
      </c>
      <c r="I4" s="75" t="s">
        <v>46</v>
      </c>
      <c r="J4" s="75" t="s">
        <v>47</v>
      </c>
      <c r="K4" s="75" t="s">
        <v>48</v>
      </c>
      <c r="L4" s="75" t="s">
        <v>49</v>
      </c>
      <c r="M4" s="75" t="s">
        <v>50</v>
      </c>
      <c r="N4" s="76" t="s">
        <v>51</v>
      </c>
      <c r="O4" s="66" t="s">
        <v>162</v>
      </c>
    </row>
    <row r="5" spans="1:15" ht="24.95" customHeight="1">
      <c r="A5" s="215" t="s">
        <v>163</v>
      </c>
      <c r="B5" s="216"/>
      <c r="C5" s="71"/>
      <c r="D5" s="72"/>
      <c r="E5" s="72"/>
      <c r="F5" s="72"/>
      <c r="G5" s="72"/>
      <c r="H5" s="72"/>
      <c r="I5" s="72"/>
      <c r="J5" s="72"/>
      <c r="K5" s="72"/>
      <c r="L5" s="72"/>
      <c r="M5" s="72"/>
      <c r="N5" s="73"/>
      <c r="O5" s="67">
        <f>SUM(C5:N5)</f>
        <v>0</v>
      </c>
    </row>
    <row r="6" spans="1:15" ht="24.95" customHeight="1">
      <c r="A6" s="217" t="s">
        <v>53</v>
      </c>
      <c r="B6" s="218"/>
      <c r="C6" s="55"/>
      <c r="D6" s="54"/>
      <c r="E6" s="54"/>
      <c r="F6" s="54"/>
      <c r="G6" s="54"/>
      <c r="H6" s="54"/>
      <c r="I6" s="54"/>
      <c r="J6" s="54"/>
      <c r="K6" s="54"/>
      <c r="L6" s="54"/>
      <c r="M6" s="54"/>
      <c r="N6" s="63"/>
      <c r="O6" s="68">
        <f t="shared" ref="O6:O24" si="0">SUM(C6:N6)</f>
        <v>0</v>
      </c>
    </row>
    <row r="7" spans="1:15" ht="24.95" customHeight="1">
      <c r="A7" s="217" t="s">
        <v>54</v>
      </c>
      <c r="B7" s="218"/>
      <c r="C7" s="55"/>
      <c r="D7" s="54"/>
      <c r="E7" s="54"/>
      <c r="F7" s="54"/>
      <c r="G7" s="54"/>
      <c r="H7" s="54"/>
      <c r="I7" s="54"/>
      <c r="J7" s="54"/>
      <c r="K7" s="54"/>
      <c r="L7" s="54"/>
      <c r="M7" s="54"/>
      <c r="N7" s="63"/>
      <c r="O7" s="68">
        <f t="shared" si="0"/>
        <v>0</v>
      </c>
    </row>
    <row r="8" spans="1:15" ht="24.95" customHeight="1">
      <c r="A8" s="217" t="s">
        <v>55</v>
      </c>
      <c r="B8" s="218"/>
      <c r="C8" s="55"/>
      <c r="D8" s="54"/>
      <c r="E8" s="54"/>
      <c r="F8" s="54"/>
      <c r="G8" s="54"/>
      <c r="H8" s="54"/>
      <c r="I8" s="54"/>
      <c r="J8" s="54"/>
      <c r="K8" s="54"/>
      <c r="L8" s="54"/>
      <c r="M8" s="54"/>
      <c r="N8" s="63"/>
      <c r="O8" s="68">
        <f t="shared" si="0"/>
        <v>0</v>
      </c>
    </row>
    <row r="9" spans="1:15" ht="24.95" customHeight="1">
      <c r="A9" s="217" t="s">
        <v>56</v>
      </c>
      <c r="B9" s="218"/>
      <c r="C9" s="55"/>
      <c r="D9" s="54"/>
      <c r="E9" s="54"/>
      <c r="F9" s="54"/>
      <c r="G9" s="54"/>
      <c r="H9" s="54"/>
      <c r="I9" s="54"/>
      <c r="J9" s="54"/>
      <c r="K9" s="54"/>
      <c r="L9" s="54"/>
      <c r="M9" s="54"/>
      <c r="N9" s="63"/>
      <c r="O9" s="68">
        <f t="shared" si="0"/>
        <v>0</v>
      </c>
    </row>
    <row r="10" spans="1:15" ht="24.95" customHeight="1">
      <c r="A10" s="217" t="s">
        <v>57</v>
      </c>
      <c r="B10" s="218"/>
      <c r="C10" s="55"/>
      <c r="D10" s="54"/>
      <c r="E10" s="54"/>
      <c r="F10" s="54"/>
      <c r="G10" s="54"/>
      <c r="H10" s="54"/>
      <c r="I10" s="54"/>
      <c r="J10" s="54"/>
      <c r="K10" s="54"/>
      <c r="L10" s="54"/>
      <c r="M10" s="54"/>
      <c r="N10" s="63"/>
      <c r="O10" s="68">
        <f t="shared" si="0"/>
        <v>0</v>
      </c>
    </row>
    <row r="11" spans="1:15" ht="24.95" customHeight="1">
      <c r="A11" s="217" t="s">
        <v>58</v>
      </c>
      <c r="B11" s="218"/>
      <c r="C11" s="55"/>
      <c r="D11" s="54"/>
      <c r="E11" s="54"/>
      <c r="F11" s="54"/>
      <c r="G11" s="54"/>
      <c r="H11" s="54"/>
      <c r="I11" s="54"/>
      <c r="J11" s="54"/>
      <c r="K11" s="54"/>
      <c r="L11" s="54"/>
      <c r="M11" s="54"/>
      <c r="N11" s="63"/>
      <c r="O11" s="68">
        <f t="shared" si="0"/>
        <v>0</v>
      </c>
    </row>
    <row r="12" spans="1:15" ht="24.95" customHeight="1">
      <c r="A12" s="217" t="s">
        <v>59</v>
      </c>
      <c r="B12" s="218"/>
      <c r="C12" s="55"/>
      <c r="D12" s="54"/>
      <c r="E12" s="54"/>
      <c r="F12" s="54"/>
      <c r="G12" s="54"/>
      <c r="H12" s="54"/>
      <c r="I12" s="54"/>
      <c r="J12" s="54"/>
      <c r="K12" s="54"/>
      <c r="L12" s="54"/>
      <c r="M12" s="54"/>
      <c r="N12" s="63"/>
      <c r="O12" s="68">
        <f t="shared" si="0"/>
        <v>0</v>
      </c>
    </row>
    <row r="13" spans="1:15" ht="24.95" customHeight="1">
      <c r="A13" s="217" t="s">
        <v>60</v>
      </c>
      <c r="B13" s="218"/>
      <c r="C13" s="55"/>
      <c r="D13" s="54"/>
      <c r="E13" s="54"/>
      <c r="F13" s="54"/>
      <c r="G13" s="54"/>
      <c r="H13" s="54"/>
      <c r="I13" s="54"/>
      <c r="J13" s="54"/>
      <c r="K13" s="54"/>
      <c r="L13" s="54"/>
      <c r="M13" s="54"/>
      <c r="N13" s="63"/>
      <c r="O13" s="68">
        <f t="shared" si="0"/>
        <v>0</v>
      </c>
    </row>
    <row r="14" spans="1:15" ht="24.95" customHeight="1">
      <c r="A14" s="217" t="s">
        <v>61</v>
      </c>
      <c r="B14" s="218"/>
      <c r="C14" s="55"/>
      <c r="D14" s="54"/>
      <c r="E14" s="54"/>
      <c r="F14" s="54"/>
      <c r="G14" s="54"/>
      <c r="H14" s="54"/>
      <c r="I14" s="54"/>
      <c r="J14" s="54"/>
      <c r="K14" s="54"/>
      <c r="L14" s="54"/>
      <c r="M14" s="54"/>
      <c r="N14" s="63"/>
      <c r="O14" s="68">
        <f t="shared" si="0"/>
        <v>0</v>
      </c>
    </row>
    <row r="15" spans="1:15" ht="24.95" customHeight="1">
      <c r="A15" s="217" t="s">
        <v>62</v>
      </c>
      <c r="B15" s="218"/>
      <c r="C15" s="55"/>
      <c r="D15" s="54"/>
      <c r="E15" s="54"/>
      <c r="F15" s="54"/>
      <c r="G15" s="54"/>
      <c r="H15" s="54"/>
      <c r="I15" s="54"/>
      <c r="J15" s="54"/>
      <c r="K15" s="54"/>
      <c r="L15" s="54"/>
      <c r="M15" s="54"/>
      <c r="N15" s="63"/>
      <c r="O15" s="68">
        <f t="shared" si="0"/>
        <v>0</v>
      </c>
    </row>
    <row r="16" spans="1:15" ht="24.95" customHeight="1">
      <c r="A16" s="217" t="s">
        <v>63</v>
      </c>
      <c r="B16" s="218"/>
      <c r="C16" s="55"/>
      <c r="D16" s="54"/>
      <c r="E16" s="54"/>
      <c r="F16" s="54"/>
      <c r="G16" s="54"/>
      <c r="H16" s="54"/>
      <c r="I16" s="54"/>
      <c r="J16" s="54"/>
      <c r="K16" s="54"/>
      <c r="L16" s="54"/>
      <c r="M16" s="54"/>
      <c r="N16" s="63"/>
      <c r="O16" s="68">
        <f t="shared" si="0"/>
        <v>0</v>
      </c>
    </row>
    <row r="17" spans="1:15" ht="24.95" customHeight="1">
      <c r="A17" s="217" t="s">
        <v>64</v>
      </c>
      <c r="B17" s="218"/>
      <c r="C17" s="55"/>
      <c r="D17" s="54"/>
      <c r="E17" s="54"/>
      <c r="F17" s="54"/>
      <c r="G17" s="54"/>
      <c r="H17" s="54"/>
      <c r="I17" s="54"/>
      <c r="J17" s="54"/>
      <c r="K17" s="54"/>
      <c r="L17" s="54"/>
      <c r="M17" s="54"/>
      <c r="N17" s="63"/>
      <c r="O17" s="68">
        <f t="shared" si="0"/>
        <v>0</v>
      </c>
    </row>
    <row r="18" spans="1:15" ht="24.95" customHeight="1">
      <c r="A18" s="217" t="s">
        <v>65</v>
      </c>
      <c r="B18" s="218"/>
      <c r="C18" s="55"/>
      <c r="D18" s="54"/>
      <c r="E18" s="54"/>
      <c r="F18" s="54"/>
      <c r="G18" s="54"/>
      <c r="H18" s="54"/>
      <c r="I18" s="54"/>
      <c r="J18" s="54"/>
      <c r="K18" s="54"/>
      <c r="L18" s="54"/>
      <c r="M18" s="54"/>
      <c r="N18" s="63"/>
      <c r="O18" s="68">
        <f t="shared" si="0"/>
        <v>0</v>
      </c>
    </row>
    <row r="19" spans="1:15" ht="24.95" customHeight="1">
      <c r="A19" s="224" t="s">
        <v>101</v>
      </c>
      <c r="B19" s="218"/>
      <c r="C19" s="55"/>
      <c r="D19" s="54"/>
      <c r="E19" s="54"/>
      <c r="F19" s="54"/>
      <c r="G19" s="54"/>
      <c r="H19" s="54"/>
      <c r="I19" s="54"/>
      <c r="J19" s="54"/>
      <c r="K19" s="54"/>
      <c r="L19" s="54"/>
      <c r="M19" s="54"/>
      <c r="N19" s="63"/>
      <c r="O19" s="68">
        <f t="shared" si="0"/>
        <v>0</v>
      </c>
    </row>
    <row r="20" spans="1:15" ht="24.95" customHeight="1">
      <c r="A20" s="217" t="s">
        <v>67</v>
      </c>
      <c r="B20" s="218"/>
      <c r="C20" s="55"/>
      <c r="D20" s="54"/>
      <c r="E20" s="54"/>
      <c r="F20" s="54"/>
      <c r="G20" s="54"/>
      <c r="H20" s="54"/>
      <c r="I20" s="54"/>
      <c r="J20" s="54"/>
      <c r="K20" s="54"/>
      <c r="L20" s="54"/>
      <c r="M20" s="54"/>
      <c r="N20" s="63"/>
      <c r="O20" s="68">
        <f t="shared" si="0"/>
        <v>0</v>
      </c>
    </row>
    <row r="21" spans="1:15" ht="24.95" customHeight="1">
      <c r="A21" s="217" t="s">
        <v>68</v>
      </c>
      <c r="B21" s="218"/>
      <c r="C21" s="55"/>
      <c r="D21" s="54"/>
      <c r="E21" s="54"/>
      <c r="F21" s="54"/>
      <c r="G21" s="54"/>
      <c r="H21" s="54"/>
      <c r="I21" s="54"/>
      <c r="J21" s="54"/>
      <c r="K21" s="54"/>
      <c r="L21" s="54"/>
      <c r="M21" s="54"/>
      <c r="N21" s="63"/>
      <c r="O21" s="68">
        <f t="shared" si="0"/>
        <v>0</v>
      </c>
    </row>
    <row r="22" spans="1:15" ht="24.95" customHeight="1">
      <c r="A22" s="217" t="s">
        <v>69</v>
      </c>
      <c r="B22" s="218"/>
      <c r="C22" s="55"/>
      <c r="D22" s="54"/>
      <c r="E22" s="54"/>
      <c r="F22" s="54"/>
      <c r="G22" s="54"/>
      <c r="H22" s="54"/>
      <c r="I22" s="54"/>
      <c r="J22" s="54"/>
      <c r="K22" s="54"/>
      <c r="L22" s="54"/>
      <c r="M22" s="54"/>
      <c r="N22" s="63"/>
      <c r="O22" s="68">
        <f t="shared" si="0"/>
        <v>0</v>
      </c>
    </row>
    <row r="23" spans="1:15" ht="24.95" customHeight="1" thickBot="1">
      <c r="A23" s="220" t="s">
        <v>70</v>
      </c>
      <c r="B23" s="221"/>
      <c r="C23" s="56"/>
      <c r="D23" s="57"/>
      <c r="E23" s="57"/>
      <c r="F23" s="57"/>
      <c r="G23" s="57"/>
      <c r="H23" s="57"/>
      <c r="I23" s="57"/>
      <c r="J23" s="57"/>
      <c r="K23" s="57"/>
      <c r="L23" s="57"/>
      <c r="M23" s="57"/>
      <c r="N23" s="64"/>
      <c r="O23" s="69">
        <f t="shared" si="0"/>
        <v>0</v>
      </c>
    </row>
    <row r="24" spans="1:15" ht="24.95" customHeight="1" thickBot="1">
      <c r="A24" s="222" t="s">
        <v>52</v>
      </c>
      <c r="B24" s="223"/>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196</v>
      </c>
      <c r="B26" s="16"/>
      <c r="C26" s="16"/>
      <c r="D26" s="16"/>
      <c r="E26" s="16"/>
      <c r="F26" s="16"/>
      <c r="G26" s="16"/>
      <c r="H26" s="16"/>
      <c r="I26" s="16"/>
      <c r="J26" s="16"/>
      <c r="K26" s="16"/>
      <c r="L26" s="16"/>
      <c r="M26" s="16"/>
      <c r="N26" s="16"/>
      <c r="O26" s="1"/>
    </row>
    <row r="27" spans="1:15" ht="17.25">
      <c r="A27" s="16" t="s">
        <v>197</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172</v>
      </c>
      <c r="B29" s="16"/>
      <c r="C29" s="16"/>
      <c r="D29" s="16"/>
      <c r="E29" s="16"/>
      <c r="F29" s="16"/>
      <c r="G29" s="16"/>
      <c r="H29" s="16"/>
      <c r="I29" s="16"/>
      <c r="J29" s="16"/>
      <c r="K29" s="16"/>
      <c r="L29" s="16"/>
      <c r="M29" s="16"/>
      <c r="N29" s="16"/>
      <c r="O29" s="1"/>
    </row>
    <row r="30" spans="1:15">
      <c r="O30" s="1"/>
    </row>
    <row r="31" spans="1:15">
      <c r="O31" s="1"/>
    </row>
    <row r="32" spans="1:15">
      <c r="A32" s="1" t="s">
        <v>173</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L2:O2"/>
    <mergeCell ref="A15:B15"/>
    <mergeCell ref="A16:B16"/>
    <mergeCell ref="A23:B23"/>
    <mergeCell ref="A24:B24"/>
    <mergeCell ref="A17:B17"/>
    <mergeCell ref="A18:B18"/>
    <mergeCell ref="A19:B19"/>
    <mergeCell ref="A20:B20"/>
    <mergeCell ref="A21:B21"/>
    <mergeCell ref="A22:B22"/>
    <mergeCell ref="A10:B10"/>
    <mergeCell ref="A11:B11"/>
    <mergeCell ref="A12:B12"/>
    <mergeCell ref="A13:B13"/>
    <mergeCell ref="A14:B14"/>
    <mergeCell ref="A4:B4"/>
    <mergeCell ref="A5:B5"/>
    <mergeCell ref="A7:B7"/>
    <mergeCell ref="A8:B8"/>
    <mergeCell ref="A9:B9"/>
    <mergeCell ref="A6:B6"/>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topLeftCell="A10" zoomScaleNormal="100" zoomScaleSheetLayoutView="100" workbookViewId="0">
      <selection activeCell="A8" sqref="A8:B8"/>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181</v>
      </c>
      <c r="B2" s="16"/>
      <c r="C2" s="16"/>
      <c r="D2" s="16"/>
      <c r="E2" s="16"/>
      <c r="F2" s="16"/>
      <c r="G2" s="1"/>
    </row>
    <row r="3" spans="1:9" ht="14.25">
      <c r="A3" s="1"/>
      <c r="B3" s="1"/>
      <c r="C3" s="1"/>
      <c r="D3" s="1"/>
      <c r="E3" s="1"/>
      <c r="F3" s="1"/>
      <c r="G3" s="1"/>
    </row>
    <row r="4" spans="1:9" ht="24.95" customHeight="1">
      <c r="A4" s="1"/>
      <c r="B4" s="1"/>
      <c r="C4" s="1"/>
      <c r="F4" s="17" t="s">
        <v>72</v>
      </c>
      <c r="G4" s="54"/>
    </row>
    <row r="5" spans="1:9" ht="24.95" customHeight="1">
      <c r="A5" s="1" t="s">
        <v>1</v>
      </c>
      <c r="B5" s="1"/>
      <c r="C5" s="225">
        <f>'別表１（当初申請、変更申請)'!G3</f>
        <v>0</v>
      </c>
      <c r="D5" s="225"/>
      <c r="E5" s="225"/>
      <c r="F5" s="225"/>
      <c r="G5" s="225"/>
    </row>
    <row r="6" spans="1:9" ht="14.25">
      <c r="A6" s="1"/>
      <c r="B6" s="1"/>
      <c r="C6" s="1"/>
      <c r="D6" s="1"/>
      <c r="E6" s="1"/>
      <c r="F6" s="1"/>
      <c r="G6" s="43" t="s">
        <v>151</v>
      </c>
    </row>
    <row r="7" spans="1:9" ht="14.25">
      <c r="A7" s="19"/>
      <c r="B7" s="20"/>
      <c r="C7" s="2" t="s">
        <v>73</v>
      </c>
      <c r="D7" s="228" t="s">
        <v>131</v>
      </c>
      <c r="E7" s="229"/>
      <c r="F7" s="39" t="s">
        <v>137</v>
      </c>
      <c r="G7" s="2"/>
    </row>
    <row r="8" spans="1:9" ht="14.25">
      <c r="A8" s="230" t="s">
        <v>39</v>
      </c>
      <c r="B8" s="231"/>
      <c r="C8" s="4"/>
      <c r="D8" s="232" t="s">
        <v>148</v>
      </c>
      <c r="E8" s="233"/>
      <c r="F8" s="40" t="s">
        <v>147</v>
      </c>
      <c r="G8" s="4" t="s">
        <v>112</v>
      </c>
    </row>
    <row r="9" spans="1:9" ht="14.25">
      <c r="A9" s="21"/>
      <c r="B9" s="22"/>
      <c r="C9" s="9" t="s">
        <v>74</v>
      </c>
      <c r="D9" s="17" t="s">
        <v>75</v>
      </c>
      <c r="E9" s="17" t="s">
        <v>76</v>
      </c>
      <c r="F9" s="42" t="s">
        <v>150</v>
      </c>
      <c r="G9" s="6"/>
    </row>
    <row r="10" spans="1:9" ht="24.95" customHeight="1">
      <c r="A10" s="227" t="s">
        <v>165</v>
      </c>
      <c r="B10" s="227"/>
      <c r="C10" s="50">
        <f>'(ケア一般)階層別、月別利用人員内訳'!O5</f>
        <v>0</v>
      </c>
      <c r="D10" s="50" t="e">
        <f>'単価積算内訳 '!$D$8</f>
        <v>#N/A</v>
      </c>
      <c r="E10" s="50" t="e">
        <f t="shared" ref="E10:E28" si="0">C10*D10</f>
        <v>#N/A</v>
      </c>
      <c r="F10" s="50">
        <f t="shared" ref="F10:F28" si="1">C10*G10</f>
        <v>0</v>
      </c>
      <c r="G10" s="50">
        <f>MIN(I10,'単価積算内訳 '!$D$4)</f>
        <v>7000</v>
      </c>
      <c r="H10" t="str">
        <f>"×"&amp;C10</f>
        <v>×0</v>
      </c>
      <c r="I10" s="49">
        <v>7000</v>
      </c>
    </row>
    <row r="11" spans="1:9" ht="24.95" customHeight="1">
      <c r="A11" s="227" t="s">
        <v>53</v>
      </c>
      <c r="B11" s="227"/>
      <c r="C11" s="50">
        <f>'(ケア一般)階層別、月別利用人員内訳'!O6</f>
        <v>0</v>
      </c>
      <c r="D11" s="50" t="e">
        <f>'単価積算内訳 '!$D$8</f>
        <v>#N/A</v>
      </c>
      <c r="E11" s="50" t="e">
        <f t="shared" si="0"/>
        <v>#N/A</v>
      </c>
      <c r="F11" s="50">
        <f t="shared" si="1"/>
        <v>0</v>
      </c>
      <c r="G11" s="50">
        <f>MIN(I11,'単価積算内訳 '!$D$4)</f>
        <v>10000</v>
      </c>
      <c r="H11" t="str">
        <f t="shared" ref="H11:H28" si="2">"×"&amp;C11</f>
        <v>×0</v>
      </c>
      <c r="I11" s="49">
        <v>10000</v>
      </c>
    </row>
    <row r="12" spans="1:9" ht="24.95" customHeight="1">
      <c r="A12" s="227" t="s">
        <v>54</v>
      </c>
      <c r="B12" s="227"/>
      <c r="C12" s="50">
        <f>'(ケア一般)階層別、月別利用人員内訳'!O7</f>
        <v>0</v>
      </c>
      <c r="D12" s="50" t="e">
        <f>'単価積算内訳 '!$D$8</f>
        <v>#N/A</v>
      </c>
      <c r="E12" s="50" t="e">
        <f t="shared" si="0"/>
        <v>#N/A</v>
      </c>
      <c r="F12" s="50">
        <f t="shared" si="1"/>
        <v>0</v>
      </c>
      <c r="G12" s="50">
        <f>MIN(I12,'単価積算内訳 '!$D$4)</f>
        <v>13000</v>
      </c>
      <c r="H12" t="str">
        <f t="shared" si="2"/>
        <v>×0</v>
      </c>
      <c r="I12" s="49">
        <v>13000</v>
      </c>
    </row>
    <row r="13" spans="1:9" ht="24.95" customHeight="1">
      <c r="A13" s="227" t="s">
        <v>55</v>
      </c>
      <c r="B13" s="227"/>
      <c r="C13" s="50">
        <f>'(ケア一般)階層別、月別利用人員内訳'!O8</f>
        <v>0</v>
      </c>
      <c r="D13" s="50" t="e">
        <f>'単価積算内訳 '!$D$8</f>
        <v>#N/A</v>
      </c>
      <c r="E13" s="50" t="e">
        <f t="shared" si="0"/>
        <v>#N/A</v>
      </c>
      <c r="F13" s="50">
        <f t="shared" si="1"/>
        <v>0</v>
      </c>
      <c r="G13" s="50">
        <f>MIN(I13,'単価積算内訳 '!$D$4)</f>
        <v>16000</v>
      </c>
      <c r="H13" t="str">
        <f t="shared" si="2"/>
        <v>×0</v>
      </c>
      <c r="I13" s="49">
        <v>16000</v>
      </c>
    </row>
    <row r="14" spans="1:9" ht="24.95" customHeight="1">
      <c r="A14" s="227" t="s">
        <v>56</v>
      </c>
      <c r="B14" s="227"/>
      <c r="C14" s="50">
        <f>'(ケア一般)階層別、月別利用人員内訳'!O9</f>
        <v>0</v>
      </c>
      <c r="D14" s="50" t="e">
        <f>'単価積算内訳 '!$D$8</f>
        <v>#N/A</v>
      </c>
      <c r="E14" s="50" t="e">
        <f t="shared" si="0"/>
        <v>#N/A</v>
      </c>
      <c r="F14" s="50">
        <f t="shared" si="1"/>
        <v>0</v>
      </c>
      <c r="G14" s="50">
        <f>MIN(I14,'単価積算内訳 '!$D$4)</f>
        <v>19000</v>
      </c>
      <c r="H14" t="str">
        <f t="shared" si="2"/>
        <v>×0</v>
      </c>
      <c r="I14" s="49">
        <v>19000</v>
      </c>
    </row>
    <row r="15" spans="1:9" ht="24.95" customHeight="1">
      <c r="A15" s="227" t="s">
        <v>57</v>
      </c>
      <c r="B15" s="227"/>
      <c r="C15" s="50">
        <f>'(ケア一般)階層別、月別利用人員内訳'!O10</f>
        <v>0</v>
      </c>
      <c r="D15" s="50" t="e">
        <f>'単価積算内訳 '!$D$8</f>
        <v>#N/A</v>
      </c>
      <c r="E15" s="50" t="e">
        <f t="shared" si="0"/>
        <v>#N/A</v>
      </c>
      <c r="F15" s="50">
        <f t="shared" si="1"/>
        <v>0</v>
      </c>
      <c r="G15" s="50">
        <f>MIN(I15,'単価積算内訳 '!$D$4)</f>
        <v>22000</v>
      </c>
      <c r="H15" t="str">
        <f t="shared" si="2"/>
        <v>×0</v>
      </c>
      <c r="I15" s="49">
        <v>22000</v>
      </c>
    </row>
    <row r="16" spans="1:9" ht="24.95" customHeight="1">
      <c r="A16" s="227" t="s">
        <v>58</v>
      </c>
      <c r="B16" s="227"/>
      <c r="C16" s="50">
        <f>'(ケア一般)階層別、月別利用人員内訳'!O11</f>
        <v>0</v>
      </c>
      <c r="D16" s="50" t="e">
        <f>'単価積算内訳 '!$D$8</f>
        <v>#N/A</v>
      </c>
      <c r="E16" s="50" t="e">
        <f t="shared" si="0"/>
        <v>#N/A</v>
      </c>
      <c r="F16" s="50">
        <f t="shared" si="1"/>
        <v>0</v>
      </c>
      <c r="G16" s="50">
        <f>MIN(I16,'単価積算内訳 '!$D$4)</f>
        <v>25000</v>
      </c>
      <c r="H16" t="str">
        <f t="shared" si="2"/>
        <v>×0</v>
      </c>
      <c r="I16" s="49">
        <v>25000</v>
      </c>
    </row>
    <row r="17" spans="1:9" ht="24.95" customHeight="1">
      <c r="A17" s="227" t="s">
        <v>59</v>
      </c>
      <c r="B17" s="227"/>
      <c r="C17" s="50">
        <f>'(ケア一般)階層別、月別利用人員内訳'!O12</f>
        <v>0</v>
      </c>
      <c r="D17" s="50" t="e">
        <f>'単価積算内訳 '!$D$8</f>
        <v>#N/A</v>
      </c>
      <c r="E17" s="50" t="e">
        <f t="shared" si="0"/>
        <v>#N/A</v>
      </c>
      <c r="F17" s="50">
        <f t="shared" si="1"/>
        <v>0</v>
      </c>
      <c r="G17" s="50">
        <f>MIN(I17,'単価積算内訳 '!$D$4)</f>
        <v>30000</v>
      </c>
      <c r="H17" t="str">
        <f t="shared" si="2"/>
        <v>×0</v>
      </c>
      <c r="I17" s="49">
        <v>30000</v>
      </c>
    </row>
    <row r="18" spans="1:9" ht="24.95" customHeight="1">
      <c r="A18" s="227" t="s">
        <v>60</v>
      </c>
      <c r="B18" s="227"/>
      <c r="C18" s="50">
        <f>'(ケア一般)階層別、月別利用人員内訳'!O13</f>
        <v>0</v>
      </c>
      <c r="D18" s="50" t="e">
        <f>'単価積算内訳 '!$D$8</f>
        <v>#N/A</v>
      </c>
      <c r="E18" s="50" t="e">
        <f t="shared" si="0"/>
        <v>#N/A</v>
      </c>
      <c r="F18" s="50">
        <f t="shared" si="1"/>
        <v>0</v>
      </c>
      <c r="G18" s="50">
        <f>MIN(I18,'単価積算内訳 '!$D$4)</f>
        <v>35000</v>
      </c>
      <c r="H18" t="str">
        <f t="shared" si="2"/>
        <v>×0</v>
      </c>
      <c r="I18" s="49">
        <v>35000</v>
      </c>
    </row>
    <row r="19" spans="1:9" ht="24.95" customHeight="1">
      <c r="A19" s="227" t="s">
        <v>61</v>
      </c>
      <c r="B19" s="227"/>
      <c r="C19" s="50">
        <f>'(ケア一般)階層別、月別利用人員内訳'!O14</f>
        <v>0</v>
      </c>
      <c r="D19" s="50" t="e">
        <f>'単価積算内訳 '!$D$8</f>
        <v>#N/A</v>
      </c>
      <c r="E19" s="50" t="e">
        <f t="shared" si="0"/>
        <v>#N/A</v>
      </c>
      <c r="F19" s="50">
        <f t="shared" si="1"/>
        <v>0</v>
      </c>
      <c r="G19" s="50">
        <f>MIN(I19,'単価積算内訳 '!$D$4)</f>
        <v>40000</v>
      </c>
      <c r="H19" t="str">
        <f t="shared" si="2"/>
        <v>×0</v>
      </c>
      <c r="I19" s="49">
        <v>40000</v>
      </c>
    </row>
    <row r="20" spans="1:9" ht="24.95" customHeight="1">
      <c r="A20" s="227" t="s">
        <v>62</v>
      </c>
      <c r="B20" s="227"/>
      <c r="C20" s="50">
        <f>'(ケア一般)階層別、月別利用人員内訳'!O15</f>
        <v>0</v>
      </c>
      <c r="D20" s="50" t="e">
        <f>'単価積算内訳 '!$D$8</f>
        <v>#N/A</v>
      </c>
      <c r="E20" s="50" t="e">
        <f t="shared" si="0"/>
        <v>#N/A</v>
      </c>
      <c r="F20" s="50">
        <f t="shared" si="1"/>
        <v>0</v>
      </c>
      <c r="G20" s="50">
        <f>MIN(I20,'単価積算内訳 '!$D$4)</f>
        <v>45000</v>
      </c>
      <c r="H20" t="str">
        <f t="shared" si="2"/>
        <v>×0</v>
      </c>
      <c r="I20" s="49">
        <v>45000</v>
      </c>
    </row>
    <row r="21" spans="1:9" ht="24.95" customHeight="1">
      <c r="A21" s="227" t="s">
        <v>63</v>
      </c>
      <c r="B21" s="227"/>
      <c r="C21" s="50">
        <f>'(ケア一般)階層別、月別利用人員内訳'!O16</f>
        <v>0</v>
      </c>
      <c r="D21" s="50" t="e">
        <f>'単価積算内訳 '!$D$8</f>
        <v>#N/A</v>
      </c>
      <c r="E21" s="50" t="e">
        <f t="shared" si="0"/>
        <v>#N/A</v>
      </c>
      <c r="F21" s="50">
        <f t="shared" si="1"/>
        <v>0</v>
      </c>
      <c r="G21" s="50">
        <f>MIN(I21,'単価積算内訳 '!$D$4)</f>
        <v>50000</v>
      </c>
      <c r="H21" t="str">
        <f t="shared" si="2"/>
        <v>×0</v>
      </c>
      <c r="I21" s="49">
        <v>50000</v>
      </c>
    </row>
    <row r="22" spans="1:9" ht="24.95" customHeight="1">
      <c r="A22" s="227" t="s">
        <v>64</v>
      </c>
      <c r="B22" s="227"/>
      <c r="C22" s="50">
        <f>'(ケア一般)階層別、月別利用人員内訳'!O17</f>
        <v>0</v>
      </c>
      <c r="D22" s="50" t="e">
        <f>'単価積算内訳 '!$D$8</f>
        <v>#N/A</v>
      </c>
      <c r="E22" s="50" t="e">
        <f t="shared" si="0"/>
        <v>#N/A</v>
      </c>
      <c r="F22" s="50">
        <f t="shared" si="1"/>
        <v>0</v>
      </c>
      <c r="G22" s="50">
        <f>MIN(I22,'単価積算内訳 '!$D$4)</f>
        <v>57000</v>
      </c>
      <c r="H22" t="str">
        <f t="shared" si="2"/>
        <v>×0</v>
      </c>
      <c r="I22" s="49">
        <v>57000</v>
      </c>
    </row>
    <row r="23" spans="1:9" ht="24.95" customHeight="1">
      <c r="A23" s="227" t="s">
        <v>65</v>
      </c>
      <c r="B23" s="227"/>
      <c r="C23" s="50">
        <f>'(ケア一般)階層別、月別利用人員内訳'!O18</f>
        <v>0</v>
      </c>
      <c r="D23" s="50" t="e">
        <f>'単価積算内訳 '!$D$8</f>
        <v>#N/A</v>
      </c>
      <c r="E23" s="50" t="e">
        <f t="shared" si="0"/>
        <v>#N/A</v>
      </c>
      <c r="F23" s="50">
        <f t="shared" si="1"/>
        <v>0</v>
      </c>
      <c r="G23" s="50">
        <f>MIN(I23,'単価積算内訳 '!$D$4)</f>
        <v>64000</v>
      </c>
      <c r="H23" t="str">
        <f t="shared" si="2"/>
        <v>×0</v>
      </c>
      <c r="I23" s="49">
        <v>64000</v>
      </c>
    </row>
    <row r="24" spans="1:9" ht="24.95" customHeight="1">
      <c r="A24" s="227" t="s">
        <v>66</v>
      </c>
      <c r="B24" s="227"/>
      <c r="C24" s="50">
        <f>'(ケア一般)階層別、月別利用人員内訳'!O19</f>
        <v>0</v>
      </c>
      <c r="D24" s="50" t="e">
        <f>'単価積算内訳 '!$D$8</f>
        <v>#N/A</v>
      </c>
      <c r="E24" s="50" t="e">
        <f t="shared" si="0"/>
        <v>#N/A</v>
      </c>
      <c r="F24" s="50">
        <f t="shared" si="1"/>
        <v>0</v>
      </c>
      <c r="G24" s="50">
        <f>MIN(I24,'単価積算内訳 '!$D$4)</f>
        <v>71000</v>
      </c>
      <c r="H24" t="str">
        <f t="shared" si="2"/>
        <v>×0</v>
      </c>
      <c r="I24" s="49">
        <v>71000</v>
      </c>
    </row>
    <row r="25" spans="1:9" ht="24.95" customHeight="1">
      <c r="A25" s="227" t="s">
        <v>67</v>
      </c>
      <c r="B25" s="227"/>
      <c r="C25" s="50">
        <f>'(ケア一般)階層別、月別利用人員内訳'!O20</f>
        <v>0</v>
      </c>
      <c r="D25" s="50" t="e">
        <f>'単価積算内訳 '!$D$8</f>
        <v>#N/A</v>
      </c>
      <c r="E25" s="50" t="e">
        <f t="shared" si="0"/>
        <v>#N/A</v>
      </c>
      <c r="F25" s="50">
        <f t="shared" si="1"/>
        <v>0</v>
      </c>
      <c r="G25" s="50">
        <f>MIN(I25,'単価積算内訳 '!$D$4)</f>
        <v>78000</v>
      </c>
      <c r="H25" t="str">
        <f t="shared" si="2"/>
        <v>×0</v>
      </c>
      <c r="I25" s="49">
        <v>78000</v>
      </c>
    </row>
    <row r="26" spans="1:9" ht="24.95" customHeight="1">
      <c r="A26" s="227" t="s">
        <v>68</v>
      </c>
      <c r="B26" s="227"/>
      <c r="C26" s="50">
        <f>'(ケア一般)階層別、月別利用人員内訳'!O21</f>
        <v>0</v>
      </c>
      <c r="D26" s="50" t="e">
        <f>'単価積算内訳 '!$D$8</f>
        <v>#N/A</v>
      </c>
      <c r="E26" s="50" t="e">
        <f t="shared" si="0"/>
        <v>#N/A</v>
      </c>
      <c r="F26" s="50">
        <f t="shared" si="1"/>
        <v>0</v>
      </c>
      <c r="G26" s="50">
        <f>MIN(I26,'単価積算内訳 '!$D$4)</f>
        <v>85000</v>
      </c>
      <c r="H26" t="str">
        <f t="shared" si="2"/>
        <v>×0</v>
      </c>
      <c r="I26" s="49">
        <v>85000</v>
      </c>
    </row>
    <row r="27" spans="1:9" ht="24.95" customHeight="1">
      <c r="A27" s="227" t="s">
        <v>69</v>
      </c>
      <c r="B27" s="227"/>
      <c r="C27" s="50">
        <f>'(ケア一般)階層別、月別利用人員内訳'!O22</f>
        <v>0</v>
      </c>
      <c r="D27" s="50" t="e">
        <f>'単価積算内訳 '!$D$8</f>
        <v>#N/A</v>
      </c>
      <c r="E27" s="50" t="e">
        <f t="shared" si="0"/>
        <v>#N/A</v>
      </c>
      <c r="F27" s="50">
        <f t="shared" si="1"/>
        <v>0</v>
      </c>
      <c r="G27" s="50">
        <f>MIN(I27,'単価積算内訳 '!$D$4)</f>
        <v>93000</v>
      </c>
      <c r="H27" t="str">
        <f t="shared" si="2"/>
        <v>×0</v>
      </c>
      <c r="I27" s="49">
        <v>93000</v>
      </c>
    </row>
    <row r="28" spans="1:9" ht="24.95" customHeight="1">
      <c r="A28" s="227" t="s">
        <v>70</v>
      </c>
      <c r="B28" s="227"/>
      <c r="C28" s="50">
        <f>'(ケア一般)階層別、月別利用人員内訳'!O23</f>
        <v>0</v>
      </c>
      <c r="D28" s="50" t="e">
        <f>'単価積算内訳 '!$D$8</f>
        <v>#N/A</v>
      </c>
      <c r="E28" s="50" t="e">
        <f t="shared" si="0"/>
        <v>#N/A</v>
      </c>
      <c r="F28" s="50">
        <f t="shared" si="1"/>
        <v>0</v>
      </c>
      <c r="G28" s="50">
        <f>MIN(I28,'単価積算内訳 '!$D$4)</f>
        <v>0</v>
      </c>
      <c r="H28" t="str">
        <f t="shared" si="2"/>
        <v>×0</v>
      </c>
      <c r="I28" s="49">
        <f>'単価積算内訳 '!D4</f>
        <v>0</v>
      </c>
    </row>
    <row r="29" spans="1:9" ht="24.95" customHeight="1">
      <c r="A29" s="227" t="s">
        <v>52</v>
      </c>
      <c r="B29" s="227"/>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129</v>
      </c>
      <c r="B31" s="24"/>
      <c r="C31" s="24"/>
      <c r="D31" s="24"/>
      <c r="E31" s="24"/>
      <c r="F31" s="24"/>
      <c r="G31" s="24"/>
    </row>
    <row r="32" spans="1:9" ht="14.25">
      <c r="A32" s="24" t="s">
        <v>174</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225" t="s">
        <v>175</v>
      </c>
      <c r="B35" s="226"/>
      <c r="C35" s="226"/>
      <c r="D35" s="226"/>
      <c r="E35" s="226"/>
      <c r="F35" s="226"/>
      <c r="G35" s="226"/>
    </row>
    <row r="36" spans="1:7" ht="21" customHeight="1">
      <c r="A36" s="1" t="s">
        <v>176</v>
      </c>
      <c r="B36" s="1"/>
      <c r="C36" s="1"/>
      <c r="D36" s="1"/>
      <c r="E36" s="1"/>
      <c r="F36" s="1"/>
      <c r="G36" s="1"/>
    </row>
  </sheetData>
  <sheetProtection password="DD4F"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topLeftCell="A2" zoomScaleNormal="100" zoomScaleSheetLayoutView="100" workbookViewId="0">
      <selection activeCell="D4" sqref="D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237" t="s">
        <v>78</v>
      </c>
      <c r="B2" s="238"/>
      <c r="C2" s="238"/>
      <c r="D2" s="234" t="s">
        <v>180</v>
      </c>
      <c r="E2" s="234"/>
      <c r="F2" s="234" t="s">
        <v>79</v>
      </c>
      <c r="G2" s="234"/>
      <c r="H2" s="234" t="s">
        <v>79</v>
      </c>
      <c r="I2" s="234"/>
      <c r="P2" s="78" t="s">
        <v>182</v>
      </c>
      <c r="Q2" s="79"/>
    </row>
    <row r="3" spans="1:18" ht="78" customHeight="1">
      <c r="A3" s="237" t="s">
        <v>132</v>
      </c>
      <c r="B3" s="238"/>
      <c r="C3" s="238"/>
      <c r="D3" s="62" t="s">
        <v>133</v>
      </c>
      <c r="E3" s="52" t="s">
        <v>134</v>
      </c>
      <c r="F3" s="62" t="s">
        <v>133</v>
      </c>
      <c r="G3" s="52" t="s">
        <v>134</v>
      </c>
      <c r="H3" s="62" t="s">
        <v>133</v>
      </c>
      <c r="I3" s="52" t="s">
        <v>134</v>
      </c>
      <c r="P3" s="78" t="s">
        <v>183</v>
      </c>
      <c r="Q3" s="79" t="s">
        <v>184</v>
      </c>
    </row>
    <row r="4" spans="1:18" ht="78" customHeight="1">
      <c r="A4" s="235" t="s">
        <v>135</v>
      </c>
      <c r="B4" s="236"/>
      <c r="C4" s="236"/>
      <c r="D4" s="80"/>
      <c r="E4" s="81"/>
      <c r="F4" s="81"/>
      <c r="G4" s="81"/>
      <c r="H4" s="82"/>
      <c r="I4" s="82"/>
      <c r="P4" s="78">
        <v>0</v>
      </c>
      <c r="Q4" s="79" t="s">
        <v>185</v>
      </c>
      <c r="R4" s="83">
        <v>0.03</v>
      </c>
    </row>
    <row r="5" spans="1:18" ht="81.75" customHeight="1">
      <c r="A5" s="245" t="s">
        <v>166</v>
      </c>
      <c r="B5" s="248" t="s">
        <v>130</v>
      </c>
      <c r="C5" s="84" t="s">
        <v>195</v>
      </c>
      <c r="D5" s="250" t="e">
        <f>VLOOKUP($C$6,$Q$4:$R$11,2,0)*D4</f>
        <v>#N/A</v>
      </c>
      <c r="E5" s="250"/>
      <c r="F5" s="239"/>
      <c r="G5" s="239"/>
      <c r="H5" s="241"/>
      <c r="I5" s="241"/>
      <c r="P5" s="78">
        <v>2</v>
      </c>
      <c r="Q5" s="79" t="s">
        <v>186</v>
      </c>
      <c r="R5" s="83">
        <v>0.05</v>
      </c>
    </row>
    <row r="6" spans="1:18" ht="36" customHeight="1">
      <c r="A6" s="246"/>
      <c r="B6" s="249"/>
      <c r="C6" s="85"/>
      <c r="D6" s="251"/>
      <c r="E6" s="251"/>
      <c r="F6" s="240"/>
      <c r="G6" s="240"/>
      <c r="H6" s="242"/>
      <c r="I6" s="242"/>
      <c r="P6" s="78">
        <v>4</v>
      </c>
      <c r="Q6" s="79" t="s">
        <v>187</v>
      </c>
      <c r="R6" s="83">
        <v>7.0000000000000007E-2</v>
      </c>
    </row>
    <row r="7" spans="1:18" ht="78" customHeight="1">
      <c r="A7" s="247"/>
      <c r="B7" s="243" t="s">
        <v>188</v>
      </c>
      <c r="C7" s="244"/>
      <c r="D7" s="53"/>
      <c r="E7" s="53"/>
      <c r="F7" s="53"/>
      <c r="G7" s="53"/>
      <c r="H7" s="53"/>
      <c r="I7" s="53"/>
      <c r="P7" s="78">
        <v>6</v>
      </c>
      <c r="Q7" s="79" t="s">
        <v>189</v>
      </c>
      <c r="R7" s="83">
        <v>0.09</v>
      </c>
    </row>
    <row r="8" spans="1:18" ht="78" customHeight="1">
      <c r="A8" s="237" t="s">
        <v>80</v>
      </c>
      <c r="B8" s="238"/>
      <c r="C8" s="238"/>
      <c r="D8" s="81" t="e">
        <f>SUM(D4:D6)</f>
        <v>#N/A</v>
      </c>
      <c r="E8" s="81"/>
      <c r="F8" s="53"/>
      <c r="G8" s="53"/>
      <c r="H8" s="53"/>
      <c r="I8" s="53"/>
      <c r="P8" s="78">
        <v>8</v>
      </c>
      <c r="Q8" s="79" t="s">
        <v>190</v>
      </c>
      <c r="R8" s="83">
        <v>0.11</v>
      </c>
    </row>
    <row r="9" spans="1:18" ht="35.1" customHeight="1">
      <c r="A9" s="16" t="s">
        <v>191</v>
      </c>
      <c r="P9" s="78">
        <v>10</v>
      </c>
      <c r="Q9" s="79" t="s">
        <v>192</v>
      </c>
      <c r="R9" s="83">
        <v>0.13</v>
      </c>
    </row>
    <row r="10" spans="1:18" ht="14.25">
      <c r="P10" s="78">
        <v>12</v>
      </c>
      <c r="Q10" s="79" t="s">
        <v>193</v>
      </c>
      <c r="R10" s="83">
        <v>0.15</v>
      </c>
    </row>
    <row r="11" spans="1:18" ht="14.25">
      <c r="P11" s="78">
        <v>14</v>
      </c>
      <c r="Q11" s="79" t="s">
        <v>194</v>
      </c>
      <c r="R11" s="83">
        <v>0.16</v>
      </c>
    </row>
  </sheetData>
  <sheetProtection password="DD4F" sheet="1"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A8" sqref="A8"/>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129" t="s">
        <v>160</v>
      </c>
      <c r="D2" s="129"/>
    </row>
    <row r="3" spans="1:4" ht="14.25">
      <c r="A3" s="1" t="s">
        <v>124</v>
      </c>
      <c r="B3" s="1">
        <f>'基準額内訳(一般入居者)'!G4</f>
        <v>0</v>
      </c>
      <c r="C3" s="31"/>
      <c r="D3" s="32"/>
    </row>
    <row r="4" spans="1:4" ht="14.25">
      <c r="A4" s="1"/>
      <c r="B4" s="1"/>
      <c r="C4" s="1"/>
      <c r="D4" s="1"/>
    </row>
    <row r="5" spans="1:4" ht="24.95" customHeight="1">
      <c r="A5" s="252" t="s">
        <v>82</v>
      </c>
      <c r="B5" s="254" t="s">
        <v>125</v>
      </c>
      <c r="C5" s="255"/>
      <c r="D5" s="256" t="s">
        <v>128</v>
      </c>
    </row>
    <row r="6" spans="1:4" ht="24.95" customHeight="1">
      <c r="A6" s="253"/>
      <c r="B6" s="34" t="s">
        <v>126</v>
      </c>
      <c r="C6" s="33" t="s">
        <v>127</v>
      </c>
      <c r="D6" s="256"/>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A8" sqref="A8"/>
    </sheetView>
  </sheetViews>
  <sheetFormatPr defaultRowHeight="13.5"/>
  <cols>
    <col min="2" max="2" width="17.25" customWidth="1"/>
    <col min="3" max="3" width="22" customWidth="1"/>
    <col min="4" max="4" width="17.25" customWidth="1"/>
    <col min="5" max="5" width="16.75" customWidth="1"/>
  </cols>
  <sheetData>
    <row r="1" spans="1:6" ht="24.95" customHeight="1">
      <c r="A1" s="28" t="s">
        <v>91</v>
      </c>
      <c r="B1" s="1"/>
      <c r="C1" s="1"/>
      <c r="D1" s="1"/>
      <c r="E1" s="1"/>
    </row>
    <row r="2" spans="1:6" ht="27" customHeight="1">
      <c r="A2" s="1" t="s">
        <v>1</v>
      </c>
      <c r="B2" s="1">
        <f>'別表１（当初申請、変更申請)'!G3</f>
        <v>0</v>
      </c>
      <c r="C2" s="257" t="s">
        <v>161</v>
      </c>
      <c r="D2" s="257"/>
      <c r="E2" s="257"/>
      <c r="F2" s="257"/>
    </row>
    <row r="3" spans="1:6" ht="14.25">
      <c r="A3" s="1"/>
      <c r="B3" s="1"/>
      <c r="C3" s="1"/>
      <c r="D3" s="1"/>
      <c r="E3" s="46"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H7" sqref="H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257" t="s">
        <v>149</v>
      </c>
      <c r="B2" s="257"/>
      <c r="C2" s="257"/>
      <c r="D2" s="257"/>
      <c r="E2" s="257"/>
      <c r="F2" s="257"/>
      <c r="G2" s="257"/>
      <c r="H2" s="257"/>
      <c r="I2" s="257"/>
    </row>
    <row r="3" spans="1:9" ht="24.95" customHeight="1">
      <c r="A3" t="s">
        <v>154</v>
      </c>
      <c r="G3" s="1" t="s">
        <v>1</v>
      </c>
      <c r="H3" s="130"/>
      <c r="I3" s="130"/>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1"/>
      <c r="B7" s="61"/>
      <c r="C7" s="59" t="e">
        <f>'基準額内訳(一般入居者)'!E29</f>
        <v>#N/A</v>
      </c>
      <c r="D7" s="59">
        <f>'基準額内訳(一般入居者)'!F29</f>
        <v>0</v>
      </c>
      <c r="E7" s="59" t="e">
        <f>MIN(B7,C7)-D7</f>
        <v>#N/A</v>
      </c>
      <c r="F7" s="59" t="e">
        <f>E7</f>
        <v>#N/A</v>
      </c>
      <c r="G7" s="59" t="e">
        <f>F7</f>
        <v>#N/A</v>
      </c>
      <c r="H7" s="61"/>
      <c r="I7" s="60" t="e">
        <f>H7-G7</f>
        <v>#N/A</v>
      </c>
    </row>
    <row r="8" spans="1:9" ht="24.95" customHeight="1">
      <c r="A8" s="1" t="s">
        <v>168</v>
      </c>
    </row>
    <row r="9" spans="1:9" ht="24.95" customHeight="1">
      <c r="A9" s="1" t="s">
        <v>177</v>
      </c>
    </row>
    <row r="10" spans="1:9" ht="24.95" customHeight="1"/>
  </sheetData>
  <sheetProtection algorithmName="SHA-512" hashValue="BxHlK+56ceGjdS33johUCUNL77p+YSrJz//9OM05pQbQkZ/tjkKQs2H4PWPhsT5/RDBpi+YSnhF36bZhJNQzvw==" saltValue="O1F2kY/gOYrPwYb5RID1fA=="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A8" sqref="A8"/>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t="s">
        <v>1</v>
      </c>
      <c r="D3" s="77">
        <f>'精算書（実績報告）'!H3</f>
        <v>0</v>
      </c>
    </row>
    <row r="4" spans="1:5" ht="24.95" customHeight="1">
      <c r="A4" s="1" t="s">
        <v>21</v>
      </c>
      <c r="B4" s="1"/>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178</v>
      </c>
      <c r="B36" s="1"/>
      <c r="C36" s="1"/>
      <c r="D36" s="1"/>
    </row>
    <row r="37" spans="1:4" ht="24.95" customHeight="1">
      <c r="A37" s="1" t="s">
        <v>159</v>
      </c>
      <c r="B37" s="1"/>
      <c r="C37" s="1"/>
      <c r="D37" s="1"/>
    </row>
    <row r="38" spans="1:4" ht="24.95" customHeight="1">
      <c r="A38" s="1" t="s">
        <v>158</v>
      </c>
      <c r="B38" s="1"/>
      <c r="C38" s="1"/>
      <c r="D38" s="1"/>
    </row>
    <row r="39" spans="1:4" ht="24.95" customHeight="1">
      <c r="A39" s="1" t="s">
        <v>179</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98045-1B78-4740-B6B5-2A913D7080F8}">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100" customWidth="1"/>
    <col min="7" max="7" width="3.3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254</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192" t="s">
        <v>200</v>
      </c>
      <c r="Q3" s="192"/>
      <c r="R3" s="193">
        <f>'精算書（実績報告）'!H3</f>
        <v>0</v>
      </c>
      <c r="S3" s="193"/>
      <c r="T3" s="193"/>
      <c r="U3" s="193"/>
      <c r="V3" s="193"/>
      <c r="W3" s="193"/>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146" t="s">
        <v>203</v>
      </c>
      <c r="B5" s="194" t="s">
        <v>255</v>
      </c>
      <c r="C5" s="195"/>
      <c r="D5" s="195"/>
      <c r="E5" s="195"/>
      <c r="F5" s="195"/>
      <c r="G5" s="196"/>
      <c r="H5" s="203" t="s">
        <v>205</v>
      </c>
      <c r="I5" s="204"/>
      <c r="J5" s="205" t="s">
        <v>206</v>
      </c>
      <c r="K5" s="205"/>
      <c r="L5" s="205"/>
      <c r="M5" s="206" t="s">
        <v>207</v>
      </c>
      <c r="N5" s="207"/>
      <c r="O5" s="208" t="s">
        <v>208</v>
      </c>
      <c r="P5" s="204"/>
      <c r="Q5" s="209"/>
      <c r="R5" s="208" t="s">
        <v>209</v>
      </c>
      <c r="S5" s="204"/>
      <c r="T5" s="204"/>
      <c r="U5" s="204"/>
      <c r="V5" s="204"/>
      <c r="W5" s="103"/>
      <c r="X5" s="98"/>
      <c r="AA5" s="100" t="s">
        <v>210</v>
      </c>
      <c r="AB5" s="100" t="s">
        <v>189</v>
      </c>
      <c r="AC5" s="100">
        <v>0.09</v>
      </c>
      <c r="AD5" s="100">
        <f t="shared" si="0"/>
        <v>1.0900000000000001</v>
      </c>
    </row>
    <row r="6" spans="1:30" ht="21.75" customHeight="1">
      <c r="A6" s="147"/>
      <c r="B6" s="197"/>
      <c r="C6" s="198"/>
      <c r="D6" s="198"/>
      <c r="E6" s="198"/>
      <c r="F6" s="198"/>
      <c r="G6" s="199"/>
      <c r="H6" s="184"/>
      <c r="I6" s="185"/>
      <c r="J6" s="186"/>
      <c r="K6" s="187"/>
      <c r="L6" s="104" t="s">
        <v>211</v>
      </c>
      <c r="M6" s="87"/>
      <c r="N6" s="105" t="s">
        <v>212</v>
      </c>
      <c r="O6" s="102" t="s">
        <v>213</v>
      </c>
      <c r="P6" s="181"/>
      <c r="Q6" s="188"/>
      <c r="R6" s="106" t="s">
        <v>214</v>
      </c>
      <c r="S6" s="189">
        <f>J6*M6*P6</f>
        <v>0</v>
      </c>
      <c r="T6" s="189"/>
      <c r="U6" s="189"/>
      <c r="V6" s="190"/>
      <c r="W6" s="210" t="s">
        <v>215</v>
      </c>
      <c r="X6" s="98"/>
      <c r="AA6" s="100" t="s">
        <v>216</v>
      </c>
      <c r="AB6" s="100" t="s">
        <v>190</v>
      </c>
      <c r="AC6" s="100">
        <v>0.11</v>
      </c>
      <c r="AD6" s="100">
        <f t="shared" si="0"/>
        <v>1.1100000000000001</v>
      </c>
    </row>
    <row r="7" spans="1:30" ht="21.75" customHeight="1">
      <c r="A7" s="147"/>
      <c r="B7" s="197"/>
      <c r="C7" s="198"/>
      <c r="D7" s="198"/>
      <c r="E7" s="198"/>
      <c r="F7" s="198"/>
      <c r="G7" s="199"/>
      <c r="H7" s="184"/>
      <c r="I7" s="185"/>
      <c r="J7" s="186"/>
      <c r="K7" s="187"/>
      <c r="L7" s="104" t="s">
        <v>211</v>
      </c>
      <c r="M7" s="87"/>
      <c r="N7" s="105" t="s">
        <v>212</v>
      </c>
      <c r="O7" s="102" t="s">
        <v>213</v>
      </c>
      <c r="P7" s="181"/>
      <c r="Q7" s="188"/>
      <c r="R7" s="106" t="s">
        <v>214</v>
      </c>
      <c r="S7" s="189">
        <f t="shared" ref="S7:S17" si="1">J7*M7*P7</f>
        <v>0</v>
      </c>
      <c r="T7" s="189"/>
      <c r="U7" s="189"/>
      <c r="V7" s="190"/>
      <c r="W7" s="211"/>
      <c r="X7" s="98"/>
      <c r="AA7" s="100" t="s">
        <v>217</v>
      </c>
      <c r="AB7" s="100" t="s">
        <v>192</v>
      </c>
      <c r="AC7" s="100">
        <v>0.13</v>
      </c>
      <c r="AD7" s="100">
        <f t="shared" si="0"/>
        <v>1.1299999999999999</v>
      </c>
    </row>
    <row r="8" spans="1:30" ht="21.75" customHeight="1">
      <c r="A8" s="147"/>
      <c r="B8" s="197"/>
      <c r="C8" s="198"/>
      <c r="D8" s="198"/>
      <c r="E8" s="198"/>
      <c r="F8" s="198"/>
      <c r="G8" s="199"/>
      <c r="H8" s="184"/>
      <c r="I8" s="185"/>
      <c r="J8" s="186"/>
      <c r="K8" s="187"/>
      <c r="L8" s="104" t="s">
        <v>211</v>
      </c>
      <c r="M8" s="87"/>
      <c r="N8" s="105" t="s">
        <v>212</v>
      </c>
      <c r="O8" s="102" t="s">
        <v>213</v>
      </c>
      <c r="P8" s="181"/>
      <c r="Q8" s="188"/>
      <c r="R8" s="106" t="s">
        <v>214</v>
      </c>
      <c r="S8" s="189">
        <f t="shared" si="1"/>
        <v>0</v>
      </c>
      <c r="T8" s="189"/>
      <c r="U8" s="189"/>
      <c r="V8" s="190"/>
      <c r="W8" s="211"/>
      <c r="X8" s="98"/>
      <c r="AA8" s="100" t="s">
        <v>218</v>
      </c>
      <c r="AB8" s="100" t="s">
        <v>193</v>
      </c>
      <c r="AC8" s="100">
        <v>0.15</v>
      </c>
      <c r="AD8" s="100">
        <f t="shared" si="0"/>
        <v>1.1499999999999999</v>
      </c>
    </row>
    <row r="9" spans="1:30" ht="21.75" customHeight="1">
      <c r="A9" s="147"/>
      <c r="B9" s="197"/>
      <c r="C9" s="198"/>
      <c r="D9" s="198"/>
      <c r="E9" s="198"/>
      <c r="F9" s="198"/>
      <c r="G9" s="199"/>
      <c r="H9" s="184"/>
      <c r="I9" s="185"/>
      <c r="J9" s="186"/>
      <c r="K9" s="187"/>
      <c r="L9" s="104" t="s">
        <v>211</v>
      </c>
      <c r="M9" s="87"/>
      <c r="N9" s="105" t="s">
        <v>212</v>
      </c>
      <c r="O9" s="102" t="s">
        <v>213</v>
      </c>
      <c r="P9" s="181"/>
      <c r="Q9" s="188"/>
      <c r="R9" s="106" t="s">
        <v>214</v>
      </c>
      <c r="S9" s="189">
        <f t="shared" si="1"/>
        <v>0</v>
      </c>
      <c r="T9" s="189"/>
      <c r="U9" s="189"/>
      <c r="V9" s="190"/>
      <c r="W9" s="211"/>
      <c r="X9" s="98"/>
      <c r="AB9" s="100" t="s">
        <v>194</v>
      </c>
      <c r="AC9" s="100">
        <v>0.16</v>
      </c>
      <c r="AD9" s="100">
        <f t="shared" si="0"/>
        <v>1.1599999999999999</v>
      </c>
    </row>
    <row r="10" spans="1:30" ht="21.75" customHeight="1">
      <c r="A10" s="147"/>
      <c r="B10" s="197"/>
      <c r="C10" s="198"/>
      <c r="D10" s="198"/>
      <c r="E10" s="198"/>
      <c r="F10" s="198"/>
      <c r="G10" s="199"/>
      <c r="H10" s="184"/>
      <c r="I10" s="185"/>
      <c r="J10" s="186"/>
      <c r="K10" s="187"/>
      <c r="L10" s="104" t="s">
        <v>211</v>
      </c>
      <c r="M10" s="87"/>
      <c r="N10" s="105" t="s">
        <v>212</v>
      </c>
      <c r="O10" s="102" t="s">
        <v>213</v>
      </c>
      <c r="P10" s="181"/>
      <c r="Q10" s="188"/>
      <c r="R10" s="106" t="s">
        <v>214</v>
      </c>
      <c r="S10" s="189">
        <f t="shared" si="1"/>
        <v>0</v>
      </c>
      <c r="T10" s="189"/>
      <c r="U10" s="189"/>
      <c r="V10" s="190"/>
      <c r="W10" s="211"/>
      <c r="X10" s="98"/>
    </row>
    <row r="11" spans="1:30" ht="21.75" customHeight="1">
      <c r="A11" s="147"/>
      <c r="B11" s="197"/>
      <c r="C11" s="198"/>
      <c r="D11" s="198"/>
      <c r="E11" s="198"/>
      <c r="F11" s="198"/>
      <c r="G11" s="199"/>
      <c r="H11" s="184"/>
      <c r="I11" s="185"/>
      <c r="J11" s="186"/>
      <c r="K11" s="187"/>
      <c r="L11" s="104" t="s">
        <v>211</v>
      </c>
      <c r="M11" s="87"/>
      <c r="N11" s="105" t="s">
        <v>212</v>
      </c>
      <c r="O11" s="102" t="s">
        <v>213</v>
      </c>
      <c r="P11" s="181"/>
      <c r="Q11" s="188"/>
      <c r="R11" s="106" t="s">
        <v>214</v>
      </c>
      <c r="S11" s="189">
        <f t="shared" si="1"/>
        <v>0</v>
      </c>
      <c r="T11" s="189"/>
      <c r="U11" s="189"/>
      <c r="V11" s="190"/>
      <c r="W11" s="211"/>
      <c r="X11" s="98"/>
    </row>
    <row r="12" spans="1:30" ht="21.75" customHeight="1">
      <c r="A12" s="147"/>
      <c r="B12" s="197"/>
      <c r="C12" s="198"/>
      <c r="D12" s="198"/>
      <c r="E12" s="198"/>
      <c r="F12" s="198"/>
      <c r="G12" s="199"/>
      <c r="H12" s="184"/>
      <c r="I12" s="185"/>
      <c r="J12" s="186"/>
      <c r="K12" s="187"/>
      <c r="L12" s="104" t="s">
        <v>211</v>
      </c>
      <c r="M12" s="87"/>
      <c r="N12" s="105" t="s">
        <v>212</v>
      </c>
      <c r="O12" s="102" t="s">
        <v>213</v>
      </c>
      <c r="P12" s="181"/>
      <c r="Q12" s="188"/>
      <c r="R12" s="106" t="s">
        <v>214</v>
      </c>
      <c r="S12" s="189">
        <f t="shared" si="1"/>
        <v>0</v>
      </c>
      <c r="T12" s="189"/>
      <c r="U12" s="189"/>
      <c r="V12" s="190"/>
      <c r="W12" s="211"/>
      <c r="X12" s="98"/>
    </row>
    <row r="13" spans="1:30" ht="21.75" customHeight="1">
      <c r="A13" s="147"/>
      <c r="B13" s="197"/>
      <c r="C13" s="198"/>
      <c r="D13" s="198"/>
      <c r="E13" s="198"/>
      <c r="F13" s="198"/>
      <c r="G13" s="199"/>
      <c r="H13" s="184"/>
      <c r="I13" s="185"/>
      <c r="J13" s="186"/>
      <c r="K13" s="187"/>
      <c r="L13" s="104" t="s">
        <v>211</v>
      </c>
      <c r="M13" s="87"/>
      <c r="N13" s="105" t="s">
        <v>212</v>
      </c>
      <c r="O13" s="102" t="s">
        <v>213</v>
      </c>
      <c r="P13" s="181"/>
      <c r="Q13" s="188"/>
      <c r="R13" s="106" t="s">
        <v>214</v>
      </c>
      <c r="S13" s="189">
        <f t="shared" si="1"/>
        <v>0</v>
      </c>
      <c r="T13" s="189"/>
      <c r="U13" s="189"/>
      <c r="V13" s="190"/>
      <c r="W13" s="211"/>
      <c r="X13" s="98"/>
    </row>
    <row r="14" spans="1:30" ht="21.75" customHeight="1">
      <c r="A14" s="147"/>
      <c r="B14" s="197"/>
      <c r="C14" s="198"/>
      <c r="D14" s="198"/>
      <c r="E14" s="198"/>
      <c r="F14" s="198"/>
      <c r="G14" s="199"/>
      <c r="H14" s="184"/>
      <c r="I14" s="185"/>
      <c r="J14" s="186"/>
      <c r="K14" s="187"/>
      <c r="L14" s="104" t="s">
        <v>211</v>
      </c>
      <c r="M14" s="87"/>
      <c r="N14" s="105" t="s">
        <v>212</v>
      </c>
      <c r="O14" s="102" t="s">
        <v>213</v>
      </c>
      <c r="P14" s="181"/>
      <c r="Q14" s="188"/>
      <c r="R14" s="106" t="s">
        <v>214</v>
      </c>
      <c r="S14" s="189">
        <f t="shared" si="1"/>
        <v>0</v>
      </c>
      <c r="T14" s="189"/>
      <c r="U14" s="189"/>
      <c r="V14" s="190"/>
      <c r="W14" s="211"/>
      <c r="X14" s="98"/>
    </row>
    <row r="15" spans="1:30" ht="21.75" customHeight="1">
      <c r="A15" s="147"/>
      <c r="B15" s="197"/>
      <c r="C15" s="198"/>
      <c r="D15" s="198"/>
      <c r="E15" s="198"/>
      <c r="F15" s="198"/>
      <c r="G15" s="199"/>
      <c r="H15" s="184"/>
      <c r="I15" s="185"/>
      <c r="J15" s="186"/>
      <c r="K15" s="187"/>
      <c r="L15" s="104" t="s">
        <v>211</v>
      </c>
      <c r="M15" s="87"/>
      <c r="N15" s="105" t="s">
        <v>212</v>
      </c>
      <c r="O15" s="102" t="s">
        <v>213</v>
      </c>
      <c r="P15" s="181"/>
      <c r="Q15" s="188"/>
      <c r="R15" s="106" t="s">
        <v>214</v>
      </c>
      <c r="S15" s="189">
        <f t="shared" si="1"/>
        <v>0</v>
      </c>
      <c r="T15" s="189"/>
      <c r="U15" s="189"/>
      <c r="V15" s="190"/>
      <c r="W15" s="211"/>
      <c r="X15" s="98"/>
    </row>
    <row r="16" spans="1:30" ht="21.75" customHeight="1">
      <c r="A16" s="147"/>
      <c r="B16" s="197"/>
      <c r="C16" s="198"/>
      <c r="D16" s="198"/>
      <c r="E16" s="198"/>
      <c r="F16" s="198"/>
      <c r="G16" s="199"/>
      <c r="H16" s="184"/>
      <c r="I16" s="185"/>
      <c r="J16" s="186"/>
      <c r="K16" s="187"/>
      <c r="L16" s="104" t="s">
        <v>211</v>
      </c>
      <c r="M16" s="87"/>
      <c r="N16" s="105" t="s">
        <v>212</v>
      </c>
      <c r="O16" s="102" t="s">
        <v>213</v>
      </c>
      <c r="P16" s="181"/>
      <c r="Q16" s="188"/>
      <c r="R16" s="106" t="s">
        <v>214</v>
      </c>
      <c r="S16" s="189">
        <f t="shared" si="1"/>
        <v>0</v>
      </c>
      <c r="T16" s="189"/>
      <c r="U16" s="189"/>
      <c r="V16" s="190"/>
      <c r="W16" s="211"/>
      <c r="X16" s="98"/>
    </row>
    <row r="17" spans="1:24" ht="21.75" customHeight="1">
      <c r="A17" s="147"/>
      <c r="B17" s="197"/>
      <c r="C17" s="198"/>
      <c r="D17" s="198"/>
      <c r="E17" s="198"/>
      <c r="F17" s="198"/>
      <c r="G17" s="199"/>
      <c r="H17" s="184"/>
      <c r="I17" s="185"/>
      <c r="J17" s="186"/>
      <c r="K17" s="187"/>
      <c r="L17" s="104" t="s">
        <v>211</v>
      </c>
      <c r="M17" s="87"/>
      <c r="N17" s="105" t="s">
        <v>212</v>
      </c>
      <c r="O17" s="102" t="s">
        <v>213</v>
      </c>
      <c r="P17" s="181"/>
      <c r="Q17" s="188"/>
      <c r="R17" s="106" t="s">
        <v>214</v>
      </c>
      <c r="S17" s="189">
        <f t="shared" si="1"/>
        <v>0</v>
      </c>
      <c r="T17" s="189"/>
      <c r="U17" s="189"/>
      <c r="V17" s="190"/>
      <c r="W17" s="211"/>
      <c r="X17" s="98"/>
    </row>
    <row r="18" spans="1:24" ht="21.75" customHeight="1">
      <c r="A18" s="148"/>
      <c r="B18" s="200"/>
      <c r="C18" s="201"/>
      <c r="D18" s="201"/>
      <c r="E18" s="201"/>
      <c r="F18" s="201"/>
      <c r="G18" s="202"/>
      <c r="H18" s="107"/>
      <c r="I18" s="108"/>
      <c r="J18" s="191" t="s">
        <v>219</v>
      </c>
      <c r="K18" s="191"/>
      <c r="L18" s="191"/>
      <c r="M18" s="191"/>
      <c r="N18" s="191"/>
      <c r="O18" s="191"/>
      <c r="P18" s="191"/>
      <c r="Q18" s="191"/>
      <c r="R18" s="189">
        <f>SUM(S6:V17)</f>
        <v>0</v>
      </c>
      <c r="S18" s="189"/>
      <c r="T18" s="189"/>
      <c r="U18" s="189"/>
      <c r="V18" s="190"/>
      <c r="W18" s="212"/>
      <c r="X18" s="98"/>
    </row>
    <row r="19" spans="1:24" ht="39.6" customHeight="1">
      <c r="A19" s="109" t="s">
        <v>220</v>
      </c>
      <c r="B19" s="170" t="s">
        <v>221</v>
      </c>
      <c r="C19" s="171"/>
      <c r="D19" s="171"/>
      <c r="E19" s="171"/>
      <c r="F19" s="171"/>
      <c r="G19" s="172"/>
      <c r="H19" s="179" t="e">
        <f>M19*R19*V19</f>
        <v>#N/A</v>
      </c>
      <c r="I19" s="180"/>
      <c r="J19" s="110" t="s">
        <v>215</v>
      </c>
      <c r="K19" s="111" t="s">
        <v>222</v>
      </c>
      <c r="L19" s="112" t="s">
        <v>208</v>
      </c>
      <c r="M19" s="181"/>
      <c r="N19" s="181"/>
      <c r="O19" s="110" t="s">
        <v>213</v>
      </c>
      <c r="P19" s="113" t="s">
        <v>223</v>
      </c>
      <c r="Q19" s="114">
        <f>'単価積算内訳 '!C6</f>
        <v>0</v>
      </c>
      <c r="R19" s="182" t="e">
        <f>VLOOKUP(Q19,AB2:AD9,3,FALSE)</f>
        <v>#N/A</v>
      </c>
      <c r="S19" s="182"/>
      <c r="T19" s="115" t="s">
        <v>213</v>
      </c>
      <c r="U19" s="116" t="s">
        <v>224</v>
      </c>
      <c r="V19" s="178">
        <f>'(ケア一般)階層別、月別利用人員内訳'!O24</f>
        <v>0</v>
      </c>
      <c r="W19" s="183"/>
      <c r="X19" s="98"/>
    </row>
    <row r="20" spans="1:24" ht="39.6" customHeight="1">
      <c r="A20" s="117" t="s">
        <v>225</v>
      </c>
      <c r="B20" s="170" t="s">
        <v>256</v>
      </c>
      <c r="C20" s="171"/>
      <c r="D20" s="171"/>
      <c r="E20" s="171"/>
      <c r="F20" s="171"/>
      <c r="G20" s="172"/>
      <c r="H20" s="128" t="s">
        <v>257</v>
      </c>
      <c r="I20" s="173">
        <f>R18</f>
        <v>0</v>
      </c>
      <c r="J20" s="173"/>
      <c r="K20" s="174" t="s">
        <v>228</v>
      </c>
      <c r="L20" s="174"/>
      <c r="M20" s="175" t="e">
        <f>H19</f>
        <v>#N/A</v>
      </c>
      <c r="N20" s="176"/>
      <c r="O20" s="176"/>
      <c r="P20" s="176"/>
      <c r="Q20" s="177" t="s">
        <v>229</v>
      </c>
      <c r="R20" s="178"/>
      <c r="S20" s="258" t="e">
        <f>I20-M20</f>
        <v>#N/A</v>
      </c>
      <c r="T20" s="258"/>
      <c r="U20" s="258"/>
      <c r="V20" s="258"/>
      <c r="W20" s="259"/>
      <c r="X20" s="98"/>
    </row>
    <row r="21" spans="1:24" ht="21.75" customHeight="1">
      <c r="A21" s="166" t="s">
        <v>230</v>
      </c>
      <c r="B21" s="168" t="s">
        <v>231</v>
      </c>
      <c r="C21" s="150"/>
      <c r="D21" s="150"/>
      <c r="E21" s="150"/>
      <c r="F21" s="150"/>
      <c r="G21" s="151"/>
      <c r="H21" s="88" t="s">
        <v>232</v>
      </c>
      <c r="I21" s="169" t="s">
        <v>233</v>
      </c>
      <c r="J21" s="169"/>
      <c r="K21" s="88" t="s">
        <v>232</v>
      </c>
      <c r="L21" s="169" t="s">
        <v>234</v>
      </c>
      <c r="M21" s="169"/>
      <c r="N21" s="169"/>
      <c r="O21" s="169"/>
      <c r="P21" s="169"/>
      <c r="Q21" s="88" t="s">
        <v>232</v>
      </c>
      <c r="R21" s="169" t="s">
        <v>235</v>
      </c>
      <c r="S21" s="169"/>
      <c r="T21" s="169"/>
      <c r="U21" s="169"/>
      <c r="V21" s="169"/>
      <c r="W21" s="120"/>
      <c r="X21" s="99"/>
    </row>
    <row r="22" spans="1:24" ht="21.75" customHeight="1">
      <c r="A22" s="167"/>
      <c r="B22" s="155"/>
      <c r="C22" s="156"/>
      <c r="D22" s="156"/>
      <c r="E22" s="156"/>
      <c r="F22" s="156"/>
      <c r="G22" s="157"/>
      <c r="H22" s="89" t="s">
        <v>232</v>
      </c>
      <c r="I22" s="160" t="s">
        <v>236</v>
      </c>
      <c r="J22" s="160"/>
      <c r="K22" s="89" t="s">
        <v>232</v>
      </c>
      <c r="L22" s="160" t="s">
        <v>237</v>
      </c>
      <c r="M22" s="160"/>
      <c r="N22" s="160"/>
      <c r="O22" s="160"/>
      <c r="P22" s="132" t="s">
        <v>259</v>
      </c>
      <c r="Q22" s="132"/>
      <c r="R22" s="132"/>
      <c r="S22" s="132"/>
      <c r="T22" s="132"/>
      <c r="U22" s="132"/>
      <c r="V22" s="132"/>
      <c r="W22" s="133"/>
      <c r="X22" s="99"/>
    </row>
    <row r="23" spans="1:24" ht="21.75" customHeight="1">
      <c r="A23" s="119" t="s">
        <v>239</v>
      </c>
      <c r="B23" s="161" t="s">
        <v>240</v>
      </c>
      <c r="C23" s="162"/>
      <c r="D23" s="162"/>
      <c r="E23" s="162"/>
      <c r="F23" s="162"/>
      <c r="G23" s="163"/>
      <c r="H23" s="161" t="s">
        <v>241</v>
      </c>
      <c r="I23" s="162"/>
      <c r="J23" s="88"/>
      <c r="K23" s="121" t="s">
        <v>242</v>
      </c>
      <c r="L23" s="164"/>
      <c r="M23" s="164"/>
      <c r="N23" s="164"/>
      <c r="O23" s="121" t="s">
        <v>243</v>
      </c>
      <c r="P23" s="165" t="s">
        <v>244</v>
      </c>
      <c r="Q23" s="165"/>
      <c r="R23" s="162" t="s">
        <v>241</v>
      </c>
      <c r="S23" s="162"/>
      <c r="T23" s="88"/>
      <c r="U23" s="121" t="s">
        <v>242</v>
      </c>
      <c r="V23" s="88"/>
      <c r="W23" s="122" t="s">
        <v>243</v>
      </c>
      <c r="X23" s="99"/>
    </row>
    <row r="24" spans="1:24" ht="21.75" customHeight="1">
      <c r="A24" s="146" t="s">
        <v>245</v>
      </c>
      <c r="B24" s="149" t="s">
        <v>246</v>
      </c>
      <c r="C24" s="150"/>
      <c r="D24" s="150"/>
      <c r="E24" s="150"/>
      <c r="F24" s="150"/>
      <c r="G24" s="151"/>
      <c r="H24" s="123" t="s">
        <v>247</v>
      </c>
      <c r="I24" s="124"/>
      <c r="J24" s="124"/>
      <c r="K24" s="124"/>
      <c r="L24" s="124"/>
      <c r="M24" s="124"/>
      <c r="N24" s="124"/>
      <c r="O24" s="124"/>
      <c r="P24" s="124"/>
      <c r="Q24" s="124"/>
      <c r="R24" s="124"/>
      <c r="S24" s="124"/>
      <c r="T24" s="124"/>
      <c r="U24" s="124"/>
      <c r="V24" s="124"/>
      <c r="W24" s="125"/>
      <c r="X24" s="99"/>
    </row>
    <row r="25" spans="1:24" ht="21.75" customHeight="1">
      <c r="A25" s="147"/>
      <c r="B25" s="152"/>
      <c r="C25" s="153"/>
      <c r="D25" s="153"/>
      <c r="E25" s="153"/>
      <c r="F25" s="153"/>
      <c r="G25" s="154"/>
      <c r="H25" s="91" t="s">
        <v>232</v>
      </c>
      <c r="I25" s="158" t="s">
        <v>248</v>
      </c>
      <c r="J25" s="158"/>
      <c r="K25" s="158"/>
      <c r="L25" s="158"/>
      <c r="M25" s="158"/>
      <c r="N25" s="158"/>
      <c r="O25" s="158"/>
      <c r="P25" s="158"/>
      <c r="Q25" s="90" t="s">
        <v>232</v>
      </c>
      <c r="R25" s="158" t="s">
        <v>249</v>
      </c>
      <c r="S25" s="158"/>
      <c r="T25" s="158"/>
      <c r="U25" s="158"/>
      <c r="V25" s="158"/>
      <c r="W25" s="159"/>
      <c r="X25" s="99"/>
    </row>
    <row r="26" spans="1:24" ht="21.75" customHeight="1">
      <c r="A26" s="147"/>
      <c r="B26" s="155"/>
      <c r="C26" s="156"/>
      <c r="D26" s="156"/>
      <c r="E26" s="156"/>
      <c r="F26" s="156"/>
      <c r="G26" s="157"/>
      <c r="H26" s="92" t="s">
        <v>232</v>
      </c>
      <c r="I26" s="160" t="s">
        <v>237</v>
      </c>
      <c r="J26" s="160"/>
      <c r="K26" s="132" t="s">
        <v>258</v>
      </c>
      <c r="L26" s="132"/>
      <c r="M26" s="132"/>
      <c r="N26" s="132"/>
      <c r="O26" s="132"/>
      <c r="P26" s="132"/>
      <c r="Q26" s="132"/>
      <c r="R26" s="132"/>
      <c r="S26" s="132"/>
      <c r="T26" s="132"/>
      <c r="U26" s="132"/>
      <c r="V26" s="132"/>
      <c r="W26" s="133"/>
      <c r="X26" s="99"/>
    </row>
    <row r="27" spans="1:24" ht="21.75" customHeight="1">
      <c r="A27" s="147"/>
      <c r="B27" s="134"/>
      <c r="C27" s="135"/>
      <c r="D27" s="135"/>
      <c r="E27" s="135"/>
      <c r="F27" s="135"/>
      <c r="G27" s="135"/>
      <c r="H27" s="135"/>
      <c r="I27" s="135"/>
      <c r="J27" s="135"/>
      <c r="K27" s="135"/>
      <c r="L27" s="135"/>
      <c r="M27" s="135"/>
      <c r="N27" s="135"/>
      <c r="O27" s="135"/>
      <c r="P27" s="135"/>
      <c r="Q27" s="135"/>
      <c r="R27" s="135"/>
      <c r="S27" s="135"/>
      <c r="T27" s="135"/>
      <c r="U27" s="135"/>
      <c r="V27" s="135"/>
      <c r="W27" s="136"/>
      <c r="X27" s="99"/>
    </row>
    <row r="28" spans="1:24" ht="21.75" customHeight="1">
      <c r="A28" s="147"/>
      <c r="B28" s="137"/>
      <c r="C28" s="138"/>
      <c r="D28" s="138"/>
      <c r="E28" s="138"/>
      <c r="F28" s="138"/>
      <c r="G28" s="138"/>
      <c r="H28" s="138"/>
      <c r="I28" s="138"/>
      <c r="J28" s="138"/>
      <c r="K28" s="138"/>
      <c r="L28" s="138"/>
      <c r="M28" s="138"/>
      <c r="N28" s="138"/>
      <c r="O28" s="138"/>
      <c r="P28" s="138"/>
      <c r="Q28" s="138"/>
      <c r="R28" s="138"/>
      <c r="S28" s="138"/>
      <c r="T28" s="138"/>
      <c r="U28" s="138"/>
      <c r="V28" s="138"/>
      <c r="W28" s="139"/>
      <c r="X28" s="99"/>
    </row>
    <row r="29" spans="1:24" ht="21.75" customHeight="1">
      <c r="A29" s="147"/>
      <c r="B29" s="137"/>
      <c r="C29" s="138"/>
      <c r="D29" s="138"/>
      <c r="E29" s="138"/>
      <c r="F29" s="138"/>
      <c r="G29" s="138"/>
      <c r="H29" s="138"/>
      <c r="I29" s="138"/>
      <c r="J29" s="138"/>
      <c r="K29" s="138"/>
      <c r="L29" s="138"/>
      <c r="M29" s="138"/>
      <c r="N29" s="138"/>
      <c r="O29" s="138"/>
      <c r="P29" s="138"/>
      <c r="Q29" s="138"/>
      <c r="R29" s="138"/>
      <c r="S29" s="138"/>
      <c r="T29" s="138"/>
      <c r="U29" s="138"/>
      <c r="V29" s="138"/>
      <c r="W29" s="139"/>
      <c r="X29" s="99"/>
    </row>
    <row r="30" spans="1:24" ht="21.75" customHeight="1">
      <c r="A30" s="147"/>
      <c r="B30" s="137"/>
      <c r="C30" s="138"/>
      <c r="D30" s="138"/>
      <c r="E30" s="138"/>
      <c r="F30" s="138"/>
      <c r="G30" s="138"/>
      <c r="H30" s="138"/>
      <c r="I30" s="138"/>
      <c r="J30" s="138"/>
      <c r="K30" s="138"/>
      <c r="L30" s="138"/>
      <c r="M30" s="138"/>
      <c r="N30" s="138"/>
      <c r="O30" s="138"/>
      <c r="P30" s="138"/>
      <c r="Q30" s="138"/>
      <c r="R30" s="138"/>
      <c r="S30" s="138"/>
      <c r="T30" s="138"/>
      <c r="U30" s="138"/>
      <c r="V30" s="138"/>
      <c r="W30" s="139"/>
      <c r="X30" s="99"/>
    </row>
    <row r="31" spans="1:24" ht="21.75" customHeight="1">
      <c r="A31" s="147"/>
      <c r="B31" s="137"/>
      <c r="C31" s="138"/>
      <c r="D31" s="138"/>
      <c r="E31" s="138"/>
      <c r="F31" s="138"/>
      <c r="G31" s="138"/>
      <c r="H31" s="138"/>
      <c r="I31" s="138"/>
      <c r="J31" s="138"/>
      <c r="K31" s="138"/>
      <c r="L31" s="138"/>
      <c r="M31" s="138"/>
      <c r="N31" s="138"/>
      <c r="O31" s="138"/>
      <c r="P31" s="138"/>
      <c r="Q31" s="138"/>
      <c r="R31" s="138"/>
      <c r="S31" s="138"/>
      <c r="T31" s="138"/>
      <c r="U31" s="138"/>
      <c r="V31" s="138"/>
      <c r="W31" s="139"/>
      <c r="X31" s="99"/>
    </row>
    <row r="32" spans="1:24" ht="21.75" customHeight="1">
      <c r="A32" s="148"/>
      <c r="B32" s="140"/>
      <c r="C32" s="141"/>
      <c r="D32" s="141"/>
      <c r="E32" s="141"/>
      <c r="F32" s="141"/>
      <c r="G32" s="141"/>
      <c r="H32" s="141"/>
      <c r="I32" s="141"/>
      <c r="J32" s="141"/>
      <c r="K32" s="141"/>
      <c r="L32" s="141"/>
      <c r="M32" s="141"/>
      <c r="N32" s="141"/>
      <c r="O32" s="141"/>
      <c r="P32" s="141"/>
      <c r="Q32" s="141"/>
      <c r="R32" s="141"/>
      <c r="S32" s="141"/>
      <c r="T32" s="141"/>
      <c r="U32" s="141"/>
      <c r="V32" s="141"/>
      <c r="W32" s="142"/>
      <c r="X32" s="99"/>
    </row>
    <row r="33" spans="1:24" ht="12.95" customHeight="1">
      <c r="A33" s="143" t="s">
        <v>250</v>
      </c>
      <c r="B33" s="143"/>
      <c r="C33" s="143"/>
      <c r="D33" s="143"/>
      <c r="E33" s="143"/>
      <c r="F33" s="143"/>
      <c r="G33" s="143"/>
      <c r="H33" s="143"/>
      <c r="I33" s="143"/>
      <c r="J33" s="143"/>
      <c r="K33" s="143"/>
      <c r="L33" s="143"/>
      <c r="M33" s="143"/>
      <c r="N33" s="143"/>
      <c r="O33" s="143"/>
      <c r="P33" s="143"/>
      <c r="Q33" s="143"/>
      <c r="R33" s="143"/>
      <c r="S33" s="143"/>
      <c r="T33" s="143"/>
      <c r="U33" s="143"/>
      <c r="V33" s="143"/>
      <c r="W33" s="143"/>
      <c r="X33" s="98"/>
    </row>
    <row r="34" spans="1:24" ht="11.45" customHeight="1">
      <c r="A34" s="144" t="s">
        <v>251</v>
      </c>
      <c r="B34" s="144"/>
      <c r="C34" s="144"/>
      <c r="D34" s="144"/>
      <c r="E34" s="144"/>
      <c r="F34" s="144"/>
      <c r="G34" s="144"/>
      <c r="H34" s="144"/>
      <c r="I34" s="144"/>
      <c r="J34" s="144"/>
      <c r="K34" s="144"/>
      <c r="L34" s="144"/>
      <c r="M34" s="144"/>
      <c r="N34" s="144"/>
      <c r="O34" s="144"/>
      <c r="P34" s="144"/>
      <c r="Q34" s="144"/>
      <c r="R34" s="144"/>
      <c r="S34" s="144"/>
      <c r="T34" s="144"/>
      <c r="U34" s="144"/>
      <c r="V34" s="144"/>
      <c r="W34" s="144"/>
      <c r="X34" s="98"/>
    </row>
    <row r="35" spans="1:24" ht="12.6"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98"/>
    </row>
    <row r="36" spans="1:24" ht="44.4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98"/>
    </row>
    <row r="37" spans="1:24" ht="33.6" customHeight="1">
      <c r="A37" s="145" t="s">
        <v>252</v>
      </c>
      <c r="B37" s="145"/>
      <c r="C37" s="145"/>
      <c r="D37" s="145"/>
      <c r="E37" s="145"/>
      <c r="F37" s="145"/>
      <c r="G37" s="145"/>
      <c r="H37" s="145"/>
      <c r="I37" s="145"/>
      <c r="J37" s="145"/>
      <c r="K37" s="145"/>
      <c r="L37" s="145"/>
      <c r="M37" s="145"/>
      <c r="N37" s="145"/>
      <c r="O37" s="145"/>
      <c r="P37" s="145"/>
      <c r="Q37" s="145"/>
      <c r="R37" s="145"/>
      <c r="S37" s="145"/>
      <c r="T37" s="145"/>
      <c r="U37" s="145"/>
      <c r="V37" s="145"/>
      <c r="W37" s="145"/>
      <c r="X37" s="98"/>
    </row>
    <row r="38" spans="1:24" ht="15" customHeight="1">
      <c r="A38" s="127" t="s">
        <v>253</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4RYGlN021vdjMLWeYpO9vVtdJOiSOCZotKYj/Mep2yZtN16XFghyjoyesuvQv2S2tT0SW7HW+rb+Ivfqkx9hwA==" saltValue="1fml8U75oH3X0ti5tSx2bA=="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A7AD0449-CDAE-43DE-955D-1B531B711C07}">
      <formula1>$AA$1:$AA$8</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別表１（当初申請、変更申請)</vt:lpstr>
      <vt:lpstr>別表２（当初申請、変更申請）</vt:lpstr>
      <vt:lpstr>別表３（当初申請、変更申請）</vt:lpstr>
      <vt:lpstr>(ケア一般)階層別、月別利用人員内訳</vt:lpstr>
      <vt:lpstr>基準額内訳(一般入居者)</vt:lpstr>
      <vt:lpstr>単価積算内訳 </vt:lpstr>
      <vt:lpstr>職員の配置状況等 </vt:lpstr>
      <vt:lpstr>職員名簿</vt:lpstr>
      <vt:lpstr>精算書（実績報告）</vt:lpstr>
      <vt:lpstr>別表２(実績報告)</vt:lpstr>
      <vt:lpstr>別表３（実績報告）</vt:lpstr>
      <vt:lpstr>'(ケア一般)階層別、月別利用人員内訳'!Print_Area</vt:lpstr>
      <vt:lpstr>'基準額内訳(一般入居者)'!Print_Area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2022-12-02T03:38:05Z</cp:lastPrinted>
  <dcterms:created xsi:type="dcterms:W3CDTF">2002-10-29T04:48:30Z</dcterms:created>
  <dcterms:modified xsi:type="dcterms:W3CDTF">2025-01-07T05:00:54Z</dcterms:modified>
</cp:coreProperties>
</file>