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Ⅳ\"/>
    </mc:Choice>
  </mc:AlternateContent>
  <xr:revisionPtr revIDLastSave="0" documentId="13_ncr:101_{DC256E7A-EBCF-44CC-84FF-61E7EAB73E50}" xr6:coauthVersionLast="36" xr6:coauthVersionMax="36" xr10:uidLastSave="{00000000-0000-0000-0000-000000000000}"/>
  <bookViews>
    <workbookView xWindow="375" yWindow="30" windowWidth="15330" windowHeight="8085" xr2:uid="{00000000-000D-0000-FFFF-FFFF00000000}"/>
  </bookViews>
  <sheets>
    <sheet name="(2) 徴税費の内訳" sheetId="1" r:id="rId1"/>
  </sheets>
  <definedNames>
    <definedName name="_xlnm.Print_Area" localSheetId="0">'(2) 徴税費の内訳'!$A$1:$H$40</definedName>
  </definedNames>
  <calcPr calcId="191029"/>
</workbook>
</file>

<file path=xl/calcChain.xml><?xml version="1.0" encoding="utf-8"?>
<calcChain xmlns="http://schemas.openxmlformats.org/spreadsheetml/2006/main">
  <c r="D9" i="1" l="1"/>
  <c r="E32" i="1" l="1"/>
  <c r="F9" i="1"/>
  <c r="E9" i="1"/>
  <c r="D32" i="1" l="1"/>
  <c r="E25" i="1"/>
  <c r="D25" i="1"/>
  <c r="E20" i="1"/>
  <c r="D20" i="1"/>
  <c r="E16" i="1"/>
  <c r="D16" i="1"/>
  <c r="E7" i="1"/>
  <c r="D7" i="1"/>
  <c r="E27" i="1" l="1"/>
  <c r="E33" i="1" s="1"/>
  <c r="D27" i="1"/>
  <c r="D33" i="1" s="1"/>
  <c r="D35" i="1" s="1"/>
  <c r="E34" i="1"/>
  <c r="G10" i="1"/>
  <c r="F32" i="1"/>
  <c r="F25" i="1"/>
  <c r="F7" i="1"/>
  <c r="G31" i="1"/>
  <c r="G29" i="1"/>
  <c r="G36" i="1"/>
  <c r="H36" i="1"/>
  <c r="H31" i="1"/>
  <c r="H29" i="1"/>
  <c r="G14" i="1"/>
  <c r="G13" i="1"/>
  <c r="H14" i="1"/>
  <c r="H13" i="1"/>
  <c r="H6" i="1"/>
  <c r="H8" i="1"/>
  <c r="H10" i="1"/>
  <c r="H11" i="1"/>
  <c r="H12" i="1"/>
  <c r="H15" i="1"/>
  <c r="F16" i="1"/>
  <c r="H17" i="1"/>
  <c r="H18" i="1"/>
  <c r="H19" i="1"/>
  <c r="F20" i="1"/>
  <c r="H22" i="1"/>
  <c r="H23" i="1"/>
  <c r="H24" i="1"/>
  <c r="H26" i="1"/>
  <c r="H37" i="1"/>
  <c r="H5" i="1"/>
  <c r="G6" i="1"/>
  <c r="G8" i="1"/>
  <c r="G9" i="1"/>
  <c r="G11" i="1"/>
  <c r="G12" i="1"/>
  <c r="G15" i="1"/>
  <c r="G17" i="1"/>
  <c r="G18" i="1"/>
  <c r="G19" i="1"/>
  <c r="G22" i="1"/>
  <c r="G23" i="1"/>
  <c r="G24" i="1"/>
  <c r="G26" i="1"/>
  <c r="G37" i="1"/>
  <c r="G5" i="1"/>
  <c r="H9" i="1"/>
  <c r="G20" i="1"/>
  <c r="D34" i="1" l="1"/>
  <c r="E35" i="1"/>
  <c r="G25" i="1"/>
  <c r="F27" i="1"/>
  <c r="F33" i="1" s="1"/>
  <c r="F35" i="1" s="1"/>
  <c r="H25" i="1"/>
  <c r="G7" i="1"/>
  <c r="H32" i="1"/>
  <c r="H20" i="1"/>
  <c r="G32" i="1"/>
  <c r="H16" i="1"/>
  <c r="G27" i="1"/>
  <c r="G16" i="1"/>
  <c r="H7" i="1"/>
  <c r="H27" i="1" l="1"/>
  <c r="F34" i="1"/>
  <c r="H34" i="1" s="1"/>
  <c r="H33" i="1"/>
  <c r="G35" i="1"/>
  <c r="G33" i="1"/>
  <c r="H35" i="1"/>
  <c r="G34" i="1"/>
</calcChain>
</file>

<file path=xl/sharedStrings.xml><?xml version="1.0" encoding="utf-8"?>
<sst xmlns="http://schemas.openxmlformats.org/spreadsheetml/2006/main" count="62" uniqueCount="58">
  <si>
    <t>　　　　区　　　　　　　分</t>
  </si>
  <si>
    <t>(B)/(A)</t>
  </si>
  <si>
    <t>(C)/(B)</t>
  </si>
  <si>
    <t>（Ｂ）</t>
  </si>
  <si>
    <t>（Ｃ）(見込み)</t>
  </si>
  <si>
    <t>％</t>
  </si>
  <si>
    <t>税  収  入  額</t>
  </si>
  <si>
    <t xml:space="preserve">    (ｲ)超過勤務手当</t>
  </si>
  <si>
    <t>人  件  費</t>
  </si>
  <si>
    <t xml:space="preserve">    (ﾛ)税務特別手当</t>
  </si>
  <si>
    <t xml:space="preserve">    (ﾊ)その他の手当</t>
  </si>
  <si>
    <t>需  要  費</t>
  </si>
  <si>
    <t>報奨金及び</t>
  </si>
  <si>
    <t>これに類す</t>
  </si>
  <si>
    <t>る経費</t>
  </si>
  <si>
    <t>そ  の  他</t>
  </si>
  <si>
    <t>税収入額に対す</t>
  </si>
  <si>
    <t>る徴税費の割合</t>
  </si>
  <si>
    <t>共済組合負担金等</t>
    <rPh sb="0" eb="2">
      <t>キョウサイ</t>
    </rPh>
    <rPh sb="2" eb="4">
      <t>クミアイ</t>
    </rPh>
    <rPh sb="4" eb="7">
      <t>フタンキン</t>
    </rPh>
    <rPh sb="7" eb="8">
      <t>ナド</t>
    </rPh>
    <phoneticPr fontId="2"/>
  </si>
  <si>
    <t>報            酬</t>
    <rPh sb="0" eb="1">
      <t>ホウ</t>
    </rPh>
    <rPh sb="13" eb="14">
      <t>シュウ</t>
    </rPh>
    <phoneticPr fontId="2"/>
  </si>
  <si>
    <t>(単位：千円）</t>
    <rPh sb="1" eb="3">
      <t>タンイ</t>
    </rPh>
    <rPh sb="4" eb="6">
      <t>センエン</t>
    </rPh>
    <phoneticPr fontId="2"/>
  </si>
  <si>
    <t>① 市   町   村   税</t>
    <phoneticPr fontId="2"/>
  </si>
  <si>
    <t>② 個 人 の 県 民 税</t>
    <phoneticPr fontId="2"/>
  </si>
  <si>
    <t>③ 合　　　    　 計</t>
    <phoneticPr fontId="2"/>
  </si>
  <si>
    <t>　 基     本     給</t>
    <phoneticPr fontId="2"/>
  </si>
  <si>
    <t>　 諸     手     当</t>
    <phoneticPr fontId="2"/>
  </si>
  <si>
    <t>　 そ     の     他</t>
    <phoneticPr fontId="2"/>
  </si>
  <si>
    <t>　 旅            費</t>
    <phoneticPr fontId="2"/>
  </si>
  <si>
    <t>　 賃            金</t>
    <phoneticPr fontId="2"/>
  </si>
  <si>
    <t>　納期前納付の報奨金</t>
    <phoneticPr fontId="2"/>
  </si>
  <si>
    <t>－</t>
    <phoneticPr fontId="2"/>
  </si>
  <si>
    <t>　納税貯蓄組合補助金</t>
    <phoneticPr fontId="2"/>
  </si>
  <si>
    <t>　納  税  奨  励  金</t>
    <phoneticPr fontId="2"/>
  </si>
  <si>
    <t>　 そ     の     他</t>
    <phoneticPr fontId="2"/>
  </si>
  <si>
    <t>⑨　　　　 ⑦　－　⑧</t>
    <phoneticPr fontId="2"/>
  </si>
  <si>
    <t>　 ⑦／③　　　（％）</t>
    <phoneticPr fontId="2"/>
  </si>
  <si>
    <t>　 ⑨／①　　　（％）</t>
    <phoneticPr fontId="2"/>
  </si>
  <si>
    <t>　 臨 時 職 員 （人）</t>
    <phoneticPr fontId="2"/>
  </si>
  <si>
    <t>　 徴 税 職 員 （人)</t>
    <rPh sb="2" eb="3">
      <t>チョウ</t>
    </rPh>
    <rPh sb="4" eb="5">
      <t>ゼイ</t>
    </rPh>
    <rPh sb="6" eb="7">
      <t>ショク</t>
    </rPh>
    <phoneticPr fontId="2"/>
  </si>
  <si>
    <t>徴 税 職 員 数</t>
    <rPh sb="0" eb="1">
      <t>チョウ</t>
    </rPh>
    <rPh sb="2" eb="3">
      <t>ゼイ</t>
    </rPh>
    <phoneticPr fontId="2"/>
  </si>
  <si>
    <t>県民税徴収取扱費</t>
    <rPh sb="1" eb="2">
      <t>ミン</t>
    </rPh>
    <phoneticPr fontId="2"/>
  </si>
  <si>
    <t>　納税義務者数等を</t>
    <rPh sb="1" eb="3">
      <t>ノウゼイ</t>
    </rPh>
    <rPh sb="3" eb="6">
      <t>ギムシャ</t>
    </rPh>
    <rPh sb="6" eb="7">
      <t>スウ</t>
    </rPh>
    <rPh sb="7" eb="8">
      <t>トウ</t>
    </rPh>
    <phoneticPr fontId="2"/>
  </si>
  <si>
    <t>　基準にした金額</t>
    <rPh sb="6" eb="8">
      <t>キンガク</t>
    </rPh>
    <phoneticPr fontId="2"/>
  </si>
  <si>
    <t xml:space="preserve"> 資料「市町村税課税状況等の調」第39表</t>
    <phoneticPr fontId="2"/>
  </si>
  <si>
    <t>徴税費</t>
    <rPh sb="0" eb="1">
      <t>シルシ</t>
    </rPh>
    <rPh sb="1" eb="2">
      <t>ゼイ</t>
    </rPh>
    <rPh sb="2" eb="3">
      <t>ヒ</t>
    </rPh>
    <phoneticPr fontId="2"/>
  </si>
  <si>
    <t>　報奨金の額に相当</t>
    <phoneticPr fontId="2"/>
  </si>
  <si>
    <t>　する金額</t>
    <phoneticPr fontId="2"/>
  </si>
  <si>
    <t>④ 小             計</t>
    <phoneticPr fontId="2"/>
  </si>
  <si>
    <t>⑤ 小             計</t>
    <phoneticPr fontId="2"/>
  </si>
  <si>
    <t>⑥ 小             計</t>
    <phoneticPr fontId="2"/>
  </si>
  <si>
    <t>⑧ 小             計</t>
    <phoneticPr fontId="2"/>
  </si>
  <si>
    <t>⑦     合                計</t>
    <phoneticPr fontId="2"/>
  </si>
  <si>
    <t>（A）</t>
    <phoneticPr fontId="2"/>
  </si>
  <si>
    <t>(2)　徴税費の内訳（平成30・令和元年度実績、令和2年度所要見込）</t>
    <rPh sb="4" eb="6">
      <t>チョウゼイ</t>
    </rPh>
    <rPh sb="6" eb="7">
      <t>ヒ</t>
    </rPh>
    <rPh sb="8" eb="10">
      <t>ウチワケ</t>
    </rPh>
    <rPh sb="11" eb="13">
      <t>ヘイセイ</t>
    </rPh>
    <rPh sb="16" eb="18">
      <t>レイワ</t>
    </rPh>
    <rPh sb="18" eb="19">
      <t>ガン</t>
    </rPh>
    <rPh sb="19" eb="21">
      <t>ネンド</t>
    </rPh>
    <rPh sb="21" eb="23">
      <t>ジッセキ</t>
    </rPh>
    <rPh sb="24" eb="25">
      <t>レイ</t>
    </rPh>
    <rPh sb="25" eb="26">
      <t>ワ</t>
    </rPh>
    <rPh sb="27" eb="29">
      <t>ネンド</t>
    </rPh>
    <rPh sb="29" eb="31">
      <t>ショヨウ</t>
    </rPh>
    <rPh sb="31" eb="33">
      <t>ミコミ</t>
    </rPh>
    <phoneticPr fontId="2"/>
  </si>
  <si>
    <t>平成３０年度</t>
    <phoneticPr fontId="2"/>
  </si>
  <si>
    <t>令和元年度</t>
    <rPh sb="0" eb="2">
      <t>レイワ</t>
    </rPh>
    <rPh sb="2" eb="3">
      <t>ガン</t>
    </rPh>
    <phoneticPr fontId="2"/>
  </si>
  <si>
    <t>令和2年度</t>
    <rPh sb="0" eb="1">
      <t>レイ</t>
    </rPh>
    <rPh sb="1" eb="2">
      <t>ワ</t>
    </rPh>
    <phoneticPr fontId="2"/>
  </si>
  <si>
    <t>(注)　 令和2年度は令和2年7月1日現在における年間所要見込みである。</t>
    <rPh sb="5" eb="6">
      <t>レイ</t>
    </rPh>
    <rPh sb="6" eb="7">
      <t>ワ</t>
    </rPh>
    <rPh sb="8" eb="10">
      <t>ネンド</t>
    </rPh>
    <rPh sb="11" eb="12">
      <t>レイ</t>
    </rPh>
    <rPh sb="12" eb="13">
      <t>ワ</t>
    </rPh>
    <rPh sb="14" eb="15">
      <t>ネン</t>
    </rPh>
    <rPh sb="16" eb="17">
      <t>ガツ</t>
    </rPh>
    <rPh sb="18" eb="19">
      <t>ヒ</t>
    </rPh>
    <rPh sb="19" eb="21">
      <t>ゲンザイ</t>
    </rPh>
    <rPh sb="25" eb="27">
      <t>ネンカン</t>
    </rPh>
    <rPh sb="27" eb="29">
      <t>ショヨウ</t>
    </rPh>
    <rPh sb="29" eb="31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</si>
</sst>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#,##0_);[Red]\(#,##0\)"/>
  </numFmts>
  <fonts count="7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4" fillId="0" borderId="21" xfId="0" applyFont="1" applyFill="1" applyBorder="1"/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0" xfId="0" applyFont="1" applyProtection="1"/>
    <xf numFmtId="0" fontId="4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178" fontId="5" fillId="0" borderId="37" xfId="0" applyNumberFormat="1" applyFont="1" applyFill="1" applyBorder="1" applyAlignment="1">
      <alignment vertical="center"/>
    </xf>
    <xf numFmtId="178" fontId="5" fillId="0" borderId="23" xfId="0" applyNumberFormat="1" applyFont="1" applyFill="1" applyBorder="1" applyAlignment="1">
      <alignment vertical="center"/>
    </xf>
    <xf numFmtId="178" fontId="5" fillId="0" borderId="34" xfId="0" applyNumberFormat="1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vertical="center"/>
    </xf>
    <xf numFmtId="178" fontId="5" fillId="0" borderId="36" xfId="0" applyNumberFormat="1" applyFont="1" applyFill="1" applyBorder="1" applyAlignment="1">
      <alignment vertical="center"/>
    </xf>
    <xf numFmtId="0" fontId="0" fillId="0" borderId="0" xfId="0" applyFont="1" applyFill="1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0" fontId="0" fillId="0" borderId="0" xfId="0" applyFont="1" applyFill="1" applyBorder="1"/>
    <xf numFmtId="176" fontId="5" fillId="0" borderId="23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vertical="distributed" textRotation="255"/>
    </xf>
    <xf numFmtId="0" fontId="0" fillId="0" borderId="20" xfId="0" applyFont="1" applyBorder="1" applyAlignment="1">
      <alignment vertical="distributed"/>
    </xf>
    <xf numFmtId="178" fontId="5" fillId="0" borderId="13" xfId="0" applyNumberFormat="1" applyFont="1" applyFill="1" applyBorder="1" applyAlignment="1">
      <alignment vertical="center"/>
    </xf>
    <xf numFmtId="0" fontId="6" fillId="0" borderId="0" xfId="0" applyFont="1" applyFill="1"/>
    <xf numFmtId="178" fontId="5" fillId="0" borderId="16" xfId="1" applyNumberFormat="1" applyFont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vertical="center"/>
    </xf>
    <xf numFmtId="178" fontId="5" fillId="0" borderId="22" xfId="1" applyNumberFormat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1"/>
  <sheetViews>
    <sheetView tabSelected="1" view="pageBreakPreview" zoomScale="60" zoomScaleNormal="6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10" defaultRowHeight="17.25" x14ac:dyDescent="0.2"/>
  <cols>
    <col min="1" max="1" width="4" style="46" customWidth="1"/>
    <col min="2" max="2" width="10.796875" style="46" customWidth="1"/>
    <col min="3" max="3" width="22" style="46" customWidth="1"/>
    <col min="4" max="6" width="17" style="46" customWidth="1"/>
    <col min="7" max="7" width="8.8984375" style="46" bestFit="1" customWidth="1"/>
    <col min="8" max="8" width="12.5" style="46" customWidth="1"/>
    <col min="9" max="255" width="10" style="46" customWidth="1"/>
    <col min="256" max="16384" width="10" style="46"/>
  </cols>
  <sheetData>
    <row r="1" spans="1:12" ht="20.100000000000001" customHeight="1" x14ac:dyDescent="0.2">
      <c r="A1" s="1" t="s">
        <v>53</v>
      </c>
      <c r="B1" s="2"/>
      <c r="C1" s="2"/>
      <c r="D1" s="2"/>
      <c r="E1" s="2"/>
      <c r="F1" s="2"/>
      <c r="G1" s="2"/>
      <c r="H1" s="2"/>
    </row>
    <row r="2" spans="1:12" ht="29.25" customHeight="1" thickBot="1" x14ac:dyDescent="0.25">
      <c r="A2" s="2"/>
      <c r="B2" s="2"/>
      <c r="C2" s="2"/>
      <c r="D2" s="2"/>
      <c r="E2" s="2"/>
      <c r="F2" s="2"/>
      <c r="G2" s="2"/>
      <c r="H2" s="3" t="s">
        <v>20</v>
      </c>
    </row>
    <row r="3" spans="1:12" ht="36" customHeight="1" x14ac:dyDescent="0.2">
      <c r="A3" s="4" t="s">
        <v>0</v>
      </c>
      <c r="B3" s="5"/>
      <c r="C3" s="6"/>
      <c r="D3" s="7" t="s">
        <v>54</v>
      </c>
      <c r="E3" s="7" t="s">
        <v>55</v>
      </c>
      <c r="F3" s="7" t="s">
        <v>56</v>
      </c>
      <c r="G3" s="47" t="s">
        <v>1</v>
      </c>
      <c r="H3" s="48" t="s">
        <v>2</v>
      </c>
    </row>
    <row r="4" spans="1:12" ht="36" customHeight="1" x14ac:dyDescent="0.2">
      <c r="A4" s="8"/>
      <c r="B4" s="9"/>
      <c r="C4" s="10"/>
      <c r="D4" s="11" t="s">
        <v>52</v>
      </c>
      <c r="E4" s="11" t="s">
        <v>3</v>
      </c>
      <c r="F4" s="11" t="s">
        <v>4</v>
      </c>
      <c r="G4" s="49" t="s">
        <v>5</v>
      </c>
      <c r="H4" s="50" t="s">
        <v>5</v>
      </c>
    </row>
    <row r="5" spans="1:12" ht="36" customHeight="1" x14ac:dyDescent="0.25">
      <c r="A5" s="12"/>
      <c r="B5" s="13"/>
      <c r="C5" s="14" t="s">
        <v>21</v>
      </c>
      <c r="D5" s="69">
        <v>1162311197</v>
      </c>
      <c r="E5" s="69">
        <v>1182296059</v>
      </c>
      <c r="F5" s="69">
        <v>1155963038</v>
      </c>
      <c r="G5" s="51">
        <f>E5/D5*100</f>
        <v>101.71940716492986</v>
      </c>
      <c r="H5" s="52">
        <f>F5/E5*100</f>
        <v>97.772721916854493</v>
      </c>
      <c r="I5" s="70"/>
      <c r="L5" s="70"/>
    </row>
    <row r="6" spans="1:12" ht="36" customHeight="1" thickBot="1" x14ac:dyDescent="0.3">
      <c r="A6" s="15" t="s">
        <v>6</v>
      </c>
      <c r="B6" s="13"/>
      <c r="C6" s="21" t="s">
        <v>22</v>
      </c>
      <c r="D6" s="71">
        <v>275881829</v>
      </c>
      <c r="E6" s="72">
        <v>275588076</v>
      </c>
      <c r="F6" s="72">
        <v>272547102</v>
      </c>
      <c r="G6" s="53">
        <f t="shared" ref="G6:G37" si="0">E6/D6*100</f>
        <v>99.893522164520661</v>
      </c>
      <c r="H6" s="54">
        <f t="shared" ref="H6:H37" si="1">F6/E6*100</f>
        <v>98.896550952371399</v>
      </c>
      <c r="I6" s="70"/>
      <c r="L6" s="70"/>
    </row>
    <row r="7" spans="1:12" ht="36" customHeight="1" thickTop="1" x14ac:dyDescent="0.25">
      <c r="A7" s="8"/>
      <c r="B7" s="9"/>
      <c r="C7" s="38" t="s">
        <v>23</v>
      </c>
      <c r="D7" s="43">
        <f>SUM(D5:D6)</f>
        <v>1438193026</v>
      </c>
      <c r="E7" s="43">
        <f>SUM(E5:E6)</f>
        <v>1457884135</v>
      </c>
      <c r="F7" s="43">
        <f>SUM(F5:F6)</f>
        <v>1428510140</v>
      </c>
      <c r="G7" s="55">
        <f t="shared" si="0"/>
        <v>101.36915620115099</v>
      </c>
      <c r="H7" s="56">
        <f t="shared" si="1"/>
        <v>97.985162586325842</v>
      </c>
      <c r="I7" s="70"/>
      <c r="L7" s="70"/>
    </row>
    <row r="8" spans="1:12" ht="36" customHeight="1" x14ac:dyDescent="0.25">
      <c r="A8" s="17"/>
      <c r="B8" s="18"/>
      <c r="C8" s="19" t="s">
        <v>24</v>
      </c>
      <c r="D8" s="42">
        <v>8827441</v>
      </c>
      <c r="E8" s="42">
        <v>8766811</v>
      </c>
      <c r="F8" s="42">
        <v>9136574</v>
      </c>
      <c r="G8" s="57">
        <f t="shared" si="0"/>
        <v>99.313164483342348</v>
      </c>
      <c r="H8" s="58">
        <f t="shared" si="1"/>
        <v>104.21775945665989</v>
      </c>
      <c r="I8" s="70"/>
      <c r="L8" s="70"/>
    </row>
    <row r="9" spans="1:12" ht="36" customHeight="1" x14ac:dyDescent="0.2">
      <c r="A9" s="20"/>
      <c r="B9" s="21"/>
      <c r="C9" s="22" t="s">
        <v>25</v>
      </c>
      <c r="D9" s="42">
        <f>SUM(D10:D12)</f>
        <v>5993108</v>
      </c>
      <c r="E9" s="42">
        <f>SUM(E10:E12)</f>
        <v>6111669</v>
      </c>
      <c r="F9" s="42">
        <f>SUM(F10:F12)</f>
        <v>6329074</v>
      </c>
      <c r="G9" s="53">
        <f t="shared" si="0"/>
        <v>101.9782890613685</v>
      </c>
      <c r="H9" s="54">
        <f t="shared" si="1"/>
        <v>103.55721162255351</v>
      </c>
      <c r="I9" s="59"/>
    </row>
    <row r="10" spans="1:12" ht="36" customHeight="1" x14ac:dyDescent="0.25">
      <c r="A10" s="20"/>
      <c r="B10" s="21"/>
      <c r="C10" s="22" t="s">
        <v>7</v>
      </c>
      <c r="D10" s="42">
        <v>859782</v>
      </c>
      <c r="E10" s="42">
        <v>944490</v>
      </c>
      <c r="F10" s="42">
        <v>878248</v>
      </c>
      <c r="G10" s="53">
        <f t="shared" si="0"/>
        <v>109.85226487644542</v>
      </c>
      <c r="H10" s="54">
        <f t="shared" si="1"/>
        <v>92.986479475695887</v>
      </c>
      <c r="I10" s="70"/>
      <c r="L10" s="70"/>
    </row>
    <row r="11" spans="1:12" ht="36" customHeight="1" x14ac:dyDescent="0.25">
      <c r="A11" s="23"/>
      <c r="B11" s="21" t="s">
        <v>8</v>
      </c>
      <c r="C11" s="22" t="s">
        <v>9</v>
      </c>
      <c r="D11" s="42">
        <v>13445</v>
      </c>
      <c r="E11" s="42">
        <v>13842</v>
      </c>
      <c r="F11" s="42">
        <v>15837</v>
      </c>
      <c r="G11" s="53">
        <f t="shared" si="0"/>
        <v>102.95277054667163</v>
      </c>
      <c r="H11" s="54">
        <f t="shared" si="1"/>
        <v>114.41265713047248</v>
      </c>
      <c r="I11" s="70"/>
      <c r="L11" s="70"/>
    </row>
    <row r="12" spans="1:12" ht="36" customHeight="1" x14ac:dyDescent="0.25">
      <c r="A12" s="67" t="s">
        <v>44</v>
      </c>
      <c r="B12" s="21"/>
      <c r="C12" s="22" t="s">
        <v>10</v>
      </c>
      <c r="D12" s="42">
        <v>5119881</v>
      </c>
      <c r="E12" s="42">
        <v>5153337</v>
      </c>
      <c r="F12" s="42">
        <v>5434989</v>
      </c>
      <c r="G12" s="53">
        <f t="shared" si="0"/>
        <v>100.6534526876699</v>
      </c>
      <c r="H12" s="54">
        <f t="shared" si="1"/>
        <v>105.46542948772806</v>
      </c>
      <c r="I12" s="70"/>
      <c r="L12" s="70"/>
    </row>
    <row r="13" spans="1:12" ht="36" customHeight="1" x14ac:dyDescent="0.25">
      <c r="A13" s="68"/>
      <c r="B13" s="21"/>
      <c r="C13" s="24" t="s">
        <v>18</v>
      </c>
      <c r="D13" s="42">
        <v>3069378</v>
      </c>
      <c r="E13" s="42">
        <v>2943195</v>
      </c>
      <c r="F13" s="42">
        <v>3030752</v>
      </c>
      <c r="G13" s="53">
        <f t="shared" si="0"/>
        <v>95.888971641811466</v>
      </c>
      <c r="H13" s="54">
        <f t="shared" si="1"/>
        <v>102.97489632864965</v>
      </c>
      <c r="I13" s="70"/>
      <c r="L13" s="70"/>
    </row>
    <row r="14" spans="1:12" ht="36" customHeight="1" x14ac:dyDescent="0.25">
      <c r="A14" s="68"/>
      <c r="B14" s="21"/>
      <c r="C14" s="24" t="s">
        <v>19</v>
      </c>
      <c r="D14" s="42">
        <v>148680</v>
      </c>
      <c r="E14" s="42">
        <v>166346</v>
      </c>
      <c r="F14" s="42">
        <v>410994</v>
      </c>
      <c r="G14" s="53">
        <f t="shared" si="0"/>
        <v>111.88189400053807</v>
      </c>
      <c r="H14" s="54">
        <f t="shared" si="1"/>
        <v>247.07176607793394</v>
      </c>
      <c r="I14" s="70"/>
      <c r="L14" s="70"/>
    </row>
    <row r="15" spans="1:12" ht="36" customHeight="1" thickBot="1" x14ac:dyDescent="0.3">
      <c r="A15" s="68"/>
      <c r="B15" s="21"/>
      <c r="C15" s="22" t="s">
        <v>26</v>
      </c>
      <c r="D15" s="42">
        <v>115205</v>
      </c>
      <c r="E15" s="42">
        <v>154478</v>
      </c>
      <c r="F15" s="42">
        <v>389137</v>
      </c>
      <c r="G15" s="53">
        <f t="shared" si="0"/>
        <v>134.08966624712468</v>
      </c>
      <c r="H15" s="54">
        <f t="shared" si="1"/>
        <v>251.90447830759072</v>
      </c>
      <c r="I15" s="70"/>
      <c r="L15" s="70"/>
    </row>
    <row r="16" spans="1:12" ht="36" customHeight="1" thickTop="1" x14ac:dyDescent="0.2">
      <c r="A16" s="68"/>
      <c r="B16" s="16"/>
      <c r="C16" s="38" t="s">
        <v>47</v>
      </c>
      <c r="D16" s="43">
        <f>D8+D9+D13+D14+D15</f>
        <v>18153812</v>
      </c>
      <c r="E16" s="43">
        <f>E8+E9+E13+E14+E15</f>
        <v>18142499</v>
      </c>
      <c r="F16" s="43">
        <f>F8+F9+F13+F14+F15</f>
        <v>19296531</v>
      </c>
      <c r="G16" s="55">
        <f t="shared" si="0"/>
        <v>99.937682509877263</v>
      </c>
      <c r="H16" s="56">
        <f t="shared" si="1"/>
        <v>106.36093186500935</v>
      </c>
      <c r="I16" s="59"/>
    </row>
    <row r="17" spans="1:12" ht="36" customHeight="1" x14ac:dyDescent="0.25">
      <c r="A17" s="68"/>
      <c r="B17" s="18"/>
      <c r="C17" s="19" t="s">
        <v>27</v>
      </c>
      <c r="D17" s="42">
        <v>13516</v>
      </c>
      <c r="E17" s="42">
        <v>127475</v>
      </c>
      <c r="F17" s="42">
        <v>35464</v>
      </c>
      <c r="G17" s="57">
        <f t="shared" si="0"/>
        <v>943.1414619709974</v>
      </c>
      <c r="H17" s="58">
        <f t="shared" si="1"/>
        <v>27.820356932731912</v>
      </c>
      <c r="I17" s="70"/>
      <c r="L17" s="70"/>
    </row>
    <row r="18" spans="1:12" ht="36" customHeight="1" x14ac:dyDescent="0.25">
      <c r="A18" s="68"/>
      <c r="B18" s="21" t="s">
        <v>11</v>
      </c>
      <c r="C18" s="22" t="s">
        <v>28</v>
      </c>
      <c r="D18" s="42">
        <v>512634</v>
      </c>
      <c r="E18" s="42">
        <v>528787</v>
      </c>
      <c r="F18" s="42">
        <v>410638</v>
      </c>
      <c r="G18" s="53">
        <f t="shared" si="0"/>
        <v>103.15098101179399</v>
      </c>
      <c r="H18" s="54">
        <f t="shared" si="1"/>
        <v>77.656598970852158</v>
      </c>
      <c r="I18" s="70"/>
      <c r="L18" s="70"/>
    </row>
    <row r="19" spans="1:12" ht="36" customHeight="1" thickBot="1" x14ac:dyDescent="0.3">
      <c r="A19" s="68"/>
      <c r="B19" s="21"/>
      <c r="C19" s="22" t="s">
        <v>26</v>
      </c>
      <c r="D19" s="42">
        <v>4866281</v>
      </c>
      <c r="E19" s="42">
        <v>5766959</v>
      </c>
      <c r="F19" s="42">
        <v>5339269</v>
      </c>
      <c r="G19" s="53">
        <f t="shared" si="0"/>
        <v>118.50854893089814</v>
      </c>
      <c r="H19" s="54">
        <f t="shared" si="1"/>
        <v>92.583786359500735</v>
      </c>
      <c r="I19" s="70"/>
      <c r="L19" s="70"/>
    </row>
    <row r="20" spans="1:12" ht="36" customHeight="1" thickTop="1" x14ac:dyDescent="0.2">
      <c r="A20" s="68"/>
      <c r="B20" s="16"/>
      <c r="C20" s="38" t="s">
        <v>48</v>
      </c>
      <c r="D20" s="43">
        <f>D17+D18+D19</f>
        <v>5392431</v>
      </c>
      <c r="E20" s="43">
        <f>E17+E18+E19</f>
        <v>6423221</v>
      </c>
      <c r="F20" s="43">
        <f>F17+F18+F19</f>
        <v>5785371</v>
      </c>
      <c r="G20" s="55">
        <f t="shared" si="0"/>
        <v>119.11549725902843</v>
      </c>
      <c r="H20" s="56">
        <f t="shared" si="1"/>
        <v>90.069623947237687</v>
      </c>
      <c r="I20" s="59"/>
    </row>
    <row r="21" spans="1:12" ht="36" customHeight="1" x14ac:dyDescent="0.25">
      <c r="A21" s="68"/>
      <c r="B21" s="18"/>
      <c r="C21" s="19" t="s">
        <v>29</v>
      </c>
      <c r="D21" s="42">
        <v>0</v>
      </c>
      <c r="E21" s="42">
        <v>0</v>
      </c>
      <c r="F21" s="42">
        <v>0</v>
      </c>
      <c r="G21" s="60" t="s">
        <v>30</v>
      </c>
      <c r="H21" s="61" t="s">
        <v>30</v>
      </c>
      <c r="I21" s="70"/>
      <c r="L21" s="70"/>
    </row>
    <row r="22" spans="1:12" ht="36" customHeight="1" x14ac:dyDescent="0.25">
      <c r="A22" s="68"/>
      <c r="B22" s="21" t="s">
        <v>12</v>
      </c>
      <c r="C22" s="22" t="s">
        <v>31</v>
      </c>
      <c r="D22" s="42">
        <v>312</v>
      </c>
      <c r="E22" s="42">
        <v>350</v>
      </c>
      <c r="F22" s="42">
        <v>366</v>
      </c>
      <c r="G22" s="53">
        <f t="shared" si="0"/>
        <v>112.17948717948718</v>
      </c>
      <c r="H22" s="54">
        <f t="shared" si="1"/>
        <v>104.57142857142858</v>
      </c>
      <c r="I22" s="70"/>
      <c r="L22" s="70"/>
    </row>
    <row r="23" spans="1:12" ht="36" customHeight="1" x14ac:dyDescent="0.25">
      <c r="A23" s="68"/>
      <c r="B23" s="21" t="s">
        <v>13</v>
      </c>
      <c r="C23" s="22" t="s">
        <v>32</v>
      </c>
      <c r="D23" s="42">
        <v>295</v>
      </c>
      <c r="E23" s="42">
        <v>295</v>
      </c>
      <c r="F23" s="42">
        <v>295</v>
      </c>
      <c r="G23" s="53">
        <f t="shared" si="0"/>
        <v>100</v>
      </c>
      <c r="H23" s="54">
        <f t="shared" si="1"/>
        <v>100</v>
      </c>
      <c r="I23" s="70"/>
      <c r="L23" s="70"/>
    </row>
    <row r="24" spans="1:12" ht="36" customHeight="1" thickBot="1" x14ac:dyDescent="0.3">
      <c r="A24" s="20"/>
      <c r="B24" s="21" t="s">
        <v>14</v>
      </c>
      <c r="C24" s="22" t="s">
        <v>33</v>
      </c>
      <c r="D24" s="42">
        <v>37741</v>
      </c>
      <c r="E24" s="42">
        <v>89316</v>
      </c>
      <c r="F24" s="42">
        <v>100892</v>
      </c>
      <c r="G24" s="53">
        <f t="shared" si="0"/>
        <v>236.6550965793169</v>
      </c>
      <c r="H24" s="54">
        <f t="shared" si="1"/>
        <v>112.96072372251334</v>
      </c>
      <c r="I24" s="70"/>
      <c r="L24" s="70"/>
    </row>
    <row r="25" spans="1:12" ht="36" customHeight="1" thickTop="1" x14ac:dyDescent="0.2">
      <c r="A25" s="20"/>
      <c r="B25" s="16"/>
      <c r="C25" s="38" t="s">
        <v>49</v>
      </c>
      <c r="D25" s="43">
        <f>D21+D22+D23+D24</f>
        <v>38348</v>
      </c>
      <c r="E25" s="43">
        <f>E21+E22+E23+E24</f>
        <v>89961</v>
      </c>
      <c r="F25" s="43">
        <f>F21+F22+F23+F24</f>
        <v>101553</v>
      </c>
      <c r="G25" s="55">
        <f t="shared" si="0"/>
        <v>234.59111296547408</v>
      </c>
      <c r="H25" s="56">
        <f t="shared" si="1"/>
        <v>112.8855837529596</v>
      </c>
      <c r="I25" s="59"/>
    </row>
    <row r="26" spans="1:12" ht="36" customHeight="1" thickBot="1" x14ac:dyDescent="0.3">
      <c r="A26" s="20"/>
      <c r="B26" s="18" t="s">
        <v>15</v>
      </c>
      <c r="C26" s="19" t="s">
        <v>33</v>
      </c>
      <c r="D26" s="42">
        <v>2530176</v>
      </c>
      <c r="E26" s="42">
        <v>3043817</v>
      </c>
      <c r="F26" s="42">
        <v>2787961</v>
      </c>
      <c r="G26" s="53">
        <f t="shared" si="0"/>
        <v>120.30060359437446</v>
      </c>
      <c r="H26" s="54">
        <f t="shared" si="1"/>
        <v>91.594238418406889</v>
      </c>
      <c r="I26" s="70"/>
      <c r="L26" s="70"/>
    </row>
    <row r="27" spans="1:12" ht="36" customHeight="1" thickTop="1" x14ac:dyDescent="0.2">
      <c r="A27" s="8"/>
      <c r="B27" s="39" t="s">
        <v>51</v>
      </c>
      <c r="C27" s="40"/>
      <c r="D27" s="43">
        <f>D16+D20+D25+D26</f>
        <v>26114767</v>
      </c>
      <c r="E27" s="43">
        <f>E16+E20+E25+E26</f>
        <v>27699498</v>
      </c>
      <c r="F27" s="43">
        <f>F16+F20+F25+F26</f>
        <v>27971416</v>
      </c>
      <c r="G27" s="55">
        <f>E27/D27*100</f>
        <v>106.06833290911612</v>
      </c>
      <c r="H27" s="56">
        <f t="shared" si="1"/>
        <v>100.98167122017878</v>
      </c>
    </row>
    <row r="28" spans="1:12" ht="36" customHeight="1" x14ac:dyDescent="0.2">
      <c r="A28" s="65" t="s">
        <v>40</v>
      </c>
      <c r="B28" s="66"/>
      <c r="C28" s="26" t="s">
        <v>41</v>
      </c>
      <c r="D28" s="44"/>
      <c r="E28" s="44"/>
      <c r="F28" s="44"/>
      <c r="G28" s="60"/>
      <c r="H28" s="61"/>
    </row>
    <row r="29" spans="1:12" ht="36" customHeight="1" x14ac:dyDescent="0.25">
      <c r="A29" s="15"/>
      <c r="B29" s="22"/>
      <c r="C29" s="21" t="s">
        <v>42</v>
      </c>
      <c r="D29" s="73">
        <v>11443690</v>
      </c>
      <c r="E29" s="73">
        <v>11593730</v>
      </c>
      <c r="F29" s="73">
        <v>11522951</v>
      </c>
      <c r="G29" s="53">
        <f t="shared" si="0"/>
        <v>101.31111555800621</v>
      </c>
      <c r="H29" s="54">
        <f>F29/E29*100</f>
        <v>99.389506224485132</v>
      </c>
      <c r="I29" s="70"/>
      <c r="L29" s="70"/>
    </row>
    <row r="30" spans="1:12" ht="36" customHeight="1" x14ac:dyDescent="0.2">
      <c r="A30" s="15"/>
      <c r="B30" s="22"/>
      <c r="C30" s="26" t="s">
        <v>45</v>
      </c>
      <c r="D30" s="44"/>
      <c r="E30" s="44"/>
      <c r="F30" s="44"/>
      <c r="G30" s="53"/>
      <c r="H30" s="54"/>
    </row>
    <row r="31" spans="1:12" ht="36" customHeight="1" thickBot="1" x14ac:dyDescent="0.3">
      <c r="A31" s="15"/>
      <c r="B31" s="22"/>
      <c r="C31" s="21" t="s">
        <v>46</v>
      </c>
      <c r="D31" s="74">
        <v>246027</v>
      </c>
      <c r="E31" s="74">
        <v>247949</v>
      </c>
      <c r="F31" s="74">
        <v>207573</v>
      </c>
      <c r="G31" s="53">
        <f t="shared" si="0"/>
        <v>100.78121506989071</v>
      </c>
      <c r="H31" s="54">
        <f>F31/E31*100</f>
        <v>83.716006114160564</v>
      </c>
      <c r="I31" s="70"/>
      <c r="L31" s="70"/>
    </row>
    <row r="32" spans="1:12" ht="36" customHeight="1" thickTop="1" x14ac:dyDescent="0.2">
      <c r="A32" s="8"/>
      <c r="B32" s="10"/>
      <c r="C32" s="38" t="s">
        <v>50</v>
      </c>
      <c r="D32" s="45">
        <f>D29+D31</f>
        <v>11689717</v>
      </c>
      <c r="E32" s="45">
        <f>E29+E31</f>
        <v>11841679</v>
      </c>
      <c r="F32" s="45">
        <f>F29+F31</f>
        <v>11730524</v>
      </c>
      <c r="G32" s="55">
        <f t="shared" si="0"/>
        <v>101.29996303588872</v>
      </c>
      <c r="H32" s="56">
        <f t="shared" si="1"/>
        <v>99.0613239896133</v>
      </c>
    </row>
    <row r="33" spans="1:12" ht="36" customHeight="1" x14ac:dyDescent="0.2">
      <c r="A33" s="27"/>
      <c r="B33" s="28" t="s">
        <v>34</v>
      </c>
      <c r="C33" s="25"/>
      <c r="D33" s="41">
        <f>D27-D32</f>
        <v>14425050</v>
      </c>
      <c r="E33" s="41">
        <f>E27-E32</f>
        <v>15857819</v>
      </c>
      <c r="F33" s="41">
        <f>F27-F32</f>
        <v>16240892</v>
      </c>
      <c r="G33" s="51">
        <f t="shared" si="0"/>
        <v>109.93250629980484</v>
      </c>
      <c r="H33" s="52">
        <f t="shared" si="1"/>
        <v>102.41567267226344</v>
      </c>
    </row>
    <row r="34" spans="1:12" ht="36" customHeight="1" x14ac:dyDescent="0.2">
      <c r="A34" s="12" t="s">
        <v>16</v>
      </c>
      <c r="B34" s="19"/>
      <c r="C34" s="18" t="s">
        <v>35</v>
      </c>
      <c r="D34" s="29">
        <f>D27/D7*100</f>
        <v>1.8158040351949252</v>
      </c>
      <c r="E34" s="29">
        <f>E27/E7*100</f>
        <v>1.8999793834782353</v>
      </c>
      <c r="F34" s="29">
        <f>F27/F7*100</f>
        <v>1.958083125682258</v>
      </c>
      <c r="G34" s="57">
        <f t="shared" si="0"/>
        <v>104.63570664299542</v>
      </c>
      <c r="H34" s="58">
        <f t="shared" si="1"/>
        <v>103.05812487805284</v>
      </c>
    </row>
    <row r="35" spans="1:12" ht="36" customHeight="1" x14ac:dyDescent="0.2">
      <c r="A35" s="8" t="s">
        <v>17</v>
      </c>
      <c r="B35" s="10"/>
      <c r="C35" s="16" t="s">
        <v>36</v>
      </c>
      <c r="D35" s="30">
        <f>D33/D5*100</f>
        <v>1.2410660791388728</v>
      </c>
      <c r="E35" s="30">
        <f>E33/E5*100</f>
        <v>1.3412730998539175</v>
      </c>
      <c r="F35" s="30">
        <f>F33/F5*100</f>
        <v>1.4049663757501563</v>
      </c>
      <c r="G35" s="51">
        <f t="shared" si="0"/>
        <v>108.07426956545089</v>
      </c>
      <c r="H35" s="52">
        <f t="shared" si="1"/>
        <v>104.74871790861799</v>
      </c>
    </row>
    <row r="36" spans="1:12" ht="36" customHeight="1" x14ac:dyDescent="0.25">
      <c r="A36" s="15" t="s">
        <v>39</v>
      </c>
      <c r="B36" s="22"/>
      <c r="C36" s="21" t="s">
        <v>38</v>
      </c>
      <c r="D36" s="75">
        <v>2725</v>
      </c>
      <c r="E36" s="75">
        <v>2696</v>
      </c>
      <c r="F36" s="75">
        <v>2679</v>
      </c>
      <c r="G36" s="62">
        <f t="shared" si="0"/>
        <v>98.935779816513758</v>
      </c>
      <c r="H36" s="54">
        <f t="shared" si="1"/>
        <v>99.369436201780417</v>
      </c>
      <c r="I36" s="70"/>
      <c r="L36" s="70"/>
    </row>
    <row r="37" spans="1:12" ht="36" customHeight="1" thickBot="1" x14ac:dyDescent="0.3">
      <c r="A37" s="31"/>
      <c r="B37" s="32"/>
      <c r="C37" s="33" t="s">
        <v>37</v>
      </c>
      <c r="D37" s="76">
        <v>246</v>
      </c>
      <c r="E37" s="76">
        <v>259</v>
      </c>
      <c r="F37" s="76">
        <v>285</v>
      </c>
      <c r="G37" s="63">
        <f t="shared" si="0"/>
        <v>105.28455284552845</v>
      </c>
      <c r="H37" s="64">
        <f t="shared" si="1"/>
        <v>110.03861003861005</v>
      </c>
      <c r="I37" s="70"/>
      <c r="L37" s="70"/>
    </row>
    <row r="38" spans="1:12" ht="36" customHeight="1" x14ac:dyDescent="0.2">
      <c r="A38" s="34" t="s">
        <v>57</v>
      </c>
      <c r="B38" s="35"/>
      <c r="C38" s="35"/>
      <c r="D38" s="36"/>
      <c r="E38" s="36"/>
      <c r="F38" s="36"/>
      <c r="G38" s="37"/>
      <c r="H38" s="37"/>
    </row>
    <row r="39" spans="1:12" ht="24.95" customHeight="1" x14ac:dyDescent="0.2">
      <c r="A39" s="2" t="s">
        <v>43</v>
      </c>
      <c r="B39" s="2"/>
      <c r="C39" s="2"/>
      <c r="D39" s="2"/>
      <c r="E39" s="2"/>
      <c r="F39" s="2"/>
      <c r="G39" s="2"/>
      <c r="H39" s="2"/>
    </row>
    <row r="40" spans="1:12" ht="24.95" customHeight="1" x14ac:dyDescent="0.2">
      <c r="A40" s="2"/>
      <c r="B40" s="2"/>
      <c r="C40" s="2"/>
      <c r="D40" s="2"/>
      <c r="E40" s="2"/>
      <c r="F40" s="2"/>
      <c r="G40" s="2"/>
      <c r="H40" s="2"/>
    </row>
    <row r="41" spans="1:12" ht="24.95" customHeight="1" x14ac:dyDescent="0.2"/>
  </sheetData>
  <mergeCells count="2">
    <mergeCell ref="A28:B28"/>
    <mergeCell ref="A12:A23"/>
  </mergeCells>
  <phoneticPr fontId="2"/>
  <printOptions horizontalCentered="1" verticalCentered="1"/>
  <pageMargins left="0.82677165354330717" right="0.82677165354330717" top="0.39370078740157483" bottom="0.78740157480314965" header="0.51181102362204722" footer="0.51181102362204722"/>
  <pageSetup paperSize="9" scale="55" firstPageNumber="147" orientation="portrait" useFirstPageNumber="1" horizontalDpi="4294967293" r:id="rId1"/>
  <headerFooter alignWithMargins="0">
    <oddHeader>&amp;L</oddHead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 徴税費の内訳</vt:lpstr>
      <vt:lpstr>'(2) 徴税費の内訳'!Print_Area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2019-03-15T00:08:08Z</cp:lastPrinted>
  <dcterms:created xsi:type="dcterms:W3CDTF">2007-01-05T07:39:44Z</dcterms:created>
  <dcterms:modified xsi:type="dcterms:W3CDTF">2021-03-23T13:06:53Z</dcterms:modified>
</cp:coreProperties>
</file>