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ま\"/>
    </mc:Choice>
  </mc:AlternateContent>
  <xr:revisionPtr revIDLastSave="0" documentId="13_ncr:1_{B4E108CE-AAD6-4F20-BFB1-CB358BD77A9B}" xr6:coauthVersionLast="36" xr6:coauthVersionMax="36" xr10:uidLastSave="{00000000-0000-0000-0000-000000000000}"/>
  <bookViews>
    <workbookView xWindow="0" yWindow="0" windowWidth="15360" windowHeight="7635" tabRatio="76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AM34" i="10"/>
</calcChain>
</file>

<file path=xl/sharedStrings.xml><?xml version="1.0" encoding="utf-8"?>
<sst xmlns="http://schemas.openxmlformats.org/spreadsheetml/2006/main" count="1131" uniqueCount="606">
  <si>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</si>
  <si>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</si>
  <si>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</si>
  <si>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</si>
  <si>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</si>
  <si>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</si>
  <si>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</si>
  <si>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</si>
  <si>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</si>
  <si>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</si>
  <si>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</si>
  <si>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</si>
  <si>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</si>
  <si>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</si>
  <si>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</si>
  <si>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</si>
  <si>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</si>
  <si>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</si>
  <si>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</si>
  <si>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</si>
  <si>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</si>
  <si>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</si>
  <si>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</si>
  <si>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</si>
  <si>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</si>
  <si>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</si>
  <si>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</si>
  <si>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</si>
  <si>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</si>
  <si>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</si>
  <si>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</si>
  <si>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</si>
  <si>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</si>
  <si>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</si>
  <si>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</si>
  <si>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</si>
  <si>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</si>
  <si>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</si>
  <si>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</si>
  <si>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</si>
  <si>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</si>
  <si>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</si>
  <si>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</si>
  <si>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</si>
  <si>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</si>
  <si>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</si>
  <si>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</si>
  <si>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</si>
  <si>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</si>
  <si>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</si>
  <si>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</si>
  <si>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</si>
  <si>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</si>
  <si>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</si>
  <si>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</si>
  <si>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</si>
  <si>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</si>
  <si>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</si>
  <si>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</si>
  <si>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</si>
  <si>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</si>
  <si>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</si>
  <si>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</si>
  <si>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</si>
  <si>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</si>
  <si>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</si>
  <si>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</si>
  <si>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</si>
  <si>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</si>
  <si>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</si>
  <si>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</si>
  <si>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</si>
  <si>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</si>
  <si>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</si>
  <si>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</si>
  <si>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</si>
  <si>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</si>
  <si>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</si>
  <si>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</si>
  <si>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</si>
  <si>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</si>
  <si>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</si>
  <si>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</si>
  <si>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</si>
  <si>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</si>
  <si>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</si>
  <si>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</si>
  <si>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</si>
  <si>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</si>
  <si>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</si>
  <si>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</si>
  <si>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</si>
  <si>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</si>
  <si>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</si>
  <si>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</si>
  <si>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</si>
  <si>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</si>
  <si>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</si>
  <si>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毛呂山町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</si>
  <si>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</si>
  <si>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</si>
  <si>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</si>
  <si>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</si>
  <si>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</si>
  <si>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</si>
  <si>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</si>
  <si>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</si>
  <si>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</si>
  <si>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</si>
  <si>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</si>
  <si>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</si>
  <si>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</si>
  <si>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</si>
  <si>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</si>
  <si>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</si>
  <si>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</si>
  <si>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</si>
  <si>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</si>
  <si>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</si>
  <si>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</si>
  <si>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</si>
  <si>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</si>
  <si>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</si>
  <si>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</si>
  <si>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</si>
  <si>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</si>
  <si>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</si>
  <si>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</si>
  <si>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</si>
  <si>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</si>
  <si>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</si>
  <si>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</si>
  <si>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</si>
  <si>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</si>
  <si>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</si>
  <si>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</si>
  <si>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</si>
  <si>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</si>
  <si>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</si>
  <si>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</si>
  <si>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</si>
  <si>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</si>
  <si>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</si>
  <si>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</si>
  <si>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</si>
  <si>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</si>
  <si>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</si>
  <si>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</si>
  <si>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</si>
  <si>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</si>
  <si>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</si>
  <si>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</si>
  <si>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</si>
  <si>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</si>
  <si>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</si>
  <si>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</si>
  <si>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</si>
  <si>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</si>
  <si>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</si>
  <si>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</si>
  <si>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</si>
  <si>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</si>
  <si>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</si>
  <si>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</si>
  <si>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</si>
  <si>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</si>
  <si>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</si>
  <si>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</si>
  <si>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</si>
  <si>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</si>
  <si>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</si>
  <si>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</si>
  <si>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</si>
  <si>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</si>
  <si>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</si>
  <si>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</si>
  <si>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</si>
  <si>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</si>
  <si>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</si>
  <si>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</si>
  <si>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</si>
  <si>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</si>
  <si>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</si>
  <si>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</si>
  <si>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</si>
  <si>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</si>
  <si>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</si>
  <si>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</si>
  <si>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</si>
  <si>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</si>
  <si>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</si>
  <si>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</si>
  <si>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</si>
  <si>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</si>
  <si>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</si>
  <si>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</si>
  <si>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</si>
  <si>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</si>
  <si>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</si>
  <si>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</si>
  <si>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</si>
  <si>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</si>
  <si>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</si>
  <si>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</si>
  <si>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</si>
  <si>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</si>
  <si>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</si>
  <si>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</si>
  <si>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</si>
  <si>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</si>
  <si>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埼玉県毛呂山町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</si>
  <si>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</si>
  <si>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</si>
  <si>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</si>
  <si>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</si>
  <si>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</si>
  <si>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</si>
  <si>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</si>
  <si>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</si>
  <si>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</si>
  <si>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</si>
  <si>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</si>
  <si>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</si>
  <si>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</si>
  <si>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</si>
  <si>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</si>
  <si>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</si>
  <si>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</si>
  <si>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</si>
  <si>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</si>
  <si>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</si>
  <si>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</si>
  <si>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</si>
  <si>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</si>
  <si>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</si>
  <si>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</si>
  <si>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</si>
  <si>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</si>
  <si>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</si>
  <si>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</si>
  <si>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</si>
  <si>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</si>
  <si>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</si>
  <si>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</si>
  <si>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</si>
  <si>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</si>
  <si>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</si>
  <si>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</si>
  <si>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</si>
  <si>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</si>
  <si>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</si>
  <si>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</si>
  <si>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</si>
  <si>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</si>
  <si>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</si>
  <si>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</si>
  <si>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</si>
  <si>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</si>
  <si>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</si>
  <si>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</si>
  <si>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</si>
  <si>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</si>
  <si>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</si>
  <si>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</si>
  <si>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</si>
  <si>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</si>
  <si>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</si>
  <si>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</si>
  <si>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</si>
  <si>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</si>
  <si>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</si>
  <si>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</si>
  <si>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</si>
  <si>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</si>
  <si>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</si>
  <si>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</si>
  <si>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</si>
  <si>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</si>
  <si>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</si>
  <si>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</si>
  <si>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</si>
  <si>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</si>
  <si>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</si>
  <si>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</si>
  <si>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</si>
  <si>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</si>
  <si>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</si>
  <si>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</si>
  <si>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</si>
  <si>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</si>
  <si>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</si>
  <si>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</si>
  <si>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</si>
  <si>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</si>
  <si>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</si>
  <si>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</si>
  <si>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</si>
  <si>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</si>
  <si>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</si>
  <si>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</si>
  <si>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</si>
  <si>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</si>
  <si>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</si>
  <si>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</si>
  <si>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</si>
  <si>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</si>
  <si>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</si>
  <si>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</si>
  <si>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</si>
  <si>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</si>
  <si>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</si>
  <si>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</si>
  <si>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</si>
  <si>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</si>
  <si>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</si>
  <si>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</si>
  <si>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</si>
  <si>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</si>
  <si>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</si>
  <si>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</si>
  <si>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</si>
  <si>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</si>
  <si>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</si>
  <si>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</si>
  <si>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</si>
  <si>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</si>
  <si>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</si>
  <si>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</si>
  <si>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</si>
  <si>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</si>
  <si>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</si>
  <si>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</si>
  <si>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</si>
  <si>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</si>
  <si>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</si>
  <si>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</si>
  <si>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</si>
  <si>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</si>
  <si>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</si>
  <si>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</si>
  <si>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</si>
  <si>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</si>
  <si>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</si>
  <si>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</si>
  <si>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</si>
  <si>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</si>
  <si>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</si>
  <si>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</si>
  <si>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</si>
  <si>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</si>
  <si>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</si>
  <si>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</si>
  <si>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</si>
  <si>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</si>
  <si>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</si>
  <si>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</si>
  <si>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</si>
  <si>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</si>
  <si>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</si>
  <si>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</si>
  <si>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</si>
  <si>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</si>
  <si>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</si>
  <si>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</si>
  <si>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埼玉県毛呂山町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</si>
  <si>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</si>
  <si>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</si>
  <si>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</si>
  <si>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</si>
  <si>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</si>
  <si>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</si>
  <si>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</si>
  <si>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</si>
  <si>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</si>
  <si>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</si>
  <si>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</si>
  <si>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</si>
  <si>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</si>
  <si>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</si>
  <si>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</si>
  <si>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</si>
  <si>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</si>
  <si>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</si>
  <si>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</si>
  <si>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</si>
  <si>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</si>
  <si>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</si>
  <si>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</si>
  <si>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</si>
  <si>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</si>
  <si>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</si>
  <si>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</si>
  <si>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</si>
  <si>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</si>
  <si>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</si>
  <si>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</si>
  <si>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</si>
  <si>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</si>
  <si>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</si>
  <si>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</si>
  <si>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</si>
  <si>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</si>
  <si>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</si>
  <si>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</si>
  <si>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</si>
  <si>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</si>
  <si>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</si>
  <si>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</si>
  <si>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</si>
  <si>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</si>
  <si>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</si>
  <si>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</si>
  <si>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</si>
  <si>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</si>
  <si>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</si>
  <si>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</si>
  <si>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</si>
  <si>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</si>
  <si>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</si>
  <si>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</si>
  <si>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</si>
  <si>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</si>
  <si>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</si>
  <si>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</si>
  <si>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</si>
  <si>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</si>
  <si>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</si>
  <si>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</si>
  <si>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</si>
  <si>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</si>
  <si>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</si>
  <si>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</si>
  <si>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</si>
  <si>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</si>
  <si>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</si>
  <si>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</si>
  <si>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</si>
  <si>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</si>
  <si>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</si>
  <si>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</si>
  <si>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</si>
  <si>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</si>
  <si>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</si>
  <si>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</si>
  <si>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</si>
  <si>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</si>
  <si>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</si>
  <si>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</si>
  <si>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</si>
  <si>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</si>
  <si>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</si>
  <si>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</si>
  <si>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</si>
  <si>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</si>
  <si>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</si>
  <si>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</si>
  <si>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</si>
  <si>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</si>
  <si>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</si>
  <si>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</si>
  <si>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</si>
  <si>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</si>
  <si>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</si>
  <si>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</si>
  <si>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</si>
  <si>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</si>
  <si>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</si>
  <si>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</si>
  <si>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</si>
  <si>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</si>
  <si>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</si>
  <si>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</si>
  <si>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</si>
  <si>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</si>
  <si>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</si>
  <si>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</si>
  <si>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</si>
  <si>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</si>
  <si>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</si>
  <si>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</si>
  <si>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</si>
  <si>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</si>
  <si>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</si>
  <si>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</si>
  <si>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</si>
  <si>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</si>
  <si>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</si>
  <si>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</si>
  <si>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</si>
  <si>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</si>
  <si>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</si>
  <si>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</si>
  <si>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</si>
  <si>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</si>
  <si>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</si>
  <si>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</si>
  <si>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</si>
  <si>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</si>
  <si>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</si>
  <si>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</si>
  <si>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</si>
  <si>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</si>
  <si>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</si>
  <si>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</si>
  <si>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</si>
  <si>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</si>
  <si>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</si>
  <si>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</si>
  <si>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</si>
  <si>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</si>
  <si>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</si>
  <si>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</si>
  <si>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</si>
  <si>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</si>
  <si>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</si>
  <si>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</si>
  <si>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</si>
  <si>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</si>
  <si>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</si>
  <si>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</si>
  <si>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</si>
  <si>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</si>
  <si>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</si>
  <si>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</si>
  <si>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</si>
  <si>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</si>
  <si>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</si>
  <si>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</si>
  <si>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</si>
  <si>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</si>
  <si>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</si>
  <si>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</si>
  <si>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</si>
  <si>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</si>
  <si>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</si>
  <si>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</si>
  <si>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</si>
  <si>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</si>
  <si>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</si>
  <si>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</si>
  <si>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</si>
  <si>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</si>
  <si>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</si>
  <si>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</si>
  <si>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</si>
  <si>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</si>
  <si>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</si>
  <si>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</si>
  <si>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</si>
  <si>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</si>
  <si>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</si>
  <si>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</si>
  <si>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</si>
  <si>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</si>
  <si>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</si>
  <si>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</si>
  <si>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</si>
  <si>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</si>
  <si>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</si>
  <si>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</si>
  <si>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0.73</t>
  </si>
  <si>
    <t>▲ 3.22</t>
  </si>
  <si>
    <t>▲ 0.49</t>
  </si>
  <si>
    <t>水道事業特別会計</t>
  </si>
  <si>
    <t>一般会計</t>
  </si>
  <si>
    <t>国民健康保険特別会計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</si>
  <si>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</si>
  <si>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</si>
  <si>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</si>
  <si>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</si>
  <si>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</si>
  <si>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</si>
  <si>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</si>
  <si>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</si>
  <si>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</si>
  <si>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</si>
  <si>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</si>
  <si>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毛呂山・越生・鳩山公共下水道組合</t>
    <rPh sb="0" eb="3">
      <t>モロヤマ</t>
    </rPh>
    <rPh sb="4" eb="6">
      <t>オゴセ</t>
    </rPh>
    <rPh sb="7" eb="9">
      <t>ハトヤマ</t>
    </rPh>
    <rPh sb="9" eb="11">
      <t>コウキョウ</t>
    </rPh>
    <rPh sb="11" eb="14">
      <t>ゲスイドウ</t>
    </rPh>
    <rPh sb="14" eb="16">
      <t>クミアイ</t>
    </rPh>
    <phoneticPr fontId="2"/>
  </si>
  <si>
    <t>西入間広域消防組合</t>
    <rPh sb="0" eb="1">
      <t>ニシ</t>
    </rPh>
    <rPh sb="1" eb="3">
      <t>イルマ</t>
    </rPh>
    <rPh sb="3" eb="5">
      <t>コウイキ</t>
    </rPh>
    <rPh sb="5" eb="7">
      <t>ショウボウ</t>
    </rPh>
    <rPh sb="7" eb="9">
      <t>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</si>
  <si>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</si>
  <si>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</si>
  <si>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</si>
  <si>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</si>
  <si>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</si>
  <si>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</si>
  <si>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</si>
  <si>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</si>
  <si>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phoneticPr fontId="2"/>
  </si>
  <si>
    <t>-</t>
    <phoneticPr fontId="2"/>
  </si>
  <si>
    <t>福祉基金</t>
    <rPh sb="0" eb="2">
      <t>フクシ</t>
    </rPh>
    <rPh sb="2" eb="4">
      <t>キキン</t>
    </rPh>
    <phoneticPr fontId="5"/>
  </si>
  <si>
    <t>公共施設整備基金</t>
    <rPh sb="0" eb="2">
      <t>コウキョウ</t>
    </rPh>
    <rPh sb="2" eb="4">
      <t>シセツ</t>
    </rPh>
    <rPh sb="4" eb="6">
      <t>セイビ</t>
    </rPh>
    <rPh sb="6" eb="8">
      <t>キキン</t>
    </rPh>
    <phoneticPr fontId="5"/>
  </si>
  <si>
    <t>緑の基金</t>
    <rPh sb="0" eb="1">
      <t>ミドリ</t>
    </rPh>
    <rPh sb="2" eb="4">
      <t>キキン</t>
    </rPh>
    <phoneticPr fontId="5"/>
  </si>
  <si>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</si>
  <si>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</si>
  <si>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</si>
  <si>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</si>
  <si>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</si>
  <si>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低い水準であるが、前年度と比較して1.8％高い結果となった。将来負担比率については前年度と比較し0.9％低い結果となったが、類似団体と比較し依然として高い数値となっている。
　今後老朽化した施設の更新、改修等が必要になると見込まれることを踏まえ、引き続き起債の適正化等を図り、比率の低下に努めていく。</t>
    <rPh sb="1" eb="5">
      <t>ユウケイコテイ</t>
    </rPh>
    <rPh sb="5" eb="7">
      <t>シサン</t>
    </rPh>
    <rPh sb="7" eb="9">
      <t>ゲンカ</t>
    </rPh>
    <rPh sb="9" eb="11">
      <t>ショウキャク</t>
    </rPh>
    <rPh sb="11" eb="12">
      <t>リツ</t>
    </rPh>
    <rPh sb="13" eb="17">
      <t>ルイジダンタイ</t>
    </rPh>
    <rPh sb="18" eb="20">
      <t>ヒカク</t>
    </rPh>
    <rPh sb="21" eb="22">
      <t>ヒク</t>
    </rPh>
    <rPh sb="23" eb="25">
      <t>スイジュン</t>
    </rPh>
    <rPh sb="30" eb="33">
      <t>ゼンネンド</t>
    </rPh>
    <rPh sb="34" eb="36">
      <t>ヒカク</t>
    </rPh>
    <rPh sb="42" eb="43">
      <t>タカ</t>
    </rPh>
    <rPh sb="44" eb="46">
      <t>ケッカ</t>
    </rPh>
    <rPh sb="51" eb="53">
      <t>ショウライ</t>
    </rPh>
    <rPh sb="53" eb="55">
      <t>フタン</t>
    </rPh>
    <rPh sb="55" eb="57">
      <t>ヒリツ</t>
    </rPh>
    <rPh sb="62" eb="65">
      <t>ゼンネンド</t>
    </rPh>
    <rPh sb="66" eb="68">
      <t>ヒカク</t>
    </rPh>
    <rPh sb="73" eb="74">
      <t>ヒク</t>
    </rPh>
    <rPh sb="75" eb="77">
      <t>ケッカ</t>
    </rPh>
    <rPh sb="83" eb="85">
      <t>ルイジ</t>
    </rPh>
    <rPh sb="85" eb="87">
      <t>ダンタイ</t>
    </rPh>
    <rPh sb="88" eb="90">
      <t>ヒカク</t>
    </rPh>
    <rPh sb="91" eb="93">
      <t>イゼン</t>
    </rPh>
    <rPh sb="96" eb="97">
      <t>タカ</t>
    </rPh>
    <rPh sb="98" eb="100">
      <t>スウチ</t>
    </rPh>
    <rPh sb="109" eb="111">
      <t>コンゴ</t>
    </rPh>
    <rPh sb="111" eb="114">
      <t>ロウキュウカ</t>
    </rPh>
    <rPh sb="116" eb="118">
      <t>シセツ</t>
    </rPh>
    <rPh sb="119" eb="121">
      <t>コウシン</t>
    </rPh>
    <rPh sb="122" eb="124">
      <t>カイシュウ</t>
    </rPh>
    <rPh sb="124" eb="125">
      <t>トウ</t>
    </rPh>
    <rPh sb="126" eb="128">
      <t>ヒツヨウ</t>
    </rPh>
    <rPh sb="132" eb="134">
      <t>ミコ</t>
    </rPh>
    <rPh sb="140" eb="141">
      <t>フ</t>
    </rPh>
    <rPh sb="144" eb="145">
      <t>ヒ</t>
    </rPh>
    <rPh sb="146" eb="147">
      <t>ツヅ</t>
    </rPh>
    <rPh sb="148" eb="150">
      <t>キサイ</t>
    </rPh>
    <rPh sb="151" eb="154">
      <t>テキセイカ</t>
    </rPh>
    <rPh sb="154" eb="155">
      <t>トウ</t>
    </rPh>
    <rPh sb="156" eb="157">
      <t>ハカ</t>
    </rPh>
    <rPh sb="159" eb="161">
      <t>ヒリツ</t>
    </rPh>
    <rPh sb="162" eb="164">
      <t>テイカ</t>
    </rPh>
    <rPh sb="165" eb="1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</si>
  <si>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</si>
  <si>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</si>
  <si>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</si>
  <si>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</si>
  <si>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</si>
  <si>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</si>
  <si>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と比較し1.1％増加しており、類似団体と比較しても1.2％高い水準である。これは元利償還金額の増加（51,214千円）が主な要因である。将来負担比率については、前年度と比較すると地方債残高の減少（△442,379千円）等により0.9％の減少となった。これまで以上に公債費の適正化等に取り組んでいく必要がある。</t>
    <rPh sb="1" eb="3">
      <t>ジッシツ</t>
    </rPh>
    <rPh sb="3" eb="8">
      <t>コウサイヒヒリツ</t>
    </rPh>
    <rPh sb="9" eb="12">
      <t>ゼンネンド</t>
    </rPh>
    <rPh sb="13" eb="15">
      <t>ヒカク</t>
    </rPh>
    <rPh sb="20" eb="22">
      <t>ゾウカ</t>
    </rPh>
    <rPh sb="27" eb="29">
      <t>ルイジ</t>
    </rPh>
    <rPh sb="29" eb="31">
      <t>ダンタイ</t>
    </rPh>
    <rPh sb="32" eb="34">
      <t>ヒカク</t>
    </rPh>
    <rPh sb="41" eb="42">
      <t>タカ</t>
    </rPh>
    <rPh sb="43" eb="45">
      <t>スイジュン</t>
    </rPh>
    <rPh sb="52" eb="54">
      <t>ガンリ</t>
    </rPh>
    <rPh sb="54" eb="56">
      <t>ショウカン</t>
    </rPh>
    <rPh sb="56" eb="58">
      <t>キンガク</t>
    </rPh>
    <rPh sb="59" eb="61">
      <t>ゾウカ</t>
    </rPh>
    <rPh sb="68" eb="69">
      <t>セン</t>
    </rPh>
    <rPh sb="69" eb="70">
      <t>エン</t>
    </rPh>
    <rPh sb="72" eb="73">
      <t>オモ</t>
    </rPh>
    <rPh sb="74" eb="76">
      <t>ヨウイン</t>
    </rPh>
    <rPh sb="80" eb="82">
      <t>ショウライ</t>
    </rPh>
    <rPh sb="82" eb="84">
      <t>フタン</t>
    </rPh>
    <rPh sb="84" eb="86">
      <t>ヒリツ</t>
    </rPh>
    <rPh sb="92" eb="95">
      <t>ゼンネンド</t>
    </rPh>
    <rPh sb="96" eb="98">
      <t>ヒカク</t>
    </rPh>
    <rPh sb="101" eb="106">
      <t>チホウサイザンダカ</t>
    </rPh>
    <rPh sb="107" eb="109">
      <t>ゲンショウ</t>
    </rPh>
    <rPh sb="118" eb="119">
      <t>セン</t>
    </rPh>
    <rPh sb="119" eb="120">
      <t>エン</t>
    </rPh>
    <rPh sb="121" eb="122">
      <t>トウ</t>
    </rPh>
    <rPh sb="130" eb="132">
      <t>ゲンショウ</t>
    </rPh>
    <rPh sb="141" eb="143">
      <t>イジョウ</t>
    </rPh>
    <rPh sb="144" eb="147">
      <t>コウサイヒ</t>
    </rPh>
    <rPh sb="148" eb="151">
      <t>テキセイカ</t>
    </rPh>
    <rPh sb="151" eb="152">
      <t>トウ</t>
    </rPh>
    <rPh sb="153" eb="154">
      <t>ト</t>
    </rPh>
    <rPh sb="155" eb="156">
      <t>ク</t>
    </rPh>
    <rPh sb="160" eb="16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</si>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</sst>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3B59EE-303B-4CD8-B08E-D142644B54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8B0-4DBE-843A-0DCAE623E9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31207</c:v>
                </c:pt>
                <c:pt idx="1">
                  <c:v>36328</c:v>
                </c:pt>
                <c:pt idx="2">
                  <c:v>20728</c:v>
                </c:pt>
                <c:pt idx="3">
                  <c:v>14717</c:v>
                </c:pt>
                <c:pt idx="4">
                  <c:v>12786</c:v>
                </c:pt>
              </c:numCache>
            </c:numRef>
          </c:val>
          <c:smooth val="0"/>
          <c:extLst>
            <c:ext xmlns:c16="http://schemas.microsoft.com/office/drawing/2014/chart" uri="{C3380CC4-5D6E-409C-BE32-E72D297353CC}">
              <c16:uniqueId val="{00000001-78B0-4DBE-843A-0DCAE623E9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4.6500000000000004</c:v>
                </c:pt>
                <c:pt idx="2">
                  <c:v>4.59</c:v>
                </c:pt>
                <c:pt idx="3">
                  <c:v>4.03</c:v>
                </c:pt>
                <c:pt idx="4">
                  <c:v>4.8899999999999997</c:v>
                </c:pt>
              </c:numCache>
            </c:numRef>
          </c:val>
          <c:extLst>
            <c:ext xmlns:c16="http://schemas.microsoft.com/office/drawing/2014/chart" uri="{C3380CC4-5D6E-409C-BE32-E72D297353CC}">
              <c16:uniqueId val="{00000000-0DC8-4195-B81B-1002FC910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12.37</c:v>
                </c:pt>
                <c:pt idx="1">
                  <c:v>12.23</c:v>
                </c:pt>
                <c:pt idx="2">
                  <c:v>11.54</c:v>
                </c:pt>
                <c:pt idx="3">
                  <c:v>8.92</c:v>
                </c:pt>
                <c:pt idx="4">
                  <c:v>7.64</c:v>
                </c:pt>
              </c:numCache>
            </c:numRef>
          </c:val>
          <c:extLst>
            <c:ext xmlns:c16="http://schemas.microsoft.com/office/drawing/2014/chart" uri="{C3380CC4-5D6E-409C-BE32-E72D297353CC}">
              <c16:uniqueId val="{00000001-0DC8-4195-B81B-1002FC910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0.81</c:v>
                </c:pt>
                <c:pt idx="1">
                  <c:v>-0.66</c:v>
                </c:pt>
                <c:pt idx="2">
                  <c:v>-0.73</c:v>
                </c:pt>
                <c:pt idx="3">
                  <c:v>-3.22</c:v>
                </c:pt>
                <c:pt idx="4">
                  <c:v>-0.49</c:v>
                </c:pt>
              </c:numCache>
            </c:numRef>
          </c:val>
          <c:smooth val="0"/>
          <c:extLst>
            <c:ext xmlns:c16="http://schemas.microsoft.com/office/drawing/2014/chart" uri="{C3380CC4-5D6E-409C-BE32-E72D297353CC}">
              <c16:uniqueId val="{00000002-0DC8-4195-B81B-1002FC910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DE-4127-A5D0-B6DC063734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DE-4127-A5D0-B6DC063734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DE-4127-A5D0-B6DC063734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DE-4127-A5D0-B6DC0637348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4-23DE-4127-A5D0-B6DC0637348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0.11</c:v>
                </c:pt>
                <c:pt idx="4">
                  <c:v>#N/A</c:v>
                </c:pt>
                <c:pt idx="5">
                  <c:v>0.1</c:v>
                </c:pt>
                <c:pt idx="6">
                  <c:v>#N/A</c:v>
                </c:pt>
                <c:pt idx="7">
                  <c:v>0.11</c:v>
                </c:pt>
                <c:pt idx="8">
                  <c:v>#N/A</c:v>
                </c:pt>
                <c:pt idx="9">
                  <c:v>0.12</c:v>
                </c:pt>
              </c:numCache>
            </c:numRef>
          </c:val>
          <c:extLst>
            <c:ext xmlns:c16="http://schemas.microsoft.com/office/drawing/2014/chart" uri="{C3380CC4-5D6E-409C-BE32-E72D297353CC}">
              <c16:uniqueId val="{00000005-23DE-4127-A5D0-B6DC063734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0.83</c:v>
                </c:pt>
                <c:pt idx="2">
                  <c:v>#N/A</c:v>
                </c:pt>
                <c:pt idx="3">
                  <c:v>1.51</c:v>
                </c:pt>
                <c:pt idx="4">
                  <c:v>#N/A</c:v>
                </c:pt>
                <c:pt idx="5">
                  <c:v>1.21</c:v>
                </c:pt>
                <c:pt idx="6">
                  <c:v>#N/A</c:v>
                </c:pt>
                <c:pt idx="7">
                  <c:v>1.52</c:v>
                </c:pt>
                <c:pt idx="8">
                  <c:v>#N/A</c:v>
                </c:pt>
                <c:pt idx="9">
                  <c:v>1.32</c:v>
                </c:pt>
              </c:numCache>
            </c:numRef>
          </c:val>
          <c:extLst>
            <c:ext xmlns:c16="http://schemas.microsoft.com/office/drawing/2014/chart" uri="{C3380CC4-5D6E-409C-BE32-E72D297353CC}">
              <c16:uniqueId val="{00000006-23DE-4127-A5D0-B6DC063734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4.22</c:v>
                </c:pt>
                <c:pt idx="2">
                  <c:v>#N/A</c:v>
                </c:pt>
                <c:pt idx="3">
                  <c:v>4.97</c:v>
                </c:pt>
                <c:pt idx="4">
                  <c:v>#N/A</c:v>
                </c:pt>
                <c:pt idx="5">
                  <c:v>2.86</c:v>
                </c:pt>
                <c:pt idx="6">
                  <c:v>#N/A</c:v>
                </c:pt>
                <c:pt idx="7">
                  <c:v>1.84</c:v>
                </c:pt>
                <c:pt idx="8">
                  <c:v>#N/A</c:v>
                </c:pt>
                <c:pt idx="9">
                  <c:v>1.88</c:v>
                </c:pt>
              </c:numCache>
            </c:numRef>
          </c:val>
          <c:extLst>
            <c:ext xmlns:c16="http://schemas.microsoft.com/office/drawing/2014/chart" uri="{C3380CC4-5D6E-409C-BE32-E72D297353CC}">
              <c16:uniqueId val="{00000007-23DE-4127-A5D0-B6DC063734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4.93</c:v>
                </c:pt>
                <c:pt idx="2">
                  <c:v>#N/A</c:v>
                </c:pt>
                <c:pt idx="3">
                  <c:v>4.6500000000000004</c:v>
                </c:pt>
                <c:pt idx="4">
                  <c:v>#N/A</c:v>
                </c:pt>
                <c:pt idx="5">
                  <c:v>4.58</c:v>
                </c:pt>
                <c:pt idx="6">
                  <c:v>#N/A</c:v>
                </c:pt>
                <c:pt idx="7">
                  <c:v>4.03</c:v>
                </c:pt>
                <c:pt idx="8">
                  <c:v>#N/A</c:v>
                </c:pt>
                <c:pt idx="9">
                  <c:v>4.88</c:v>
                </c:pt>
              </c:numCache>
            </c:numRef>
          </c:val>
          <c:extLst>
            <c:ext xmlns:c16="http://schemas.microsoft.com/office/drawing/2014/chart" uri="{C3380CC4-5D6E-409C-BE32-E72D297353CC}">
              <c16:uniqueId val="{00000008-23DE-4127-A5D0-B6DC0637348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7.61</c:v>
                </c:pt>
                <c:pt idx="2">
                  <c:v>#N/A</c:v>
                </c:pt>
                <c:pt idx="3">
                  <c:v>7.13</c:v>
                </c:pt>
                <c:pt idx="4">
                  <c:v>#N/A</c:v>
                </c:pt>
                <c:pt idx="5">
                  <c:v>6.34</c:v>
                </c:pt>
                <c:pt idx="6">
                  <c:v>#N/A</c:v>
                </c:pt>
                <c:pt idx="7">
                  <c:v>7.17</c:v>
                </c:pt>
                <c:pt idx="8">
                  <c:v>#N/A</c:v>
                </c:pt>
                <c:pt idx="9">
                  <c:v>7.06</c:v>
                </c:pt>
              </c:numCache>
            </c:numRef>
          </c:val>
          <c:extLst>
            <c:ext xmlns:c16="http://schemas.microsoft.com/office/drawing/2014/chart" uri="{C3380CC4-5D6E-409C-BE32-E72D297353CC}">
              <c16:uniqueId val="{00000009-23DE-4127-A5D0-B6DC063734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859</c:v>
                </c:pt>
                <c:pt idx="5">
                  <c:v>868</c:v>
                </c:pt>
                <c:pt idx="8">
                  <c:v>869</c:v>
                </c:pt>
                <c:pt idx="11">
                  <c:v>856</c:v>
                </c:pt>
                <c:pt idx="14">
                  <c:v>869</c:v>
                </c:pt>
              </c:numCache>
            </c:numRef>
          </c:val>
          <c:extLst>
            <c:ext xmlns:c16="http://schemas.microsoft.com/office/drawing/2014/chart" uri="{C3380CC4-5D6E-409C-BE32-E72D297353CC}">
              <c16:uniqueId val="{00000000-28FE-49D4-9F3A-8678228D7E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E-49D4-9F3A-8678228D7E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FE-49D4-9F3A-8678228D7E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398</c:v>
                </c:pt>
                <c:pt idx="3">
                  <c:v>395</c:v>
                </c:pt>
                <c:pt idx="6">
                  <c:v>372</c:v>
                </c:pt>
                <c:pt idx="9">
                  <c:v>355</c:v>
                </c:pt>
                <c:pt idx="12">
                  <c:v>405</c:v>
                </c:pt>
              </c:numCache>
            </c:numRef>
          </c:val>
          <c:extLst>
            <c:ext xmlns:c16="http://schemas.microsoft.com/office/drawing/2014/chart" uri="{C3380CC4-5D6E-409C-BE32-E72D297353CC}">
              <c16:uniqueId val="{00000003-28FE-49D4-9F3A-8678228D7E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c:v>
                </c:pt>
                <c:pt idx="3">
                  <c:v>17</c:v>
                </c:pt>
                <c:pt idx="6">
                  <c:v>17</c:v>
                </c:pt>
                <c:pt idx="9">
                  <c:v>16</c:v>
                </c:pt>
                <c:pt idx="12">
                  <c:v>16</c:v>
                </c:pt>
              </c:numCache>
            </c:numRef>
          </c:val>
          <c:extLst>
            <c:ext xmlns:c16="http://schemas.microsoft.com/office/drawing/2014/chart" uri="{C3380CC4-5D6E-409C-BE32-E72D297353CC}">
              <c16:uniqueId val="{00000004-28FE-49D4-9F3A-8678228D7E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E-49D4-9F3A-8678228D7E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E-49D4-9F3A-8678228D7E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c:v>
                </c:pt>
                <c:pt idx="3">
                  <c:v>812</c:v>
                </c:pt>
                <c:pt idx="6">
                  <c:v>883</c:v>
                </c:pt>
                <c:pt idx="9">
                  <c:v>931</c:v>
                </c:pt>
                <c:pt idx="12">
                  <c:v>982</c:v>
                </c:pt>
              </c:numCache>
            </c:numRef>
          </c:val>
          <c:extLst>
            <c:ext xmlns:c16="http://schemas.microsoft.com/office/drawing/2014/chart" uri="{C3380CC4-5D6E-409C-BE32-E72D297353CC}">
              <c16:uniqueId val="{00000007-28FE-49D4-9F3A-8678228D7E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332</c:v>
                </c:pt>
                <c:pt idx="2">
                  <c:v>#N/A</c:v>
                </c:pt>
                <c:pt idx="3">
                  <c:v>#N/A</c:v>
                </c:pt>
                <c:pt idx="4">
                  <c:v>356</c:v>
                </c:pt>
                <c:pt idx="5">
                  <c:v>#N/A</c:v>
                </c:pt>
                <c:pt idx="6">
                  <c:v>#N/A</c:v>
                </c:pt>
                <c:pt idx="7">
                  <c:v>403</c:v>
                </c:pt>
                <c:pt idx="8">
                  <c:v>#N/A</c:v>
                </c:pt>
                <c:pt idx="9">
                  <c:v>#N/A</c:v>
                </c:pt>
                <c:pt idx="10">
                  <c:v>446</c:v>
                </c:pt>
                <c:pt idx="11">
                  <c:v>#N/A</c:v>
                </c:pt>
                <c:pt idx="12">
                  <c:v>#N/A</c:v>
                </c:pt>
                <c:pt idx="13">
                  <c:v>534</c:v>
                </c:pt>
                <c:pt idx="14">
                  <c:v>#N/A</c:v>
                </c:pt>
              </c:numCache>
            </c:numRef>
          </c:val>
          <c:smooth val="0"/>
          <c:extLst>
            <c:ext xmlns:c16="http://schemas.microsoft.com/office/drawing/2014/chart" uri="{C3380CC4-5D6E-409C-BE32-E72D297353CC}">
              <c16:uniqueId val="{00000008-28FE-49D4-9F3A-8678228D7E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10012</c:v>
                </c:pt>
                <c:pt idx="5">
                  <c:v>10181</c:v>
                </c:pt>
                <c:pt idx="8">
                  <c:v>10022</c:v>
                </c:pt>
                <c:pt idx="11">
                  <c:v>9954</c:v>
                </c:pt>
                <c:pt idx="14">
                  <c:v>9935</c:v>
                </c:pt>
              </c:numCache>
            </c:numRef>
          </c:val>
          <c:extLst>
            <c:ext xmlns:c16="http://schemas.microsoft.com/office/drawing/2014/chart" uri="{C3380CC4-5D6E-409C-BE32-E72D297353CC}">
              <c16:uniqueId val="{00000000-F99A-4876-90C6-FE630353EE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1075</c:v>
                </c:pt>
                <c:pt idx="5">
                  <c:v>1130</c:v>
                </c:pt>
                <c:pt idx="8">
                  <c:v>1122</c:v>
                </c:pt>
                <c:pt idx="11">
                  <c:v>1038</c:v>
                </c:pt>
                <c:pt idx="14">
                  <c:v>912</c:v>
                </c:pt>
              </c:numCache>
            </c:numRef>
          </c:val>
          <c:extLst>
            <c:ext xmlns:c16="http://schemas.microsoft.com/office/drawing/2014/chart" uri="{C3380CC4-5D6E-409C-BE32-E72D297353CC}">
              <c16:uniqueId val="{00000001-F99A-4876-90C6-FE630353EE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1833</c:v>
                </c:pt>
                <c:pt idx="5">
                  <c:v>1886</c:v>
                </c:pt>
                <c:pt idx="8">
                  <c:v>1817</c:v>
                </c:pt>
                <c:pt idx="11">
                  <c:v>1617</c:v>
                </c:pt>
                <c:pt idx="14">
                  <c:v>1543</c:v>
                </c:pt>
              </c:numCache>
            </c:numRef>
          </c:val>
          <c:extLst>
            <c:ext xmlns:c16="http://schemas.microsoft.com/office/drawing/2014/chart" uri="{C3380CC4-5D6E-409C-BE32-E72D297353CC}">
              <c16:uniqueId val="{00000002-F99A-4876-90C6-FE630353EE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9A-4876-90C6-FE630353EE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9A-4876-90C6-FE630353EE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9A-4876-90C6-FE630353EE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1758</c:v>
                </c:pt>
                <c:pt idx="3">
                  <c:v>1592</c:v>
                </c:pt>
                <c:pt idx="6">
                  <c:v>1595</c:v>
                </c:pt>
                <c:pt idx="9">
                  <c:v>1517</c:v>
                </c:pt>
                <c:pt idx="12">
                  <c:v>1489</c:v>
                </c:pt>
              </c:numCache>
            </c:numRef>
          </c:val>
          <c:extLst>
            <c:ext xmlns:c16="http://schemas.microsoft.com/office/drawing/2014/chart" uri="{C3380CC4-5D6E-409C-BE32-E72D297353CC}">
              <c16:uniqueId val="{00000006-F99A-4876-90C6-FE630353EE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3573</c:v>
                </c:pt>
                <c:pt idx="3">
                  <c:v>3495</c:v>
                </c:pt>
                <c:pt idx="6">
                  <c:v>3457</c:v>
                </c:pt>
                <c:pt idx="9">
                  <c:v>3404</c:v>
                </c:pt>
                <c:pt idx="12">
                  <c:v>3602</c:v>
                </c:pt>
              </c:numCache>
            </c:numRef>
          </c:val>
          <c:extLst>
            <c:ext xmlns:c16="http://schemas.microsoft.com/office/drawing/2014/chart" uri="{C3380CC4-5D6E-409C-BE32-E72D297353CC}">
              <c16:uniqueId val="{00000007-F99A-4876-90C6-FE630353EE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199</c:v>
                </c:pt>
                <c:pt idx="3">
                  <c:v>187</c:v>
                </c:pt>
                <c:pt idx="6">
                  <c:v>175</c:v>
                </c:pt>
                <c:pt idx="9">
                  <c:v>160</c:v>
                </c:pt>
                <c:pt idx="12">
                  <c:v>145</c:v>
                </c:pt>
              </c:numCache>
            </c:numRef>
          </c:val>
          <c:extLst>
            <c:ext xmlns:c16="http://schemas.microsoft.com/office/drawing/2014/chart" uri="{C3380CC4-5D6E-409C-BE32-E72D297353CC}">
              <c16:uniqueId val="{00000008-F99A-4876-90C6-FE630353EE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9A-4876-90C6-FE630353EE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10387</c:v>
                </c:pt>
                <c:pt idx="3">
                  <c:v>10771</c:v>
                </c:pt>
                <c:pt idx="6">
                  <c:v>10650</c:v>
                </c:pt>
                <c:pt idx="9">
                  <c:v>10377</c:v>
                </c:pt>
                <c:pt idx="12">
                  <c:v>9935</c:v>
                </c:pt>
              </c:numCache>
            </c:numRef>
          </c:val>
          <c:extLst>
            <c:ext xmlns:c16="http://schemas.microsoft.com/office/drawing/2014/chart" uri="{C3380CC4-5D6E-409C-BE32-E72D297353CC}">
              <c16:uniqueId val="{0000000A-F99A-4876-90C6-FE630353EE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2997</c:v>
                </c:pt>
                <c:pt idx="2">
                  <c:v>#N/A</c:v>
                </c:pt>
                <c:pt idx="3">
                  <c:v>#N/A</c:v>
                </c:pt>
                <c:pt idx="4">
                  <c:v>2849</c:v>
                </c:pt>
                <c:pt idx="5">
                  <c:v>#N/A</c:v>
                </c:pt>
                <c:pt idx="6">
                  <c:v>#N/A</c:v>
                </c:pt>
                <c:pt idx="7">
                  <c:v>2915</c:v>
                </c:pt>
                <c:pt idx="8">
                  <c:v>#N/A</c:v>
                </c:pt>
                <c:pt idx="9">
                  <c:v>#N/A</c:v>
                </c:pt>
                <c:pt idx="10">
                  <c:v>2851</c:v>
                </c:pt>
                <c:pt idx="11">
                  <c:v>#N/A</c:v>
                </c:pt>
                <c:pt idx="12">
                  <c:v>#N/A</c:v>
                </c:pt>
                <c:pt idx="13">
                  <c:v>2782</c:v>
                </c:pt>
                <c:pt idx="14">
                  <c:v>#N/A</c:v>
                </c:pt>
              </c:numCache>
            </c:numRef>
          </c:val>
          <c:smooth val="0"/>
          <c:extLst>
            <c:ext xmlns:c16="http://schemas.microsoft.com/office/drawing/2014/chart" uri="{C3380CC4-5D6E-409C-BE32-E72D297353CC}">
              <c16:uniqueId val="{0000000B-F99A-4876-90C6-FE630353EE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771</c:v>
                </c:pt>
                <c:pt idx="1">
                  <c:v>594</c:v>
                </c:pt>
                <c:pt idx="2">
                  <c:v>506</c:v>
                </c:pt>
              </c:numCache>
            </c:numRef>
          </c:val>
          <c:extLst>
            <c:ext xmlns:c16="http://schemas.microsoft.com/office/drawing/2014/chart" uri="{C3380CC4-5D6E-409C-BE32-E72D297353CC}">
              <c16:uniqueId val="{00000000-3F8C-41F0-B3F3-60EDA9AC93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F8C-41F0-B3F3-60EDA9AC93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537</c:v>
                </c:pt>
                <c:pt idx="1">
                  <c:v>463</c:v>
                </c:pt>
                <c:pt idx="2">
                  <c:v>459</c:v>
                </c:pt>
              </c:numCache>
            </c:numRef>
          </c:val>
          <c:extLst>
            <c:ext xmlns:c16="http://schemas.microsoft.com/office/drawing/2014/chart" uri="{C3380CC4-5D6E-409C-BE32-E72D297353CC}">
              <c16:uniqueId val="{00000002-3F8C-41F0-B3F3-60EDA9AC93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{BF84ED4A-88FB-4AF4-8C32-DBA0DF4834A2}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0C-41B2-9478-E74915E982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{034A4994-5AF0-49E0-92D0-DAFEDA0832BE}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0C-41B2-9478-E74915E982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{B28C7DF8-1EC4-4F86-87B6-905930421034}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0C-41B2-9478-E74915E982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{1F3E6F9E-A733-4B30-96F2-3F69873DB746}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0C-41B2-9478-E74915E982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{C382D09F-600E-4D39-8462-7E64D4879141}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0C-41B2-9478-E74915E982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{DC6EC6F1-EA30-4309-8382-E10F9958CEEA}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0C-41B2-9478-E74915E982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{B94E75F1-AF3E-4019-AE68-5F767E28C46F}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0C-41B2-9478-E74915E982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{7B924087-B436-45BC-837C-E45878062185}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0C-41B2-9478-E74915E982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{2A965936-C36C-4149-A59B-488CB6D9E517}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0C-41B2-9478-E74915E982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c:v>
                </c:pt>
                <c:pt idx="16">
                  <c:v>55.6</c:v>
                </c:pt>
                <c:pt idx="24">
                  <c:v>57.7</c:v>
                </c:pt>
                <c:pt idx="32">
                  <c:v>59.5</c:v>
                </c:pt>
              </c:numCache>
            </c:numRef>
          </c:xVal>
          <c:yVal>
            <c:numRef>
              <c:f>公会計指標分析・財政指標組合せ分析表!$BP$51:$DC$51</c:f>
              <c:numCache>
                <c:formatCode>#,##0.0;"▲ "#,##0.0</c:formatCode>
                <c:ptCount val="40"/>
                <c:pt idx="8">
                  <c:v>48.2</c:v>
                </c:pt>
                <c:pt idx="16">
                  <c:v>49.2</c:v>
                </c:pt>
                <c:pt idx="24">
                  <c:v>48.3</c:v>
                </c:pt>
                <c:pt idx="32">
                  <c:v>47.4</c:v>
                </c:pt>
              </c:numCache>
            </c:numRef>
          </c:yVal>
          <c:smooth val="0"/>
          <c:extLst>
            <c:ext xmlns:c16="http://schemas.microsoft.com/office/drawing/2014/chart" uri="{C3380CC4-5D6E-409C-BE32-E72D297353CC}">
              <c16:uniqueId val="{00000009-BB0C-41B2-9478-E74915E982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{FFFFEDB5-763F-4F6A-B2BC-19F2ABF7B63F}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0C-41B2-9478-E74915E982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{7E94435A-8E16-4361-8A00-432CA1D2E792}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0C-41B2-9478-E74915E982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{FC7A7D12-EEEC-475A-ABA2-AC7C89AF3D92}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0C-41B2-9478-E74915E982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{8E5BE92E-9738-432C-8D1E-231221FA43BD}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0C-41B2-9478-E74915E982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{B9E4C02D-D1A2-4D6E-803A-9380645F8F31}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0C-41B2-9478-E74915E982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{A96B33AC-A222-4ACA-9D44-456FB308C736}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0C-41B2-9478-E74915E982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{86E97FF2-6BE4-4F89-925E-F99540F83857}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0C-41B2-9478-E74915E982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{F3DDE40E-0F87-48D3-ABC7-A3F4C4725ED8}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0C-41B2-9478-E74915E982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{E5997872-47D2-4BFB-90CC-A9083E66B943}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0C-41B2-9478-E74915E982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BB0C-41B2-9478-E74915E982A8}"/>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{353298FE-0BE5-4CD2-A987-F70E151A9BC6}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8D-4D46-B442-DC2F682AB5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{1264AF44-9ACC-420A-B09D-C9AD9E73EF29}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8D-4D46-B442-DC2F682AB5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{2FE8162A-6DCF-44A6-905C-622074AA93CD}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8D-4D46-B442-DC2F682AB5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{3039D3D9-0F66-40BF-8D45-83CCB54EDCFB}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8D-4D46-B442-DC2F682AB5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{58C41459-C444-451A-B92A-A3D4A7BFDD1C}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8D-4D46-B442-DC2F682AB53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{612384FE-8831-4C87-BEF4-AA82FF14B03E}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8D-4D46-B442-DC2F682AB53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{2B126779-4678-422D-835C-4BE77E43A437}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8D-4D46-B442-DC2F682AB53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{E091FED9-7D6A-4E8A-90B3-DEA46DCACDAA}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8D-4D46-B442-DC2F682AB53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{EB886176-D3F5-4D46-AD82-CCFE483CC90D}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8D-4D46-B442-DC2F682AB5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5.6</c:v>
                </c:pt>
                <c:pt idx="16">
                  <c:v>6.1</c:v>
                </c:pt>
                <c:pt idx="24">
                  <c:v>6.7</c:v>
                </c:pt>
                <c:pt idx="32">
                  <c:v>7.8</c:v>
                </c:pt>
              </c:numCache>
            </c:numRef>
          </c:xVal>
          <c:yVal>
            <c:numRef>
              <c:f>公会計指標分析・財政指標組合せ分析表!$BP$73:$DC$73</c:f>
              <c:numCache>
                <c:formatCode>#,##0.0;"▲ "#,##0.0</c:formatCode>
                <c:ptCount val="40"/>
                <c:pt idx="0">
                  <c:v>49.8</c:v>
                </c:pt>
                <c:pt idx="8">
                  <c:v>48.2</c:v>
                </c:pt>
                <c:pt idx="16">
                  <c:v>49.2</c:v>
                </c:pt>
                <c:pt idx="24">
                  <c:v>48.3</c:v>
                </c:pt>
                <c:pt idx="32">
                  <c:v>47.4</c:v>
                </c:pt>
              </c:numCache>
            </c:numRef>
          </c:yVal>
          <c:smooth val="0"/>
          <c:extLst>
            <c:ext xmlns:c16="http://schemas.microsoft.com/office/drawing/2014/chart" uri="{C3380CC4-5D6E-409C-BE32-E72D297353CC}">
              <c16:uniqueId val="{00000009-528D-4D46-B442-DC2F682AB5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{76062779-4CB6-449C-BB23-2689B7511829}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8D-4D46-B442-DC2F682AB5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{C6758128-A874-47CE-81C9-D1A287113A01}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8D-4D46-B442-DC2F682AB5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{051910F0-6BDB-4B8C-9572-72198F25E633}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8D-4D46-B442-DC2F682AB5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{0A3B26C0-6BCB-4B37-A0A0-590DFD453139}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8D-4D46-B442-DC2F682AB5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{19FC7684-0FC0-4C1A-B225-DFE56E9D5FFF}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8D-4D46-B442-DC2F682AB53A}"/>
                </c:ext>
              </c:extLst>
            </c:dLbl>
            <c:dLbl>
              <c:idx val="8"/>
              <c:layout>
                <c:manualLayout>
                  <c:x val="0"/>
                  <c:y val="-1.728500514073849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{8D08BD0A-AE39-47F9-9EF8-DDA42DD58A7A}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8D-4D46-B442-DC2F682AB53A}"/>
                </c:ext>
              </c:extLst>
            </c:dLbl>
            <c:dLbl>
              <c:idx val="16"/>
              <c:layout>
                <c:manualLayout>
                  <c:x val="0"/>
                  <c:y val="5.1422796109614408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{20BCE87B-7A9C-4AE9-898A-5D7759AA04E0}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8D-4D46-B442-DC2F682AB53A}"/>
                </c:ext>
              </c:extLst>
            </c:dLbl>
            <c:dLbl>
              <c:idx val="24"/>
              <c:layout>
                <c:manualLayout>
                  <c:x val="0"/>
                  <c:y val="1.214272552977689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{B7E2E123-DF48-485E-B6E2-505F5F0E906D}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8D-4D46-B442-DC2F682AB53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{F83D5F3A-3F63-4A43-8D4D-39F33A8D6B65}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8D-4D46-B442-DC2F682AB5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528D-4D46-B442-DC2F682AB53A}"/>
            </c:ext>
          </c:extLst>
        </c:ser>
        <c:dLbls>
          <c:showLegendKey val="0"/>
          <c:showVal val="1"/>
          <c:showCatName val="0"/>
          <c:showSerName val="0"/>
          <c:showPercent val="0"/>
          <c:showBubbleSize val="0"/>
        </c:dLbls>
        <c:axId val="84219776"/>
        <c:axId val="84234240"/>
      </c:scatterChart>
      <c:valAx>
        <c:axId val="84219776"/>
        <c:scaling>
          <c:orientation val="minMax"/>
          <c:max val="8.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前年度と変化はなく、数年にわたり横ばいを維持している状況である。全国平均との比較では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ポイント上回るものの、県内平均との比較では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等により町税の減収が見込まれており、地方交付税及び臨時財政対策債の発行に頼らざるを得ない状況が続くと想定される。引き続き町税収納向上計画に基づく収納対策強化、未利用財産の売り払い等により自主財源の強化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となり、前年度と比較し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た。全国平均、県平均との比較では共に平均値より高い結果となった。この要因として、学校給食の調理・配送業務の委託化による物件費の増加、元利償還開始による公債費の増加等が上げられる。厳しい財政運営が見込まれる中で経常収支比率の大幅な引き下げは困難であると想定されるが、引き続きより一層の自主財源の確保や義務的経費の削減を図り、経常収支比率の上昇抑制に努めていきたい。</a:t>
          </a:r>
          <a:endPar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135890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0613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33338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553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122872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1750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153988</xdr:rowOff>
    </xdr:from>
    <xdr:to>
      <xdr:col>19</xdr:col>
      <xdr:colOff>184150</xdr:colOff>
      <xdr:row>64</xdr:row>
      <xdr:rowOff>84138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68915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類似団体平均値と比較し低い数値となっておるものの、平成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年度より上昇を続けている。前年度との比較では</a:t>
          </a:r>
          <a:r>
            <a:rPr kumimoji="1" lang="en-US" altLang="ja-JP" sz="1300">
              <a:latin typeface="ＭＳ Ｐゴシック" panose="020B0600070205080204" pitchFamily="50" charset="-128"/>
              <a:ea typeface="ＭＳ Ｐゴシック" panose="020B0600070205080204" pitchFamily="50" charset="-128"/>
            </a:rPr>
            <a:t>3,869</a:t>
          </a:r>
          <a:r>
            <a:rPr kumimoji="1" lang="ja-JP" altLang="en-US" sz="1300">
              <a:latin typeface="ＭＳ Ｐゴシック" panose="020B0600070205080204" pitchFamily="50" charset="-128"/>
              <a:ea typeface="ＭＳ Ｐゴシック" panose="020B0600070205080204" pitchFamily="50" charset="-128"/>
            </a:rPr>
            <a:t>円の増加となり、過去最大の上り幅となった。引き続き、大幅な増額とならないよう、注視していく。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2587</xdr:rowOff>
    </xdr:from>
    <xdr:to>
      <xdr:col>23</xdr:col>
      <xdr:colOff>133350</xdr:colOff>
      <xdr:row>82</xdr:row>
      <xdr:rowOff>33708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1487"/>
          <a:ext cx="838200" cy="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164402</xdr:rowOff>
    </xdr:from>
    <xdr:to>
      <xdr:col>19</xdr:col>
      <xdr:colOff>133350</xdr:colOff>
      <xdr:row>82</xdr:row>
      <xdr:rowOff>2587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1852"/>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154773</xdr:rowOff>
    </xdr:from>
    <xdr:to>
      <xdr:col>15</xdr:col>
      <xdr:colOff>82550</xdr:colOff>
      <xdr:row>81</xdr:row>
      <xdr:rowOff>164402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2223"/>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153166</xdr:rowOff>
    </xdr:from>
    <xdr:to>
      <xdr:col>11</xdr:col>
      <xdr:colOff>31750</xdr:colOff>
      <xdr:row>81</xdr:row>
      <xdr:rowOff>154773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40616"/>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154358</xdr:rowOff>
    </xdr:from>
    <xdr:to>
      <xdr:col>23</xdr:col>
      <xdr:colOff>184150</xdr:colOff>
      <xdr:row>82</xdr:row>
      <xdr:rowOff>84508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75635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123237</xdr:rowOff>
    </xdr:from>
    <xdr:to>
      <xdr:col>19</xdr:col>
      <xdr:colOff>184150</xdr:colOff>
      <xdr:row>82</xdr:row>
      <xdr:rowOff>53387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63564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113602</xdr:rowOff>
    </xdr:from>
    <xdr:to>
      <xdr:col>15</xdr:col>
      <xdr:colOff>133350</xdr:colOff>
      <xdr:row>82</xdr:row>
      <xdr:rowOff>43752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103973</xdr:rowOff>
    </xdr:from>
    <xdr:to>
      <xdr:col>11</xdr:col>
      <xdr:colOff>82550</xdr:colOff>
      <xdr:row>82</xdr:row>
      <xdr:rowOff>34123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44300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102366</xdr:rowOff>
    </xdr:from>
    <xdr:to>
      <xdr:col>7</xdr:col>
      <xdr:colOff>31750</xdr:colOff>
      <xdr:row>82</xdr:row>
      <xdr:rowOff>32516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42693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5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令和元年度のラスパイレス指数は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ポイントであり、平成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年度までは同水準で推移していたが、前年度と比較し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ポイントの上昇となった。類似団体平均値との比較では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ポイント低いものの、数値の変動には留意する必要がある。今後も引き続き人事院勧告や国等の動向を踏まえ給与水準の適正化に努める。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83457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843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職員数は定員適正化計画等により人員の削減に重点を置いていたため、類似団体と比較し低い水準を維持しているが、上昇傾向にある。今後も事務事業の改革や見直し等を図り、住民サービスの質を低下させないよう効率的な行政組織の構築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82278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859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61595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4170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44359</xdr:rowOff>
    </xdr:from>
    <xdr:to>
      <xdr:col>72</xdr:col>
      <xdr:colOff>203200</xdr:colOff>
      <xdr:row>60</xdr:row>
      <xdr:rowOff>54701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13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40912</xdr:rowOff>
    </xdr:from>
    <xdr:to>
      <xdr:col>68</xdr:col>
      <xdr:colOff>152400</xdr:colOff>
      <xdr:row>60</xdr:row>
      <xdr:rowOff>44359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79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31478</xdr:rowOff>
    </xdr:from>
    <xdr:to>
      <xdr:col>81</xdr:col>
      <xdr:colOff>95250</xdr:colOff>
      <xdr:row>60</xdr:row>
      <xdr:rowOff>133078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48005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165009</xdr:rowOff>
    </xdr:from>
    <xdr:to>
      <xdr:col>68</xdr:col>
      <xdr:colOff>203200</xdr:colOff>
      <xdr:row>60</xdr:row>
      <xdr:rowOff>95159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161562</xdr:rowOff>
    </xdr:from>
    <xdr:to>
      <xdr:col>64</xdr:col>
      <xdr:colOff>152400</xdr:colOff>
      <xdr:row>60</xdr:row>
      <xdr:rowOff>91712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令和元年度の実質公債費比率は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上昇の一途をたどっている。元利償還金の増加及び一部事務組合等の起こした地方債に充てたと認められる負担金等の増加が主な要因として上げられる。今後も地方債の新規発行の抑制に努めるなど、実質公債費比率の大幅な上昇を招かないよう、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17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減少した。主な要因として新規地方債借入の抑制を努めたことによる地方債残高の減少（△</a:t>
          </a:r>
          <a:r>
            <a:rPr kumimoji="1" lang="en-US" altLang="ja-JP" sz="1300">
              <a:latin typeface="ＭＳ Ｐゴシック" panose="020B0600070205080204" pitchFamily="50" charset="-128"/>
              <a:ea typeface="ＭＳ Ｐゴシック" panose="020B0600070205080204" pitchFamily="50" charset="-128"/>
            </a:rPr>
            <a:t>442,379</a:t>
          </a:r>
          <a:r>
            <a:rPr kumimoji="1" lang="ja-JP" altLang="en-US" sz="1300">
              <a:latin typeface="ＭＳ Ｐゴシック" panose="020B0600070205080204" pitchFamily="50" charset="-128"/>
              <a:ea typeface="ＭＳ Ｐゴシック" panose="020B0600070205080204" pitchFamily="50" charset="-128"/>
            </a:rPr>
            <a:t>千円）、公営企業債等繰入見込額の減少（△</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千円）等が上げられるが、依然として類似団体平均値、全国平均、県内平均と比較し高い水準にある。今後も新規地方債の発行には注意を払い、発行の際は交付税措置が有利なメニューを選択するなどして将来負担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114663</xdr:rowOff>
    </xdr:from>
    <xdr:to>
      <xdr:col>81</xdr:col>
      <xdr:colOff>44450</xdr:colOff>
      <xdr:row>16</xdr:row>
      <xdr:rowOff>125004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5786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16</xdr:row>
      <xdr:rowOff>135346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820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123855</xdr:rowOff>
    </xdr:from>
    <xdr:to>
      <xdr:col>72</xdr:col>
      <xdr:colOff>203200</xdr:colOff>
      <xdr:row>16</xdr:row>
      <xdr:rowOff>135346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123855</xdr:rowOff>
    </xdr:from>
    <xdr:to>
      <xdr:col>68</xdr:col>
      <xdr:colOff>152400</xdr:colOff>
      <xdr:row>16</xdr:row>
      <xdr:rowOff>142240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705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63863</xdr:rowOff>
    </xdr:from>
    <xdr:to>
      <xdr:col>81</xdr:col>
      <xdr:colOff>95250</xdr:colOff>
      <xdr:row>16</xdr:row>
      <xdr:rowOff>165463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35940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84546</xdr:rowOff>
    </xdr:from>
    <xdr:to>
      <xdr:col>73</xdr:col>
      <xdr:colOff>44450</xdr:colOff>
      <xdr:row>17</xdr:row>
      <xdr:rowOff>14696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170923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73055</xdr:rowOff>
    </xdr:from>
    <xdr:to>
      <xdr:col>68</xdr:col>
      <xdr:colOff>203200</xdr:colOff>
      <xdr:row>17</xdr:row>
      <xdr:rowOff>3205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91440</xdr:rowOff>
    </xdr:from>
    <xdr:to>
      <xdr:col>64</xdr:col>
      <xdr:colOff>152400</xdr:colOff>
      <xdr:row>17</xdr:row>
      <xdr:rowOff>21590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令和元年度の人件費は前年度と同値であったものの、類似団体平均値との乖離は縮小した。今後も事務の効率化、時間外手当の抑制に取り組む等して、人件費の抑制に取り組む。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5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令和元年度の物件費は類似団体平均値と比較し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低い値であったものの、前年度と比較し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高い水準となった。学校給食の調理・配送業務の委託化が通年化したことによるものが主な要因である。今後も他各業務の委託の検討がなされているが、類似団体平均値と大きな乖離が生じないよう、注視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14</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1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2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41910</xdr:rowOff>
    </xdr:from>
    <xdr:to>
      <xdr:col>78</xdr:col>
      <xdr:colOff>120650</xdr:colOff>
      <xdr:row>13</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3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令和元年度の扶助費について、各給付費事業等の増加により扶助費歳出全体額は増加したものの、経常一般財源等合計額が減少したことにより、前年度と比較して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下回る結果となった。今後も行政改革の推進により適正な事業を見極め、財政状況を圧迫することがないよう努力していく。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99785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ている要因として、一部事務組合である毛呂山・越生・鳩山公共下水道組合の公営企業会計の適用化により性質が繰出金から補助費に鞍替えしたことによるものが大きい。しかし、後期高齢者医療給付費の負担金や介護保険特別会計の繰出金等は前年度と比較し増加しており、今後も増加が見込まれ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5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60325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5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xdr:rowOff>
    </xdr:from>
    <xdr:to>
      <xdr:col>65</xdr:col>
      <xdr:colOff>53975</xdr:colOff>
      <xdr:row>58</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令和元年度の補助費等は、以前より類似団体と比較し数値が高く、また上昇傾向にあり、前年度との比較においては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昇した。前年度から大きく上昇した要因として、一部事務組合である毛呂山・越生・鳩山公共下水道組合の公営企業会計の適用化により、性質が繰出金から補助費に鞍替えしたことが大きな要因として上げられる。各団体への補助金の見直し等により数値を下降させるよう努力す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27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3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8128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170434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36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であり、前年度と比較し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上昇し、類似団体平均値と比較し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高い結果となった。平成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年度に借入を行った防災行政無線デジタル化整備事業や同じく平成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臨時財政対策債の、据置期間終了による元利償還が開始されたことが大きな要因である。厳しい財政状況の中で、地方債に頼らないことは困難であり、今後も公債費の比率は上昇すると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80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令和元年度については、学校給食の調理・配送業務委託化が通年化し、物件費が増加したこと等により、公債費以外では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他、補助費等について、一部事務組合である毛呂山・越生・鳩山公共下水道組合の公営企業会計の適用化による性質変更があったものの、依然として類似団体平均値と比較し高い傾向にある。今後も国庫補助金等各種補助金を最大限に活用することにより一般財源の抑制に努め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863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086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78</xdr:row>
      <xdr:rowOff>3556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44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129819</xdr:rowOff>
    </xdr:from>
    <xdr:to>
      <xdr:col>29</xdr:col>
      <xdr:colOff>127000</xdr:colOff>
      <xdr:row>17</xdr:row>
      <xdr:rowOff>136841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2094"/>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114596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6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133918</xdr:rowOff>
    </xdr:from>
    <xdr:to>
      <xdr:col>26</xdr:col>
      <xdr:colOff>50800</xdr:colOff>
      <xdr:row>17</xdr:row>
      <xdr:rowOff>136841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96193"/>
          <a:ext cx="6985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133918</xdr:rowOff>
    </xdr:from>
    <xdr:to>
      <xdr:col>22</xdr:col>
      <xdr:colOff>114300</xdr:colOff>
      <xdr:row>17</xdr:row>
      <xdr:rowOff>165693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6193"/>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165693</xdr:rowOff>
    </xdr:from>
    <xdr:to>
      <xdr:col>18</xdr:col>
      <xdr:colOff>177800</xdr:colOff>
      <xdr:row>18</xdr:row>
      <xdr:rowOff>4563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7968"/>
          <a:ext cx="698500" cy="1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79019</xdr:rowOff>
    </xdr:from>
    <xdr:to>
      <xdr:col>29</xdr:col>
      <xdr:colOff>177800</xdr:colOff>
      <xdr:row>18</xdr:row>
      <xdr:rowOff>9169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95546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86041</xdr:rowOff>
    </xdr:from>
    <xdr:to>
      <xdr:col>26</xdr:col>
      <xdr:colOff>101600</xdr:colOff>
      <xdr:row>18</xdr:row>
      <xdr:rowOff>16191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26368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7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83118</xdr:rowOff>
    </xdr:from>
    <xdr:to>
      <xdr:col>22</xdr:col>
      <xdr:colOff>165100</xdr:colOff>
      <xdr:row>18</xdr:row>
      <xdr:rowOff>13268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5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23445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114893</xdr:rowOff>
    </xdr:from>
    <xdr:to>
      <xdr:col>19</xdr:col>
      <xdr:colOff>38100</xdr:colOff>
      <xdr:row>18</xdr:row>
      <xdr:rowOff>45043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125213</xdr:rowOff>
    </xdr:from>
    <xdr:to>
      <xdr:col>15</xdr:col>
      <xdr:colOff>101600</xdr:colOff>
      <xdr:row>18</xdr:row>
      <xdr:rowOff>55363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65540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153779</xdr:rowOff>
    </xdr:from>
    <xdr:to>
      <xdr:col>29</xdr:col>
      <xdr:colOff>127000</xdr:colOff>
      <xdr:row>35</xdr:row>
      <xdr:rowOff>244043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4129"/>
          <a:ext cx="6477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244043</xdr:rowOff>
    </xdr:from>
    <xdr:to>
      <xdr:col>26</xdr:col>
      <xdr:colOff>50800</xdr:colOff>
      <xdr:row>35</xdr:row>
      <xdr:rowOff>289273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54393"/>
          <a:ext cx="6985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289273</xdr:rowOff>
    </xdr:from>
    <xdr:to>
      <xdr:col>22</xdr:col>
      <xdr:colOff>114300</xdr:colOff>
      <xdr:row>35</xdr:row>
      <xdr:rowOff>339141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9623"/>
          <a:ext cx="6985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339141</xdr:rowOff>
    </xdr:from>
    <xdr:to>
      <xdr:col>18</xdr:col>
      <xdr:colOff>177800</xdr:colOff>
      <xdr:row>36</xdr:row>
      <xdr:rowOff>21485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9491"/>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102979</xdr:rowOff>
    </xdr:from>
    <xdr:to>
      <xdr:col>29</xdr:col>
      <xdr:colOff>177800</xdr:colOff>
      <xdr:row>35</xdr:row>
      <xdr:rowOff>204579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290956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5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193243</xdr:rowOff>
    </xdr:from>
    <xdr:to>
      <xdr:col>26</xdr:col>
      <xdr:colOff>101600</xdr:colOff>
      <xdr:row>35</xdr:row>
      <xdr:rowOff>294843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305020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238473</xdr:rowOff>
    </xdr:from>
    <xdr:to>
      <xdr:col>22</xdr:col>
      <xdr:colOff>165100</xdr:colOff>
      <xdr:row>35</xdr:row>
      <xdr:rowOff>340073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324850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288341</xdr:rowOff>
    </xdr:from>
    <xdr:to>
      <xdr:col>19</xdr:col>
      <xdr:colOff>38100</xdr:colOff>
      <xdr:row>36</xdr:row>
      <xdr:rowOff>47041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31818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313585</xdr:rowOff>
    </xdr:from>
    <xdr:to>
      <xdr:col>15</xdr:col>
      <xdr:colOff>101600</xdr:colOff>
      <xdr:row>36</xdr:row>
      <xdr:rowOff>72285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3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163284</xdr:rowOff>
    </xdr:from>
    <xdr:to>
      <xdr:col>24</xdr:col>
      <xdr:colOff>63500</xdr:colOff>
      <xdr:row>37</xdr:row>
      <xdr:rowOff>166598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6934"/>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166598</xdr:rowOff>
    </xdr:from>
    <xdr:to>
      <xdr:col>19</xdr:col>
      <xdr:colOff>177800</xdr:colOff>
      <xdr:row>38</xdr:row>
      <xdr:rowOff>4940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0248"/>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4940</xdr:rowOff>
    </xdr:from>
    <xdr:to>
      <xdr:col>15</xdr:col>
      <xdr:colOff>50800</xdr:colOff>
      <xdr:row>38</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040"/>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32791</xdr:rowOff>
    </xdr:from>
    <xdr:to>
      <xdr:col>10</xdr:col>
      <xdr:colOff>114300</xdr:colOff>
      <xdr:row>38</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7891"/>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112484</xdr:rowOff>
    </xdr:from>
    <xdr:to>
      <xdr:col>24</xdr:col>
      <xdr:colOff>114300</xdr:colOff>
      <xdr:row>38</xdr:row>
      <xdr:rowOff>42634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115799</xdr:rowOff>
    </xdr:from>
    <xdr:to>
      <xdr:col>20</xdr:col>
      <xdr:colOff>38100</xdr:colOff>
      <xdr:row>38</xdr:row>
      <xdr:rowOff>45949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125590</xdr:rowOff>
    </xdr:from>
    <xdr:to>
      <xdr:col>15</xdr:col>
      <xdr:colOff>101600</xdr:colOff>
      <xdr:row>38</xdr:row>
      <xdr:rowOff>55741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9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46867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161157</xdr:rowOff>
    </xdr:from>
    <xdr:to>
      <xdr:col>10</xdr:col>
      <xdr:colOff>165100</xdr:colOff>
      <xdr:row>38</xdr:row>
      <xdr:rowOff>91307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82434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153441</xdr:rowOff>
    </xdr:from>
    <xdr:to>
      <xdr:col>6</xdr:col>
      <xdr:colOff>38100</xdr:colOff>
      <xdr:row>38</xdr:row>
      <xdr:rowOff>83592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129439</xdr:rowOff>
    </xdr:from>
    <xdr:to>
      <xdr:col>24</xdr:col>
      <xdr:colOff>63500</xdr:colOff>
      <xdr:row>59</xdr:row>
      <xdr:rowOff>2236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73539"/>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xdr:rowOff>
    </xdr:from>
    <xdr:to>
      <xdr:col>19</xdr:col>
      <xdr:colOff>177800</xdr:colOff>
      <xdr:row>59</xdr:row>
      <xdr:rowOff>2236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15588"/>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164757</xdr:rowOff>
    </xdr:from>
    <xdr:to>
      <xdr:col>15</xdr:col>
      <xdr:colOff>50800</xdr:colOff>
      <xdr:row>59</xdr:row>
      <xdr:rowOff>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0885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162141</xdr:rowOff>
    </xdr:from>
    <xdr:to>
      <xdr:col>10</xdr:col>
      <xdr:colOff>114300</xdr:colOff>
      <xdr:row>58</xdr:row>
      <xdr:rowOff>164757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06241"/>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78639</xdr:rowOff>
    </xdr:from>
    <xdr:to>
      <xdr:col>24</xdr:col>
      <xdr:colOff>114300</xdr:colOff>
      <xdr:row>59</xdr:row>
      <xdr:rowOff>8789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165016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122886</xdr:rowOff>
    </xdr:from>
    <xdr:to>
      <xdr:col>20</xdr:col>
      <xdr:colOff>38100</xdr:colOff>
      <xdr:row>59</xdr:row>
      <xdr:rowOff>53036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44163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120688</xdr:rowOff>
    </xdr:from>
    <xdr:to>
      <xdr:col>15</xdr:col>
      <xdr:colOff>101600</xdr:colOff>
      <xdr:row>59</xdr:row>
      <xdr:rowOff>50838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41965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113957</xdr:rowOff>
    </xdr:from>
    <xdr:to>
      <xdr:col>10</xdr:col>
      <xdr:colOff>165100</xdr:colOff>
      <xdr:row>59</xdr:row>
      <xdr:rowOff>44107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35234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111341</xdr:rowOff>
    </xdr:from>
    <xdr:to>
      <xdr:col>6</xdr:col>
      <xdr:colOff>38100</xdr:colOff>
      <xdr:row>59</xdr:row>
      <xdr:rowOff>41491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93808</xdr:rowOff>
    </xdr:from>
    <xdr:to>
      <xdr:col>24</xdr:col>
      <xdr:colOff>63500</xdr:colOff>
      <xdr:row>77</xdr:row>
      <xdr:rowOff>109410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95458"/>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93808</xdr:rowOff>
    </xdr:from>
    <xdr:to>
      <xdr:col>19</xdr:col>
      <xdr:colOff>177800</xdr:colOff>
      <xdr:row>77</xdr:row>
      <xdr:rowOff>170275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5458"/>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170275</xdr:rowOff>
    </xdr:from>
    <xdr:to>
      <xdr:col>15</xdr:col>
      <xdr:colOff>50800</xdr:colOff>
      <xdr:row>78</xdr:row>
      <xdr:rowOff>1454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192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997</xdr:rowOff>
    </xdr:from>
    <xdr:to>
      <xdr:col>10</xdr:col>
      <xdr:colOff>114300</xdr:colOff>
      <xdr:row>78</xdr:row>
      <xdr:rowOff>1454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40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58610</xdr:rowOff>
    </xdr:from>
    <xdr:to>
      <xdr:col>24</xdr:col>
      <xdr:colOff>114300</xdr:colOff>
      <xdr:row>77</xdr:row>
      <xdr:rowOff>160210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144987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43008</xdr:rowOff>
    </xdr:from>
    <xdr:to>
      <xdr:col>20</xdr:col>
      <xdr:colOff>38100</xdr:colOff>
      <xdr:row>77</xdr:row>
      <xdr:rowOff>144608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119475</xdr:rowOff>
    </xdr:from>
    <xdr:to>
      <xdr:col>15</xdr:col>
      <xdr:colOff>101600</xdr:colOff>
      <xdr:row>78</xdr:row>
      <xdr:rowOff>49625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40752</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41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122104</xdr:rowOff>
    </xdr:from>
    <xdr:to>
      <xdr:col>10</xdr:col>
      <xdr:colOff>165100</xdr:colOff>
      <xdr:row>78</xdr:row>
      <xdr:rowOff>52254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43381</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41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121647</xdr:rowOff>
    </xdr:from>
    <xdr:to>
      <xdr:col>6</xdr:col>
      <xdr:colOff>38100</xdr:colOff>
      <xdr:row>78</xdr:row>
      <xdr:rowOff>51797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42924</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416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142182</xdr:rowOff>
    </xdr:from>
    <xdr:to>
      <xdr:col>24</xdr:col>
      <xdr:colOff>63500</xdr:colOff>
      <xdr:row>98</xdr:row>
      <xdr:rowOff>24795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2832"/>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141757</xdr:rowOff>
    </xdr:from>
    <xdr:to>
      <xdr:col>19</xdr:col>
      <xdr:colOff>177800</xdr:colOff>
      <xdr:row>98</xdr:row>
      <xdr:rowOff>24795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72407"/>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134311</xdr:rowOff>
    </xdr:from>
    <xdr:to>
      <xdr:col>15</xdr:col>
      <xdr:colOff>50800</xdr:colOff>
      <xdr:row>97</xdr:row>
      <xdr:rowOff>141757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64961"/>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134311</xdr:rowOff>
    </xdr:from>
    <xdr:to>
      <xdr:col>10</xdr:col>
      <xdr:colOff>114300</xdr:colOff>
      <xdr:row>98</xdr:row>
      <xdr:rowOff>19196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64961"/>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91382</xdr:rowOff>
    </xdr:from>
    <xdr:to>
      <xdr:col>24</xdr:col>
      <xdr:colOff>114300</xdr:colOff>
      <xdr:row>98</xdr:row>
      <xdr:rowOff>21532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145445</xdr:rowOff>
    </xdr:from>
    <xdr:to>
      <xdr:col>20</xdr:col>
      <xdr:colOff>38100</xdr:colOff>
      <xdr:row>98</xdr:row>
      <xdr:rowOff>75595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66722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6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90957</xdr:rowOff>
    </xdr:from>
    <xdr:to>
      <xdr:col>15</xdr:col>
      <xdr:colOff>101600</xdr:colOff>
      <xdr:row>98</xdr:row>
      <xdr:rowOff>21107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83511</xdr:rowOff>
    </xdr:from>
    <xdr:to>
      <xdr:col>10</xdr:col>
      <xdr:colOff>165100</xdr:colOff>
      <xdr:row>98</xdr:row>
      <xdr:rowOff>13661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139846</xdr:rowOff>
    </xdr:from>
    <xdr:to>
      <xdr:col>6</xdr:col>
      <xdr:colOff>38100</xdr:colOff>
      <xdr:row>98</xdr:row>
      <xdr:rowOff>69996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61123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46115</xdr:rowOff>
    </xdr:from>
    <xdr:to>
      <xdr:col>55</xdr:col>
      <xdr:colOff>0</xdr:colOff>
      <xdr:row>36</xdr:row>
      <xdr:rowOff>161003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18315"/>
          <a:ext cx="8382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161003</xdr:rowOff>
    </xdr:from>
    <xdr:to>
      <xdr:col>50</xdr:col>
      <xdr:colOff>114300</xdr:colOff>
      <xdr:row>37</xdr:row>
      <xdr:rowOff>17976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33203"/>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17976</xdr:rowOff>
    </xdr:from>
    <xdr:to>
      <xdr:col>45</xdr:col>
      <xdr:colOff>177800</xdr:colOff>
      <xdr:row>37</xdr:row>
      <xdr:rowOff>23408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61626"/>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88505</xdr:rowOff>
    </xdr:from>
    <xdr:to>
      <xdr:col>41</xdr:col>
      <xdr:colOff>50800</xdr:colOff>
      <xdr:row>37</xdr:row>
      <xdr:rowOff>23408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60705"/>
          <a:ext cx="8890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166765</xdr:rowOff>
    </xdr:from>
    <xdr:to>
      <xdr:col>55</xdr:col>
      <xdr:colOff>50800</xdr:colOff>
      <xdr:row>36</xdr:row>
      <xdr:rowOff>96915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18192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110203</xdr:rowOff>
    </xdr:from>
    <xdr:to>
      <xdr:col>50</xdr:col>
      <xdr:colOff>165100</xdr:colOff>
      <xdr:row>37</xdr:row>
      <xdr:rowOff>40353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31480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138626</xdr:rowOff>
    </xdr:from>
    <xdr:to>
      <xdr:col>46</xdr:col>
      <xdr:colOff>38100</xdr:colOff>
      <xdr:row>37</xdr:row>
      <xdr:rowOff>68776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59903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144058</xdr:rowOff>
    </xdr:from>
    <xdr:to>
      <xdr:col>41</xdr:col>
      <xdr:colOff>101600</xdr:colOff>
      <xdr:row>37</xdr:row>
      <xdr:rowOff>74208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65335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37705</xdr:rowOff>
    </xdr:from>
    <xdr:to>
      <xdr:col>36</xdr:col>
      <xdr:colOff>165100</xdr:colOff>
      <xdr:row>36</xdr:row>
      <xdr:rowOff>139305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155832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106057</xdr:rowOff>
    </xdr:from>
    <xdr:to>
      <xdr:col>55</xdr:col>
      <xdr:colOff>0</xdr:colOff>
      <xdr:row>58</xdr:row>
      <xdr:rowOff>110472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50157"/>
          <a:ext cx="838200" cy="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92316</xdr:rowOff>
    </xdr:from>
    <xdr:to>
      <xdr:col>50</xdr:col>
      <xdr:colOff>114300</xdr:colOff>
      <xdr:row>58</xdr:row>
      <xdr:rowOff>106057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36416"/>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56654</xdr:rowOff>
    </xdr:from>
    <xdr:to>
      <xdr:col>45</xdr:col>
      <xdr:colOff>177800</xdr:colOff>
      <xdr:row>58</xdr:row>
      <xdr:rowOff>92316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0754"/>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56654</xdr:rowOff>
    </xdr:from>
    <xdr:to>
      <xdr:col>41</xdr:col>
      <xdr:colOff>50800</xdr:colOff>
      <xdr:row>58</xdr:row>
      <xdr:rowOff>68361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0754"/>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59672</xdr:rowOff>
    </xdr:from>
    <xdr:to>
      <xdr:col>55</xdr:col>
      <xdr:colOff>50800</xdr:colOff>
      <xdr:row>58</xdr:row>
      <xdr:rowOff>161272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55257</xdr:rowOff>
    </xdr:from>
    <xdr:to>
      <xdr:col>50</xdr:col>
      <xdr:colOff>165100</xdr:colOff>
      <xdr:row>58</xdr:row>
      <xdr:rowOff>156857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41516</xdr:rowOff>
    </xdr:from>
    <xdr:to>
      <xdr:col>46</xdr:col>
      <xdr:colOff>38100</xdr:colOff>
      <xdr:row>58</xdr:row>
      <xdr:rowOff>143116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134243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5854</xdr:rowOff>
    </xdr:from>
    <xdr:to>
      <xdr:col>41</xdr:col>
      <xdr:colOff>101600</xdr:colOff>
      <xdr:row>58</xdr:row>
      <xdr:rowOff>107454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98581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17561</xdr:rowOff>
    </xdr:from>
    <xdr:to>
      <xdr:col>36</xdr:col>
      <xdr:colOff>165100</xdr:colOff>
      <xdr:row>58</xdr:row>
      <xdr:rowOff>119161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110288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137931</xdr:rowOff>
    </xdr:from>
    <xdr:to>
      <xdr:col>55</xdr:col>
      <xdr:colOff>0</xdr:colOff>
      <xdr:row>78</xdr:row>
      <xdr:rowOff>138827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1031"/>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137931</xdr:rowOff>
    </xdr:from>
    <xdr:to>
      <xdr:col>50</xdr:col>
      <xdr:colOff>114300</xdr:colOff>
      <xdr:row>78</xdr:row>
      <xdr:rowOff>138554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1103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138554</xdr:rowOff>
    </xdr:from>
    <xdr:to>
      <xdr:col>45</xdr:col>
      <xdr:colOff>177800</xdr:colOff>
      <xdr:row>78</xdr:row>
      <xdr:rowOff>139179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11654"/>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94555</xdr:rowOff>
    </xdr:from>
    <xdr:to>
      <xdr:col>41</xdr:col>
      <xdr:colOff>50800</xdr:colOff>
      <xdr:row>78</xdr:row>
      <xdr:rowOff>139179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67655"/>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88027</xdr:rowOff>
    </xdr:from>
    <xdr:to>
      <xdr:col>55</xdr:col>
      <xdr:colOff>50800</xdr:colOff>
      <xdr:row>79</xdr:row>
      <xdr:rowOff>18177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87131</xdr:rowOff>
    </xdr:from>
    <xdr:to>
      <xdr:col>50</xdr:col>
      <xdr:colOff>165100</xdr:colOff>
      <xdr:row>79</xdr:row>
      <xdr:rowOff>17281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8408</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5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87754</xdr:rowOff>
    </xdr:from>
    <xdr:to>
      <xdr:col>46</xdr:col>
      <xdr:colOff>38100</xdr:colOff>
      <xdr:row>79</xdr:row>
      <xdr:rowOff>17904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9031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88379</xdr:rowOff>
    </xdr:from>
    <xdr:to>
      <xdr:col>41</xdr:col>
      <xdr:colOff>101600</xdr:colOff>
      <xdr:row>79</xdr:row>
      <xdr:rowOff>18529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9656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43755</xdr:rowOff>
    </xdr:from>
    <xdr:to>
      <xdr:col>36</xdr:col>
      <xdr:colOff>165100</xdr:colOff>
      <xdr:row>78</xdr:row>
      <xdr:rowOff>145355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136482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121724</xdr:rowOff>
    </xdr:from>
    <xdr:to>
      <xdr:col>55</xdr:col>
      <xdr:colOff>0</xdr:colOff>
      <xdr:row>98</xdr:row>
      <xdr:rowOff>148509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23824"/>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65763</xdr:rowOff>
    </xdr:from>
    <xdr:to>
      <xdr:col>50</xdr:col>
      <xdr:colOff>114300</xdr:colOff>
      <xdr:row>98</xdr:row>
      <xdr:rowOff>121724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67863"/>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121816</xdr:rowOff>
    </xdr:from>
    <xdr:to>
      <xdr:col>45</xdr:col>
      <xdr:colOff>177800</xdr:colOff>
      <xdr:row>98</xdr:row>
      <xdr:rowOff>65763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52466"/>
          <a:ext cx="8890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121816</xdr:rowOff>
    </xdr:from>
    <xdr:to>
      <xdr:col>41</xdr:col>
      <xdr:colOff>50800</xdr:colOff>
      <xdr:row>98</xdr:row>
      <xdr:rowOff>139128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2466"/>
          <a:ext cx="889000" cy="1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97709</xdr:rowOff>
    </xdr:from>
    <xdr:to>
      <xdr:col>55</xdr:col>
      <xdr:colOff>50800</xdr:colOff>
      <xdr:row>99</xdr:row>
      <xdr:rowOff>27859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12636</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1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70924</xdr:rowOff>
    </xdr:from>
    <xdr:to>
      <xdr:col>50</xdr:col>
      <xdr:colOff>165100</xdr:colOff>
      <xdr:row>99</xdr:row>
      <xdr:rowOff>1074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163651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14963</xdr:rowOff>
    </xdr:from>
    <xdr:to>
      <xdr:col>46</xdr:col>
      <xdr:colOff>38100</xdr:colOff>
      <xdr:row>98</xdr:row>
      <xdr:rowOff>116563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71016</xdr:rowOff>
    </xdr:from>
    <xdr:to>
      <xdr:col>41</xdr:col>
      <xdr:colOff>101600</xdr:colOff>
      <xdr:row>98</xdr:row>
      <xdr:rowOff>1166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17693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88328</xdr:rowOff>
    </xdr:from>
    <xdr:to>
      <xdr:col>36</xdr:col>
      <xdr:colOff>165100</xdr:colOff>
      <xdr:row>99</xdr:row>
      <xdr:rowOff>18478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43791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34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164441</xdr:rowOff>
    </xdr:from>
    <xdr:to>
      <xdr:col>85</xdr:col>
      <xdr:colOff>177800</xdr:colOff>
      <xdr:row>39</xdr:row>
      <xdr:rowOff>94591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15456</xdr:rowOff>
    </xdr:from>
    <xdr:to>
      <xdr:col>85</xdr:col>
      <xdr:colOff>127000</xdr:colOff>
      <xdr:row>77</xdr:row>
      <xdr:rowOff>37973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17106"/>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37973</xdr:rowOff>
    </xdr:from>
    <xdr:to>
      <xdr:col>81</xdr:col>
      <xdr:colOff>50800</xdr:colOff>
      <xdr:row>77</xdr:row>
      <xdr:rowOff>59500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396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59500</xdr:rowOff>
    </xdr:from>
    <xdr:to>
      <xdr:col>76</xdr:col>
      <xdr:colOff>114300</xdr:colOff>
      <xdr:row>77</xdr:row>
      <xdr:rowOff>89915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61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89915</xdr:rowOff>
    </xdr:from>
    <xdr:to>
      <xdr:col>71</xdr:col>
      <xdr:colOff>177800</xdr:colOff>
      <xdr:row>77</xdr:row>
      <xdr:rowOff>105423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91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136106</xdr:rowOff>
    </xdr:from>
    <xdr:to>
      <xdr:col>85</xdr:col>
      <xdr:colOff>177800</xdr:colOff>
      <xdr:row>77</xdr:row>
      <xdr:rowOff>66256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114533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158623</xdr:rowOff>
    </xdr:from>
    <xdr:to>
      <xdr:col>81</xdr:col>
      <xdr:colOff>101600</xdr:colOff>
      <xdr:row>77</xdr:row>
      <xdr:rowOff>88773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79900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8700</xdr:rowOff>
    </xdr:from>
    <xdr:to>
      <xdr:col>76</xdr:col>
      <xdr:colOff>165100</xdr:colOff>
      <xdr:row>77</xdr:row>
      <xdr:rowOff>110300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39115</xdr:rowOff>
    </xdr:from>
    <xdr:to>
      <xdr:col>72</xdr:col>
      <xdr:colOff>38100</xdr:colOff>
      <xdr:row>77</xdr:row>
      <xdr:rowOff>140715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54623</xdr:rowOff>
    </xdr:from>
    <xdr:to>
      <xdr:col>67</xdr:col>
      <xdr:colOff>101600</xdr:colOff>
      <xdr:row>77</xdr:row>
      <xdr:rowOff>156223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147350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21476</xdr:rowOff>
    </xdr:from>
    <xdr:to>
      <xdr:col>85</xdr:col>
      <xdr:colOff>127000</xdr:colOff>
      <xdr:row>98</xdr:row>
      <xdr:rowOff>127191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23576"/>
          <a:ext cx="838200" cy="10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90094</xdr:rowOff>
    </xdr:from>
    <xdr:to>
      <xdr:col>81</xdr:col>
      <xdr:colOff>50800</xdr:colOff>
      <xdr:row>98</xdr:row>
      <xdr:rowOff>127191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9219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73800</xdr:rowOff>
    </xdr:from>
    <xdr:to>
      <xdr:col>76</xdr:col>
      <xdr:colOff>114300</xdr:colOff>
      <xdr:row>98</xdr:row>
      <xdr:rowOff>90094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75900"/>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66230</xdr:rowOff>
    </xdr:from>
    <xdr:to>
      <xdr:col>71</xdr:col>
      <xdr:colOff>177800</xdr:colOff>
      <xdr:row>98</xdr:row>
      <xdr:rowOff>73800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68330"/>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142126</xdr:rowOff>
    </xdr:from>
    <xdr:to>
      <xdr:col>85</xdr:col>
      <xdr:colOff>177800</xdr:colOff>
      <xdr:row>98</xdr:row>
      <xdr:rowOff>72276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165003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76391</xdr:rowOff>
    </xdr:from>
    <xdr:to>
      <xdr:col>81</xdr:col>
      <xdr:colOff>101600</xdr:colOff>
      <xdr:row>99</xdr:row>
      <xdr:rowOff>6541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169118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39294</xdr:rowOff>
    </xdr:from>
    <xdr:to>
      <xdr:col>76</xdr:col>
      <xdr:colOff>165100</xdr:colOff>
      <xdr:row>98</xdr:row>
      <xdr:rowOff>140894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132021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23000</xdr:rowOff>
    </xdr:from>
    <xdr:to>
      <xdr:col>72</xdr:col>
      <xdr:colOff>38100</xdr:colOff>
      <xdr:row>98</xdr:row>
      <xdr:rowOff>124600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15430</xdr:rowOff>
    </xdr:from>
    <xdr:to>
      <xdr:col>67</xdr:col>
      <xdr:colOff>101600</xdr:colOff>
      <xdr:row>98</xdr:row>
      <xdr:rowOff>117030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108157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95397</xdr:rowOff>
    </xdr:from>
    <xdr:to>
      <xdr:col>116</xdr:col>
      <xdr:colOff>63500</xdr:colOff>
      <xdr:row>58</xdr:row>
      <xdr:rowOff>95809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3949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95809</xdr:rowOff>
    </xdr:from>
    <xdr:to>
      <xdr:col>111</xdr:col>
      <xdr:colOff>177800</xdr:colOff>
      <xdr:row>58</xdr:row>
      <xdr:rowOff>96266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3990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96860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4036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96860</xdr:rowOff>
    </xdr:from>
    <xdr:to>
      <xdr:col>102</xdr:col>
      <xdr:colOff>114300</xdr:colOff>
      <xdr:row>58</xdr:row>
      <xdr:rowOff>97226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096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44597</xdr:rowOff>
    </xdr:from>
    <xdr:to>
      <xdr:col>116</xdr:col>
      <xdr:colOff>114300</xdr:colOff>
      <xdr:row>58</xdr:row>
      <xdr:rowOff>146197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45009</xdr:rowOff>
    </xdr:from>
    <xdr:to>
      <xdr:col>112</xdr:col>
      <xdr:colOff>38100</xdr:colOff>
      <xdr:row>58</xdr:row>
      <xdr:rowOff>146609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137736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46060</xdr:rowOff>
    </xdr:from>
    <xdr:to>
      <xdr:col>102</xdr:col>
      <xdr:colOff>165100</xdr:colOff>
      <xdr:row>58</xdr:row>
      <xdr:rowOff>147660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138787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46426</xdr:rowOff>
    </xdr:from>
    <xdr:to>
      <xdr:col>98</xdr:col>
      <xdr:colOff>38100</xdr:colOff>
      <xdr:row>58</xdr:row>
      <xdr:rowOff>148026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139153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99466</xdr:rowOff>
    </xdr:from>
    <xdr:to>
      <xdr:col>116</xdr:col>
      <xdr:colOff>63500</xdr:colOff>
      <xdr:row>77</xdr:row>
      <xdr:rowOff>11685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958216"/>
          <a:ext cx="838200" cy="25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99466</xdr:rowOff>
    </xdr:from>
    <xdr:to>
      <xdr:col>111</xdr:col>
      <xdr:colOff>177800</xdr:colOff>
      <xdr:row>75</xdr:row>
      <xdr:rowOff>146397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58216"/>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146397</xdr:rowOff>
    </xdr:from>
    <xdr:to>
      <xdr:col>107</xdr:col>
      <xdr:colOff>50800</xdr:colOff>
      <xdr:row>76</xdr:row>
      <xdr:rowOff>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05147"/>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146878</xdr:rowOff>
    </xdr:from>
    <xdr:to>
      <xdr:col>102</xdr:col>
      <xdr:colOff>114300</xdr:colOff>
      <xdr:row>76</xdr:row>
      <xdr:rowOff>6472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30056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132335</xdr:rowOff>
    </xdr:from>
    <xdr:to>
      <xdr:col>116</xdr:col>
      <xdr:colOff>114300</xdr:colOff>
      <xdr:row>77</xdr:row>
      <xdr:rowOff>62485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110762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48666</xdr:rowOff>
    </xdr:from>
    <xdr:to>
      <xdr:col>112</xdr:col>
      <xdr:colOff>38100</xdr:colOff>
      <xdr:row>75</xdr:row>
      <xdr:rowOff>150267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07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166793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95598</xdr:rowOff>
    </xdr:from>
    <xdr:to>
      <xdr:col>107</xdr:col>
      <xdr:colOff>101600</xdr:colOff>
      <xdr:row>76</xdr:row>
      <xdr:rowOff>25747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42275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127122</xdr:rowOff>
    </xdr:from>
    <xdr:to>
      <xdr:col>102</xdr:col>
      <xdr:colOff>165100</xdr:colOff>
      <xdr:row>76</xdr:row>
      <xdr:rowOff>57271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48399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96078</xdr:rowOff>
    </xdr:from>
    <xdr:to>
      <xdr:col>98</xdr:col>
      <xdr:colOff>38100</xdr:colOff>
      <xdr:row>76</xdr:row>
      <xdr:rowOff>26228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17355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うち、特に新規整備については類似団体平均値と比較し大きく乖離が生じており、前年度との比較では、普通建設事業費、うち新規整備分、うち更新整備分含め減少している。これは、新たな投資を抑止した結果と考えられる。公債費については類似団体平均値と比較し低い水準となっているものの上昇傾向にある。その他多くの項目において類似団体平均値を下回っているが、引き続き歳入歳出の見直しを進めるとともに、将来の安定した財政運営を維持するため、様々な施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32584</xdr:rowOff>
    </xdr:from>
    <xdr:to>
      <xdr:col>24</xdr:col>
      <xdr:colOff>63500</xdr:colOff>
      <xdr:row>37</xdr:row>
      <xdr:rowOff>40096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76234"/>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40096</xdr:rowOff>
    </xdr:from>
    <xdr:to>
      <xdr:col>19</xdr:col>
      <xdr:colOff>177800</xdr:colOff>
      <xdr:row>37</xdr:row>
      <xdr:rowOff>43361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8374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43361</xdr:rowOff>
    </xdr:from>
    <xdr:to>
      <xdr:col>15</xdr:col>
      <xdr:colOff>50800</xdr:colOff>
      <xdr:row>37</xdr:row>
      <xdr:rowOff>57078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701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55771</xdr:rowOff>
    </xdr:from>
    <xdr:to>
      <xdr:col>10</xdr:col>
      <xdr:colOff>114300</xdr:colOff>
      <xdr:row>37</xdr:row>
      <xdr:rowOff>57078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942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153234</xdr:rowOff>
    </xdr:from>
    <xdr:to>
      <xdr:col>24</xdr:col>
      <xdr:colOff>114300</xdr:colOff>
      <xdr:row>37</xdr:row>
      <xdr:rowOff>83384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131661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160746</xdr:rowOff>
    </xdr:from>
    <xdr:to>
      <xdr:col>20</xdr:col>
      <xdr:colOff>38100</xdr:colOff>
      <xdr:row>37</xdr:row>
      <xdr:rowOff>90896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164011</xdr:rowOff>
    </xdr:from>
    <xdr:to>
      <xdr:col>15</xdr:col>
      <xdr:colOff>101600</xdr:colOff>
      <xdr:row>37</xdr:row>
      <xdr:rowOff>94161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85288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6278</xdr:rowOff>
    </xdr:from>
    <xdr:to>
      <xdr:col>10</xdr:col>
      <xdr:colOff>165100</xdr:colOff>
      <xdr:row>37</xdr:row>
      <xdr:rowOff>107878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4971</xdr:rowOff>
    </xdr:from>
    <xdr:to>
      <xdr:col>6</xdr:col>
      <xdr:colOff>38100</xdr:colOff>
      <xdr:row>37</xdr:row>
      <xdr:rowOff>106571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97698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96048</xdr:rowOff>
    </xdr:from>
    <xdr:to>
      <xdr:col>24</xdr:col>
      <xdr:colOff>63500</xdr:colOff>
      <xdr:row>58</xdr:row>
      <xdr:rowOff>151228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40148"/>
          <a:ext cx="838200" cy="5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127998</xdr:rowOff>
    </xdr:from>
    <xdr:to>
      <xdr:col>19</xdr:col>
      <xdr:colOff>177800</xdr:colOff>
      <xdr:row>58</xdr:row>
      <xdr:rowOff>151228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72098"/>
          <a:ext cx="8890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110276</xdr:rowOff>
    </xdr:from>
    <xdr:to>
      <xdr:col>15</xdr:col>
      <xdr:colOff>50800</xdr:colOff>
      <xdr:row>58</xdr:row>
      <xdr:rowOff>127998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0543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92707</xdr:rowOff>
    </xdr:from>
    <xdr:to>
      <xdr:col>10</xdr:col>
      <xdr:colOff>114300</xdr:colOff>
      <xdr:row>58</xdr:row>
      <xdr:rowOff>110276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36807"/>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45248</xdr:rowOff>
    </xdr:from>
    <xdr:to>
      <xdr:col>24</xdr:col>
      <xdr:colOff>114300</xdr:colOff>
      <xdr:row>58</xdr:row>
      <xdr:rowOff>146848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23675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100428</xdr:rowOff>
    </xdr:from>
    <xdr:to>
      <xdr:col>20</xdr:col>
      <xdr:colOff>38100</xdr:colOff>
      <xdr:row>59</xdr:row>
      <xdr:rowOff>30578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21705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77198</xdr:rowOff>
    </xdr:from>
    <xdr:to>
      <xdr:col>15</xdr:col>
      <xdr:colOff>101600</xdr:colOff>
      <xdr:row>59</xdr:row>
      <xdr:rowOff>7348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59476</xdr:rowOff>
    </xdr:from>
    <xdr:to>
      <xdr:col>10</xdr:col>
      <xdr:colOff>165100</xdr:colOff>
      <xdr:row>58</xdr:row>
      <xdr:rowOff>161076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152203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41907</xdr:rowOff>
    </xdr:from>
    <xdr:to>
      <xdr:col>6</xdr:col>
      <xdr:colOff>38100</xdr:colOff>
      <xdr:row>58</xdr:row>
      <xdr:rowOff>143507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134634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113894</xdr:rowOff>
    </xdr:from>
    <xdr:to>
      <xdr:col>24</xdr:col>
      <xdr:colOff>63500</xdr:colOff>
      <xdr:row>78</xdr:row>
      <xdr:rowOff>32068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15544"/>
          <a:ext cx="838200" cy="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3087</xdr:rowOff>
    </xdr:from>
    <xdr:to>
      <xdr:col>19</xdr:col>
      <xdr:colOff>177800</xdr:colOff>
      <xdr:row>78</xdr:row>
      <xdr:rowOff>32068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76187"/>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3087</xdr:rowOff>
    </xdr:from>
    <xdr:to>
      <xdr:col>15</xdr:col>
      <xdr:colOff>50800</xdr:colOff>
      <xdr:row>78</xdr:row>
      <xdr:rowOff>30201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6187"/>
          <a:ext cx="889000" cy="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30201</xdr:rowOff>
    </xdr:from>
    <xdr:to>
      <xdr:col>10</xdr:col>
      <xdr:colOff>114300</xdr:colOff>
      <xdr:row>78</xdr:row>
      <xdr:rowOff>68035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330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63094</xdr:rowOff>
    </xdr:from>
    <xdr:to>
      <xdr:col>24</xdr:col>
      <xdr:colOff>114300</xdr:colOff>
      <xdr:row>77</xdr:row>
      <xdr:rowOff>164694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41521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4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152718</xdr:rowOff>
    </xdr:from>
    <xdr:to>
      <xdr:col>20</xdr:col>
      <xdr:colOff>38100</xdr:colOff>
      <xdr:row>78</xdr:row>
      <xdr:rowOff>82868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73995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123737</xdr:rowOff>
    </xdr:from>
    <xdr:to>
      <xdr:col>15</xdr:col>
      <xdr:colOff>101600</xdr:colOff>
      <xdr:row>78</xdr:row>
      <xdr:rowOff>53887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45014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1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150851</xdr:rowOff>
    </xdr:from>
    <xdr:to>
      <xdr:col>10</xdr:col>
      <xdr:colOff>165100</xdr:colOff>
      <xdr:row>78</xdr:row>
      <xdr:rowOff>81001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72128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17235</xdr:rowOff>
    </xdr:from>
    <xdr:to>
      <xdr:col>6</xdr:col>
      <xdr:colOff>38100</xdr:colOff>
      <xdr:row>78</xdr:row>
      <xdr:rowOff>118835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109962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59544</xdr:rowOff>
    </xdr:from>
    <xdr:to>
      <xdr:col>24</xdr:col>
      <xdr:colOff>63500</xdr:colOff>
      <xdr:row>99</xdr:row>
      <xdr:rowOff>60246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33094"/>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59544</xdr:rowOff>
    </xdr:from>
    <xdr:to>
      <xdr:col>19</xdr:col>
      <xdr:colOff>177800</xdr:colOff>
      <xdr:row>99</xdr:row>
      <xdr:rowOff>74599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33094"/>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74599</xdr:rowOff>
    </xdr:from>
    <xdr:to>
      <xdr:col>15</xdr:col>
      <xdr:colOff>50800</xdr:colOff>
      <xdr:row>99</xdr:row>
      <xdr:rowOff>75676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48149"/>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131519</xdr:rowOff>
    </xdr:from>
    <xdr:to>
      <xdr:col>10</xdr:col>
      <xdr:colOff>114300</xdr:colOff>
      <xdr:row>99</xdr:row>
      <xdr:rowOff>75676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33619"/>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9446</xdr:rowOff>
    </xdr:from>
    <xdr:to>
      <xdr:col>24</xdr:col>
      <xdr:colOff>114300</xdr:colOff>
      <xdr:row>99</xdr:row>
      <xdr:rowOff>111046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95823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8744</xdr:rowOff>
    </xdr:from>
    <xdr:to>
      <xdr:col>20</xdr:col>
      <xdr:colOff>38100</xdr:colOff>
      <xdr:row>99</xdr:row>
      <xdr:rowOff>110344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101471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23799</xdr:rowOff>
    </xdr:from>
    <xdr:to>
      <xdr:col>15</xdr:col>
      <xdr:colOff>101600</xdr:colOff>
      <xdr:row>99</xdr:row>
      <xdr:rowOff>125399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116526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24876</xdr:rowOff>
    </xdr:from>
    <xdr:to>
      <xdr:col>10</xdr:col>
      <xdr:colOff>165100</xdr:colOff>
      <xdr:row>99</xdr:row>
      <xdr:rowOff>126476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117603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80719</xdr:rowOff>
    </xdr:from>
    <xdr:to>
      <xdr:col>6</xdr:col>
      <xdr:colOff>38100</xdr:colOff>
      <xdr:row>99</xdr:row>
      <xdr:rowOff>10869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37</xdr:row>
      <xdr:rowOff>152110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93147"/>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152110</xdr:rowOff>
    </xdr:from>
    <xdr:to>
      <xdr:col>50</xdr:col>
      <xdr:colOff>114300</xdr:colOff>
      <xdr:row>37</xdr:row>
      <xdr:rowOff>155049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49576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155049</xdr:rowOff>
    </xdr:from>
    <xdr:to>
      <xdr:col>45</xdr:col>
      <xdr:colOff>177800</xdr:colOff>
      <xdr:row>37</xdr:row>
      <xdr:rowOff>158968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9869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37</xdr:row>
      <xdr:rowOff>158968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459510"/>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98697</xdr:rowOff>
    </xdr:from>
    <xdr:to>
      <xdr:col>55</xdr:col>
      <xdr:colOff>50800</xdr:colOff>
      <xdr:row>38</xdr:row>
      <xdr:rowOff>28847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121574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9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101310</xdr:rowOff>
    </xdr:from>
    <xdr:to>
      <xdr:col>50</xdr:col>
      <xdr:colOff>165100</xdr:colOff>
      <xdr:row>38</xdr:row>
      <xdr:rowOff>31460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47987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104249</xdr:rowOff>
    </xdr:from>
    <xdr:to>
      <xdr:col>46</xdr:col>
      <xdr:colOff>38100</xdr:colOff>
      <xdr:row>38</xdr:row>
      <xdr:rowOff>34399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50926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108168</xdr:rowOff>
    </xdr:from>
    <xdr:to>
      <xdr:col>41</xdr:col>
      <xdr:colOff>101600</xdr:colOff>
      <xdr:row>38</xdr:row>
      <xdr:rowOff>38318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54845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65060</xdr:rowOff>
    </xdr:from>
    <xdr:to>
      <xdr:col>36</xdr:col>
      <xdr:colOff>165100</xdr:colOff>
      <xdr:row>37</xdr:row>
      <xdr:rowOff>166660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11737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1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169663</xdr:rowOff>
    </xdr:from>
    <xdr:to>
      <xdr:col>55</xdr:col>
      <xdr:colOff>0</xdr:colOff>
      <xdr:row>59</xdr:row>
      <xdr:rowOff>21220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13763"/>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169663</xdr:rowOff>
    </xdr:from>
    <xdr:to>
      <xdr:col>50</xdr:col>
      <xdr:colOff>114300</xdr:colOff>
      <xdr:row>58</xdr:row>
      <xdr:rowOff>170577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137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170577</xdr:rowOff>
    </xdr:from>
    <xdr:to>
      <xdr:col>45</xdr:col>
      <xdr:colOff>177800</xdr:colOff>
      <xdr:row>59</xdr:row>
      <xdr:rowOff>43084</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14677"/>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43084</xdr:rowOff>
    </xdr:from>
    <xdr:to>
      <xdr:col>41</xdr:col>
      <xdr:colOff>50800</xdr:colOff>
      <xdr:row>59</xdr:row>
      <xdr:rowOff>45664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58634"/>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141870</xdr:rowOff>
    </xdr:from>
    <xdr:to>
      <xdr:col>55</xdr:col>
      <xdr:colOff>50800</xdr:colOff>
      <xdr:row>59</xdr:row>
      <xdr:rowOff>72020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56797</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118863</xdr:rowOff>
    </xdr:from>
    <xdr:to>
      <xdr:col>50</xdr:col>
      <xdr:colOff>165100</xdr:colOff>
      <xdr:row>59</xdr:row>
      <xdr:rowOff>49013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40140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5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119777</xdr:rowOff>
    </xdr:from>
    <xdr:to>
      <xdr:col>46</xdr:col>
      <xdr:colOff>38100</xdr:colOff>
      <xdr:row>59</xdr:row>
      <xdr:rowOff>49927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41054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163734</xdr:rowOff>
    </xdr:from>
    <xdr:to>
      <xdr:col>41</xdr:col>
      <xdr:colOff>101600</xdr:colOff>
      <xdr:row>59</xdr:row>
      <xdr:rowOff>93884</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85011</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166314</xdr:rowOff>
    </xdr:from>
    <xdr:to>
      <xdr:col>36</xdr:col>
      <xdr:colOff>165100</xdr:colOff>
      <xdr:row>59</xdr:row>
      <xdr:rowOff>96464</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87591</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59472</xdr:rowOff>
    </xdr:from>
    <xdr:to>
      <xdr:col>55</xdr:col>
      <xdr:colOff>0</xdr:colOff>
      <xdr:row>79</xdr:row>
      <xdr:rowOff>80666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04022"/>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80666</xdr:rowOff>
    </xdr:from>
    <xdr:to>
      <xdr:col>50</xdr:col>
      <xdr:colOff>114300</xdr:colOff>
      <xdr:row>79</xdr:row>
      <xdr:rowOff>81733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2521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78000</xdr:rowOff>
    </xdr:from>
    <xdr:to>
      <xdr:col>45</xdr:col>
      <xdr:colOff>177800</xdr:colOff>
      <xdr:row>79</xdr:row>
      <xdr:rowOff>81733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2255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52299</xdr:rowOff>
    </xdr:from>
    <xdr:to>
      <xdr:col>41</xdr:col>
      <xdr:colOff>50800</xdr:colOff>
      <xdr:row>79</xdr:row>
      <xdr:rowOff>78000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96849"/>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8672</xdr:rowOff>
    </xdr:from>
    <xdr:to>
      <xdr:col>55</xdr:col>
      <xdr:colOff>50800</xdr:colOff>
      <xdr:row>79</xdr:row>
      <xdr:rowOff>110272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29866</xdr:rowOff>
    </xdr:from>
    <xdr:to>
      <xdr:col>50</xdr:col>
      <xdr:colOff>165100</xdr:colOff>
      <xdr:row>79</xdr:row>
      <xdr:rowOff>131466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122593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30933</xdr:rowOff>
    </xdr:from>
    <xdr:to>
      <xdr:col>46</xdr:col>
      <xdr:colOff>38100</xdr:colOff>
      <xdr:row>79</xdr:row>
      <xdr:rowOff>132533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123660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27200</xdr:rowOff>
    </xdr:from>
    <xdr:to>
      <xdr:col>41</xdr:col>
      <xdr:colOff>101600</xdr:colOff>
      <xdr:row>79</xdr:row>
      <xdr:rowOff>128800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119927</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1499</xdr:rowOff>
    </xdr:from>
    <xdr:to>
      <xdr:col>36</xdr:col>
      <xdr:colOff>165100</xdr:colOff>
      <xdr:row>79</xdr:row>
      <xdr:rowOff>103099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94226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73459</xdr:rowOff>
    </xdr:from>
    <xdr:to>
      <xdr:col>55</xdr:col>
      <xdr:colOff>0</xdr:colOff>
      <xdr:row>98</xdr:row>
      <xdr:rowOff>84655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5559"/>
          <a:ext cx="838200" cy="1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84440</xdr:rowOff>
    </xdr:from>
    <xdr:to>
      <xdr:col>50</xdr:col>
      <xdr:colOff>114300</xdr:colOff>
      <xdr:row>98</xdr:row>
      <xdr:rowOff>84655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6540"/>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82260</xdr:rowOff>
    </xdr:from>
    <xdr:to>
      <xdr:col>45</xdr:col>
      <xdr:colOff>177800</xdr:colOff>
      <xdr:row>98</xdr:row>
      <xdr:rowOff>84440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84360"/>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78823</xdr:rowOff>
    </xdr:from>
    <xdr:to>
      <xdr:col>41</xdr:col>
      <xdr:colOff>50800</xdr:colOff>
      <xdr:row>98</xdr:row>
      <xdr:rowOff>82260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092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22659</xdr:rowOff>
    </xdr:from>
    <xdr:to>
      <xdr:col>55</xdr:col>
      <xdr:colOff>50800</xdr:colOff>
      <xdr:row>98</xdr:row>
      <xdr:rowOff>124259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33855</xdr:rowOff>
    </xdr:from>
    <xdr:to>
      <xdr:col>50</xdr:col>
      <xdr:colOff>165100</xdr:colOff>
      <xdr:row>98</xdr:row>
      <xdr:rowOff>135455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126582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33640</xdr:rowOff>
    </xdr:from>
    <xdr:to>
      <xdr:col>46</xdr:col>
      <xdr:colOff>38100</xdr:colOff>
      <xdr:row>98</xdr:row>
      <xdr:rowOff>135240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126367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31460</xdr:rowOff>
    </xdr:from>
    <xdr:to>
      <xdr:col>41</xdr:col>
      <xdr:colOff>101600</xdr:colOff>
      <xdr:row>98</xdr:row>
      <xdr:rowOff>133060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124187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28023</xdr:rowOff>
    </xdr:from>
    <xdr:to>
      <xdr:col>36</xdr:col>
      <xdr:colOff>165100</xdr:colOff>
      <xdr:row>98</xdr:row>
      <xdr:rowOff>129623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120750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65824</xdr:rowOff>
    </xdr:from>
    <xdr:to>
      <xdr:col>85</xdr:col>
      <xdr:colOff>127000</xdr:colOff>
      <xdr:row>37</xdr:row>
      <xdr:rowOff>74816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09474"/>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74816</xdr:rowOff>
    </xdr:from>
    <xdr:to>
      <xdr:col>81</xdr:col>
      <xdr:colOff>50800</xdr:colOff>
      <xdr:row>37</xdr:row>
      <xdr:rowOff>86932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1846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22123</xdr:rowOff>
    </xdr:from>
    <xdr:to>
      <xdr:col>76</xdr:col>
      <xdr:colOff>114300</xdr:colOff>
      <xdr:row>37</xdr:row>
      <xdr:rowOff>86932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194323"/>
          <a:ext cx="889000" cy="23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xdr:rowOff>
    </xdr:from>
    <xdr:to>
      <xdr:col>71</xdr:col>
      <xdr:colOff>177800</xdr:colOff>
      <xdr:row>36</xdr:row>
      <xdr:rowOff>22123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172645"/>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15024</xdr:rowOff>
    </xdr:from>
    <xdr:to>
      <xdr:col>85</xdr:col>
      <xdr:colOff>177800</xdr:colOff>
      <xdr:row>37</xdr:row>
      <xdr:rowOff>116624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37901</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24016</xdr:rowOff>
    </xdr:from>
    <xdr:to>
      <xdr:col>81</xdr:col>
      <xdr:colOff>101600</xdr:colOff>
      <xdr:row>37</xdr:row>
      <xdr:rowOff>125616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142143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36132</xdr:rowOff>
    </xdr:from>
    <xdr:to>
      <xdr:col>76</xdr:col>
      <xdr:colOff>165100</xdr:colOff>
      <xdr:row>37</xdr:row>
      <xdr:rowOff>137732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142773</xdr:rowOff>
    </xdr:from>
    <xdr:to>
      <xdr:col>72</xdr:col>
      <xdr:colOff>38100</xdr:colOff>
      <xdr:row>36</xdr:row>
      <xdr:rowOff>72923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1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89450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9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121095</xdr:rowOff>
    </xdr:from>
    <xdr:to>
      <xdr:col>67</xdr:col>
      <xdr:colOff>101600</xdr:colOff>
      <xdr:row>36</xdr:row>
      <xdr:rowOff>51245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67772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8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118973</xdr:rowOff>
    </xdr:from>
    <xdr:to>
      <xdr:col>85</xdr:col>
      <xdr:colOff>127000</xdr:colOff>
      <xdr:row>60</xdr:row>
      <xdr:rowOff>5131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234523"/>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88265</xdr:rowOff>
    </xdr:from>
    <xdr:to>
      <xdr:col>81</xdr:col>
      <xdr:colOff>50800</xdr:colOff>
      <xdr:row>59</xdr:row>
      <xdr:rowOff>118973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203815"/>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152110</xdr:rowOff>
    </xdr:from>
    <xdr:to>
      <xdr:col>76</xdr:col>
      <xdr:colOff>114300</xdr:colOff>
      <xdr:row>59</xdr:row>
      <xdr:rowOff>88265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96210"/>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152110</xdr:rowOff>
    </xdr:from>
    <xdr:to>
      <xdr:col>71</xdr:col>
      <xdr:colOff>177800</xdr:colOff>
      <xdr:row>59</xdr:row>
      <xdr:rowOff>49915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96210"/>
          <a:ext cx="889000" cy="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125781</xdr:rowOff>
    </xdr:from>
    <xdr:to>
      <xdr:col>85</xdr:col>
      <xdr:colOff>177800</xdr:colOff>
      <xdr:row>60</xdr:row>
      <xdr:rowOff>55931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2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40708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1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68173</xdr:rowOff>
    </xdr:from>
    <xdr:to>
      <xdr:col>81</xdr:col>
      <xdr:colOff>101600</xdr:colOff>
      <xdr:row>59</xdr:row>
      <xdr:rowOff>169773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160900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37465</xdr:rowOff>
    </xdr:from>
    <xdr:to>
      <xdr:col>76</xdr:col>
      <xdr:colOff>165100</xdr:colOff>
      <xdr:row>59</xdr:row>
      <xdr:rowOff>139065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130192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101310</xdr:rowOff>
    </xdr:from>
    <xdr:to>
      <xdr:col>72</xdr:col>
      <xdr:colOff>38100</xdr:colOff>
      <xdr:row>59</xdr:row>
      <xdr:rowOff>31460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22587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170565</xdr:rowOff>
    </xdr:from>
    <xdr:to>
      <xdr:col>67</xdr:col>
      <xdr:colOff>101600</xdr:colOff>
      <xdr:row>59</xdr:row>
      <xdr:rowOff>100715</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91842</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43791</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8341"/>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164441</xdr:rowOff>
    </xdr:from>
    <xdr:to>
      <xdr:col>85</xdr:col>
      <xdr:colOff>177800</xdr:colOff>
      <xdr:row>79</xdr:row>
      <xdr:rowOff>94591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15456</xdr:rowOff>
    </xdr:from>
    <xdr:to>
      <xdr:col>85</xdr:col>
      <xdr:colOff>127000</xdr:colOff>
      <xdr:row>97</xdr:row>
      <xdr:rowOff>37973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46106"/>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37973</xdr:rowOff>
    </xdr:from>
    <xdr:to>
      <xdr:col>81</xdr:col>
      <xdr:colOff>50800</xdr:colOff>
      <xdr:row>97</xdr:row>
      <xdr:rowOff>59500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68623"/>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59500</xdr:rowOff>
    </xdr:from>
    <xdr:to>
      <xdr:col>76</xdr:col>
      <xdr:colOff>114300</xdr:colOff>
      <xdr:row>97</xdr:row>
      <xdr:rowOff>89915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90150"/>
          <a:ext cx="8890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89915</xdr:rowOff>
    </xdr:from>
    <xdr:to>
      <xdr:col>71</xdr:col>
      <xdr:colOff>177800</xdr:colOff>
      <xdr:row>97</xdr:row>
      <xdr:rowOff>105423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20565"/>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136106</xdr:rowOff>
    </xdr:from>
    <xdr:to>
      <xdr:col>85</xdr:col>
      <xdr:colOff>177800</xdr:colOff>
      <xdr:row>97</xdr:row>
      <xdr:rowOff>66256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114533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158623</xdr:rowOff>
    </xdr:from>
    <xdr:to>
      <xdr:col>81</xdr:col>
      <xdr:colOff>101600</xdr:colOff>
      <xdr:row>97</xdr:row>
      <xdr:rowOff>88773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79900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8700</xdr:rowOff>
    </xdr:from>
    <xdr:to>
      <xdr:col>76</xdr:col>
      <xdr:colOff>165100</xdr:colOff>
      <xdr:row>97</xdr:row>
      <xdr:rowOff>110300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39115</xdr:rowOff>
    </xdr:from>
    <xdr:to>
      <xdr:col>72</xdr:col>
      <xdr:colOff>38100</xdr:colOff>
      <xdr:row>97</xdr:row>
      <xdr:rowOff>140715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131842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54623</xdr:rowOff>
    </xdr:from>
    <xdr:to>
      <xdr:col>67</xdr:col>
      <xdr:colOff>101600</xdr:colOff>
      <xdr:row>97</xdr:row>
      <xdr:rowOff>156223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147350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教育費が住民一人あたり</a:t>
          </a:r>
          <a:r>
            <a:rPr kumimoji="1" lang="en-US" altLang="ja-JP" sz="1300">
              <a:latin typeface="ＭＳ Ｐゴシック" panose="020B0600070205080204" pitchFamily="50" charset="-128"/>
              <a:ea typeface="ＭＳ Ｐゴシック" panose="020B0600070205080204" pitchFamily="50" charset="-128"/>
            </a:rPr>
            <a:t>22,862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5,292</a:t>
          </a:r>
          <a:r>
            <a:rPr kumimoji="1" lang="ja-JP" altLang="en-US" sz="1300">
              <a:latin typeface="ＭＳ Ｐゴシック" panose="020B0600070205080204" pitchFamily="50" charset="-128"/>
              <a:ea typeface="ＭＳ Ｐゴシック" panose="020B0600070205080204" pitchFamily="50" charset="-128"/>
            </a:rPr>
            <a:t>円減少、類似団体内順位は最下位となっている。前年度と比較し減少している要因は、中学校体育館改修工事、小学校体育館非構造部材落下防止対策工事及び図書館空調設備工事等の皆減が上げられる。その他多くの項目においては類似団体平均値を下回っている結果となった。公債費について、類似団体平均値と比較し低いものの、上昇傾向にあり、引き続き新規地方債の発行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財政調整基金残高は、決算剰余金を中心に積立に努めているものの、慢性的な財源不足により取り崩しをせざるを得ず、結果基金残高は減少傾向にある。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実質収支は黒字を維持しているものの、実質単年度収支では平成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年度以降赤字が続いている状況であり、事務事業の見直し等歳出削減の推奨、国庫補助金、県支出金等の補助金を有効活用する等、健全な財政運用に努めていく必要がある。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赤字を生じている会計はなく、健全な数値である。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措置期間終了による臨時財政対策債等の元利償還開始により、元利償還額は年々増加傾向にあり、今後も増加する見込みである。引き続き適正な起債の借入に努めるとともに、他の財源確保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埼玉県毛呂山町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地方債の償還終了や、新規借入の抑制に努めたことにより地方債残高が減少した結果等により、将来負担比率は減少した。一方、充当可能基金、充当可能特定歳入及び基準財政需要額算入見込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今後も地方債を財源とする事業については慎重に事業を選択し、財政の健全化に努めるとともに、財政調整基金の計画的な積立等により、財政の健全化に努める。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埼玉県毛呂山町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基金全体において、主に財政調整基金の取崩額が積立額を上回った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ことから、総額では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等の災害対応、また新型コロナウイルス感染症対策等、不測の事態に備え積立を強化していく必要がある。その他特定目的基金については、その目的に沿った事業に適時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①福祉基金：福祉活動に要する経費の財源目的。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②公共施設整備基金：公共施設の整備目的。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③緑の基金：地球温暖化防止、自然環境の保全及び育成、森林等の有する公益的機能の維持増進、身近な緑の創出、環境教育の推進等を図る目的。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④森林環境譲与税基金：森林整備及びその促進を図る目的。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①小学校内学童保育所整備事業に充てるため約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②主に川角駅周辺地区整備事業に充てるため約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③寄附金により約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①福祉の増進に期するための事業の活用を検討。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②適宜積立を行いながら、施設整備事業の財源補填に活用。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③適宜積立を行いながら、基金の目的に期するための事業への活用を検討。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④適宜積立を行いながら、基金の目的に期するための事業への活用を検討。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法定分等で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百万円を積み立てたものの、不足する財源の補填のため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の保持を目標とし、基金を積み増ししていく必要がある。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ADE095-ED58-43B9-ABC0-0A7A99672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3D27CA-E5C9-4FCC-85A8-A092FE831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72341E-A8CC-4998-BD30-AB27419075C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1A31CBD-EE22-4799-9CC7-7FF041924FF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D479DE9-6D80-4EF5-BBD5-65A9C93DF4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C0E4C63-636A-4D6D-966F-AF32746A13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AFA50D-FE1C-44D5-AB19-022A6C0F19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AA4C63F-239B-4CB7-988F-2C05D1DF9B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A0AD95-F571-4109-8730-0736B9E172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F5E863B-4015-462A-B1DD-FB4695E4A1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175DD52-5C13-488E-BC8F-7D40EC58EE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ECE8B5-8E50-47F1-AF48-8CCB08DCBC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6170EC3-F7C1-45BA-B08E-9F07F9AB9B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9E613A-BA75-4FDC-BF09-5030E07EDC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7BC3826-0E7B-4FCD-AA2D-6F9E839A60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ADDC20-AFC6-4957-B5C6-0F3778FA4E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78CC5D-DBB6-486F-BE5C-064B252605E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28FBD2-94C6-4691-9404-65361F1D9E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F4427A-D47B-4215-B0E9-72B3AF1CD9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B4E7D3-FC34-46E7-BA8E-E8D0CB4E6F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34CA33D-E4B4-4B7A-A030-9C6A88D93E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DADA854-54DD-412B-8556-6D1A68F2B6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BCD202-A35F-437A-8FEA-8258B1D2A8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51DE1D-2E3C-4707-8C5F-18E5493A85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2D6BC61-5979-409B-8BA9-A846F710B4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7265DA-4F7D-4E76-AEAD-43B42FFD2C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C9CDBA-473D-40F2-B642-A67058B646C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4D9D60-5A3F-4C7B-AA40-4D26D16E66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E2D4FEE-ACFC-418C-95CC-4EA086C6968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36761F-6B2C-4B2A-8464-DB3870B48A7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BA868F-2CCD-4B17-9EAE-6CF2F4F7804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11C5C98-0F9D-4F1E-B05E-C1D28863D0F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BE10F44-096E-45E8-A0A6-778D8C5F32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A3195A2-8322-4E6D-9FD5-453B07417D4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05B596-7EA6-4A01-86A4-C2C4C2D3D3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DCD7E1B-D455-4369-B7CB-D1827F65899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B4910F-6E19-4F5D-8191-9A44D1D720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2B6086E-0618-4600-8269-B4CCE50EE8B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6A42314-0D30-477A-BFF4-7E7E7C7ACA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DCEB4D5-60A9-4AB2-912B-EFC3CECA6A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AD29782-908B-4760-A114-ABFB00DA3B2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A1FADA-81A7-40F7-9896-C2497BAEAD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BAD79CF-4A12-4259-9A94-1819FE8165F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4C7E88-0212-46AF-A658-334606F603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0407E7C-CB0B-4682-B2C3-AC155189296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C9281A7-1A31-4AAB-8CD2-14974ECD78A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AB931F2-3DF8-4466-A164-4D677A15B9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％であり、前年度と比較し</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％上昇しているが、類似団体の平均と比較し低い水準となっている。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年代にかけて多くの公共施設を整備したため、ほとんどの施設は建設後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年経過しており、今後建物等の老朽化が顕著となることが予想される。そのため、個別施設計画を策定し、当計画に基づいた適正な資産管理を進めていく。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247819-7618-469D-9098-C235AB74F77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4449B8-7A23-400D-8EC2-1200C469B7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AF0735-A0DE-4C7B-BF4F-4289B00E771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78FD3136-C5CC-44CE-97D1-1071F732090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D6E267D-C3FF-47CB-A99F-4455C510628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65FE445-4C35-4F4C-B02B-993624E1B8D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3B93A2D-825C-472E-8302-D3CF6687A6E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D39089D-45C4-425E-B8AF-0AB8384338D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51EB371-95DF-43E1-9210-DEA8F3B90AC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E8D6A84-8906-4B4C-9C75-481D0FC939F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F3F61E3-95E2-4094-AF3F-A67195BB37F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5D3608C-EB9F-419B-9A5B-D8BDDA603C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25F8C17-0FE7-42FB-AF61-1401C626260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C4A4317-CFCA-4EBE-89FF-84CFEE0BE5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EE00BEB7-0F2D-436B-8216-BC05C9032F9E}"/>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4E820726-A40E-479C-9955-546E91DB1A08}"/>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7AAE55F9-FB5E-4637-BDBF-BE8770FCBE5C}"/>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1960A75F-A878-4172-B831-6C950019100F}"/>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8464D1E3-855C-4B42-A9FC-F57D188E9572}"/>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1D150BC8-D754-482F-BCD5-DCD388D5F458}"/>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773F5D08-4E10-4061-8205-432F66F632FE}"/>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07F2783D-3223-4527-9701-6604584AB953}"/>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27D9779C-4169-40B0-A981-F9F1B4134444}"/>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A4E5865B-96FE-44AB-8434-458591C9CBB3}"/>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6A6C8A0A-4871-409C-884A-43DC609685B9}"/>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B2E8068-49FD-4093-AFEE-648F79071B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FB49E0B-F2D1-4B01-9330-16590F1E1C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93E4B9-C6CA-4AC6-9972-544EB7A7A5B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99BA71-E5D9-423C-970A-8A95AFCD92B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19E39F-5BA4-42C4-8E1B-D6C864514C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79" name="楕円 78">
          <a:extLst>
            <a:ext uri="{FF2B5EF4-FFF2-40B4-BE49-F238E27FC236}">
              <a16:creationId xmlns:a16="http://schemas.microsoft.com/office/drawing/2014/main" id="{2481C990-2D1F-468D-BFCF-A707EBDC24FF}"/>
            </a:ext>
          </a:extLst>
        </xdr:cNvPr>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0" name="有形固定資産減価償却率該当値テキスト">
          <a:extLst>
            <a:ext uri="{FF2B5EF4-FFF2-40B4-BE49-F238E27FC236}">
              <a16:creationId xmlns:a16="http://schemas.microsoft.com/office/drawing/2014/main" id="{A1FFF040-E85F-49DB-A2D9-37B8C77ACB44}"/>
            </a:ext>
          </a:extLst>
        </xdr:cNvPr>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144018</xdr:rowOff>
    </xdr:from>
    <xdr:to>
      <xdr:col>19</xdr:col>
      <xdr:colOff>187325</xdr:colOff>
      <xdr:row>29</xdr:row>
      <xdr:rowOff>74168</xdr:rowOff>
    </xdr:to>
    <xdr:sp macro="" textlink="">
      <xdr:nvSpPr>
        <xdr:cNvPr id="81" name="楕円 80">
          <a:extLst>
            <a:ext uri="{FF2B5EF4-FFF2-40B4-BE49-F238E27FC236}">
              <a16:creationId xmlns:a16="http://schemas.microsoft.com/office/drawing/2014/main" id="{2589EC97-3341-40CD-837B-16B8A61B65BF}"/>
            </a:ext>
          </a:extLst>
        </xdr:cNvPr>
        <xdr:cNvSpPr/>
      </xdr:nvSpPr>
      <xdr:spPr>
        <a:xfrm>
          <a:off x="4000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62230</xdr:rowOff>
    </xdr:to>
    <xdr:cxnSp macro="">
      <xdr:nvCxnSpPr>
        <xdr:cNvPr id="82" name="直線コネクタ 81">
          <a:extLst>
            <a:ext uri="{FF2B5EF4-FFF2-40B4-BE49-F238E27FC236}">
              <a16:creationId xmlns:a16="http://schemas.microsoft.com/office/drawing/2014/main" id="{59F354B8-BF02-426F-A0B5-61C1327D2390}"/>
            </a:ext>
          </a:extLst>
        </xdr:cNvPr>
        <xdr:cNvCxnSpPr/>
      </xdr:nvCxnSpPr>
      <xdr:spPr>
        <a:xfrm>
          <a:off x="4051300" y="576694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CAA706F5-B93D-4812-B155-6D96B6882CF2}"/>
            </a:ext>
          </a:extLst>
        </xdr:cNvPr>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23368</xdr:rowOff>
    </xdr:to>
    <xdr:cxnSp macro="">
      <xdr:nvCxnSpPr>
        <xdr:cNvPr id="84" name="直線コネクタ 83">
          <a:extLst>
            <a:ext uri="{FF2B5EF4-FFF2-40B4-BE49-F238E27FC236}">
              <a16:creationId xmlns:a16="http://schemas.microsoft.com/office/drawing/2014/main" id="{A60FD92E-F6F4-44E7-B51C-D58EE1C6C507}"/>
            </a:ext>
          </a:extLst>
        </xdr:cNvPr>
        <xdr:cNvCxnSpPr/>
      </xdr:nvCxnSpPr>
      <xdr:spPr>
        <a:xfrm>
          <a:off x="3289300" y="5721604"/>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85" name="楕円 84">
          <a:extLst>
            <a:ext uri="{FF2B5EF4-FFF2-40B4-BE49-F238E27FC236}">
              <a16:creationId xmlns:a16="http://schemas.microsoft.com/office/drawing/2014/main" id="{DC49747D-F8AF-4EEA-AD46-0552395C9088}"/>
            </a:ext>
          </a:extLst>
        </xdr:cNvPr>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9CB30083-6D98-4012-B712-6981876073FD}"/>
            </a:ext>
          </a:extLst>
        </xdr:cNvPr>
        <xdr:cNvCxnSpPr/>
      </xdr:nvCxnSpPr>
      <xdr:spPr>
        <a:xfrm>
          <a:off x="2527300" y="56870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a:extLst>
            <a:ext uri="{FF2B5EF4-FFF2-40B4-BE49-F238E27FC236}">
              <a16:creationId xmlns:a16="http://schemas.microsoft.com/office/drawing/2014/main" id="{06E930CA-84F3-4655-8DDD-82382AB2622B}"/>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a:extLst>
            <a:ext uri="{FF2B5EF4-FFF2-40B4-BE49-F238E27FC236}">
              <a16:creationId xmlns:a16="http://schemas.microsoft.com/office/drawing/2014/main" id="{B5699A54-F57F-4DEC-85ED-9DAADF1C0B5D}"/>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a:extLst>
            <a:ext uri="{FF2B5EF4-FFF2-40B4-BE49-F238E27FC236}">
              <a16:creationId xmlns:a16="http://schemas.microsoft.com/office/drawing/2014/main" id="{B6F081A5-AC1A-4191-A584-4D909CC0F826}"/>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id="{45FB1B0B-ED40-41B6-BC61-087F3DD318DF}"/>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90695</xdr:rowOff>
    </xdr:from>
    <xdr:ext cx="405111" cy="259045"/>
    <xdr:sp macro="" textlink="">
      <xdr:nvSpPr>
        <xdr:cNvPr id="91" name="n_1mainValue有形固定資産減価償却率">
          <a:extLst>
            <a:ext uri="{FF2B5EF4-FFF2-40B4-BE49-F238E27FC236}">
              <a16:creationId xmlns:a16="http://schemas.microsoft.com/office/drawing/2014/main" id="{30B64AA2-1D0C-491F-826F-8F62D0BEE623}"/>
            </a:ext>
          </a:extLst>
        </xdr:cNvPr>
        <xdr:cNvSpPr txBox="1"/>
      </xdr:nvSpPr>
      <xdr:spPr>
        <a:xfrm>
          <a:off x="38360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2" name="n_2mainValue有形固定資産減価償却率">
          <a:extLst>
            <a:ext uri="{FF2B5EF4-FFF2-40B4-BE49-F238E27FC236}">
              <a16:creationId xmlns:a16="http://schemas.microsoft.com/office/drawing/2014/main" id="{EA496A6C-D213-4028-8965-E8130822C60D}"/>
            </a:ext>
          </a:extLst>
        </xdr:cNvPr>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93" name="n_3mainValue有形固定資産減価償却率">
          <a:extLst>
            <a:ext uri="{FF2B5EF4-FFF2-40B4-BE49-F238E27FC236}">
              <a16:creationId xmlns:a16="http://schemas.microsoft.com/office/drawing/2014/main" id="{09F0D054-2942-4B42-ABEC-5DC48DBC94FD}"/>
            </a:ext>
          </a:extLst>
        </xdr:cNvPr>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1DE563C-7679-4979-8BEE-8D7B87A926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39C9A851-DFB6-48E7-9514-A442D84550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4C4F8C74-2292-4457-B834-58D1B1B552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8FAEA45C-03A0-473D-9800-B91E4B983B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1A86286A-8BDE-4462-898F-CC0199F495E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F1C52769-7BD3-479D-BC54-88E0F0F825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0FE9B92-0874-436C-B817-6C097F9F74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167B3365-7767-46B1-B7D2-20E0CAD112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329289FD-9E80-4F06-A67D-616CFCD1C3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1019E65D-5614-4B35-B707-8D3EE77D9B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C236FF45-E01F-4DE2-B36F-7EE8DA58E3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F3A4B37-9FD3-4D6F-A863-DF58C64B5F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724C147C-3729-4FD0-8433-806BAEF35D0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762.4</a:t>
          </a:r>
          <a:r>
            <a:rPr kumimoji="1" lang="ja-JP" altLang="en-US" sz="1100">
              <a:latin typeface="ＭＳ Ｐゴシック" panose="020B0600070205080204" pitchFamily="50" charset="-128"/>
              <a:ea typeface="ＭＳ Ｐゴシック" panose="020B0600070205080204" pitchFamily="50" charset="-128"/>
            </a:rPr>
            <a:t>％であり、類似団体の平均と比較すると高い数値となっている。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人口減少、少子高齢化が進み、町の財政運営は一層厳しさを増すことが予想されるため、事業の見直しや投資事業等の精査等を精査し、起債に大きく頼ることのない財政運営に努めていく。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512901C-E49F-41A8-BC19-D730E41C92B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E7A545D-B8BF-4F05-8C9C-A7C6E6B94F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CF7D305-C55E-490D-974D-5834017A6F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313E4506-41CE-4BA0-951F-0A0E93F9FB2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3F67993-4CF0-4CFC-969E-F05531008C9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2B28E07-4A5D-44B0-A271-66D6ABFF2E8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14D8B736-4AB4-4D23-9585-7F3C5026330C}"/>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C1DE7DFA-CD7A-4D1E-88DF-5A29030A3E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7C83F2AE-BE6D-4D78-813A-39AE5ADAB15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49C3F9E2-F112-4013-BB5C-D23CEF9ED7B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70707219-3475-4569-A796-6C1766FF039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4F15B98-F4E1-4A24-BCDC-80897928B11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D501E172-679F-43EC-8E5F-CAFF85985E9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AA145889-90DF-4D3A-AB08-F3D32FFB523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87B8C3E-8D73-46CB-809E-136DCE1B1C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id="{2CDB94EB-68CF-415A-98C2-3B6CF335FC17}"/>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id="{B033CCD8-533E-4221-8209-09FC059A27E9}"/>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id="{4628E821-EC01-40A3-8809-A24DE06328D3}"/>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927A9EB1-00B0-4836-923D-A6182268516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FB7BD8AB-7610-48A3-AD9F-2A54F9CD649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id="{7360E938-9456-4201-A046-CDE7A93BBBA8}"/>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id="{9B1D29DC-11A4-4EA3-BE02-D20D117E4472}"/>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id="{0FE8ED31-B936-48EC-8A4F-397FED6F0618}"/>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id="{98C06645-1A49-447C-ACD2-A1EAFDF3803D}"/>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id="{8AB3B47A-D401-4FA7-862B-7EA7E18E1C55}"/>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id="{111BD31C-2264-423B-99AB-E05A29036EBF}"/>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EC4EA26-C8D6-4445-8393-5336F72092C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613A053-9C44-4E0F-8F48-945DE43F2CA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4115107-1BE8-42F4-825F-0F71455DE7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3E2AC4E-D03C-46F5-BF6D-EE20823F67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F155D65-F3DE-4DFF-990A-C59334EF55F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67132</xdr:rowOff>
    </xdr:from>
    <xdr:to>
      <xdr:col>76</xdr:col>
      <xdr:colOff>73025</xdr:colOff>
      <xdr:row>29</xdr:row>
      <xdr:rowOff>168732</xdr:rowOff>
    </xdr:to>
    <xdr:sp macro="" textlink="">
      <xdr:nvSpPr>
        <xdr:cNvPr id="138" name="楕円 137">
          <a:extLst>
            <a:ext uri="{FF2B5EF4-FFF2-40B4-BE49-F238E27FC236}">
              <a16:creationId xmlns:a16="http://schemas.microsoft.com/office/drawing/2014/main" id="{1857DA3E-82A2-4EEE-A0C3-CF77B2155414}"/>
            </a:ext>
          </a:extLst>
        </xdr:cNvPr>
        <xdr:cNvSpPr/>
      </xdr:nvSpPr>
      <xdr:spPr>
        <a:xfrm>
          <a:off x="14744700" y="5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45559</xdr:rowOff>
    </xdr:from>
    <xdr:ext cx="469744" cy="259045"/>
    <xdr:sp macro="" textlink="">
      <xdr:nvSpPr>
        <xdr:cNvPr id="139" name="債務償還比率該当値テキスト">
          <a:extLst>
            <a:ext uri="{FF2B5EF4-FFF2-40B4-BE49-F238E27FC236}">
              <a16:creationId xmlns:a16="http://schemas.microsoft.com/office/drawing/2014/main" id="{D9A4CE59-2DB2-4C6E-9619-36ED31EED367}"/>
            </a:ext>
          </a:extLst>
        </xdr:cNvPr>
        <xdr:cNvSpPr txBox="1"/>
      </xdr:nvSpPr>
      <xdr:spPr>
        <a:xfrm>
          <a:off x="14846300" y="57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71306</xdr:rowOff>
    </xdr:from>
    <xdr:to>
      <xdr:col>72</xdr:col>
      <xdr:colOff>123825</xdr:colOff>
      <xdr:row>30</xdr:row>
      <xdr:rowOff>1456</xdr:rowOff>
    </xdr:to>
    <xdr:sp macro="" textlink="">
      <xdr:nvSpPr>
        <xdr:cNvPr id="140" name="楕円 139">
          <a:extLst>
            <a:ext uri="{FF2B5EF4-FFF2-40B4-BE49-F238E27FC236}">
              <a16:creationId xmlns:a16="http://schemas.microsoft.com/office/drawing/2014/main" id="{4BAEC8C4-1379-4B43-A4E5-5FC9A7E0249E}"/>
            </a:ext>
          </a:extLst>
        </xdr:cNvPr>
        <xdr:cNvSpPr/>
      </xdr:nvSpPr>
      <xdr:spPr>
        <a:xfrm>
          <a:off x="14033500" y="58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117932</xdr:rowOff>
    </xdr:from>
    <xdr:to>
      <xdr:col>76</xdr:col>
      <xdr:colOff>22225</xdr:colOff>
      <xdr:row>29</xdr:row>
      <xdr:rowOff>122106</xdr:rowOff>
    </xdr:to>
    <xdr:cxnSp macro="">
      <xdr:nvCxnSpPr>
        <xdr:cNvPr id="141" name="直線コネクタ 140">
          <a:extLst>
            <a:ext uri="{FF2B5EF4-FFF2-40B4-BE49-F238E27FC236}">
              <a16:creationId xmlns:a16="http://schemas.microsoft.com/office/drawing/2014/main" id="{524313F5-DEF6-48AA-A062-557BC6CFCE7D}"/>
            </a:ext>
          </a:extLst>
        </xdr:cNvPr>
        <xdr:cNvCxnSpPr/>
      </xdr:nvCxnSpPr>
      <xdr:spPr>
        <a:xfrm flipV="1">
          <a:off x="14084300" y="5861507"/>
          <a:ext cx="7112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36834</xdr:rowOff>
    </xdr:from>
    <xdr:to>
      <xdr:col>68</xdr:col>
      <xdr:colOff>123825</xdr:colOff>
      <xdr:row>29</xdr:row>
      <xdr:rowOff>138434</xdr:rowOff>
    </xdr:to>
    <xdr:sp macro="" textlink="">
      <xdr:nvSpPr>
        <xdr:cNvPr id="142" name="楕円 141">
          <a:extLst>
            <a:ext uri="{FF2B5EF4-FFF2-40B4-BE49-F238E27FC236}">
              <a16:creationId xmlns:a16="http://schemas.microsoft.com/office/drawing/2014/main" id="{3D94837A-FFF8-4D69-86E6-3FCBC3F27B88}"/>
            </a:ext>
          </a:extLst>
        </xdr:cNvPr>
        <xdr:cNvSpPr/>
      </xdr:nvSpPr>
      <xdr:spPr>
        <a:xfrm>
          <a:off x="13271500" y="57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87634</xdr:rowOff>
    </xdr:from>
    <xdr:to>
      <xdr:col>72</xdr:col>
      <xdr:colOff>73025</xdr:colOff>
      <xdr:row>29</xdr:row>
      <xdr:rowOff>122106</xdr:rowOff>
    </xdr:to>
    <xdr:cxnSp macro="">
      <xdr:nvCxnSpPr>
        <xdr:cNvPr id="143" name="直線コネクタ 142">
          <a:extLst>
            <a:ext uri="{FF2B5EF4-FFF2-40B4-BE49-F238E27FC236}">
              <a16:creationId xmlns:a16="http://schemas.microsoft.com/office/drawing/2014/main" id="{B4F8C6F8-8A1B-4171-97E5-AB3DBD216BC6}"/>
            </a:ext>
          </a:extLst>
        </xdr:cNvPr>
        <xdr:cNvCxnSpPr/>
      </xdr:nvCxnSpPr>
      <xdr:spPr>
        <a:xfrm>
          <a:off x="13322300" y="5831209"/>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27551</xdr:rowOff>
    </xdr:from>
    <xdr:to>
      <xdr:col>64</xdr:col>
      <xdr:colOff>123825</xdr:colOff>
      <xdr:row>29</xdr:row>
      <xdr:rowOff>129151</xdr:rowOff>
    </xdr:to>
    <xdr:sp macro="" textlink="">
      <xdr:nvSpPr>
        <xdr:cNvPr id="144" name="楕円 143">
          <a:extLst>
            <a:ext uri="{FF2B5EF4-FFF2-40B4-BE49-F238E27FC236}">
              <a16:creationId xmlns:a16="http://schemas.microsoft.com/office/drawing/2014/main" id="{43CDD519-E6D9-46D1-943F-BD75A758F7D8}"/>
            </a:ext>
          </a:extLst>
        </xdr:cNvPr>
        <xdr:cNvSpPr/>
      </xdr:nvSpPr>
      <xdr:spPr>
        <a:xfrm>
          <a:off x="12509500" y="57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78351</xdr:rowOff>
    </xdr:from>
    <xdr:to>
      <xdr:col>68</xdr:col>
      <xdr:colOff>73025</xdr:colOff>
      <xdr:row>29</xdr:row>
      <xdr:rowOff>87634</xdr:rowOff>
    </xdr:to>
    <xdr:cxnSp macro="">
      <xdr:nvCxnSpPr>
        <xdr:cNvPr id="145" name="直線コネクタ 144">
          <a:extLst>
            <a:ext uri="{FF2B5EF4-FFF2-40B4-BE49-F238E27FC236}">
              <a16:creationId xmlns:a16="http://schemas.microsoft.com/office/drawing/2014/main" id="{C8F93946-C756-4C4E-A1FA-8D2D8E203F30}"/>
            </a:ext>
          </a:extLst>
        </xdr:cNvPr>
        <xdr:cNvCxnSpPr/>
      </xdr:nvCxnSpPr>
      <xdr:spPr>
        <a:xfrm>
          <a:off x="12560300" y="5821926"/>
          <a:ext cx="762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138692</xdr:rowOff>
    </xdr:from>
    <xdr:to>
      <xdr:col>60</xdr:col>
      <xdr:colOff>123825</xdr:colOff>
      <xdr:row>29</xdr:row>
      <xdr:rowOff>68842</xdr:rowOff>
    </xdr:to>
    <xdr:sp macro="" textlink="">
      <xdr:nvSpPr>
        <xdr:cNvPr id="146" name="楕円 145">
          <a:extLst>
            <a:ext uri="{FF2B5EF4-FFF2-40B4-BE49-F238E27FC236}">
              <a16:creationId xmlns:a16="http://schemas.microsoft.com/office/drawing/2014/main" id="{F5BC862F-E1B8-4D90-AF04-806E58A55A5A}"/>
            </a:ext>
          </a:extLst>
        </xdr:cNvPr>
        <xdr:cNvSpPr/>
      </xdr:nvSpPr>
      <xdr:spPr>
        <a:xfrm>
          <a:off x="11747500" y="57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18042</xdr:rowOff>
    </xdr:from>
    <xdr:to>
      <xdr:col>64</xdr:col>
      <xdr:colOff>73025</xdr:colOff>
      <xdr:row>29</xdr:row>
      <xdr:rowOff>78351</xdr:rowOff>
    </xdr:to>
    <xdr:cxnSp macro="">
      <xdr:nvCxnSpPr>
        <xdr:cNvPr id="147" name="直線コネクタ 146">
          <a:extLst>
            <a:ext uri="{FF2B5EF4-FFF2-40B4-BE49-F238E27FC236}">
              <a16:creationId xmlns:a16="http://schemas.microsoft.com/office/drawing/2014/main" id="{54290886-11A9-4787-A973-02A3E1926904}"/>
            </a:ext>
          </a:extLst>
        </xdr:cNvPr>
        <xdr:cNvCxnSpPr/>
      </xdr:nvCxnSpPr>
      <xdr:spPr>
        <a:xfrm>
          <a:off x="11798300" y="5761617"/>
          <a:ext cx="7620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id="{C6E26BBA-1641-4120-B581-35F102609D64}"/>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id="{6FEACBBD-CDFB-46C2-AC9D-B3A472FA04B3}"/>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id="{17A03A79-070A-44F5-BF1D-4B4DB592744C}"/>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id="{4ADB9AE8-2FC7-4F53-ACCC-A5755E459D72}"/>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164033</xdr:rowOff>
    </xdr:from>
    <xdr:ext cx="469744" cy="259045"/>
    <xdr:sp macro="" textlink="">
      <xdr:nvSpPr>
        <xdr:cNvPr id="152" name="n_1mainValue債務償還比率">
          <a:extLst>
            <a:ext uri="{FF2B5EF4-FFF2-40B4-BE49-F238E27FC236}">
              <a16:creationId xmlns:a16="http://schemas.microsoft.com/office/drawing/2014/main" id="{0B6994C0-5B46-4009-8223-E72E66CD7D79}"/>
            </a:ext>
          </a:extLst>
        </xdr:cNvPr>
        <xdr:cNvSpPr txBox="1"/>
      </xdr:nvSpPr>
      <xdr:spPr>
        <a:xfrm>
          <a:off x="13836727" y="59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129561</xdr:rowOff>
    </xdr:from>
    <xdr:ext cx="469744" cy="259045"/>
    <xdr:sp macro="" textlink="">
      <xdr:nvSpPr>
        <xdr:cNvPr id="153" name="n_2mainValue債務償還比率">
          <a:extLst>
            <a:ext uri="{FF2B5EF4-FFF2-40B4-BE49-F238E27FC236}">
              <a16:creationId xmlns:a16="http://schemas.microsoft.com/office/drawing/2014/main" id="{348ADA18-8B82-4830-8CF6-E7D0A3636E0E}"/>
            </a:ext>
          </a:extLst>
        </xdr:cNvPr>
        <xdr:cNvSpPr txBox="1"/>
      </xdr:nvSpPr>
      <xdr:spPr>
        <a:xfrm>
          <a:off x="13087427" y="587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120278</xdr:rowOff>
    </xdr:from>
    <xdr:ext cx="469744" cy="259045"/>
    <xdr:sp macro="" textlink="">
      <xdr:nvSpPr>
        <xdr:cNvPr id="154" name="n_3mainValue債務償還比率">
          <a:extLst>
            <a:ext uri="{FF2B5EF4-FFF2-40B4-BE49-F238E27FC236}">
              <a16:creationId xmlns:a16="http://schemas.microsoft.com/office/drawing/2014/main" id="{0C88E62E-49CF-4352-9B38-D6B22F4F4A87}"/>
            </a:ext>
          </a:extLst>
        </xdr:cNvPr>
        <xdr:cNvSpPr txBox="1"/>
      </xdr:nvSpPr>
      <xdr:spPr>
        <a:xfrm>
          <a:off x="12325427" y="586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59969</xdr:rowOff>
    </xdr:from>
    <xdr:ext cx="469744" cy="259045"/>
    <xdr:sp macro="" textlink="">
      <xdr:nvSpPr>
        <xdr:cNvPr id="155" name="n_4mainValue債務償還比率">
          <a:extLst>
            <a:ext uri="{FF2B5EF4-FFF2-40B4-BE49-F238E27FC236}">
              <a16:creationId xmlns:a16="http://schemas.microsoft.com/office/drawing/2014/main" id="{95CA25B4-F019-4026-BD2C-BBC4850CE0FE}"/>
            </a:ext>
          </a:extLst>
        </xdr:cNvPr>
        <xdr:cNvSpPr txBox="1"/>
      </xdr:nvSpPr>
      <xdr:spPr>
        <a:xfrm>
          <a:off x="11563427" y="5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AE6F8BE3-E38B-412D-BE22-4698250D4B1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D321B1AF-73B7-4FEB-8306-F1D417C55ED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2F3094C3-A696-4F7D-85D2-F9A2734F57A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8A75E6FF-A6BB-4747-B3A8-71E2020AB6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C7A43525-A5DA-4030-B119-08FCCE6082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C6930EA0-1F7A-4473-9F08-8B281DD2B1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C0B383-560B-4D3E-BE94-2DFECE7C11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46E713-764F-4B76-B476-0F97ADAC8D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8D9270-765D-477A-9CB3-01176B5A71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AE5F81-5505-42BA-B9B6-450841E742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6D1000-ABB2-4BEC-B1D7-EBA9CA9E1F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1CB0DC-D3DF-412F-AEEC-71802FBBC4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32D32B-BF74-44A7-BC51-2A9F9C5D3D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CA6BBB-44C6-4320-87AF-22D79F59F4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03CDBF-8566-45D4-A0E0-C5E9E9854D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C0EAE3-4552-4A14-89ED-A065A25006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EA2CC8-D759-4C4A-9CA2-DACC36E8DA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396F7F-D3EE-43E6-83E1-4953A0AE07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09D2A2-4D98-42A3-B4B6-69C09CA583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EF3A07-59CE-4CEF-8C48-43CE7F6BA0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B013F7-F485-471A-9D21-4025992F1A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8B1C52-6BDA-4CEC-8993-6AE8FFC4F2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861ECC-4DE6-46BD-B5E5-43090B7428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F5F9DC-2F63-47D1-8483-2C70159839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3C6F8B-5D19-496B-8A21-A720333CF4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E62D44-18FA-4F39-A73B-4417523A95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83C7B6-7298-46AF-A5C4-867476CB11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A433E3-69E6-4502-A438-B6AC827E73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681710-B6B6-4FAA-BC11-7FA5E49FBD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BF0980-36B2-4084-995B-B5930075C5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281B68-477B-42C4-9E6C-4953E54523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40099B-24D8-4877-A488-2C3ACC0AB1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5CC750-5080-4230-8AAE-67FA87CDE8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50DFA0-7E92-4FA0-BBB1-7A14A93619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9D7BD6-9760-48D9-8AF8-7C6E79AC5C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FE246DC-2B81-4455-9B4E-2D0CE9E1B9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17F268-92E0-4134-B890-56FA25CFF1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9280E8-4DD6-4643-93B1-16AB6AA132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B9026A-80A5-47F5-9336-93C6E74464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6645B5-46C0-4E4C-BEEA-7CD2D3CEB40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35334C-EA7E-45D7-8DE4-8963D26273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E1F301-15A8-4DE4-995E-23E008DC25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BA9101-3528-47B5-AB58-DDD9295013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62B9FB-8A54-4070-8E08-5518404B05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0E5A87-7DBB-4B9E-8E23-D062BA6648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1D3A6A-95D9-4CC6-926A-D7268AA487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1429CE-4AB3-469E-8F6E-99E549F817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09BF98-8B3F-4B75-ABB0-C765F79E65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B861E9-FFED-41C4-9346-EC41F946C33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2F83183-401E-4DCF-BC8C-79EF1A64684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387C79-C74A-4E7F-99E2-ED75F202BC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05B2D7-B59D-42C3-B27B-FD2550AA5AA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951CAE-FF37-4A39-98B0-4BF3199BB9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DF74D9-9829-4A7E-ADDF-DD010177BA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B2ECEE-3B96-44A8-B5C9-B2400D1446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9FADC3-80C9-4319-98F3-EF8CE5556DD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576DDA-860F-483B-8DC2-F919EA99854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BCC2B4D-9660-4163-BFF4-91E17235E2B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2C2E9E-AA71-4769-B045-4D52AF0A8A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606326C-BA40-45B9-B51C-0C4C74CE2E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7C83BE6-269E-4F26-BE20-59C83072F3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67AA72AB-7961-4C48-8E5D-677F0FFCA6CD}"/>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97675024-8CC8-44A5-B90B-AD6641ADEAEC}"/>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499F3C10-DDBA-4FE6-BD0E-169A16EAFC3F}"/>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B012A01-0945-4D4B-8632-049498F938AE}"/>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5F7CFF00-5601-4E5C-AC42-58A7EEADF617}"/>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7380A892-0649-4F5E-A07A-C40889654BE8}"/>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EDA66BBD-3B90-44B9-B1FB-4BE4A1F3FBB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BEBD961A-556E-493D-B48E-E5BD00F9A007}"/>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50F944E9-2097-4372-B3D3-5A13C62DF91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BB15F7E-F5E5-495D-A6C2-9F78713EE548}"/>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7E04EF59-D169-4277-8BB0-FA71B033401C}"/>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3D971F-F693-4083-BB6F-8BA83FDB21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730D37-EB6D-4D8E-9494-CDB3043AB5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E1F3BB-E92B-476E-ABF5-DF33969C5C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2ABE10-AD60-48A3-B770-E2754367CF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7F512A-0256-471D-8F12-EAB4B3FEDF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78A37920-0C64-4E7B-8C22-89844045DB98}"/>
            </a:ext>
          </a:extLst>
        </xdr:cNvPr>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41EDD9E7-7A8D-414B-8E47-DB2FC658A8C4}"/>
            </a:ext>
          </a:extLst>
        </xdr:cNvPr>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5" name="楕円 74">
          <a:extLst>
            <a:ext uri="{FF2B5EF4-FFF2-40B4-BE49-F238E27FC236}">
              <a16:creationId xmlns:a16="http://schemas.microsoft.com/office/drawing/2014/main" id="{FC6FC3CC-7DF1-4E98-8DD1-4057064D5876}"/>
            </a:ext>
          </a:extLst>
        </xdr:cNvPr>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137160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1FCA2D6B-1E79-4767-AC30-F990579756D5}"/>
            </a:ext>
          </a:extLst>
        </xdr:cNvPr>
        <xdr:cNvCxnSpPr/>
      </xdr:nvCxnSpPr>
      <xdr:spPr>
        <a:xfrm>
          <a:off x="3797300" y="6309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7" name="楕円 76">
          <a:extLst>
            <a:ext uri="{FF2B5EF4-FFF2-40B4-BE49-F238E27FC236}">
              <a16:creationId xmlns:a16="http://schemas.microsoft.com/office/drawing/2014/main" id="{23251941-4550-48C2-AE83-BBEE7AEFF6F1}"/>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137160</xdr:rowOff>
    </xdr:to>
    <xdr:cxnSp macro="">
      <xdr:nvCxnSpPr>
        <xdr:cNvPr id="78" name="直線コネクタ 77">
          <a:extLst>
            <a:ext uri="{FF2B5EF4-FFF2-40B4-BE49-F238E27FC236}">
              <a16:creationId xmlns:a16="http://schemas.microsoft.com/office/drawing/2014/main" id="{98ABFDDB-EA74-4586-AF48-08D7A0D64697}"/>
            </a:ext>
          </a:extLst>
        </xdr:cNvPr>
        <xdr:cNvCxnSpPr/>
      </xdr:nvCxnSpPr>
      <xdr:spPr>
        <a:xfrm>
          <a:off x="2908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a:extLst>
            <a:ext uri="{FF2B5EF4-FFF2-40B4-BE49-F238E27FC236}">
              <a16:creationId xmlns:a16="http://schemas.microsoft.com/office/drawing/2014/main" id="{D151D332-F40E-4F31-BBDC-0B5DBCD98779}"/>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99060</xdr:rowOff>
    </xdr:to>
    <xdr:cxnSp macro="">
      <xdr:nvCxnSpPr>
        <xdr:cNvPr id="80" name="直線コネクタ 79">
          <a:extLst>
            <a:ext uri="{FF2B5EF4-FFF2-40B4-BE49-F238E27FC236}">
              <a16:creationId xmlns:a16="http://schemas.microsoft.com/office/drawing/2014/main" id="{8D164001-27D2-42B6-B9B3-66909DDC1175}"/>
            </a:ext>
          </a:extLst>
        </xdr:cNvPr>
        <xdr:cNvCxnSpPr/>
      </xdr:nvCxnSpPr>
      <xdr:spPr>
        <a:xfrm>
          <a:off x="2019300" y="6236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9E37979A-F544-4DE6-9F0F-ACBAD4D167BB}"/>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0DA860AC-5E96-4E80-BFB5-CC0A906055BE}"/>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7D934936-BB23-407A-90CA-7CE668B04E3A}"/>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E4404C7D-1557-4C84-8115-E776DA7099D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85" name="n_1mainValue【道路】&#10;有形固定資産減価償却率">
          <a:extLst>
            <a:ext uri="{FF2B5EF4-FFF2-40B4-BE49-F238E27FC236}">
              <a16:creationId xmlns:a16="http://schemas.microsoft.com/office/drawing/2014/main" id="{38845B27-A613-44B7-9F74-838B86ED2731}"/>
            </a:ext>
          </a:extLst>
        </xdr:cNvPr>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5B29F6AF-10BE-460D-8074-7483F4C68CC5}"/>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7C83E07D-AF80-40E5-8112-E72107F0B837}"/>
            </a:ext>
          </a:extLst>
        </xdr:cNvPr>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E7DFEFE-D57A-48F9-BF5E-967843C40D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6ABD0A23-F4BE-4797-A19B-7637401D2A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83A0EFC-87C1-4672-8DC9-69EFFD82E52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748B218-B4AD-41FE-A522-003563AE37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DD5044E-D0DA-4FAF-ACD7-B70FBEE1F0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88836CB-3755-4F50-A6D3-3666C93B15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A9F922B-4054-4351-B7A3-D7052F6364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9ED66C3-285F-4E19-A3CA-24935E3DB6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2BE809C-B28E-460F-8B63-7BACABD873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91F567C-91C1-4F59-911B-F539BD13B7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0E438E6-15B6-4B19-A87B-6429820BF4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52F0F83-22E4-4C0D-B786-B5ED95E99E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332B8987-F77F-4ECB-8B2E-E94DB3D238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89F2CEB5-BC5A-4EEB-975C-E711DC76BAD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BC13DEE-F025-4510-89FE-FF0933A7EB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6DDFCC5B-CE48-401F-A4C2-B9811DD8F24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F25DEC1-D3E8-46A7-9504-EB874497F0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3E8CFBEA-7A73-4A2F-952E-1A387164F6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9D91D1A7-F810-4C67-8034-082AA732B0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F81F5594-CBEC-488D-B467-E94B4D7C737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3675B95-3111-4A6A-8C62-EBFA1C2DC1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900201B-6261-4210-AA15-F2256B2DC93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7251561E-ECC9-4D37-92EB-DA14218B8E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4C7E91AD-C58E-4524-A8F7-3C7E782F6EFF}"/>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43E08B94-9945-45C6-AD1F-806BC749B3D2}"/>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69E16907-2329-4A40-9665-752CBE4D2F68}"/>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BD590AC1-7BD2-4D0F-A5A2-EC77B7ADC4C2}"/>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7594DC84-FCA5-4D2C-8A25-928C62A067D9}"/>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94685C67-90EE-4DDE-BA6B-4CA39A1D7B48}"/>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56B7761D-28BA-4198-B672-AE6C587E48F6}"/>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223B14A5-B2DC-40B0-9A89-09ACCB7D6FC6}"/>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641F91AD-2D33-4AD6-A02A-B2EDA950ECFE}"/>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EE943B99-7152-48FB-A804-1A07D3B0A059}"/>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B77FD473-64B3-4D0E-9981-014FF03D22B8}"/>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E3928A3-DE60-4B01-A582-06149C5B31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9FB829-A8D9-4C11-949E-091F4E30DE2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5354F04-5688-4899-8085-90F43B7E2F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EF0994-5C67-484E-BDA1-E015D882EB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47423C-42E6-4582-8651-9E3121CCA0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109486</xdr:rowOff>
    </xdr:from>
    <xdr:to>
      <xdr:col>55</xdr:col>
      <xdr:colOff>50800</xdr:colOff>
      <xdr:row>41</xdr:row>
      <xdr:rowOff>39636</xdr:rowOff>
    </xdr:to>
    <xdr:sp macro="" textlink="">
      <xdr:nvSpPr>
        <xdr:cNvPr id="127" name="楕円 126">
          <a:extLst>
            <a:ext uri="{FF2B5EF4-FFF2-40B4-BE49-F238E27FC236}">
              <a16:creationId xmlns:a16="http://schemas.microsoft.com/office/drawing/2014/main" id="{4CC06B78-7458-4050-BAEF-6B3D37FC9BEB}"/>
            </a:ext>
          </a:extLst>
        </xdr:cNvPr>
        <xdr:cNvSpPr/>
      </xdr:nvSpPr>
      <xdr:spPr>
        <a:xfrm>
          <a:off x="10426700" y="69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87913</xdr:rowOff>
    </xdr:from>
    <xdr:ext cx="469744" cy="259045"/>
    <xdr:sp macro="" textlink="">
      <xdr:nvSpPr>
        <xdr:cNvPr id="128" name="【道路】&#10;一人当たり延長該当値テキスト">
          <a:extLst>
            <a:ext uri="{FF2B5EF4-FFF2-40B4-BE49-F238E27FC236}">
              <a16:creationId xmlns:a16="http://schemas.microsoft.com/office/drawing/2014/main" id="{7876D055-31B3-47DC-8F47-BF7A52EC7EAD}"/>
            </a:ext>
          </a:extLst>
        </xdr:cNvPr>
        <xdr:cNvSpPr txBox="1"/>
      </xdr:nvSpPr>
      <xdr:spPr>
        <a:xfrm>
          <a:off x="10515600" y="69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111468</xdr:rowOff>
    </xdr:from>
    <xdr:to>
      <xdr:col>50</xdr:col>
      <xdr:colOff>165100</xdr:colOff>
      <xdr:row>41</xdr:row>
      <xdr:rowOff>41618</xdr:rowOff>
    </xdr:to>
    <xdr:sp macro="" textlink="">
      <xdr:nvSpPr>
        <xdr:cNvPr id="129" name="楕円 128">
          <a:extLst>
            <a:ext uri="{FF2B5EF4-FFF2-40B4-BE49-F238E27FC236}">
              <a16:creationId xmlns:a16="http://schemas.microsoft.com/office/drawing/2014/main" id="{C2D6F46A-2F36-4763-96F9-F3196735819F}"/>
            </a:ext>
          </a:extLst>
        </xdr:cNvPr>
        <xdr:cNvSpPr/>
      </xdr:nvSpPr>
      <xdr:spPr>
        <a:xfrm>
          <a:off x="9588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160286</xdr:rowOff>
    </xdr:from>
    <xdr:to>
      <xdr:col>55</xdr:col>
      <xdr:colOff>0</xdr:colOff>
      <xdr:row>40</xdr:row>
      <xdr:rowOff>162268</xdr:rowOff>
    </xdr:to>
    <xdr:cxnSp macro="">
      <xdr:nvCxnSpPr>
        <xdr:cNvPr id="130" name="直線コネクタ 129">
          <a:extLst>
            <a:ext uri="{FF2B5EF4-FFF2-40B4-BE49-F238E27FC236}">
              <a16:creationId xmlns:a16="http://schemas.microsoft.com/office/drawing/2014/main" id="{1F1A1915-2F04-4680-A79A-0EFDD36B4E7C}"/>
            </a:ext>
          </a:extLst>
        </xdr:cNvPr>
        <xdr:cNvCxnSpPr/>
      </xdr:nvCxnSpPr>
      <xdr:spPr>
        <a:xfrm flipV="1">
          <a:off x="9639300" y="7018286"/>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113716</xdr:rowOff>
    </xdr:from>
    <xdr:to>
      <xdr:col>46</xdr:col>
      <xdr:colOff>38100</xdr:colOff>
      <xdr:row>41</xdr:row>
      <xdr:rowOff>43866</xdr:rowOff>
    </xdr:to>
    <xdr:sp macro="" textlink="">
      <xdr:nvSpPr>
        <xdr:cNvPr id="131" name="楕円 130">
          <a:extLst>
            <a:ext uri="{FF2B5EF4-FFF2-40B4-BE49-F238E27FC236}">
              <a16:creationId xmlns:a16="http://schemas.microsoft.com/office/drawing/2014/main" id="{31D4A861-60A7-4B97-A6BD-2AB9D1E1FEF7}"/>
            </a:ext>
          </a:extLst>
        </xdr:cNvPr>
        <xdr:cNvSpPr/>
      </xdr:nvSpPr>
      <xdr:spPr>
        <a:xfrm>
          <a:off x="8699500" y="69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162268</xdr:rowOff>
    </xdr:from>
    <xdr:to>
      <xdr:col>50</xdr:col>
      <xdr:colOff>114300</xdr:colOff>
      <xdr:row>40</xdr:row>
      <xdr:rowOff>164516</xdr:rowOff>
    </xdr:to>
    <xdr:cxnSp macro="">
      <xdr:nvCxnSpPr>
        <xdr:cNvPr id="132" name="直線コネクタ 131">
          <a:extLst>
            <a:ext uri="{FF2B5EF4-FFF2-40B4-BE49-F238E27FC236}">
              <a16:creationId xmlns:a16="http://schemas.microsoft.com/office/drawing/2014/main" id="{95833179-B023-46DE-AD78-84B1F5182307}"/>
            </a:ext>
          </a:extLst>
        </xdr:cNvPr>
        <xdr:cNvCxnSpPr/>
      </xdr:nvCxnSpPr>
      <xdr:spPr>
        <a:xfrm flipV="1">
          <a:off x="8750300" y="702026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116725</xdr:rowOff>
    </xdr:from>
    <xdr:to>
      <xdr:col>41</xdr:col>
      <xdr:colOff>101600</xdr:colOff>
      <xdr:row>41</xdr:row>
      <xdr:rowOff>46875</xdr:rowOff>
    </xdr:to>
    <xdr:sp macro="" textlink="">
      <xdr:nvSpPr>
        <xdr:cNvPr id="133" name="楕円 132">
          <a:extLst>
            <a:ext uri="{FF2B5EF4-FFF2-40B4-BE49-F238E27FC236}">
              <a16:creationId xmlns:a16="http://schemas.microsoft.com/office/drawing/2014/main" id="{4081241E-9EF3-447F-940A-F3960EB982CC}"/>
            </a:ext>
          </a:extLst>
        </xdr:cNvPr>
        <xdr:cNvSpPr/>
      </xdr:nvSpPr>
      <xdr:spPr>
        <a:xfrm>
          <a:off x="7810500" y="69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164516</xdr:rowOff>
    </xdr:from>
    <xdr:to>
      <xdr:col>45</xdr:col>
      <xdr:colOff>177800</xdr:colOff>
      <xdr:row>40</xdr:row>
      <xdr:rowOff>167525</xdr:rowOff>
    </xdr:to>
    <xdr:cxnSp macro="">
      <xdr:nvCxnSpPr>
        <xdr:cNvPr id="134" name="直線コネクタ 133">
          <a:extLst>
            <a:ext uri="{FF2B5EF4-FFF2-40B4-BE49-F238E27FC236}">
              <a16:creationId xmlns:a16="http://schemas.microsoft.com/office/drawing/2014/main" id="{8AC2FED0-5C56-40B8-A08F-7BA97674AD84}"/>
            </a:ext>
          </a:extLst>
        </xdr:cNvPr>
        <xdr:cNvCxnSpPr/>
      </xdr:nvCxnSpPr>
      <xdr:spPr>
        <a:xfrm flipV="1">
          <a:off x="7861300" y="7022516"/>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0D5D6B49-26FE-4B73-BB7F-CB7943C63C23}"/>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39423C37-AA57-4928-A331-6579C4F3B07A}"/>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71C0D2F3-6411-40AB-9180-8D7A9EBEE14B}"/>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E80A80E2-3C4C-40B4-976C-3D293E68D7DD}"/>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32745</xdr:rowOff>
    </xdr:from>
    <xdr:ext cx="469744" cy="259045"/>
    <xdr:sp macro="" textlink="">
      <xdr:nvSpPr>
        <xdr:cNvPr id="139" name="n_1mainValue【道路】&#10;一人当たり延長">
          <a:extLst>
            <a:ext uri="{FF2B5EF4-FFF2-40B4-BE49-F238E27FC236}">
              <a16:creationId xmlns:a16="http://schemas.microsoft.com/office/drawing/2014/main" id="{F0C5F934-9017-424E-8237-6797EA7921F6}"/>
            </a:ext>
          </a:extLst>
        </xdr:cNvPr>
        <xdr:cNvSpPr txBox="1"/>
      </xdr:nvSpPr>
      <xdr:spPr>
        <a:xfrm>
          <a:off x="93917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34993</xdr:rowOff>
    </xdr:from>
    <xdr:ext cx="469744" cy="259045"/>
    <xdr:sp macro="" textlink="">
      <xdr:nvSpPr>
        <xdr:cNvPr id="140" name="n_2mainValue【道路】&#10;一人当たり延長">
          <a:extLst>
            <a:ext uri="{FF2B5EF4-FFF2-40B4-BE49-F238E27FC236}">
              <a16:creationId xmlns:a16="http://schemas.microsoft.com/office/drawing/2014/main" id="{545E07A7-334F-418E-9955-48DC9B033F85}"/>
            </a:ext>
          </a:extLst>
        </xdr:cNvPr>
        <xdr:cNvSpPr txBox="1"/>
      </xdr:nvSpPr>
      <xdr:spPr>
        <a:xfrm>
          <a:off x="8515427" y="7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38002</xdr:rowOff>
    </xdr:from>
    <xdr:ext cx="469744" cy="259045"/>
    <xdr:sp macro="" textlink="">
      <xdr:nvSpPr>
        <xdr:cNvPr id="141" name="n_3mainValue【道路】&#10;一人当たり延長">
          <a:extLst>
            <a:ext uri="{FF2B5EF4-FFF2-40B4-BE49-F238E27FC236}">
              <a16:creationId xmlns:a16="http://schemas.microsoft.com/office/drawing/2014/main" id="{080C2263-4C92-40E5-9E6E-2CC71C55D4DE}"/>
            </a:ext>
          </a:extLst>
        </xdr:cNvPr>
        <xdr:cNvSpPr txBox="1"/>
      </xdr:nvSpPr>
      <xdr:spPr>
        <a:xfrm>
          <a:off x="7626427" y="706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809A3EB-7CA8-4141-B341-D4B3CD1F29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2474A96D-E194-46CD-961A-29922DA5E4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082C474-5E69-4E2B-A427-3B72D19894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D304A25A-4B68-4E28-A81F-431B196806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6F9E66A4-0C24-4AC1-A238-D458489DB6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DBC76D1-6B12-4ACE-AC6D-FA00CE3AA7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5CB1AD3-89A1-423B-83CE-622759E25C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A6B1DBB-617B-4FA7-9CF8-E31035EC65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7496E2B-70A3-4C4E-AF5D-AC405F55DD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017AFE0-0085-47EB-B093-709876E3C2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3D1DA35-9DBF-4961-8821-81F76678DA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8D7A7BA6-B7E3-440C-A606-97D2507910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A4877DBA-F41B-4A33-8E94-74080003CC9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34879C1C-C650-4DF8-846F-14E56762D2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5CBE7C08-3C87-4476-AE59-869D28BF24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3ED4EF3E-EE17-4D50-82C9-5571EA097E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792407A6-891F-4463-B700-38B6D7674C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B97CE6FF-8B21-42E7-A69B-59C5072E96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D5448F67-40FA-4618-8EC9-EA52BA9EDE4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8F6D6CCB-90E1-40CA-BAE2-99126C626E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3307FA27-44F2-43A4-88BA-8A16D010486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33803237-A387-4EA6-AC72-34B3D2D0E9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9F6A64B-7DEC-44A8-953D-CF96FF64DE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BF3C8AB-4345-4F65-84DE-35DF41E3D3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A8C304F4-3DE5-45AE-BE56-F2EBE63161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529C87E5-5796-4010-ABCB-3BC9B39CD2DA}"/>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E33AD87B-4BD9-42E3-BF89-C27EBAD0E6F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2ED7B884-8943-4588-9F2B-BD69B45BFF6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C761AF13-BBE9-49D8-9594-EF776EC6AFFB}"/>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73B4E5FA-E6D9-4446-A0A7-53387AB12224}"/>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E6925EB-9E86-4F14-8FE5-67FDC1C4F1BC}"/>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BE598595-BC16-409C-B37B-F956A375B3E6}"/>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3427F239-6FAA-40EC-AB11-150A3656F69D}"/>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6516775F-6D8F-4CBD-9DE6-26EC720A0601}"/>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812ECD26-A46F-40A4-9859-A56E48BD8DA4}"/>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8B340738-09FA-44F2-9872-485B4D481E74}"/>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D202FA7-724E-4172-8EC6-7CC7BFD968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47187DC-3ADD-45BF-9E1E-0964CC68794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002DCCB-4EF7-4611-9BE8-30673BA89F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B06A0DA-6BA6-4A8F-ADBE-584A3C655D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005B18-EFF0-4EA6-B577-714B769A79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3" name="楕円 182">
          <a:extLst>
            <a:ext uri="{FF2B5EF4-FFF2-40B4-BE49-F238E27FC236}">
              <a16:creationId xmlns:a16="http://schemas.microsoft.com/office/drawing/2014/main" id="{882FF160-9E26-48F8-A568-395E22DF95A7}"/>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126836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7EADDD37-B346-4C2E-89DD-ADD66B9717E2}"/>
            </a:ext>
          </a:extLst>
        </xdr:cNvPr>
        <xdr:cNvSpPr txBox="1"/>
      </xdr:nvSpPr>
      <xdr:spPr>
        <a:xfrm>
          <a:off x="4673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85" name="楕円 184">
          <a:extLst>
            <a:ext uri="{FF2B5EF4-FFF2-40B4-BE49-F238E27FC236}">
              <a16:creationId xmlns:a16="http://schemas.microsoft.com/office/drawing/2014/main" id="{FBF1AC09-22B1-431E-A2AC-DC5BC60FDD87}"/>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27759</xdr:rowOff>
    </xdr:to>
    <xdr:cxnSp macro="">
      <xdr:nvCxnSpPr>
        <xdr:cNvPr id="186" name="直線コネクタ 185">
          <a:extLst>
            <a:ext uri="{FF2B5EF4-FFF2-40B4-BE49-F238E27FC236}">
              <a16:creationId xmlns:a16="http://schemas.microsoft.com/office/drawing/2014/main" id="{9525C8A2-ED55-42FB-A41A-CE0BAB8093A7}"/>
            </a:ext>
          </a:extLst>
        </xdr:cNvPr>
        <xdr:cNvCxnSpPr/>
      </xdr:nvCxnSpPr>
      <xdr:spPr>
        <a:xfrm>
          <a:off x="3797300" y="10460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87" name="楕円 186">
          <a:extLst>
            <a:ext uri="{FF2B5EF4-FFF2-40B4-BE49-F238E27FC236}">
              <a16:creationId xmlns:a16="http://schemas.microsoft.com/office/drawing/2014/main" id="{2BB7A8CC-CB62-4E88-988A-A3094C22D635}"/>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1633</xdr:rowOff>
    </xdr:to>
    <xdr:cxnSp macro="">
      <xdr:nvCxnSpPr>
        <xdr:cNvPr id="188" name="直線コネクタ 187">
          <a:extLst>
            <a:ext uri="{FF2B5EF4-FFF2-40B4-BE49-F238E27FC236}">
              <a16:creationId xmlns:a16="http://schemas.microsoft.com/office/drawing/2014/main" id="{1D7D3CEB-1D46-47BD-A38C-952816C27738}"/>
            </a:ext>
          </a:extLst>
        </xdr:cNvPr>
        <xdr:cNvCxnSpPr/>
      </xdr:nvCxnSpPr>
      <xdr:spPr>
        <a:xfrm>
          <a:off x="2908300" y="10432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9" name="楕円 188">
          <a:extLst>
            <a:ext uri="{FF2B5EF4-FFF2-40B4-BE49-F238E27FC236}">
              <a16:creationId xmlns:a16="http://schemas.microsoft.com/office/drawing/2014/main" id="{EDE82C4D-761A-43F1-99BC-37F14A11F27C}"/>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145324</xdr:rowOff>
    </xdr:to>
    <xdr:cxnSp macro="">
      <xdr:nvCxnSpPr>
        <xdr:cNvPr id="190" name="直線コネクタ 189">
          <a:extLst>
            <a:ext uri="{FF2B5EF4-FFF2-40B4-BE49-F238E27FC236}">
              <a16:creationId xmlns:a16="http://schemas.microsoft.com/office/drawing/2014/main" id="{DF4CAF5D-6EA5-4B1E-B8C9-B1AD412B976B}"/>
            </a:ext>
          </a:extLst>
        </xdr:cNvPr>
        <xdr:cNvCxnSpPr/>
      </xdr:nvCxnSpPr>
      <xdr:spPr>
        <a:xfrm>
          <a:off x="2019300" y="1040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BDBF18B9-CC5C-403C-AAF2-4D251276BBAE}"/>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A91A215A-4B1F-4A4F-9A39-DFAEBCEBE186}"/>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5AE75848-74E6-4F00-BC03-B9C1B8119FCE}"/>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6BCA13A-BBA0-4F3B-99FE-65B1340F2ABD}"/>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4CF13FF7-9A83-4695-91B3-2A7A2093EB26}"/>
            </a:ext>
          </a:extLst>
        </xdr:cNvPr>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2EB7E297-4EA3-4360-8867-EEB2779B8EB4}"/>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BC3104F-DB23-431A-8532-B379ED0E7D6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ED9B762-64E8-4496-A1B3-A9C9718B42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80C35308-F3B4-4E42-BB69-117CCCBEC9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CA3009E1-B99B-42C5-8A61-7FD39FB5A5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1DB5A9A-FA40-444A-B234-A30FEB8376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8892EA5-7EB9-4CB9-8542-C3F42B3655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4D69EE45-61ED-4915-9B2C-669DF7E662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A74C3589-FDD0-4247-800A-EBC4714572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BEDBF558-E152-4898-AB9E-AD73D83F77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3204807-644A-41C3-8C56-78B1DF16DB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EF6CACC-23B8-4D53-A9EB-066C0F3B28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B1279F98-7D44-4F0E-A315-BA09C5AC126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A92DF872-0E8A-4740-807E-7022C29B218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E8CACE87-79EA-467C-8AA6-9F62297A49E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883FE6A1-97E9-4924-97BB-45B2E655A67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188F12DC-6A7F-48DA-AF82-BB8A5EC850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868A6F50-DA57-4D55-872A-A9AA00C6B20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7DFAB404-335D-41EF-A23D-ECBB3FBEB0A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D4674E29-EF0F-4BE4-A699-22B30DF5F1C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A1B36A80-B037-4445-928A-5ECE8DF95BF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3AC2BDCE-BB63-4A21-90A4-7D9A4C05C6D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C3CD8849-6D9B-48DB-ABAA-73CC43961E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FC0BF844-FEF7-4760-93E7-2977972435A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12DC36A-A720-48F7-A838-854CF71474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663F2134-EF52-485B-9E17-6AE2593E1F3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F7F7C62-00E6-42AC-A06A-05C8B5A90F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CF8A6FB-7B1D-4D36-98A4-33E60D8D068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B3779716-509B-4FE0-9554-D62C2721133F}"/>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8F7CA95C-49F3-4152-BD02-E3BC67E0BAC5}"/>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14DE6A03-18D5-4A9A-974A-922AEF175E17}"/>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DAFCA33A-462A-49B1-84C4-C91EEBCF1028}"/>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64AA9967-9621-425F-94D2-32B6987E884B}"/>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3CC5B4E7-EC80-4F36-BA8E-334F109B9FA3}"/>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39C84CC6-06DC-41AB-B13E-EC4C272366C7}"/>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4DF8770E-C6A1-47A6-B1F1-B17BC9CEE785}"/>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FA230753-04E5-4848-A1E6-49C0CCCD1465}"/>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19B40958-200B-4872-BF3F-FBAC6C49ACDD}"/>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EF50885-1387-46D2-89EB-3B0D4253FB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A00DC51-25E8-49D6-A92A-633F2BCE0D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B549BE4-8B08-4A18-BFDE-2CFDC2AE6A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CFEA8AA-0C56-468D-A4B0-2B97511219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774E842-B028-4C85-8351-5D25A09C3E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58779</xdr:rowOff>
    </xdr:from>
    <xdr:to>
      <xdr:col>55</xdr:col>
      <xdr:colOff>50800</xdr:colOff>
      <xdr:row>64</xdr:row>
      <xdr:rowOff>160379</xdr:rowOff>
    </xdr:to>
    <xdr:sp macro="" textlink="">
      <xdr:nvSpPr>
        <xdr:cNvPr id="239" name="楕円 238">
          <a:extLst>
            <a:ext uri="{FF2B5EF4-FFF2-40B4-BE49-F238E27FC236}">
              <a16:creationId xmlns:a16="http://schemas.microsoft.com/office/drawing/2014/main" id="{F3BB8AC1-A061-4C7B-8C69-49EAA877724F}"/>
            </a:ext>
          </a:extLst>
        </xdr:cNvPr>
        <xdr:cNvSpPr/>
      </xdr:nvSpPr>
      <xdr:spPr>
        <a:xfrm>
          <a:off x="10426700" y="110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90D1291E-D971-45D0-A7BF-64BE9DDAB1D0}"/>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58967</xdr:rowOff>
    </xdr:from>
    <xdr:to>
      <xdr:col>50</xdr:col>
      <xdr:colOff>165100</xdr:colOff>
      <xdr:row>64</xdr:row>
      <xdr:rowOff>160567</xdr:rowOff>
    </xdr:to>
    <xdr:sp macro="" textlink="">
      <xdr:nvSpPr>
        <xdr:cNvPr id="241" name="楕円 240">
          <a:extLst>
            <a:ext uri="{FF2B5EF4-FFF2-40B4-BE49-F238E27FC236}">
              <a16:creationId xmlns:a16="http://schemas.microsoft.com/office/drawing/2014/main" id="{CA1700BC-881C-428D-9EA8-AE7C1D533304}"/>
            </a:ext>
          </a:extLst>
        </xdr:cNvPr>
        <xdr:cNvSpPr/>
      </xdr:nvSpPr>
      <xdr:spPr>
        <a:xfrm>
          <a:off x="9588500" y="110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109579</xdr:rowOff>
    </xdr:from>
    <xdr:to>
      <xdr:col>55</xdr:col>
      <xdr:colOff>0</xdr:colOff>
      <xdr:row>64</xdr:row>
      <xdr:rowOff>109767</xdr:rowOff>
    </xdr:to>
    <xdr:cxnSp macro="">
      <xdr:nvCxnSpPr>
        <xdr:cNvPr id="242" name="直線コネクタ 241">
          <a:extLst>
            <a:ext uri="{FF2B5EF4-FFF2-40B4-BE49-F238E27FC236}">
              <a16:creationId xmlns:a16="http://schemas.microsoft.com/office/drawing/2014/main" id="{CDAACAD5-F19F-4130-A15D-5B74852E0DCD}"/>
            </a:ext>
          </a:extLst>
        </xdr:cNvPr>
        <xdr:cNvCxnSpPr/>
      </xdr:nvCxnSpPr>
      <xdr:spPr>
        <a:xfrm flipV="1">
          <a:off x="9639300" y="11082379"/>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59183</xdr:rowOff>
    </xdr:from>
    <xdr:to>
      <xdr:col>46</xdr:col>
      <xdr:colOff>38100</xdr:colOff>
      <xdr:row>64</xdr:row>
      <xdr:rowOff>160783</xdr:rowOff>
    </xdr:to>
    <xdr:sp macro="" textlink="">
      <xdr:nvSpPr>
        <xdr:cNvPr id="243" name="楕円 242">
          <a:extLst>
            <a:ext uri="{FF2B5EF4-FFF2-40B4-BE49-F238E27FC236}">
              <a16:creationId xmlns:a16="http://schemas.microsoft.com/office/drawing/2014/main" id="{D6A26D42-D4CC-4CB2-8F5B-AF9D549C739C}"/>
            </a:ext>
          </a:extLst>
        </xdr:cNvPr>
        <xdr:cNvSpPr/>
      </xdr:nvSpPr>
      <xdr:spPr>
        <a:xfrm>
          <a:off x="8699500" y="110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109767</xdr:rowOff>
    </xdr:from>
    <xdr:to>
      <xdr:col>50</xdr:col>
      <xdr:colOff>114300</xdr:colOff>
      <xdr:row>64</xdr:row>
      <xdr:rowOff>109983</xdr:rowOff>
    </xdr:to>
    <xdr:cxnSp macro="">
      <xdr:nvCxnSpPr>
        <xdr:cNvPr id="244" name="直線コネクタ 243">
          <a:extLst>
            <a:ext uri="{FF2B5EF4-FFF2-40B4-BE49-F238E27FC236}">
              <a16:creationId xmlns:a16="http://schemas.microsoft.com/office/drawing/2014/main" id="{28EF98ED-C37F-4205-BC9D-801C0B19811C}"/>
            </a:ext>
          </a:extLst>
        </xdr:cNvPr>
        <xdr:cNvCxnSpPr/>
      </xdr:nvCxnSpPr>
      <xdr:spPr>
        <a:xfrm flipV="1">
          <a:off x="8750300" y="11082567"/>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59471</xdr:rowOff>
    </xdr:from>
    <xdr:to>
      <xdr:col>41</xdr:col>
      <xdr:colOff>101600</xdr:colOff>
      <xdr:row>64</xdr:row>
      <xdr:rowOff>161071</xdr:rowOff>
    </xdr:to>
    <xdr:sp macro="" textlink="">
      <xdr:nvSpPr>
        <xdr:cNvPr id="245" name="楕円 244">
          <a:extLst>
            <a:ext uri="{FF2B5EF4-FFF2-40B4-BE49-F238E27FC236}">
              <a16:creationId xmlns:a16="http://schemas.microsoft.com/office/drawing/2014/main" id="{3BAF7082-C569-4AD9-9CC9-D9A1E5B53271}"/>
            </a:ext>
          </a:extLst>
        </xdr:cNvPr>
        <xdr:cNvSpPr/>
      </xdr:nvSpPr>
      <xdr:spPr>
        <a:xfrm>
          <a:off x="7810500" y="110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109983</xdr:rowOff>
    </xdr:from>
    <xdr:to>
      <xdr:col>45</xdr:col>
      <xdr:colOff>177800</xdr:colOff>
      <xdr:row>64</xdr:row>
      <xdr:rowOff>110271</xdr:rowOff>
    </xdr:to>
    <xdr:cxnSp macro="">
      <xdr:nvCxnSpPr>
        <xdr:cNvPr id="246" name="直線コネクタ 245">
          <a:extLst>
            <a:ext uri="{FF2B5EF4-FFF2-40B4-BE49-F238E27FC236}">
              <a16:creationId xmlns:a16="http://schemas.microsoft.com/office/drawing/2014/main" id="{DF3127F1-47C7-4D83-86B4-E7D66AA4A39C}"/>
            </a:ext>
          </a:extLst>
        </xdr:cNvPr>
        <xdr:cNvCxnSpPr/>
      </xdr:nvCxnSpPr>
      <xdr:spPr>
        <a:xfrm flipV="1">
          <a:off x="7861300" y="1108278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62F3F05A-C7EC-459C-9AA8-93D6606CEA61}"/>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B42CEC54-867E-4870-8647-ABF1736CFADE}"/>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C44E051A-9B67-4BFA-A82F-EA39EFA79638}"/>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7DE5A730-0138-4554-AE09-0DF5E9A856C1}"/>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151694</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32F48C88-874E-4E34-A88F-13A6B0C59E30}"/>
            </a:ext>
          </a:extLst>
        </xdr:cNvPr>
        <xdr:cNvSpPr txBox="1"/>
      </xdr:nvSpPr>
      <xdr:spPr>
        <a:xfrm>
          <a:off x="9359411" y="111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151910</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CC93C851-EC4C-4D2F-A100-2A5E9321FC1A}"/>
            </a:ext>
          </a:extLst>
        </xdr:cNvPr>
        <xdr:cNvSpPr txBox="1"/>
      </xdr:nvSpPr>
      <xdr:spPr>
        <a:xfrm>
          <a:off x="8483111" y="111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152198</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B95EAB56-3FD9-4CDB-AFE7-DBC3132DD2CB}"/>
            </a:ext>
          </a:extLst>
        </xdr:cNvPr>
        <xdr:cNvSpPr txBox="1"/>
      </xdr:nvSpPr>
      <xdr:spPr>
        <a:xfrm>
          <a:off x="7594111" y="111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B58C4422-BE80-40D8-93C2-84FBBF1CAA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8F6CA9D9-B4FA-4DB1-AE30-1590D6176C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AB540D2C-DA72-454E-8B19-C96780662C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58AF1845-7B92-468C-9A47-CF3443289F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160DF2A3-C834-475D-8EFB-049ACADB86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7D48388D-8DAF-4912-8A47-6882889D28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C9E5B0E8-D114-4B22-B9DA-B3802E19B4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751F9365-0285-4836-A1B7-68C6CFBDC3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5C1D5780-A931-4A48-B73E-FAE22E0147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CB4431D-E90C-4FEB-B338-833C4568D4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C670539C-70BC-458B-84F5-1C1B67B706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708E59BC-DAB1-4B59-976C-76564889B25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1233063D-2CEE-48BF-953C-374C5729D8D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309A47F6-ED7A-48A0-81CA-8D5CC97B85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69CE4955-850A-4C13-8AD1-833E1EAC82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658E97A6-695C-452D-A08A-9141342D44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6EA4718C-F110-4DDC-B78F-A9F502550F1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9226A92F-35FB-4EC4-B896-AC05E17094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A65A83DE-D889-4AFD-A100-232C9666B9C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7069F074-54F6-4BDB-9049-F5B41A60E6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E4EE076A-3965-494F-A593-B5C4A9E20D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1B5D6FE4-6A92-48FB-9070-E42BC1D3850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E0429CC4-FCFD-48D3-8DF8-F967F924944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83A08D84-13C9-4290-819C-21A90BB95B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67966A35-90D0-4471-9454-67F2B7AB31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CA037E13-6A58-4C06-AB60-84F26F251DEB}"/>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E5E3E881-0FB3-44E7-A973-8241A6B3A4D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8CA3AFBA-363B-44EB-8418-DC45E6C0BFA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65C26AAE-EE16-4749-8382-2998D71D00FD}"/>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CC130276-07AD-4CAE-BFDF-93F7C80A7FBE}"/>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BE2C4019-29F3-4A56-9E4F-6887E7FBE36B}"/>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2ACE6CD3-F736-4B45-9631-C3C9A436D7EE}"/>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61DC37-EC8B-4294-80D3-7D2A50047F5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E1C5D29F-C532-4184-BE24-2644F6916C6A}"/>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F9BEB446-E696-42CE-9AAD-F1B87CC0C7F8}"/>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987989CC-8D83-4DA0-A631-8DE80827479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F2F88B6-E6EA-4F5E-BD94-B3EFCC6B4C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0220A90-2CE8-4A67-A6AB-429E528631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113EADF-5BA9-49D3-AB4C-FC4864ED09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2E66AEB-E254-44A5-ABF5-74B83F8343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7BCAA77-4CF5-4714-BF74-7B704C68BC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5" name="楕円 294">
          <a:extLst>
            <a:ext uri="{FF2B5EF4-FFF2-40B4-BE49-F238E27FC236}">
              <a16:creationId xmlns:a16="http://schemas.microsoft.com/office/drawing/2014/main" id="{3BA58FA5-BC07-4921-B744-5275C5D07685}"/>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F1B54C18-3412-4A06-BCEA-78EF87668ADD}"/>
            </a:ext>
          </a:extLst>
        </xdr:cNvPr>
        <xdr:cNvSpPr txBox="1"/>
      </xdr:nvSpPr>
      <xdr:spPr>
        <a:xfrm>
          <a:off x="4673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97" name="楕円 296">
          <a:extLst>
            <a:ext uri="{FF2B5EF4-FFF2-40B4-BE49-F238E27FC236}">
              <a16:creationId xmlns:a16="http://schemas.microsoft.com/office/drawing/2014/main" id="{6CD5E23C-74B2-467A-AF10-CAC1A8B5E06D}"/>
            </a:ext>
          </a:extLst>
        </xdr:cNvPr>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5443</xdr:rowOff>
    </xdr:to>
    <xdr:cxnSp macro="">
      <xdr:nvCxnSpPr>
        <xdr:cNvPr id="298" name="直線コネクタ 297">
          <a:extLst>
            <a:ext uri="{FF2B5EF4-FFF2-40B4-BE49-F238E27FC236}">
              <a16:creationId xmlns:a16="http://schemas.microsoft.com/office/drawing/2014/main" id="{99E3449D-A538-4840-A168-BE89B9241783}"/>
            </a:ext>
          </a:extLst>
        </xdr:cNvPr>
        <xdr:cNvCxnSpPr/>
      </xdr:nvCxnSpPr>
      <xdr:spPr>
        <a:xfrm>
          <a:off x="3797300" y="142015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99" name="楕円 298">
          <a:extLst>
            <a:ext uri="{FF2B5EF4-FFF2-40B4-BE49-F238E27FC236}">
              <a16:creationId xmlns:a16="http://schemas.microsoft.com/office/drawing/2014/main" id="{AE8B0D4B-91F4-4CAC-BF0E-1913255ED265}"/>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142602</xdr:rowOff>
    </xdr:to>
    <xdr:cxnSp macro="">
      <xdr:nvCxnSpPr>
        <xdr:cNvPr id="300" name="直線コネクタ 299">
          <a:extLst>
            <a:ext uri="{FF2B5EF4-FFF2-40B4-BE49-F238E27FC236}">
              <a16:creationId xmlns:a16="http://schemas.microsoft.com/office/drawing/2014/main" id="{46BDF538-FE50-4578-992A-FAA823791FA1}"/>
            </a:ext>
          </a:extLst>
        </xdr:cNvPr>
        <xdr:cNvCxnSpPr/>
      </xdr:nvCxnSpPr>
      <xdr:spPr>
        <a:xfrm>
          <a:off x="2908300" y="141655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29755</xdr:rowOff>
    </xdr:from>
    <xdr:to>
      <xdr:col>10</xdr:col>
      <xdr:colOff>165100</xdr:colOff>
      <xdr:row>82</xdr:row>
      <xdr:rowOff>131355</xdr:rowOff>
    </xdr:to>
    <xdr:sp macro="" textlink="">
      <xdr:nvSpPr>
        <xdr:cNvPr id="301" name="楕円 300">
          <a:extLst>
            <a:ext uri="{FF2B5EF4-FFF2-40B4-BE49-F238E27FC236}">
              <a16:creationId xmlns:a16="http://schemas.microsoft.com/office/drawing/2014/main" id="{7B07E41D-50BC-461A-8985-34173CF63306}"/>
            </a:ext>
          </a:extLst>
        </xdr:cNvPr>
        <xdr:cNvSpPr/>
      </xdr:nvSpPr>
      <xdr:spPr>
        <a:xfrm>
          <a:off x="1968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106680</xdr:rowOff>
    </xdr:to>
    <xdr:cxnSp macro="">
      <xdr:nvCxnSpPr>
        <xdr:cNvPr id="302" name="直線コネクタ 301">
          <a:extLst>
            <a:ext uri="{FF2B5EF4-FFF2-40B4-BE49-F238E27FC236}">
              <a16:creationId xmlns:a16="http://schemas.microsoft.com/office/drawing/2014/main" id="{452A4E14-9E9A-4728-9F3C-171278E96D61}"/>
            </a:ext>
          </a:extLst>
        </xdr:cNvPr>
        <xdr:cNvCxnSpPr/>
      </xdr:nvCxnSpPr>
      <xdr:spPr>
        <a:xfrm>
          <a:off x="2019300" y="141394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69065ACD-C400-46BF-81FF-6F2713DF0685}"/>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6CA032BB-B21B-4D48-A15F-1ED454B9483A}"/>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E81ED1A1-C3D1-4AF2-A5CB-985FA6879029}"/>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4C3FAB3D-F366-46E0-9579-AF8D089CC0FA}"/>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07" name="n_1mainValue【公営住宅】&#10;有形固定資産減価償却率">
          <a:extLst>
            <a:ext uri="{FF2B5EF4-FFF2-40B4-BE49-F238E27FC236}">
              <a16:creationId xmlns:a16="http://schemas.microsoft.com/office/drawing/2014/main" id="{BBDA1785-1B67-4C69-BD1B-EB5CCCC2BC68}"/>
            </a:ext>
          </a:extLst>
        </xdr:cNvPr>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08" name="n_2mainValue【公営住宅】&#10;有形固定資産減価償却率">
          <a:extLst>
            <a:ext uri="{FF2B5EF4-FFF2-40B4-BE49-F238E27FC236}">
              <a16:creationId xmlns:a16="http://schemas.microsoft.com/office/drawing/2014/main" id="{6F991BB4-C5E4-43EF-9E86-80167C2BFF95}"/>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147882</xdr:rowOff>
    </xdr:from>
    <xdr:ext cx="405111" cy="259045"/>
    <xdr:sp macro="" textlink="">
      <xdr:nvSpPr>
        <xdr:cNvPr id="309" name="n_3mainValue【公営住宅】&#10;有形固定資産減価償却率">
          <a:extLst>
            <a:ext uri="{FF2B5EF4-FFF2-40B4-BE49-F238E27FC236}">
              <a16:creationId xmlns:a16="http://schemas.microsoft.com/office/drawing/2014/main" id="{962DE720-4941-4134-B0C3-72C1517E80B0}"/>
            </a:ext>
          </a:extLst>
        </xdr:cNvPr>
        <xdr:cNvSpPr txBox="1"/>
      </xdr:nvSpPr>
      <xdr:spPr>
        <a:xfrm>
          <a:off x="1816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A450862-E9F3-406A-B0D6-4F5C45B544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E080C64F-F524-4C3D-8781-F7C150A1A7E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456E1E83-F7FA-46E5-B213-EBF7870107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C9DE8B7D-F03D-40F6-80E7-72849AA498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637B02E7-81FE-461E-81C9-DE74CE8C5C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13FBB8A1-2EC2-4180-BF7E-8426F775B2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C587D4AF-9324-4B50-98EB-18AACF3FDE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CDE536EA-317A-444D-8E96-AFBE30DCEB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D3CAAFE-C980-4DFA-AAD2-796F1383991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F2D13DDA-410A-445E-BC25-45EF43797C7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1D261D1A-C6ED-4A40-9C5A-E942D7B49E5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A1D5BF1F-3723-4BA9-9CAD-ABDCFCDF20D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DED54E3F-403C-42FF-A02E-0C537C17513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6BC256B6-5072-4FFC-83F1-91BDE639D24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2B1C3EB0-D723-45F4-83DC-80D9B2918A0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E1BD490B-DE8D-4980-BB2A-AA47845F1A3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D7A89052-09B1-431D-BF9E-85AEBB46F18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3FAF82C-9D81-4589-B9E5-738A1C1FC8D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F083FA1-AAE2-4017-BD8F-411F71D2B2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C444A972-2B0C-4DB7-BBF2-363D9D5499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BB649C3D-4A6B-40A2-9154-1C596246D86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6E0A2445-0867-4EDC-B06A-7894B0563E48}"/>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7A1D1510-A309-4636-83B4-C89DC6982F2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A16AEDDE-7A35-4E25-84F7-6392E997F86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266EC7E-745D-4BC7-AB3A-25F05209F32D}"/>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3A903840-D33B-473D-99D6-F0D715C73B82}"/>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D6FEC655-833C-4205-A1EB-289A1F437C0D}"/>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27324B1B-10D3-4517-BD78-5590CEB20C33}"/>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D2CC6FE1-FFA4-43CE-A4AA-712C97FFBD55}"/>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28D70C43-E898-43F1-8F41-3DCA7BA1C733}"/>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5485124-FBAA-4A3F-87B3-6F31E6380D37}"/>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EF6765A4-2C5A-4021-90B2-005F459B2FC6}"/>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5FD299E-1C6B-44AD-9DD7-AD50F81507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D4E597F-D41C-4830-853D-CC935D34FA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1F975B0-5414-44FE-9711-EE274D99DA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BA3B6D9-3DEA-46DB-817C-255150A0F0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DF26D65-A76A-4FB9-83B5-987F3D5050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125603</xdr:rowOff>
    </xdr:from>
    <xdr:to>
      <xdr:col>55</xdr:col>
      <xdr:colOff>50800</xdr:colOff>
      <xdr:row>86</xdr:row>
      <xdr:rowOff>55753</xdr:rowOff>
    </xdr:to>
    <xdr:sp macro="" textlink="">
      <xdr:nvSpPr>
        <xdr:cNvPr id="347" name="楕円 346">
          <a:extLst>
            <a:ext uri="{FF2B5EF4-FFF2-40B4-BE49-F238E27FC236}">
              <a16:creationId xmlns:a16="http://schemas.microsoft.com/office/drawing/2014/main" id="{70CF625C-0CBC-4014-9CFF-A7EA54CE6468}"/>
            </a:ext>
          </a:extLst>
        </xdr:cNvPr>
        <xdr:cNvSpPr/>
      </xdr:nvSpPr>
      <xdr:spPr>
        <a:xfrm>
          <a:off x="104267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40530</xdr:rowOff>
    </xdr:from>
    <xdr:ext cx="469744" cy="259045"/>
    <xdr:sp macro="" textlink="">
      <xdr:nvSpPr>
        <xdr:cNvPr id="348" name="【公営住宅】&#10;一人当たり面積該当値テキスト">
          <a:extLst>
            <a:ext uri="{FF2B5EF4-FFF2-40B4-BE49-F238E27FC236}">
              <a16:creationId xmlns:a16="http://schemas.microsoft.com/office/drawing/2014/main" id="{20589A04-3F73-4013-BD02-DCD010DBCF48}"/>
            </a:ext>
          </a:extLst>
        </xdr:cNvPr>
        <xdr:cNvSpPr txBox="1"/>
      </xdr:nvSpPr>
      <xdr:spPr>
        <a:xfrm>
          <a:off x="10515600" y="14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49" name="楕円 348">
          <a:extLst>
            <a:ext uri="{FF2B5EF4-FFF2-40B4-BE49-F238E27FC236}">
              <a16:creationId xmlns:a16="http://schemas.microsoft.com/office/drawing/2014/main" id="{082F2646-11F2-46E4-A4A8-4BA36E79AEDB}"/>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xdr:rowOff>
    </xdr:from>
    <xdr:to>
      <xdr:col>55</xdr:col>
      <xdr:colOff>0</xdr:colOff>
      <xdr:row>86</xdr:row>
      <xdr:rowOff>5181</xdr:rowOff>
    </xdr:to>
    <xdr:cxnSp macro="">
      <xdr:nvCxnSpPr>
        <xdr:cNvPr id="350" name="直線コネクタ 349">
          <a:extLst>
            <a:ext uri="{FF2B5EF4-FFF2-40B4-BE49-F238E27FC236}">
              <a16:creationId xmlns:a16="http://schemas.microsoft.com/office/drawing/2014/main" id="{4AB721C6-B951-473B-A93F-0F5974677904}"/>
            </a:ext>
          </a:extLst>
        </xdr:cNvPr>
        <xdr:cNvCxnSpPr/>
      </xdr:nvCxnSpPr>
      <xdr:spPr>
        <a:xfrm flipV="1">
          <a:off x="9639300" y="1474965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126061</xdr:rowOff>
    </xdr:from>
    <xdr:to>
      <xdr:col>46</xdr:col>
      <xdr:colOff>38100</xdr:colOff>
      <xdr:row>86</xdr:row>
      <xdr:rowOff>56211</xdr:rowOff>
    </xdr:to>
    <xdr:sp macro="" textlink="">
      <xdr:nvSpPr>
        <xdr:cNvPr id="351" name="楕円 350">
          <a:extLst>
            <a:ext uri="{FF2B5EF4-FFF2-40B4-BE49-F238E27FC236}">
              <a16:creationId xmlns:a16="http://schemas.microsoft.com/office/drawing/2014/main" id="{ACA062BC-0A67-4D59-BF86-E2C0B6040D3A}"/>
            </a:ext>
          </a:extLst>
        </xdr:cNvPr>
        <xdr:cNvSpPr/>
      </xdr:nvSpPr>
      <xdr:spPr>
        <a:xfrm>
          <a:off x="8699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5411</xdr:rowOff>
    </xdr:to>
    <xdr:cxnSp macro="">
      <xdr:nvCxnSpPr>
        <xdr:cNvPr id="352" name="直線コネクタ 351">
          <a:extLst>
            <a:ext uri="{FF2B5EF4-FFF2-40B4-BE49-F238E27FC236}">
              <a16:creationId xmlns:a16="http://schemas.microsoft.com/office/drawing/2014/main" id="{5F1608A0-6741-4BF7-B662-B5903ADD5418}"/>
            </a:ext>
          </a:extLst>
        </xdr:cNvPr>
        <xdr:cNvCxnSpPr/>
      </xdr:nvCxnSpPr>
      <xdr:spPr>
        <a:xfrm flipV="1">
          <a:off x="8750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126518</xdr:rowOff>
    </xdr:from>
    <xdr:to>
      <xdr:col>41</xdr:col>
      <xdr:colOff>101600</xdr:colOff>
      <xdr:row>86</xdr:row>
      <xdr:rowOff>56668</xdr:rowOff>
    </xdr:to>
    <xdr:sp macro="" textlink="">
      <xdr:nvSpPr>
        <xdr:cNvPr id="353" name="楕円 352">
          <a:extLst>
            <a:ext uri="{FF2B5EF4-FFF2-40B4-BE49-F238E27FC236}">
              <a16:creationId xmlns:a16="http://schemas.microsoft.com/office/drawing/2014/main" id="{3CD733D4-60BE-453F-BD7B-F9C8BB7BF4D9}"/>
            </a:ext>
          </a:extLst>
        </xdr:cNvPr>
        <xdr:cNvSpPr/>
      </xdr:nvSpPr>
      <xdr:spPr>
        <a:xfrm>
          <a:off x="7810500" y="14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5411</xdr:rowOff>
    </xdr:from>
    <xdr:to>
      <xdr:col>45</xdr:col>
      <xdr:colOff>177800</xdr:colOff>
      <xdr:row>86</xdr:row>
      <xdr:rowOff>5868</xdr:rowOff>
    </xdr:to>
    <xdr:cxnSp macro="">
      <xdr:nvCxnSpPr>
        <xdr:cNvPr id="354" name="直線コネクタ 353">
          <a:extLst>
            <a:ext uri="{FF2B5EF4-FFF2-40B4-BE49-F238E27FC236}">
              <a16:creationId xmlns:a16="http://schemas.microsoft.com/office/drawing/2014/main" id="{D488B6A9-8191-429F-BD39-209E367379C2}"/>
            </a:ext>
          </a:extLst>
        </xdr:cNvPr>
        <xdr:cNvCxnSpPr/>
      </xdr:nvCxnSpPr>
      <xdr:spPr>
        <a:xfrm flipV="1">
          <a:off x="7861300" y="147501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BD206B0B-6AA1-49D8-8C0C-CEF4CE588469}"/>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E6EE87C7-C734-4D61-9767-202691B962A2}"/>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57EB71ED-A07A-4665-A03F-C82BF5AB1F8B}"/>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8C9EEC48-76ED-487E-87F7-CA378A726099}"/>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59" name="n_1mainValue【公営住宅】&#10;一人当たり面積">
          <a:extLst>
            <a:ext uri="{FF2B5EF4-FFF2-40B4-BE49-F238E27FC236}">
              <a16:creationId xmlns:a16="http://schemas.microsoft.com/office/drawing/2014/main" id="{3154F326-FBB6-4140-BF07-0B6D8D05F3AA}"/>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47338</xdr:rowOff>
    </xdr:from>
    <xdr:ext cx="469744" cy="259045"/>
    <xdr:sp macro="" textlink="">
      <xdr:nvSpPr>
        <xdr:cNvPr id="360" name="n_2mainValue【公営住宅】&#10;一人当たり面積">
          <a:extLst>
            <a:ext uri="{FF2B5EF4-FFF2-40B4-BE49-F238E27FC236}">
              <a16:creationId xmlns:a16="http://schemas.microsoft.com/office/drawing/2014/main" id="{A0441AA6-83F0-4E37-8DA2-66D3706BB64E}"/>
            </a:ext>
          </a:extLst>
        </xdr:cNvPr>
        <xdr:cNvSpPr txBox="1"/>
      </xdr:nvSpPr>
      <xdr:spPr>
        <a:xfrm>
          <a:off x="8515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47795</xdr:rowOff>
    </xdr:from>
    <xdr:ext cx="469744" cy="259045"/>
    <xdr:sp macro="" textlink="">
      <xdr:nvSpPr>
        <xdr:cNvPr id="361" name="n_3mainValue【公営住宅】&#10;一人当たり面積">
          <a:extLst>
            <a:ext uri="{FF2B5EF4-FFF2-40B4-BE49-F238E27FC236}">
              <a16:creationId xmlns:a16="http://schemas.microsoft.com/office/drawing/2014/main" id="{228E5A4D-01EE-49DC-9D97-FF796AABBDBB}"/>
            </a:ext>
          </a:extLst>
        </xdr:cNvPr>
        <xdr:cNvSpPr txBox="1"/>
      </xdr:nvSpPr>
      <xdr:spPr>
        <a:xfrm>
          <a:off x="7626427" y="147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BE50DD2-E941-4A0F-9A59-A6C41BCBF0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6435E992-5CA7-44B1-B3BD-119EF33C25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DBE7744F-7CB3-4C92-91B1-AE7098364B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68316BF-9FBF-4AD3-9B76-CF44D14EB6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636A8B63-8A56-4FE5-ACC0-93B5FF8C31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2822BA3B-E103-4C67-9699-CF87C1A54B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BFC1479-C350-42B4-A5BD-67EEA43287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892509FF-6E37-453F-B526-B06FFA13B9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0C3C34C-5EF2-4A9F-9650-BC274578F5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662918A3-6269-4073-9ED8-58D668B9DA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6763FE6A-B0BA-4730-9A5F-4277417584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C6B5667-86DF-4449-A0BA-F30DD35B69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E4CCD0C-9D54-4095-832E-5CB161B073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1C96838B-FFBB-4E88-97E4-2FA09DDA40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7C946E69-204F-411A-99B7-A61CA28404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90453225-4DB3-46E3-A350-E30AFD71A4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4E04D10-2FC8-4C5A-9548-73E18BA517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267946D4-733C-4FC4-B71C-148DE716AE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4439C5DD-4354-45FC-B36A-66890A3FAC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6FFBC777-89E5-489C-8E05-D480D34175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25CAA501-7728-4853-98AD-34AB3B4BA1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1107DEBE-0A0F-42BD-AE0D-0F6FFC05D8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579E0635-D3A4-471B-B457-101F676657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46ACAB21-99DB-4D77-BFC3-18E4016B19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9397A649-E8A9-4312-A76E-15491AC64B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F6B3B36-687C-4CAD-B5C9-45E5C23CC3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8FE164FD-257A-41FB-B33A-F0082320B63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E130662B-FCE0-4441-840B-B7094B2E958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3B6FB19F-1D04-456C-BFB1-CA12027B056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A14B5FFF-141D-4355-9998-F8F11236E3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8661157F-8BF0-461F-9E43-4D90419E3E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823BC0F4-C8D9-47BB-AA22-E12C9BF8B9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91EFB150-8039-4F97-9A3A-860156AA2C3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DAAAEFB7-BC0A-42A7-8EC3-AE3A843FAA4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790EC6EA-15E2-4358-811A-3FDAF57F78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6E30B26A-A3B1-4385-966F-088BB623360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9DE62F76-E37C-4B0C-B381-2178F6B0A5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8BBDC602-67EB-4255-AB12-113AB0CCF6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4598A582-D362-4DF8-98E0-43D3772FCE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6DFA8D29-9302-4CB3-B885-75D3D463D1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4339B946-2BB9-4D30-AFAC-3861F6C3EF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E3C64A09-DDCA-43E1-BF47-76C8EEA1A109}"/>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A03014B7-00DB-458E-98F7-36045CEE3F1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420CCFC1-D0C0-4510-B196-8BCA8E10E48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972CCCCD-6E8B-4E0F-9F49-317D5C8F15D9}"/>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A6957C5C-BA3D-43D1-B736-A9D1AF236809}"/>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B69C30-62B8-444D-BD4E-120A5E2DDDE9}"/>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12B7E60E-4BF8-4A34-A841-2A2C79DE4B86}"/>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96AA5920-699A-4DB6-AC05-20DCA3CD16F8}"/>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31D397CF-FFF8-436E-B379-6F73EEC3DC21}"/>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CF2448A6-AE78-4186-99A2-B778A14DB84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9F70D3B5-8BA6-47F0-B3B5-F437E49C3B4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E9DEECF1-D68D-47C6-9D5D-C57C370304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68F3F1D-7383-4611-874F-EDFBE40FB6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C78A06D-F783-4C71-843D-B0989B7C1C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1138699-687D-412B-8E5F-61ECFE8EE8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8FCE526-BBD9-4F4E-80A6-0577E596BB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19" name="楕円 418">
          <a:extLst>
            <a:ext uri="{FF2B5EF4-FFF2-40B4-BE49-F238E27FC236}">
              <a16:creationId xmlns:a16="http://schemas.microsoft.com/office/drawing/2014/main" id="{232233A3-0CD6-4762-87F6-AA909974C5D1}"/>
            </a:ext>
          </a:extLst>
        </xdr:cNvPr>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D55373E0-FF6D-4D9C-BB73-CE37C4B71AD2}"/>
            </a:ext>
          </a:extLst>
        </xdr:cNvPr>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21" name="楕円 420">
          <a:extLst>
            <a:ext uri="{FF2B5EF4-FFF2-40B4-BE49-F238E27FC236}">
              <a16:creationId xmlns:a16="http://schemas.microsoft.com/office/drawing/2014/main" id="{B7D72DB4-0630-4B5B-9D9D-7E3B67808220}"/>
            </a:ext>
          </a:extLst>
        </xdr:cNvPr>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128451</xdr:rowOff>
    </xdr:to>
    <xdr:cxnSp macro="">
      <xdr:nvCxnSpPr>
        <xdr:cNvPr id="422" name="直線コネクタ 421">
          <a:extLst>
            <a:ext uri="{FF2B5EF4-FFF2-40B4-BE49-F238E27FC236}">
              <a16:creationId xmlns:a16="http://schemas.microsoft.com/office/drawing/2014/main" id="{2E62C6F8-479D-4B7A-8893-E88979CE773E}"/>
            </a:ext>
          </a:extLst>
        </xdr:cNvPr>
        <xdr:cNvCxnSpPr/>
      </xdr:nvCxnSpPr>
      <xdr:spPr>
        <a:xfrm>
          <a:off x="15481300" y="6230439"/>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23" name="楕円 422">
          <a:extLst>
            <a:ext uri="{FF2B5EF4-FFF2-40B4-BE49-F238E27FC236}">
              <a16:creationId xmlns:a16="http://schemas.microsoft.com/office/drawing/2014/main" id="{DD90B308-C627-44CE-8034-974CB1D73A5D}"/>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159476</xdr:rowOff>
    </xdr:from>
    <xdr:to>
      <xdr:col>81</xdr:col>
      <xdr:colOff>50800</xdr:colOff>
      <xdr:row>36</xdr:row>
      <xdr:rowOff>58239</xdr:rowOff>
    </xdr:to>
    <xdr:cxnSp macro="">
      <xdr:nvCxnSpPr>
        <xdr:cNvPr id="424" name="直線コネクタ 423">
          <a:extLst>
            <a:ext uri="{FF2B5EF4-FFF2-40B4-BE49-F238E27FC236}">
              <a16:creationId xmlns:a16="http://schemas.microsoft.com/office/drawing/2014/main" id="{13381259-C444-4295-B121-A534D2CFEFFF}"/>
            </a:ext>
          </a:extLst>
        </xdr:cNvPr>
        <xdr:cNvCxnSpPr/>
      </xdr:nvCxnSpPr>
      <xdr:spPr>
        <a:xfrm>
          <a:off x="14592300" y="616022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425" name="楕円 424">
          <a:extLst>
            <a:ext uri="{FF2B5EF4-FFF2-40B4-BE49-F238E27FC236}">
              <a16:creationId xmlns:a16="http://schemas.microsoft.com/office/drawing/2014/main" id="{5351E59D-DFAA-4D55-9388-D8B0042018B5}"/>
            </a:ext>
          </a:extLst>
        </xdr:cNvPr>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159476</xdr:rowOff>
    </xdr:to>
    <xdr:cxnSp macro="">
      <xdr:nvCxnSpPr>
        <xdr:cNvPr id="426" name="直線コネクタ 425">
          <a:extLst>
            <a:ext uri="{FF2B5EF4-FFF2-40B4-BE49-F238E27FC236}">
              <a16:creationId xmlns:a16="http://schemas.microsoft.com/office/drawing/2014/main" id="{BC0E0158-F5D9-44F8-A499-285489621A9B}"/>
            </a:ext>
          </a:extLst>
        </xdr:cNvPr>
        <xdr:cNvCxnSpPr/>
      </xdr:nvCxnSpPr>
      <xdr:spPr>
        <a:xfrm>
          <a:off x="13703300" y="60883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2BA1C1A7-A636-4465-BDE7-6FC50525FAA4}"/>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1567FF9A-B238-4CDE-B49B-FF42D381AB4D}"/>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9F7B177F-7DBF-4075-A548-287F500D35DD}"/>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6D681E17-0D44-4D4F-8265-E193B1E98C9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9DCCBDA4-CA30-4320-B54E-713CEFB9E1D3}"/>
            </a:ext>
          </a:extLst>
        </xdr:cNvPr>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E3205509-A394-44C8-8857-193B09EFC842}"/>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15D375DB-9A81-4C96-B195-8547C216DD1B}"/>
            </a:ext>
          </a:extLst>
        </xdr:cNvPr>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524B3BD7-699E-4606-BC89-B702BDEA0B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52C7817F-C7C3-4C34-A7B0-9C87BB6BA8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45B73DB3-CA84-4CE6-802F-F00E724240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CC1E0129-3982-456B-8B16-EF7E98B95F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64BC013D-EBE7-4213-91CC-9AE583AE7F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3C944BF3-62DD-4A4E-BEFB-E49DF0F395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4A2A67BA-1F96-4F2B-83B4-22D64D342E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948E0528-94A5-4E5B-8DCB-2D30C3EB1E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C7B5E3E2-0631-4A9D-8C50-8BA25130B6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E8CA7832-0103-4A96-AF74-449E9693A2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B35545C-F07B-44B8-BA8F-0BD577437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D579C4DC-8D7B-412E-8EC5-8CB2E6D0B1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DFBA55BC-0486-4297-A3BD-E69F5488092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3A6D2989-999B-448C-94EB-0ACE92C050C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B0604213-8FBD-40F0-934B-5F11A42DA9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2E59CE1C-5EAA-40D3-AE49-F3E51E73E55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1D813F82-4969-463F-8A5D-AD28458717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7FCF5F63-E9BA-4A89-B46B-7768CD8A4EB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4A59BC04-1E7F-4E7B-A2AF-4CA60F071B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AB637F46-C1A9-4BB0-B471-FE200FBC02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FFFA9755-88D8-4868-979F-91C135C6AB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673D82A6-0383-4883-A5AC-888F68E11664}"/>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C4C1BB78-B3FF-49DE-A4AC-79BE532A0CF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3ED997CA-818B-4E43-8C88-9F7E997507E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4FB430B5-BCB5-43C2-95F7-8D53FBBD1BCC}"/>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4F517515-12D6-43C5-98E5-3B2E7E2120A7}"/>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75B29F06-2B95-455D-BAC0-1E8C8B324575}"/>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823BAED0-851B-4284-9D31-FD4A8FAA2D68}"/>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A9C99A5-3E81-4403-B56C-EA59AA008173}"/>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E2806F8F-2A98-485F-BDD0-BA52D1C84D37}"/>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4ED5253F-A738-4021-94BC-2B960F5C758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1C0A5122-63D0-4D66-BFA7-7C874F3F406D}"/>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BA9A618-4ECD-4FE1-866E-BE3C3454F3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6A2EC61-B315-4566-B63B-BAEE28ED0C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6F6F7B3-4D0E-4213-980B-4FFFD285F3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C5726E3-32D2-44E4-A707-C9F9834B0F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356739B-237F-4849-8FE8-C880188CFD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71" name="楕円 470">
          <a:extLst>
            <a:ext uri="{FF2B5EF4-FFF2-40B4-BE49-F238E27FC236}">
              <a16:creationId xmlns:a16="http://schemas.microsoft.com/office/drawing/2014/main" id="{D5D07262-6262-4F69-BAF6-801553DBFAF8}"/>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66CF5E9E-B8F9-4C71-9D5B-2F1851A9BACC}"/>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73" name="楕円 472">
          <a:extLst>
            <a:ext uri="{FF2B5EF4-FFF2-40B4-BE49-F238E27FC236}">
              <a16:creationId xmlns:a16="http://schemas.microsoft.com/office/drawing/2014/main" id="{BAD35800-81CA-4ACA-B03F-3C7F624E306D}"/>
            </a:ext>
          </a:extLst>
        </xdr:cNvPr>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12192</xdr:rowOff>
    </xdr:to>
    <xdr:cxnSp macro="">
      <xdr:nvCxnSpPr>
        <xdr:cNvPr id="474" name="直線コネクタ 473">
          <a:extLst>
            <a:ext uri="{FF2B5EF4-FFF2-40B4-BE49-F238E27FC236}">
              <a16:creationId xmlns:a16="http://schemas.microsoft.com/office/drawing/2014/main" id="{DF0F6C3E-B158-4823-9F43-7D4F649D82E7}"/>
            </a:ext>
          </a:extLst>
        </xdr:cNvPr>
        <xdr:cNvCxnSpPr/>
      </xdr:nvCxnSpPr>
      <xdr:spPr>
        <a:xfrm flipV="1">
          <a:off x="21323300" y="703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75" name="楕円 474">
          <a:extLst>
            <a:ext uri="{FF2B5EF4-FFF2-40B4-BE49-F238E27FC236}">
              <a16:creationId xmlns:a16="http://schemas.microsoft.com/office/drawing/2014/main" id="{0BDFCE95-0DB7-40BC-863E-C2B3607E2D40}"/>
            </a:ext>
          </a:extLst>
        </xdr:cNvPr>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xdr:rowOff>
    </xdr:from>
    <xdr:to>
      <xdr:col>111</xdr:col>
      <xdr:colOff>177800</xdr:colOff>
      <xdr:row>41</xdr:row>
      <xdr:rowOff>12192</xdr:rowOff>
    </xdr:to>
    <xdr:cxnSp macro="">
      <xdr:nvCxnSpPr>
        <xdr:cNvPr id="476" name="直線コネクタ 475">
          <a:extLst>
            <a:ext uri="{FF2B5EF4-FFF2-40B4-BE49-F238E27FC236}">
              <a16:creationId xmlns:a16="http://schemas.microsoft.com/office/drawing/2014/main" id="{17BB5EBC-5441-4FCA-AC1C-C591147ED150}"/>
            </a:ext>
          </a:extLst>
        </xdr:cNvPr>
        <xdr:cNvCxnSpPr/>
      </xdr:nvCxnSpPr>
      <xdr:spPr>
        <a:xfrm>
          <a:off x="20434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135128</xdr:rowOff>
    </xdr:from>
    <xdr:to>
      <xdr:col>102</xdr:col>
      <xdr:colOff>165100</xdr:colOff>
      <xdr:row>41</xdr:row>
      <xdr:rowOff>65278</xdr:rowOff>
    </xdr:to>
    <xdr:sp macro="" textlink="">
      <xdr:nvSpPr>
        <xdr:cNvPr id="477" name="楕円 476">
          <a:extLst>
            <a:ext uri="{FF2B5EF4-FFF2-40B4-BE49-F238E27FC236}">
              <a16:creationId xmlns:a16="http://schemas.microsoft.com/office/drawing/2014/main" id="{4E290205-CC17-47AF-9855-C1B4008527B5}"/>
            </a:ext>
          </a:extLst>
        </xdr:cNvPr>
        <xdr:cNvSpPr/>
      </xdr:nvSpPr>
      <xdr:spPr>
        <a:xfrm>
          <a:off x="19494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14478</xdr:rowOff>
    </xdr:to>
    <xdr:cxnSp macro="">
      <xdr:nvCxnSpPr>
        <xdr:cNvPr id="478" name="直線コネクタ 477">
          <a:extLst>
            <a:ext uri="{FF2B5EF4-FFF2-40B4-BE49-F238E27FC236}">
              <a16:creationId xmlns:a16="http://schemas.microsoft.com/office/drawing/2014/main" id="{6D82B448-FCAC-4D5C-9378-EB6C2FFF6FEC}"/>
            </a:ext>
          </a:extLst>
        </xdr:cNvPr>
        <xdr:cNvCxnSpPr/>
      </xdr:nvCxnSpPr>
      <xdr:spPr>
        <a:xfrm flipV="1">
          <a:off x="19545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C3F0D583-83AB-480D-AB7B-B41977836A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FCBA2189-8931-43CB-84A3-12A0BE084EBC}"/>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4ABDD693-3267-4C03-80C8-89B3A9C533F6}"/>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AC9534B3-ACDC-4BCF-B328-94680B11ECF8}"/>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B837F338-371E-4C80-9A00-62038AC6B891}"/>
            </a:ext>
          </a:extLst>
        </xdr:cNvPr>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95F36197-7C60-4AB3-B9D9-77CEEA25FBF9}"/>
            </a:ext>
          </a:extLst>
        </xdr:cNvPr>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56405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7A488747-FD68-44F8-A22F-0C3C9577F015}"/>
            </a:ext>
          </a:extLst>
        </xdr:cNvPr>
        <xdr:cNvSpPr txBox="1"/>
      </xdr:nvSpPr>
      <xdr:spPr>
        <a:xfrm>
          <a:off x="19310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858E822-7C74-4099-BF70-F31227C9E2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2E14BBD2-5D47-41D1-BA8E-94ED51D78A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0669DD7-0C3F-4FC1-BDC5-92484AED21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959D764B-CA82-4B75-AC82-D18A3CB60AE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B366CB35-0AF6-4DBE-918C-901AF08ECA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4C0B5272-EAFE-4650-AF89-5B94A8CA99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7AF21B7C-898C-4B23-BFA9-775DA322C8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E0C0C244-E1D4-4E69-8609-EEF7751CBD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DB0451A5-D36E-4A4C-A141-C8912CA2E6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1D8790EA-9514-4EAD-BA48-925649A77A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744C91C3-8CE3-4864-B5D4-8C3305BC88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4C95EB79-B1A9-4C73-90DD-38A2B9262D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D39ECFE3-70DA-4692-ACB1-EA2EC3C3D81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A3061A96-34BD-44C0-A5FF-0C1BE0E60CD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AF4D7524-2FD9-4620-9B7D-926E2D14A02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D9AB25DE-907A-45E3-8382-F2FF18F53F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7A1A9352-E5EC-4615-BFA1-4AEB3457CD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3E7F1A5D-25B0-4312-99D8-B21CD90BEA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DF48B18F-DC7C-4929-9E5B-32E893250F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686C4486-2550-4F72-A89A-A4E17FAFCED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B6D42385-B1D2-4590-A707-E145D755A36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12BFC037-94DB-4486-ACCD-C049FC9CC4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8B1301BE-4EE0-4825-B673-54C723EE6A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7317C59-CB79-4ACA-935E-1018CC99FA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781F7B9F-6E56-4049-8CEC-7FFD7853EF3B}"/>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1C820D1C-D5C5-4807-B451-BEB975DB9C3A}"/>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187E142B-8968-4975-B5F0-D199830D067E}"/>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3DD4734E-65FF-4ED2-AA49-845602EBA4D8}"/>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9709D02E-D2FE-4AA4-B60E-1B1EB396EBD1}"/>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E14A6D71-B8F7-42D1-B251-B885B28BFF6B}"/>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48E1E1CD-EE33-47DC-A170-9A7D2DAC27C4}"/>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568BA9E5-A8F5-43DE-98DE-53EEEA08488F}"/>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C0A499B2-DCB1-4CB5-995D-A510DCC7E516}"/>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148E3AE8-EC6A-421E-880F-2C0ED38F4D5C}"/>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07AA6555-B31F-48A5-9DF3-8A0D3F065E4F}"/>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1820A12-3328-435D-BCCC-6A4EFAD9DC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CAA58FA8-B4E4-4881-82B6-141F67F836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8BAC07F-9C0B-492F-A986-FFFFC0A0AF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A61BBCEB-FE28-4DAF-87C4-4ECABBA759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415E30B6-090B-4B63-863F-46AB7EE61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26" name="楕円 525">
          <a:extLst>
            <a:ext uri="{FF2B5EF4-FFF2-40B4-BE49-F238E27FC236}">
              <a16:creationId xmlns:a16="http://schemas.microsoft.com/office/drawing/2014/main" id="{9092C767-998D-4109-976D-5ECC7EE7E545}"/>
            </a:ext>
          </a:extLst>
        </xdr:cNvPr>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64838ABA-F50F-4AC8-814B-A6A7C5F5C654}"/>
            </a:ext>
          </a:extLst>
        </xdr:cNvPr>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28" name="楕円 527">
          <a:extLst>
            <a:ext uri="{FF2B5EF4-FFF2-40B4-BE49-F238E27FC236}">
              <a16:creationId xmlns:a16="http://schemas.microsoft.com/office/drawing/2014/main" id="{43DCB583-6A4E-49BD-B3C3-4605312E4E6C}"/>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15240</xdr:rowOff>
    </xdr:to>
    <xdr:cxnSp macro="">
      <xdr:nvCxnSpPr>
        <xdr:cNvPr id="529" name="直線コネクタ 528">
          <a:extLst>
            <a:ext uri="{FF2B5EF4-FFF2-40B4-BE49-F238E27FC236}">
              <a16:creationId xmlns:a16="http://schemas.microsoft.com/office/drawing/2014/main" id="{B82D8515-922C-48F3-BECD-6A5FC0D8AB67}"/>
            </a:ext>
          </a:extLst>
        </xdr:cNvPr>
        <xdr:cNvCxnSpPr/>
      </xdr:nvCxnSpPr>
      <xdr:spPr>
        <a:xfrm>
          <a:off x="15481300" y="10458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30" name="楕円 529">
          <a:extLst>
            <a:ext uri="{FF2B5EF4-FFF2-40B4-BE49-F238E27FC236}">
              <a16:creationId xmlns:a16="http://schemas.microsoft.com/office/drawing/2014/main" id="{FFDA754D-A7B8-4827-AECD-122F56104DC6}"/>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0</xdr:rowOff>
    </xdr:to>
    <xdr:cxnSp macro="">
      <xdr:nvCxnSpPr>
        <xdr:cNvPr id="531" name="直線コネクタ 530">
          <a:extLst>
            <a:ext uri="{FF2B5EF4-FFF2-40B4-BE49-F238E27FC236}">
              <a16:creationId xmlns:a16="http://schemas.microsoft.com/office/drawing/2014/main" id="{7634FD59-2B43-48A2-A79A-2B3CA0972A73}"/>
            </a:ext>
          </a:extLst>
        </xdr:cNvPr>
        <xdr:cNvCxnSpPr/>
      </xdr:nvCxnSpPr>
      <xdr:spPr>
        <a:xfrm>
          <a:off x="14592300" y="10424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32" name="楕円 531">
          <a:extLst>
            <a:ext uri="{FF2B5EF4-FFF2-40B4-BE49-F238E27FC236}">
              <a16:creationId xmlns:a16="http://schemas.microsoft.com/office/drawing/2014/main" id="{182E35C2-0F02-4873-AE99-D1E1089C3154}"/>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137160</xdr:rowOff>
    </xdr:to>
    <xdr:cxnSp macro="">
      <xdr:nvCxnSpPr>
        <xdr:cNvPr id="533" name="直線コネクタ 532">
          <a:extLst>
            <a:ext uri="{FF2B5EF4-FFF2-40B4-BE49-F238E27FC236}">
              <a16:creationId xmlns:a16="http://schemas.microsoft.com/office/drawing/2014/main" id="{6EA27B4C-2B7E-4F30-8569-3970577E9269}"/>
            </a:ext>
          </a:extLst>
        </xdr:cNvPr>
        <xdr:cNvCxnSpPr/>
      </xdr:nvCxnSpPr>
      <xdr:spPr>
        <a:xfrm>
          <a:off x="13703300" y="1041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BE3F2EC3-C574-4B64-8DA9-2E5D42FF75E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0D5D97D1-A1B1-47A6-9BFA-409C62A51D38}"/>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F0E906BB-AB0E-4305-90C2-F5CECE63033F}"/>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93A2C248-12C1-4D5C-8B1C-F193B1C3FDB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38" name="n_1mainValue【学校施設】&#10;有形固定資産減価償却率">
          <a:extLst>
            <a:ext uri="{FF2B5EF4-FFF2-40B4-BE49-F238E27FC236}">
              <a16:creationId xmlns:a16="http://schemas.microsoft.com/office/drawing/2014/main" id="{CE30FC0F-08F8-407D-ABC8-381DA915C7C1}"/>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39" name="n_2mainValue【学校施設】&#10;有形固定資産減価償却率">
          <a:extLst>
            <a:ext uri="{FF2B5EF4-FFF2-40B4-BE49-F238E27FC236}">
              <a16:creationId xmlns:a16="http://schemas.microsoft.com/office/drawing/2014/main" id="{69F82605-1712-459F-BEC1-3AAF86DC4896}"/>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40" name="n_3mainValue【学校施設】&#10;有形固定資産減価償却率">
          <a:extLst>
            <a:ext uri="{FF2B5EF4-FFF2-40B4-BE49-F238E27FC236}">
              <a16:creationId xmlns:a16="http://schemas.microsoft.com/office/drawing/2014/main" id="{836E869E-10ED-42DE-A5CA-773256C74AE6}"/>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A3F95860-4334-4091-AFC6-04FCBF6048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A59A00E9-0259-4EB0-B99D-ABA2E02E12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767ACA0C-0BCC-4511-9AAE-CF6CF54760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154E5487-9F25-4064-9F0E-DC3AC066A1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204E980F-0B68-45B7-B387-D8F8275D8A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FD355DFD-85A5-4B9A-A413-288EC5B5CF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41D868C4-B9EF-4CD3-A675-EF23F12DC8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FE98628D-B9DF-4665-AC47-874D264D4B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D10331EC-0828-4912-AD38-4C88A9269D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607E117C-A150-4404-9C42-DF2F1A9FAD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AB1A14A4-594A-4E00-A410-F05011384C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F6627381-75A5-4063-B668-33D1364682F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8A8E8CBC-6CF0-4AB6-BFD3-444209CE03B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77FBCAB1-D46F-4CBF-ACFA-16D60F57653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D637A19B-CB31-4C4B-8B80-6E3D42B38CF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C9B63FEC-D6B0-47E4-B7A6-8BBACBD66DB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22F4F347-E9E2-4B5B-8464-F65B87CF9A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59EA10F1-F122-4E05-A5E3-A7DC2A38C15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ED98B46D-6748-4574-A15A-F62E9412648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9E2CF961-B8D2-423F-8124-F90171D64F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6A0186F2-F51D-4469-9FDE-96634366C9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68BB0A41-2D62-4D8C-8382-593CC9E9B6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A40AAA39-6270-4FB4-8203-AB77B7372417}"/>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A9D487F9-F588-48AA-BCF2-76F51B1B809E}"/>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D687BCB0-A1F7-45F5-AAAA-EE1B035BDBF1}"/>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74A4482C-0758-45C6-80F6-1AE71E3CA5AC}"/>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81269CBA-078C-4FA4-8B74-CAADECD41893}"/>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CA2305B6-922F-436C-9CB4-E49EC4A811BD}"/>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DFEC097F-173C-4E62-8B45-F8D1870E5A7F}"/>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B037F578-7C49-42E5-A7DF-B476082DF545}"/>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E463263F-036E-4011-9141-F2D9162B1B7B}"/>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89254338-E5D9-49E3-8CBE-863913F717BD}"/>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C8369E1-D5D7-4C53-BC38-239C4784B147}"/>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A9B27FA3-246A-4E3F-B034-969917A565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827F6D6-0EF1-4537-8711-1696E72DA4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88035B3-DA3D-439F-AEDB-76C47020C2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E171A3A-754A-4EE6-A37C-1074CD6E184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9FF38AE-60A2-45DF-9D22-F8EB4B5530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579" name="楕円 578">
          <a:extLst>
            <a:ext uri="{FF2B5EF4-FFF2-40B4-BE49-F238E27FC236}">
              <a16:creationId xmlns:a16="http://schemas.microsoft.com/office/drawing/2014/main" id="{F7DED2FA-B38A-43E0-8F82-DDF3C2C1F7C4}"/>
            </a:ext>
          </a:extLst>
        </xdr:cNvPr>
        <xdr:cNvSpPr/>
      </xdr:nvSpPr>
      <xdr:spPr>
        <a:xfrm>
          <a:off x="221107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170401</xdr:rowOff>
    </xdr:from>
    <xdr:ext cx="469744" cy="259045"/>
    <xdr:sp macro="" textlink="">
      <xdr:nvSpPr>
        <xdr:cNvPr id="580" name="【学校施設】&#10;一人当たり面積該当値テキスト">
          <a:extLst>
            <a:ext uri="{FF2B5EF4-FFF2-40B4-BE49-F238E27FC236}">
              <a16:creationId xmlns:a16="http://schemas.microsoft.com/office/drawing/2014/main" id="{53FC5392-B771-4FF7-9718-156969DAD513}"/>
            </a:ext>
          </a:extLst>
        </xdr:cNvPr>
        <xdr:cNvSpPr txBox="1"/>
      </xdr:nvSpPr>
      <xdr:spPr>
        <a:xfrm>
          <a:off x="22199600"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25553</xdr:rowOff>
    </xdr:from>
    <xdr:to>
      <xdr:col>112</xdr:col>
      <xdr:colOff>38100</xdr:colOff>
      <xdr:row>63</xdr:row>
      <xdr:rowOff>127153</xdr:rowOff>
    </xdr:to>
    <xdr:sp macro="" textlink="">
      <xdr:nvSpPr>
        <xdr:cNvPr id="581" name="楕円 580">
          <a:extLst>
            <a:ext uri="{FF2B5EF4-FFF2-40B4-BE49-F238E27FC236}">
              <a16:creationId xmlns:a16="http://schemas.microsoft.com/office/drawing/2014/main" id="{B2121532-D5B0-425F-A5F6-EF24B689BE85}"/>
            </a:ext>
          </a:extLst>
        </xdr:cNvPr>
        <xdr:cNvSpPr/>
      </xdr:nvSpPr>
      <xdr:spPr>
        <a:xfrm>
          <a:off x="21272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76353</xdr:rowOff>
    </xdr:to>
    <xdr:cxnSp macro="">
      <xdr:nvCxnSpPr>
        <xdr:cNvPr id="582" name="直線コネクタ 581">
          <a:extLst>
            <a:ext uri="{FF2B5EF4-FFF2-40B4-BE49-F238E27FC236}">
              <a16:creationId xmlns:a16="http://schemas.microsoft.com/office/drawing/2014/main" id="{1E5C77E0-E63E-4F6C-9868-8F841ADD7F0E}"/>
            </a:ext>
          </a:extLst>
        </xdr:cNvPr>
        <xdr:cNvCxnSpPr/>
      </xdr:nvCxnSpPr>
      <xdr:spPr>
        <a:xfrm flipV="1">
          <a:off x="21323300" y="1087267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31496</xdr:rowOff>
    </xdr:from>
    <xdr:to>
      <xdr:col>107</xdr:col>
      <xdr:colOff>101600</xdr:colOff>
      <xdr:row>63</xdr:row>
      <xdr:rowOff>133096</xdr:rowOff>
    </xdr:to>
    <xdr:sp macro="" textlink="">
      <xdr:nvSpPr>
        <xdr:cNvPr id="583" name="楕円 582">
          <a:extLst>
            <a:ext uri="{FF2B5EF4-FFF2-40B4-BE49-F238E27FC236}">
              <a16:creationId xmlns:a16="http://schemas.microsoft.com/office/drawing/2014/main" id="{10275974-1908-48B8-ABD8-00691620CD82}"/>
            </a:ext>
          </a:extLst>
        </xdr:cNvPr>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76353</xdr:rowOff>
    </xdr:from>
    <xdr:to>
      <xdr:col>111</xdr:col>
      <xdr:colOff>177800</xdr:colOff>
      <xdr:row>63</xdr:row>
      <xdr:rowOff>82296</xdr:rowOff>
    </xdr:to>
    <xdr:cxnSp macro="">
      <xdr:nvCxnSpPr>
        <xdr:cNvPr id="584" name="直線コネクタ 583">
          <a:extLst>
            <a:ext uri="{FF2B5EF4-FFF2-40B4-BE49-F238E27FC236}">
              <a16:creationId xmlns:a16="http://schemas.microsoft.com/office/drawing/2014/main" id="{21F76F9A-504F-492B-BD96-5881058ECB41}"/>
            </a:ext>
          </a:extLst>
        </xdr:cNvPr>
        <xdr:cNvCxnSpPr/>
      </xdr:nvCxnSpPr>
      <xdr:spPr>
        <a:xfrm flipV="1">
          <a:off x="20434300" y="108777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38812</xdr:rowOff>
    </xdr:from>
    <xdr:to>
      <xdr:col>102</xdr:col>
      <xdr:colOff>165100</xdr:colOff>
      <xdr:row>63</xdr:row>
      <xdr:rowOff>140412</xdr:rowOff>
    </xdr:to>
    <xdr:sp macro="" textlink="">
      <xdr:nvSpPr>
        <xdr:cNvPr id="585" name="楕円 584">
          <a:extLst>
            <a:ext uri="{FF2B5EF4-FFF2-40B4-BE49-F238E27FC236}">
              <a16:creationId xmlns:a16="http://schemas.microsoft.com/office/drawing/2014/main" id="{4E9CD2D5-56E0-468A-A87C-62C5FAB83280}"/>
            </a:ext>
          </a:extLst>
        </xdr:cNvPr>
        <xdr:cNvSpPr/>
      </xdr:nvSpPr>
      <xdr:spPr>
        <a:xfrm>
          <a:off x="19494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82296</xdr:rowOff>
    </xdr:from>
    <xdr:to>
      <xdr:col>107</xdr:col>
      <xdr:colOff>50800</xdr:colOff>
      <xdr:row>63</xdr:row>
      <xdr:rowOff>89612</xdr:rowOff>
    </xdr:to>
    <xdr:cxnSp macro="">
      <xdr:nvCxnSpPr>
        <xdr:cNvPr id="586" name="直線コネクタ 585">
          <a:extLst>
            <a:ext uri="{FF2B5EF4-FFF2-40B4-BE49-F238E27FC236}">
              <a16:creationId xmlns:a16="http://schemas.microsoft.com/office/drawing/2014/main" id="{7B438639-9550-4DBA-AC31-2B0A7DD6A65A}"/>
            </a:ext>
          </a:extLst>
        </xdr:cNvPr>
        <xdr:cNvCxnSpPr/>
      </xdr:nvCxnSpPr>
      <xdr:spPr>
        <a:xfrm flipV="1">
          <a:off x="19545300" y="108836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A9844AED-A756-440D-9CF9-F72645DF16B4}"/>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78DA4E9A-A0D0-4FB6-9114-3BF34FFFFFAD}"/>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ACBCB816-5D0E-4137-9A02-C799FAC8D53E}"/>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81771966-8DBA-4C83-84BF-1B74CDC6C969}"/>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118280</xdr:rowOff>
    </xdr:from>
    <xdr:ext cx="469744" cy="259045"/>
    <xdr:sp macro="" textlink="">
      <xdr:nvSpPr>
        <xdr:cNvPr id="591" name="n_1mainValue【学校施設】&#10;一人当たり面積">
          <a:extLst>
            <a:ext uri="{FF2B5EF4-FFF2-40B4-BE49-F238E27FC236}">
              <a16:creationId xmlns:a16="http://schemas.microsoft.com/office/drawing/2014/main" id="{080ADA1C-242C-439C-B4C5-4833C070BE28}"/>
            </a:ext>
          </a:extLst>
        </xdr:cNvPr>
        <xdr:cNvSpPr txBox="1"/>
      </xdr:nvSpPr>
      <xdr:spPr>
        <a:xfrm>
          <a:off x="210757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592" name="n_2mainValue【学校施設】&#10;一人当たり面積">
          <a:extLst>
            <a:ext uri="{FF2B5EF4-FFF2-40B4-BE49-F238E27FC236}">
              <a16:creationId xmlns:a16="http://schemas.microsoft.com/office/drawing/2014/main" id="{58DECD15-F050-4906-A65C-02BD81ACD9CB}"/>
            </a:ext>
          </a:extLst>
        </xdr:cNvPr>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131539</xdr:rowOff>
    </xdr:from>
    <xdr:ext cx="469744" cy="259045"/>
    <xdr:sp macro="" textlink="">
      <xdr:nvSpPr>
        <xdr:cNvPr id="593" name="n_3mainValue【学校施設】&#10;一人当たり面積">
          <a:extLst>
            <a:ext uri="{FF2B5EF4-FFF2-40B4-BE49-F238E27FC236}">
              <a16:creationId xmlns:a16="http://schemas.microsoft.com/office/drawing/2014/main" id="{CEE629C9-FF6D-45B9-87B2-571A702F3E50}"/>
            </a:ext>
          </a:extLst>
        </xdr:cNvPr>
        <xdr:cNvSpPr txBox="1"/>
      </xdr:nvSpPr>
      <xdr:spPr>
        <a:xfrm>
          <a:off x="19310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EB331D78-AEF2-47B4-8626-987C8179E0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FFCA21AC-8BC8-490F-A862-2D2E07E592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9EA5D0C1-D7A3-437E-8F20-E39FFB9D4F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462BD518-DB33-40D2-91A9-F467F67E2B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240527BF-DFEE-4ED8-A366-9BB3B4D86E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6ACABB2F-8A18-4E12-8CF7-677F8AF2C5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F43FC51E-65FD-4F05-9B5D-9031D3D448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7E51D82E-643A-48F6-9E86-A93E54D8F3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0A7E1568-3B11-48DF-B66C-FD89C932AD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4CFF232F-C098-4DB9-A607-A560080063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353FFA50-09C0-4CF9-BBC6-96B7E836AA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4324FDC4-537E-4F7A-BC19-523456D50C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5070D49A-D769-4AF9-A32C-BEB0E88D789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801A298E-1313-4B26-9141-34406897658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81431C19-CDEC-48E2-93A8-739C869C8FD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65566E5D-0CA8-4E39-BDC3-836B54CBA7C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D62B1ED1-106B-4AAD-8A6D-1E369BDD6C4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BD00C5C5-E449-4BF4-98AA-E99E706FBC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B1B85291-783A-4FC0-8F71-C89F195014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52395C67-9EFA-46F0-8774-AAFD2FFBA63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99F63FD3-197E-4DA2-AE95-39880998543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9C8D5EE4-C33B-4EC1-A56F-3E216AE65D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7D355B1C-38B5-40C6-96B0-523BAEB1EF4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D8F958FE-4C3D-40F1-8789-11147DFDD3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35F96A59-D7C9-4CF2-8645-D0DE718D3E2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B10BA1FE-E844-470E-9DAB-171A2E1F6817}"/>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2389AAAF-F42F-44CD-B2F3-18701E77820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81C12562-2C6F-4476-8F8A-FAA045664AA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A801D4F0-E4E3-4861-AE66-3CDC37E6C5B9}"/>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F0CD268A-4280-4993-8D6E-F8C35D86F34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a:extLst>
            <a:ext uri="{FF2B5EF4-FFF2-40B4-BE49-F238E27FC236}">
              <a16:creationId xmlns:a16="http://schemas.microsoft.com/office/drawing/2014/main" id="{2C253818-4119-4DC8-BF85-8462B475B716}"/>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25C0B73E-8E4B-4F80-AA00-FAEC506BACC9}"/>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58CF6D96-9341-4D3D-909D-D7353260B703}"/>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F9116227-A132-4FDD-9A0E-E05861DBC774}"/>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5B5B28AE-3CA8-4649-8608-156A4EB0A45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54EF4BC5-E9C1-4790-AB81-FE097DAE3F62}"/>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F4CC40E-44F5-4C72-8A0C-9F83DE3891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7909838-EB0A-47A3-AE53-B17373F011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28EF16B-5133-4D53-9007-E3A153C533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0E8B457-CBA7-414C-80B5-023DCBB25C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6E461C7-DB44-4A79-8877-168F9E573A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35" name="楕円 634">
          <a:extLst>
            <a:ext uri="{FF2B5EF4-FFF2-40B4-BE49-F238E27FC236}">
              <a16:creationId xmlns:a16="http://schemas.microsoft.com/office/drawing/2014/main" id="{B46DCFC8-3C39-4C92-A1B6-5DBA23DC6FA9}"/>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36" name="【児童館】&#10;有形固定資産減価償却率該当値テキスト">
          <a:extLst>
            <a:ext uri="{FF2B5EF4-FFF2-40B4-BE49-F238E27FC236}">
              <a16:creationId xmlns:a16="http://schemas.microsoft.com/office/drawing/2014/main" id="{98F33DD4-26C2-4791-BAE8-9B0E1EE9C1AA}"/>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37" name="楕円 636">
          <a:extLst>
            <a:ext uri="{FF2B5EF4-FFF2-40B4-BE49-F238E27FC236}">
              <a16:creationId xmlns:a16="http://schemas.microsoft.com/office/drawing/2014/main" id="{78A3B36D-795D-412B-908C-65AA23222289}"/>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100149</xdr:rowOff>
    </xdr:from>
    <xdr:to>
      <xdr:col>85</xdr:col>
      <xdr:colOff>127000</xdr:colOff>
      <xdr:row>83</xdr:row>
      <xdr:rowOff>140970</xdr:rowOff>
    </xdr:to>
    <xdr:cxnSp macro="">
      <xdr:nvCxnSpPr>
        <xdr:cNvPr id="638" name="直線コネクタ 637">
          <a:extLst>
            <a:ext uri="{FF2B5EF4-FFF2-40B4-BE49-F238E27FC236}">
              <a16:creationId xmlns:a16="http://schemas.microsoft.com/office/drawing/2014/main" id="{11DA7838-2BA1-458B-8318-BD26678590BE}"/>
            </a:ext>
          </a:extLst>
        </xdr:cNvPr>
        <xdr:cNvCxnSpPr/>
      </xdr:nvCxnSpPr>
      <xdr:spPr>
        <a:xfrm flipV="1">
          <a:off x="15481300" y="143304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39" name="楕円 638">
          <a:extLst>
            <a:ext uri="{FF2B5EF4-FFF2-40B4-BE49-F238E27FC236}">
              <a16:creationId xmlns:a16="http://schemas.microsoft.com/office/drawing/2014/main" id="{009C0940-AC0C-40D7-94DC-C4AF7A5B516E}"/>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140970</xdr:rowOff>
    </xdr:to>
    <xdr:cxnSp macro="">
      <xdr:nvCxnSpPr>
        <xdr:cNvPr id="640" name="直線コネクタ 639">
          <a:extLst>
            <a:ext uri="{FF2B5EF4-FFF2-40B4-BE49-F238E27FC236}">
              <a16:creationId xmlns:a16="http://schemas.microsoft.com/office/drawing/2014/main" id="{A8DB05A1-DD6B-4F8F-A980-3DD6632568DE}"/>
            </a:ext>
          </a:extLst>
        </xdr:cNvPr>
        <xdr:cNvCxnSpPr/>
      </xdr:nvCxnSpPr>
      <xdr:spPr>
        <a:xfrm>
          <a:off x="14592300" y="143353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41" name="楕円 640">
          <a:extLst>
            <a:ext uri="{FF2B5EF4-FFF2-40B4-BE49-F238E27FC236}">
              <a16:creationId xmlns:a16="http://schemas.microsoft.com/office/drawing/2014/main" id="{ED7F58F7-78C3-41EF-AA01-0DD277CD8E39}"/>
            </a:ext>
          </a:extLst>
        </xdr:cNvPr>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105048</xdr:rowOff>
    </xdr:to>
    <xdr:cxnSp macro="">
      <xdr:nvCxnSpPr>
        <xdr:cNvPr id="642" name="直線コネクタ 641">
          <a:extLst>
            <a:ext uri="{FF2B5EF4-FFF2-40B4-BE49-F238E27FC236}">
              <a16:creationId xmlns:a16="http://schemas.microsoft.com/office/drawing/2014/main" id="{BE9734D5-80B7-43A3-9175-D54AEC516648}"/>
            </a:ext>
          </a:extLst>
        </xdr:cNvPr>
        <xdr:cNvCxnSpPr/>
      </xdr:nvCxnSpPr>
      <xdr:spPr>
        <a:xfrm>
          <a:off x="13703300" y="142994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a:extLst>
            <a:ext uri="{FF2B5EF4-FFF2-40B4-BE49-F238E27FC236}">
              <a16:creationId xmlns:a16="http://schemas.microsoft.com/office/drawing/2014/main" id="{15B9B3C0-1B5D-47FA-BE55-ED125101025B}"/>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a:extLst>
            <a:ext uri="{FF2B5EF4-FFF2-40B4-BE49-F238E27FC236}">
              <a16:creationId xmlns:a16="http://schemas.microsoft.com/office/drawing/2014/main" id="{89DA0E58-D4CB-43C2-9EAC-C8270C4A9A05}"/>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a:extLst>
            <a:ext uri="{FF2B5EF4-FFF2-40B4-BE49-F238E27FC236}">
              <a16:creationId xmlns:a16="http://schemas.microsoft.com/office/drawing/2014/main" id="{177724A6-2091-4CF5-BA47-4422A7821A52}"/>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A963A099-DCA4-484C-910E-50617085CF67}"/>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47" name="n_1mainValue【児童館】&#10;有形固定資産減価償却率">
          <a:extLst>
            <a:ext uri="{FF2B5EF4-FFF2-40B4-BE49-F238E27FC236}">
              <a16:creationId xmlns:a16="http://schemas.microsoft.com/office/drawing/2014/main" id="{E32E0F87-396A-4525-91DD-33EDD2827C84}"/>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48" name="n_2mainValue【児童館】&#10;有形固定資産減価償却率">
          <a:extLst>
            <a:ext uri="{FF2B5EF4-FFF2-40B4-BE49-F238E27FC236}">
              <a16:creationId xmlns:a16="http://schemas.microsoft.com/office/drawing/2014/main" id="{4E8C15B5-6ABC-4CD2-831B-53FDD8CBB8B6}"/>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49" name="n_3mainValue【児童館】&#10;有形固定資産減価償却率">
          <a:extLst>
            <a:ext uri="{FF2B5EF4-FFF2-40B4-BE49-F238E27FC236}">
              <a16:creationId xmlns:a16="http://schemas.microsoft.com/office/drawing/2014/main" id="{60E976BF-6DF8-4583-A7F4-5A1DEEA8677E}"/>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BFD24C5F-3C54-427D-A2D1-BCDB2477B9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FC31E3CE-B9CC-47F2-BFA2-87589E406A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D321AEDE-7685-44CA-93BC-D403D7B894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4D144312-3044-461E-8FEB-E90E2BC482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14A67164-BE81-46DD-8A4C-7BE670FD28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8EBC0573-49DF-4F2C-AE08-B5824AF1F5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D37F686D-8BAC-4887-8EEB-5B4965090B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3AEE753-41A5-4447-87F7-392CBE95E0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66810D45-822E-42C1-98F3-7536FEE820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CA725B76-DE08-4219-B120-FB00A2C307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FD50AEDB-286B-4730-88AE-9C71D67CFCD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4FAFE619-6B31-4207-8A6B-8A9D5D850C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C705FE0D-8BEC-4D95-AE92-BF0E1A7B3C4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08EACA84-2182-4B45-95C7-98C1CE3B14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067283B7-9ABE-4F3B-A392-2F9BECBDDC6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16F3B1B8-3E8C-4BD2-A279-C5B5A7E0B8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CC5FB63-3CB4-4DCD-9C74-12F7DAA80B6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37DABBD1-8458-439D-B768-7C4F91C50C7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DF6C6D54-8767-4465-B47D-BBA1FA4460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CD2A4B68-2307-4E80-B446-BDBD4F1BB2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B5FE02D2-25D5-46FE-845C-C5C1FA352C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94D97342-AD94-4678-B11A-4D43FF528C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72D0CC3-BEC1-41FA-823D-9196E7D8EA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AF5BAB6A-B2DF-47CA-8106-2B42910134B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3C4FC3E4-1BE6-4689-B24D-FAB2B5FA671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EE4B735E-D977-4E99-AE1A-25C30DF44A6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E2FB4BDE-791A-4EE0-A14E-4CE454877C65}"/>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CFF9BE92-6C7E-45A2-95FA-C0BA579B0378}"/>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a:extLst>
            <a:ext uri="{FF2B5EF4-FFF2-40B4-BE49-F238E27FC236}">
              <a16:creationId xmlns:a16="http://schemas.microsoft.com/office/drawing/2014/main" id="{0337004B-96E4-4954-B8B9-32BE487F70F5}"/>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03A5C071-12E5-4ABC-9981-1A5A5C7305D3}"/>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14A03AF2-DD17-48A2-A836-67B8CED3D4CF}"/>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F04B9503-7396-4936-B7C5-D923C49C26C2}"/>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54828047-D2F3-4A75-B6B1-11F6E602365C}"/>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913430DC-FD2D-4116-A918-5C87D14D5EFE}"/>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04A4046-F3A8-4832-ADD8-8A698F1BA5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1F2E629-30A0-4FC1-919B-955008B2F5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0773D35-7B96-436F-9659-B81DC8471D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38CCC46-3455-446C-B9BF-1676C7865C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5BE8C2F2-F02A-48AC-B9F4-1197FC2773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89" name="楕円 688">
          <a:extLst>
            <a:ext uri="{FF2B5EF4-FFF2-40B4-BE49-F238E27FC236}">
              <a16:creationId xmlns:a16="http://schemas.microsoft.com/office/drawing/2014/main" id="{1B58323E-2B9C-4C31-B9C3-7A7A39E16171}"/>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90" name="【児童館】&#10;一人当たり面積該当値テキスト">
          <a:extLst>
            <a:ext uri="{FF2B5EF4-FFF2-40B4-BE49-F238E27FC236}">
              <a16:creationId xmlns:a16="http://schemas.microsoft.com/office/drawing/2014/main" id="{E3A1FECF-35A3-4B79-99B3-CD94BD815C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91" name="楕円 690">
          <a:extLst>
            <a:ext uri="{FF2B5EF4-FFF2-40B4-BE49-F238E27FC236}">
              <a16:creationId xmlns:a16="http://schemas.microsoft.com/office/drawing/2014/main" id="{412240F3-17AA-43C6-BC55-69B399DD84B2}"/>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92" name="直線コネクタ 691">
          <a:extLst>
            <a:ext uri="{FF2B5EF4-FFF2-40B4-BE49-F238E27FC236}">
              <a16:creationId xmlns:a16="http://schemas.microsoft.com/office/drawing/2014/main" id="{B6258CF2-75CB-4970-9B0A-ECB9FD242D15}"/>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693" name="楕円 692">
          <a:extLst>
            <a:ext uri="{FF2B5EF4-FFF2-40B4-BE49-F238E27FC236}">
              <a16:creationId xmlns:a16="http://schemas.microsoft.com/office/drawing/2014/main" id="{41C2677D-8DEA-4E3E-9D87-B9A604528C4C}"/>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694" name="直線コネクタ 693">
          <a:extLst>
            <a:ext uri="{FF2B5EF4-FFF2-40B4-BE49-F238E27FC236}">
              <a16:creationId xmlns:a16="http://schemas.microsoft.com/office/drawing/2014/main" id="{D37DBECD-2A86-4343-A0CB-C6BE963E146B}"/>
            </a:ext>
          </a:extLst>
        </xdr:cNvPr>
        <xdr:cNvCxnSpPr/>
      </xdr:nvCxnSpPr>
      <xdr:spPr>
        <a:xfrm flipV="1">
          <a:off x="20434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695" name="楕円 694">
          <a:extLst>
            <a:ext uri="{FF2B5EF4-FFF2-40B4-BE49-F238E27FC236}">
              <a16:creationId xmlns:a16="http://schemas.microsoft.com/office/drawing/2014/main" id="{F51D8937-1928-4DB6-9509-4579B5AC74D9}"/>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696" name="直線コネクタ 695">
          <a:extLst>
            <a:ext uri="{FF2B5EF4-FFF2-40B4-BE49-F238E27FC236}">
              <a16:creationId xmlns:a16="http://schemas.microsoft.com/office/drawing/2014/main" id="{C804E2E0-1E2E-4BF2-9187-58F72D3A7684}"/>
            </a:ext>
          </a:extLst>
        </xdr:cNvPr>
        <xdr:cNvCxnSpPr/>
      </xdr:nvCxnSpPr>
      <xdr:spPr>
        <a:xfrm>
          <a:off x="19545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a:extLst>
            <a:ext uri="{FF2B5EF4-FFF2-40B4-BE49-F238E27FC236}">
              <a16:creationId xmlns:a16="http://schemas.microsoft.com/office/drawing/2014/main" id="{3544D384-A927-4EF0-8D2E-D454E5C29C68}"/>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a:extLst>
            <a:ext uri="{FF2B5EF4-FFF2-40B4-BE49-F238E27FC236}">
              <a16:creationId xmlns:a16="http://schemas.microsoft.com/office/drawing/2014/main" id="{0824C2F5-6FB4-47CA-841F-705014D16C34}"/>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a:extLst>
            <a:ext uri="{FF2B5EF4-FFF2-40B4-BE49-F238E27FC236}">
              <a16:creationId xmlns:a16="http://schemas.microsoft.com/office/drawing/2014/main" id="{0F864D8A-F377-4793-B5D4-A437D424C6EA}"/>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DCCB8FFF-6E21-4AF5-9203-1D4B9E09A58D}"/>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01" name="n_1mainValue【児童館】&#10;一人当たり面積">
          <a:extLst>
            <a:ext uri="{FF2B5EF4-FFF2-40B4-BE49-F238E27FC236}">
              <a16:creationId xmlns:a16="http://schemas.microsoft.com/office/drawing/2014/main" id="{62B8FFA3-364F-4801-98D5-7204FF7EC14B}"/>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02" name="n_2mainValue【児童館】&#10;一人当たり面積">
          <a:extLst>
            <a:ext uri="{FF2B5EF4-FFF2-40B4-BE49-F238E27FC236}">
              <a16:creationId xmlns:a16="http://schemas.microsoft.com/office/drawing/2014/main" id="{21C706B2-8B49-4132-9BB1-D708C6769907}"/>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54627</xdr:rowOff>
    </xdr:from>
    <xdr:ext cx="469744" cy="259045"/>
    <xdr:sp macro="" textlink="">
      <xdr:nvSpPr>
        <xdr:cNvPr id="703" name="n_3mainValue【児童館】&#10;一人当たり面積">
          <a:extLst>
            <a:ext uri="{FF2B5EF4-FFF2-40B4-BE49-F238E27FC236}">
              <a16:creationId xmlns:a16="http://schemas.microsoft.com/office/drawing/2014/main" id="{292A16BC-EAD9-4169-B518-2AEFC3E49587}"/>
            </a:ext>
          </a:extLst>
        </xdr:cNvPr>
        <xdr:cNvSpPr txBox="1"/>
      </xdr:nvSpPr>
      <xdr:spPr>
        <a:xfrm>
          <a:off x="19310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820F9889-A3E9-4EC6-BA74-41DCC936D6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B96D3CB1-C933-4776-BCAB-9B99669365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F241F177-D7D8-4F1C-A7AC-4E11432B3B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90BEF9E-BDEC-488B-9702-E5F24E3C44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CA30D852-1090-4C2B-A282-AA6D93A811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1B121B4D-1287-4B82-9826-ED49AF8CC0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94A71DE-E49E-43DF-B46F-E82493AA25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D9E6EBF5-D792-404B-AEA6-BB76134D97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985D403A-FE4D-4F14-93D9-3895A46AA4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92A9F47F-0C78-4BAC-9747-37769A2E76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4E54087E-E458-47BE-83E4-3414A5F261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F6241476-3B98-44DF-830E-898D2AF41A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5406CA27-1B1B-43BF-B8A7-318B1049A7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C9EC9DC-D53D-49E6-ADE6-4639D47459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45DDE56D-2406-4A63-BA2E-97F5AAAF57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C8EC005C-018D-42B3-9854-2AA1E9D0E1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4D78DD63-F94D-4D44-A7BB-27129E0A7A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9F78870A-DAF2-438E-A184-DBDB0E44236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79D5F577-8FE3-401E-82C6-D3BC9121F78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624A949A-AAEA-4181-AE03-460A7C071E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A542B5F8-B18C-41D0-AFAE-CB99EC0E9F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BEC5DFB7-9008-47D9-A313-3ACEC233F6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6E8DBC3E-C769-4999-8EFC-1CD4181F70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8E4633E7-6775-4EC2-A5D1-8B96990F3E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A7FE7D18-26C0-476F-A27C-612ADA0B08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63E9796C-7517-446D-B7CE-32AF792B1B1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ED609B0D-964D-4BCF-8EEF-36A6FBF11A4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39FB7CEB-6FE9-499F-AA37-4E04DD81692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FE92818A-A03E-46E3-8EE8-E05001F97C62}"/>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1B47E438-76FA-4BAF-960A-8953216C0C1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9464888B-9E07-41C2-BFCB-817C8650F913}"/>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E6AFA7BD-508C-4264-A72D-C8874E0AEE8B}"/>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25B91E53-2D92-41F4-95D7-D8F0D21A359F}"/>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A2CF9B0A-9A0A-435C-A14A-B8A1E6ABA117}"/>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53323F35-E738-4D6E-B8B9-9DF45AE81DDE}"/>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0EC25009-8B3D-47D9-9D5C-3BA16D7E0F78}"/>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5A94BF1-832B-45E4-A04B-D8E5CAEBC7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B65D974-1E78-4230-98AF-1F1F3D5209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EDF99DB-6E09-4E56-855B-AF90C969C4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1E829CB-A57F-48DF-8F6D-F6AC37E37B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F016F21-DAA1-42F6-8493-3B83941610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45" name="楕円 744">
          <a:extLst>
            <a:ext uri="{FF2B5EF4-FFF2-40B4-BE49-F238E27FC236}">
              <a16:creationId xmlns:a16="http://schemas.microsoft.com/office/drawing/2014/main" id="{822B99BB-EB0E-4C71-8DAB-17A5287697E0}"/>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46" name="【公民館】&#10;有形固定資産減価償却率該当値テキスト">
          <a:extLst>
            <a:ext uri="{FF2B5EF4-FFF2-40B4-BE49-F238E27FC236}">
              <a16:creationId xmlns:a16="http://schemas.microsoft.com/office/drawing/2014/main" id="{8EEB14D8-E943-4F94-BA64-0E987130897F}"/>
            </a:ext>
          </a:extLst>
        </xdr:cNvPr>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47" name="楕円 746">
          <a:extLst>
            <a:ext uri="{FF2B5EF4-FFF2-40B4-BE49-F238E27FC236}">
              <a16:creationId xmlns:a16="http://schemas.microsoft.com/office/drawing/2014/main" id="{D1BFEB7E-0F2C-4E68-A702-B4734682B9DA}"/>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105</xdr:row>
      <xdr:rowOff>149679</xdr:rowOff>
    </xdr:to>
    <xdr:cxnSp macro="">
      <xdr:nvCxnSpPr>
        <xdr:cNvPr id="748" name="直線コネクタ 747">
          <a:extLst>
            <a:ext uri="{FF2B5EF4-FFF2-40B4-BE49-F238E27FC236}">
              <a16:creationId xmlns:a16="http://schemas.microsoft.com/office/drawing/2014/main" id="{6E404F45-7D69-4F2A-BE68-115ED725709F}"/>
            </a:ext>
          </a:extLst>
        </xdr:cNvPr>
        <xdr:cNvCxnSpPr/>
      </xdr:nvCxnSpPr>
      <xdr:spPr>
        <a:xfrm>
          <a:off x="15481300" y="180980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49" name="楕円 748">
          <a:extLst>
            <a:ext uri="{FF2B5EF4-FFF2-40B4-BE49-F238E27FC236}">
              <a16:creationId xmlns:a16="http://schemas.microsoft.com/office/drawing/2014/main" id="{81A203B8-22A8-451C-B1A6-F321A3AC2BF2}"/>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95794</xdr:rowOff>
    </xdr:to>
    <xdr:cxnSp macro="">
      <xdr:nvCxnSpPr>
        <xdr:cNvPr id="750" name="直線コネクタ 749">
          <a:extLst>
            <a:ext uri="{FF2B5EF4-FFF2-40B4-BE49-F238E27FC236}">
              <a16:creationId xmlns:a16="http://schemas.microsoft.com/office/drawing/2014/main" id="{261E6971-32DF-4E4D-94E2-B1B679CC73C8}"/>
            </a:ext>
          </a:extLst>
        </xdr:cNvPr>
        <xdr:cNvCxnSpPr/>
      </xdr:nvCxnSpPr>
      <xdr:spPr>
        <a:xfrm>
          <a:off x="14592300" y="180441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751" name="楕円 750">
          <a:extLst>
            <a:ext uri="{FF2B5EF4-FFF2-40B4-BE49-F238E27FC236}">
              <a16:creationId xmlns:a16="http://schemas.microsoft.com/office/drawing/2014/main" id="{1C58B2C0-5DE5-433E-935E-8F642351C583}"/>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41911</xdr:rowOff>
    </xdr:to>
    <xdr:cxnSp macro="">
      <xdr:nvCxnSpPr>
        <xdr:cNvPr id="752" name="直線コネクタ 751">
          <a:extLst>
            <a:ext uri="{FF2B5EF4-FFF2-40B4-BE49-F238E27FC236}">
              <a16:creationId xmlns:a16="http://schemas.microsoft.com/office/drawing/2014/main" id="{6E799A73-B06F-4AC2-9DA9-40C6DBBAB169}"/>
            </a:ext>
          </a:extLst>
        </xdr:cNvPr>
        <xdr:cNvCxnSpPr/>
      </xdr:nvCxnSpPr>
      <xdr:spPr>
        <a:xfrm>
          <a:off x="13703300" y="180294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53" name="n_1aveValue【公民館】&#10;有形固定資産減価償却率">
          <a:extLst>
            <a:ext uri="{FF2B5EF4-FFF2-40B4-BE49-F238E27FC236}">
              <a16:creationId xmlns:a16="http://schemas.microsoft.com/office/drawing/2014/main" id="{7C8011E9-643F-4271-8196-34A741A93B23}"/>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54" name="n_2aveValue【公民館】&#10;有形固定資産減価償却率">
          <a:extLst>
            <a:ext uri="{FF2B5EF4-FFF2-40B4-BE49-F238E27FC236}">
              <a16:creationId xmlns:a16="http://schemas.microsoft.com/office/drawing/2014/main" id="{4329726C-2CBF-4622-9453-636780702EB3}"/>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55" name="n_3aveValue【公民館】&#10;有形固定資産減価償却率">
          <a:extLst>
            <a:ext uri="{FF2B5EF4-FFF2-40B4-BE49-F238E27FC236}">
              <a16:creationId xmlns:a16="http://schemas.microsoft.com/office/drawing/2014/main" id="{3F5A8BD1-2353-4995-9CF3-9056C23909B1}"/>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CDBF9A8D-C53A-4705-9A41-2F7B6CDD620E}"/>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163121</xdr:rowOff>
    </xdr:from>
    <xdr:ext cx="405111" cy="259045"/>
    <xdr:sp macro="" textlink="">
      <xdr:nvSpPr>
        <xdr:cNvPr id="757" name="n_1mainValue【公民館】&#10;有形固定資産減価償却率">
          <a:extLst>
            <a:ext uri="{FF2B5EF4-FFF2-40B4-BE49-F238E27FC236}">
              <a16:creationId xmlns:a16="http://schemas.microsoft.com/office/drawing/2014/main" id="{6D838F2A-A0DF-460C-AB67-5593B485A727}"/>
            </a:ext>
          </a:extLst>
        </xdr:cNvPr>
        <xdr:cNvSpPr txBox="1"/>
      </xdr:nvSpPr>
      <xdr:spPr>
        <a:xfrm>
          <a:off x="15266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58" name="n_2mainValue【公民館】&#10;有形固定資産減価償却率">
          <a:extLst>
            <a:ext uri="{FF2B5EF4-FFF2-40B4-BE49-F238E27FC236}">
              <a16:creationId xmlns:a16="http://schemas.microsoft.com/office/drawing/2014/main" id="{05CBDEC6-9921-4DB0-B7E6-508F14AF2F12}"/>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759" name="n_3mainValue【公民館】&#10;有形固定資産減価償却率">
          <a:extLst>
            <a:ext uri="{FF2B5EF4-FFF2-40B4-BE49-F238E27FC236}">
              <a16:creationId xmlns:a16="http://schemas.microsoft.com/office/drawing/2014/main" id="{4C8470D7-D8C9-4EE9-95AC-128DB2229B06}"/>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F76E5E76-B957-4B86-9508-AC36013D43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5DF9D41D-FCE4-43F2-8CD5-7E65DBEF7E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8C06F819-ED4F-420D-9919-78C1B13BAC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C3D58650-17A7-4C59-89D7-9DC6223D2E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F05BC4F6-6377-4713-AFE4-F1C6EFD3C4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494EC61-A0AB-4087-89B9-A84C366691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6028CC74-E459-4CA0-83D5-133E8F7EA8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3451ABE8-65DF-4DE4-B03A-C49790E5E5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D2190C0A-C604-4D62-BCD9-46A3DCD43C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8E16A14B-FB2D-4913-9C65-1361B65F6A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10D5247F-CBC9-4835-8D6C-E5B57B2251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6D795A12-B81D-49B0-8B7F-E5911EEAED0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2026E77E-5965-4546-9F0D-E5DA6FC5406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BC1560CB-1CC9-49D6-9090-C0309E74BA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5E518920-C823-4851-B034-5C8FB01C19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436A125A-4707-44D5-80C6-F681EF04D43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B0EC44BC-4973-4936-9B4C-CD4ADC5725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96427ABB-2261-4512-B775-C5F1004AED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AB6636E-9E26-4C94-9DEF-A60AC4C2A01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1882CC0E-A5AC-4150-BD02-69AF198260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0F64CF09-E4B9-4FF5-BFBB-FAE575067FA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D18E173E-D205-4A64-88D7-EC64B64E7E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1FDB54A7-6997-4C82-8B47-F5DC31590EF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BADC3714-8220-4A9F-9367-9413293CA2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FB923557-C35B-4A4B-8C66-8FD2B8D309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8A07932E-1102-4478-822C-7FF2206824AE}"/>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7DA1EB94-07DF-4741-BAAA-2BA2419DEDD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BCBB79E9-5BBE-4A35-A6D2-74C94C3F1AAC}"/>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F567952C-1297-4ECB-9074-4AF510978C1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24FAE16A-DE4E-483C-8E14-01CC0DA2CBEA}"/>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E29B846E-757B-4A8C-AF5E-D1E9C4E5674D}"/>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17D71532-D882-4512-9919-D1A627CB092E}"/>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4F13E599-7829-4699-B886-DCCD406FE1D3}"/>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9F2AB72F-90F7-4CA2-8F6C-DE3ADFBBBA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7802BE90-A786-4636-952D-C403F8E78E6F}"/>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4CE2C706-DEB2-4491-ADB7-42217924E1DD}"/>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90C71B7-8FDD-4FE4-AE9A-DA7DD75EB6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F713F8F-2C0E-46D6-B6BF-EA3DB08749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7FF8E32-517F-4B96-AABB-01BB517A36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BF2BE55C-218E-4AF2-A521-0DBF9E9DC2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B391630-09B9-409B-A863-40D3675B8A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01" name="楕円 800">
          <a:extLst>
            <a:ext uri="{FF2B5EF4-FFF2-40B4-BE49-F238E27FC236}">
              <a16:creationId xmlns:a16="http://schemas.microsoft.com/office/drawing/2014/main" id="{863EAB86-8F55-48B9-BA87-70FBCF5642C2}"/>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02" name="【公民館】&#10;一人当たり面積該当値テキスト">
          <a:extLst>
            <a:ext uri="{FF2B5EF4-FFF2-40B4-BE49-F238E27FC236}">
              <a16:creationId xmlns:a16="http://schemas.microsoft.com/office/drawing/2014/main" id="{126EE9A3-A526-4D65-A166-96771042FA97}"/>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03" name="楕円 802">
          <a:extLst>
            <a:ext uri="{FF2B5EF4-FFF2-40B4-BE49-F238E27FC236}">
              <a16:creationId xmlns:a16="http://schemas.microsoft.com/office/drawing/2014/main" id="{C23337D3-C9C4-40E5-A057-2316D34DF845}"/>
            </a:ext>
          </a:extLst>
        </xdr:cNvPr>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148045</xdr:rowOff>
    </xdr:to>
    <xdr:cxnSp macro="">
      <xdr:nvCxnSpPr>
        <xdr:cNvPr id="804" name="直線コネクタ 803">
          <a:extLst>
            <a:ext uri="{FF2B5EF4-FFF2-40B4-BE49-F238E27FC236}">
              <a16:creationId xmlns:a16="http://schemas.microsoft.com/office/drawing/2014/main" id="{63E68B57-56EA-4D29-9A2C-BABC76799D4A}"/>
            </a:ext>
          </a:extLst>
        </xdr:cNvPr>
        <xdr:cNvCxnSpPr/>
      </xdr:nvCxnSpPr>
      <xdr:spPr>
        <a:xfrm flipV="1">
          <a:off x="21323300" y="183184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05" name="楕円 804">
          <a:extLst>
            <a:ext uri="{FF2B5EF4-FFF2-40B4-BE49-F238E27FC236}">
              <a16:creationId xmlns:a16="http://schemas.microsoft.com/office/drawing/2014/main" id="{B8CD8D36-BBAF-480F-9695-679D1E77B49E}"/>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151312</xdr:rowOff>
    </xdr:to>
    <xdr:cxnSp macro="">
      <xdr:nvCxnSpPr>
        <xdr:cNvPr id="806" name="直線コネクタ 805">
          <a:extLst>
            <a:ext uri="{FF2B5EF4-FFF2-40B4-BE49-F238E27FC236}">
              <a16:creationId xmlns:a16="http://schemas.microsoft.com/office/drawing/2014/main" id="{E1A70C4C-83E6-4D87-AD09-07EB549374E5}"/>
            </a:ext>
          </a:extLst>
        </xdr:cNvPr>
        <xdr:cNvCxnSpPr/>
      </xdr:nvCxnSpPr>
      <xdr:spPr>
        <a:xfrm flipV="1">
          <a:off x="20434300" y="183217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07" name="楕円 806">
          <a:extLst>
            <a:ext uri="{FF2B5EF4-FFF2-40B4-BE49-F238E27FC236}">
              <a16:creationId xmlns:a16="http://schemas.microsoft.com/office/drawing/2014/main" id="{7CE22521-D6ED-4C03-9341-A19410549D4F}"/>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151312</xdr:rowOff>
    </xdr:from>
    <xdr:to>
      <xdr:col>107</xdr:col>
      <xdr:colOff>50800</xdr:colOff>
      <xdr:row>106</xdr:row>
      <xdr:rowOff>157843</xdr:rowOff>
    </xdr:to>
    <xdr:cxnSp macro="">
      <xdr:nvCxnSpPr>
        <xdr:cNvPr id="808" name="直線コネクタ 807">
          <a:extLst>
            <a:ext uri="{FF2B5EF4-FFF2-40B4-BE49-F238E27FC236}">
              <a16:creationId xmlns:a16="http://schemas.microsoft.com/office/drawing/2014/main" id="{1E0F12F0-0919-4602-9999-18BFF2ED6418}"/>
            </a:ext>
          </a:extLst>
        </xdr:cNvPr>
        <xdr:cNvCxnSpPr/>
      </xdr:nvCxnSpPr>
      <xdr:spPr>
        <a:xfrm flipV="1">
          <a:off x="19545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09" name="n_1aveValue【公民館】&#10;一人当たり面積">
          <a:extLst>
            <a:ext uri="{FF2B5EF4-FFF2-40B4-BE49-F238E27FC236}">
              <a16:creationId xmlns:a16="http://schemas.microsoft.com/office/drawing/2014/main" id="{162F276A-5612-485E-BD38-82896CA83063}"/>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810" name="n_2aveValue【公民館】&#10;一人当たり面積">
          <a:extLst>
            <a:ext uri="{FF2B5EF4-FFF2-40B4-BE49-F238E27FC236}">
              <a16:creationId xmlns:a16="http://schemas.microsoft.com/office/drawing/2014/main" id="{3FAFF730-6EF6-49DC-A254-3C3E5BE753A2}"/>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C7A0462C-D03C-4DCF-A838-E08DA112C8EB}"/>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90A1305A-2A30-4B34-826E-82AA24DF4B9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13" name="n_1mainValue【公民館】&#10;一人当たり面積">
          <a:extLst>
            <a:ext uri="{FF2B5EF4-FFF2-40B4-BE49-F238E27FC236}">
              <a16:creationId xmlns:a16="http://schemas.microsoft.com/office/drawing/2014/main" id="{C772B785-44B1-432A-B9D6-BEC860682DE3}"/>
            </a:ext>
          </a:extLst>
        </xdr:cNvPr>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14" name="n_2mainValue【公民館】&#10;一人当たり面積">
          <a:extLst>
            <a:ext uri="{FF2B5EF4-FFF2-40B4-BE49-F238E27FC236}">
              <a16:creationId xmlns:a16="http://schemas.microsoft.com/office/drawing/2014/main" id="{A7C3FCC5-310A-4354-B60C-CC8C1EEE6295}"/>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15" name="n_3mainValue【公民館】&#10;一人当たり面積">
          <a:extLst>
            <a:ext uri="{FF2B5EF4-FFF2-40B4-BE49-F238E27FC236}">
              <a16:creationId xmlns:a16="http://schemas.microsoft.com/office/drawing/2014/main" id="{33AD082D-776A-4AF9-9E89-4CF560B2554D}"/>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D679560-ED33-4DFA-B54B-22EAD21708F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6BC59CE4-D4B7-479D-B6A5-7FD0E62026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958615A8-B47A-4E28-B085-ECE5862097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おおむね水準以下となっているが、学校施設及び児童館の有形固定資産減価償却率が高い水準となっている。児童館、学校施設については建設から相当年数が経っている施設が多く、老朽化が進んでいることから、改修等の更新費用が必要になると想定される。公共施設等総合管理計画、公共施設個別施設計画に則り、集約化、修繕、長寿命化等様々な手段を検討し引き続き資産の適正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BF6A86-1C22-4114-A337-0217AED630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BDFF5E-A705-440D-B212-D1A541CACE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F5EF81-6EE0-446A-BC8D-1BD6107C3F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9B4A49-E7B5-4153-B81A-3FE3991147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埼玉県毛呂山町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870345-9EF9-4085-90EF-B088DDE708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215098-39AD-417D-B8E0-7FA437DB27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538AB4-55C0-4DF7-ACF9-76E2988E9B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D00EF5-6A63-4DA2-9CEC-C744FAE120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77E31-C4BA-467F-88A5-C60A2808C8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CFD2D5-DDC9-47E0-803B-5A95B191C8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33,551
33,027
34.07
10,309,627
9,802,482
323,977
6,629,389
9,934,804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4C8F84-D63F-4FD7-84D9-49785DF203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8311D1-B2BA-45E0-8997-32E709FBEB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C18D6A-E5FE-46AB-B694-F0E2E0D780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EE794F-4E1E-4B45-BB9C-B662DEEC7C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1A5BBD-FD01-4829-9994-6452A5C1BE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6FB67D-9DE3-4264-BDDC-56ED2EC325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BED4BD-ED6B-4025-AE61-B55B76A4D8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F687B8-8E3A-4F73-9803-5B2063D3AD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5BC045-91FC-4114-BEC4-527DA2FE95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04F438-1643-4B63-92F4-293CDD558C3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FD0411-3A55-4F6D-9421-9B80567616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F94058-2722-4F00-8D97-FEDDC33010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BECA81-3053-4CEF-8431-E58591186D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AA8DB-1130-433D-9D3C-21DBC6AF7A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41C1FA-0DBC-45FE-B53E-323A4E38FB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5CD82E-DB77-4FAC-A239-0DEA87D5DA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326E0F-8F53-4CB5-AA96-CEF25D1553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061A7D-98AD-41BD-AA25-CC1E2261E7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8C2FE6-CDA7-4D5E-BB11-53DFA39346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D161EB-8186-4302-82B4-7A4648DADF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842C1D-618B-4EDB-98B4-0511573325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9B8157-0858-4245-90AC-B8788F129A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B1CD1F-F8A4-4412-9EF0-1820012386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913E0B-8053-449E-ADC7-C1ADD82A11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A95A71-D697-44D6-B8C2-DA530E903E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6C4CB1-92AF-4CE8-8514-C3287A59AA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B31D39-68C7-4836-85ED-B1F13D562F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21BEC3-D56A-475C-B893-AB7BF05A49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F536AE-F99B-48FE-81F5-876B82D9F8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F5CE73-8E25-401B-8D45-2F7B290F05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961E44D-172B-4398-A8B6-8BA5993432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E9F17D-E246-43D1-B0D8-F9086A62B8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086B9B-26A6-4CE9-AA72-DA573A5D3F6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7A2F71-6CE5-4BA1-8362-31281CF206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A76116F-493E-40C2-87CE-ED39F5D28A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F1FDFE-00BE-4D2F-81D1-EEDAD7C9D7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EE6E120-3296-4722-9321-0067B3E1B26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6E873D-1C8E-43B0-A617-BD5F034177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612C82-B3FD-45E6-9750-8E2345AA36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9470DA-F50A-4426-95AF-D3E467C9703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288BF4-18E2-4A45-A4A9-47BB89601F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5C8C72-7701-4B17-9F92-68977310DC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7CA8356-E2C2-451D-A77C-FE915D4882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1B34D3-17F7-414E-8657-D84CAE58C7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A5A1D5-1AB1-4040-943A-6D524BB43F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0070634-E4E1-4AA7-9F99-65CAFE4214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4DE3D6C-72DD-4852-930D-FC604D06691F}"/>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BF9126E-15C0-43E4-B8E6-580527F3956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EFA51AF-9F36-4317-A290-7F5C44FE3D3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AD1BE784-5D5E-4BE5-8075-616353CFF0CB}"/>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70297197-CCEA-4B9A-B4CD-788FEEE4B499}"/>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526A9673-F0E0-4E7B-B268-56A81DCEB842}"/>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88764107-2C80-4530-8A05-77E4ADA474F5}"/>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47CC3B52-7BEE-439A-84B3-C8F57F12CA97}"/>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807677C5-AD97-4C20-98C6-F8742487899D}"/>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3FAA9BD7-E1B5-4AF3-BDE8-EA8CADAA120F}"/>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645CE466-EB69-4E2D-A6BC-ABFAC56C5D64}"/>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29F7C6-A1D1-4040-9AA1-BE3191FE30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A41607-9652-4BC0-AC29-9DC51040F2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C4BD8F-7610-4B11-86D9-62252A2FF3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6E1A31-CD6C-4C3B-9C14-E55B3F0FA5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081A079-B784-421F-807C-7EEFD1DB0D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a:extLst>
            <a:ext uri="{FF2B5EF4-FFF2-40B4-BE49-F238E27FC236}">
              <a16:creationId xmlns:a16="http://schemas.microsoft.com/office/drawing/2014/main" id="{926833D5-0602-4F29-AFB0-2578A7C243BE}"/>
            </a:ext>
          </a:extLst>
        </xdr:cNvPr>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4077909F-598E-4F03-9150-78B05F572BA1}"/>
            </a:ext>
          </a:extLst>
        </xdr:cNvPr>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6DC05FCC-0D83-48A7-825C-6354A318ACB6}"/>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AFAB7E32-4AFB-4336-A434-ADAE7ADC2DF9}"/>
            </a:ext>
          </a:extLst>
        </xdr:cNvPr>
        <xdr:cNvCxnSpPr/>
      </xdr:nvCxnSpPr>
      <xdr:spPr>
        <a:xfrm flipV="1">
          <a:off x="3797300" y="66517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AAFDCFA2-E896-4662-AF42-85E54ACC20EA}"/>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A4C1B103-67A8-4B44-A8BD-DA191A790524}"/>
            </a:ext>
          </a:extLst>
        </xdr:cNvPr>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a:ext uri="{FF2B5EF4-FFF2-40B4-BE49-F238E27FC236}">
              <a16:creationId xmlns:a16="http://schemas.microsoft.com/office/drawing/2014/main" id="{69E3C03D-B672-4E95-A2E0-8FDF1EA74284}"/>
            </a:ext>
          </a:extLst>
        </xdr:cNvPr>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A148C000-9B67-46E9-8E56-C512282B2DF7}"/>
            </a:ext>
          </a:extLst>
        </xdr:cNvPr>
        <xdr:cNvCxnSpPr/>
      </xdr:nvCxnSpPr>
      <xdr:spPr>
        <a:xfrm>
          <a:off x="2019300" y="6623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67F802D7-94DE-4DBA-A1D8-92E65D372F6B}"/>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1F0F366B-09D1-4E6B-B9B0-7C4AEB169FD7}"/>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0B7AD5C4-CE4A-4AB8-8900-09521832D83F}"/>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FCE20C36-08C4-4F07-A763-2B7D04E0D9F6}"/>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6" name="n_1mainValue【図書館】&#10;有形固定資産減価償却率">
          <a:extLst>
            <a:ext uri="{FF2B5EF4-FFF2-40B4-BE49-F238E27FC236}">
              <a16:creationId xmlns:a16="http://schemas.microsoft.com/office/drawing/2014/main" id="{FFDECF4B-099F-4BDE-975F-2609CE97343F}"/>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7" name="n_2mainValue【図書館】&#10;有形固定資産減価償却率">
          <a:extLst>
            <a:ext uri="{FF2B5EF4-FFF2-40B4-BE49-F238E27FC236}">
              <a16:creationId xmlns:a16="http://schemas.microsoft.com/office/drawing/2014/main" id="{BDBCA352-2B52-4F00-A508-31EC52F6259D}"/>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8" name="n_3mainValue【図書館】&#10;有形固定資産減価償却率">
          <a:extLst>
            <a:ext uri="{FF2B5EF4-FFF2-40B4-BE49-F238E27FC236}">
              <a16:creationId xmlns:a16="http://schemas.microsoft.com/office/drawing/2014/main" id="{614632EC-DE21-4CE7-95A8-A204DC5EDE55}"/>
            </a:ext>
          </a:extLst>
        </xdr:cNvPr>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4749ECE-87FD-4FDD-B4A2-9E0030B93D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787A73C-2C0A-44B8-A1C3-E256C7F31D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3910B8-E132-4D65-8008-9752BD878E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17F62A1-BE46-454D-86F9-054B57E9F39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AADD2C8-C63A-405D-88C9-C67E4525F9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EB9B32-0E01-4A1F-82FC-845FB65FCB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B9FE56C-2C64-453F-97F7-1FF0A8FEDE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1FCC798-DFFB-4F31-8D5D-9A86C6CE90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06534C7-F805-4290-AA5F-4CC8F514ECD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8649578-723B-4C53-BA83-6D5A108872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54E918B4-92AC-4921-B947-A8504912926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DE5BF8E9-1290-485E-AB25-FA14DC99E08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E97677B-B946-4CFD-9EB0-BE6C681831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58594EAA-5BDD-430F-BDD2-3CBC7067857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2A63E52B-CCC3-4F65-95B0-BD1A8DE6351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1D583C94-0D4C-4126-A315-776F4E5E643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DFA75A0-4E9B-478F-84EE-18A06426AE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424BCE76-8B81-4EE8-BA6E-B2FF1F3C292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57055096-367C-41BC-9FE3-6FC5D39A3A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FE1D41F1-4E1F-40E8-BCD5-0B67DADDEC69}"/>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FCB0A54B-E0F6-4E61-98A1-533F2804E1F7}"/>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1C9AC5FE-B86C-4BBF-B4FF-C4287BD0393B}"/>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1B10E472-09B4-4FA2-A497-B38CCA3B0E9A}"/>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899A2707-6BA6-4746-ABE9-F160E33D55D1}"/>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a:extLst>
            <a:ext uri="{FF2B5EF4-FFF2-40B4-BE49-F238E27FC236}">
              <a16:creationId xmlns:a16="http://schemas.microsoft.com/office/drawing/2014/main" id="{2EAD3736-85BE-41A9-960A-9ABDCB4975EA}"/>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B2842F45-EA78-4C8B-91B4-4DE72640D799}"/>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65C765B5-FD44-4993-A28C-68D080112301}"/>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FE74F3A0-0F80-431E-8574-7EDF90B82879}"/>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6F9F6E89-FDD2-4C6A-B21E-7E9CC079191D}"/>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4C1E3577-75C7-413C-9B27-41981A61EAE1}"/>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BF73583-A808-43FB-9710-951A3D472B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6C64DFE-E05F-4D89-B780-E1A2E34A0C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616CC76-F684-4D42-A008-8FA1C7A80D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B8F2D1-1A6B-4965-9BF0-43710AD3E2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6171FE-4934-42A9-87DD-F97835BAFE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24" name="楕円 123">
          <a:extLst>
            <a:ext uri="{FF2B5EF4-FFF2-40B4-BE49-F238E27FC236}">
              <a16:creationId xmlns:a16="http://schemas.microsoft.com/office/drawing/2014/main" id="{9910DE7B-1522-48D0-813A-695AFED38FC7}"/>
            </a:ext>
          </a:extLst>
        </xdr:cNvPr>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DD2D59CE-9A36-47FD-8DB0-5061E8173655}"/>
            </a:ext>
          </a:extLst>
        </xdr:cNvPr>
        <xdr:cNvSpPr txBox="1"/>
      </xdr:nvSpPr>
      <xdr:spPr>
        <a:xfrm>
          <a:off x="10515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6" name="楕円 125">
          <a:extLst>
            <a:ext uri="{FF2B5EF4-FFF2-40B4-BE49-F238E27FC236}">
              <a16:creationId xmlns:a16="http://schemas.microsoft.com/office/drawing/2014/main" id="{22CEFBB4-3973-4644-916D-FDA199C12830}"/>
            </a:ext>
          </a:extLst>
        </xdr:cNvPr>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27" name="直線コネクタ 126">
          <a:extLst>
            <a:ext uri="{FF2B5EF4-FFF2-40B4-BE49-F238E27FC236}">
              <a16:creationId xmlns:a16="http://schemas.microsoft.com/office/drawing/2014/main" id="{412B9E59-2920-4C27-972E-61E41A8C22B3}"/>
            </a:ext>
          </a:extLst>
        </xdr:cNvPr>
        <xdr:cNvCxnSpPr/>
      </xdr:nvCxnSpPr>
      <xdr:spPr>
        <a:xfrm flipV="1">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28" name="楕円 127">
          <a:extLst>
            <a:ext uri="{FF2B5EF4-FFF2-40B4-BE49-F238E27FC236}">
              <a16:creationId xmlns:a16="http://schemas.microsoft.com/office/drawing/2014/main" id="{6E534EC6-2921-4A8F-882D-38D915D444F7}"/>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29" name="直線コネクタ 128">
          <a:extLst>
            <a:ext uri="{FF2B5EF4-FFF2-40B4-BE49-F238E27FC236}">
              <a16:creationId xmlns:a16="http://schemas.microsoft.com/office/drawing/2014/main" id="{A63947C3-5295-4FF5-AB82-B8EF8AF6DF89}"/>
            </a:ext>
          </a:extLst>
        </xdr:cNvPr>
        <xdr:cNvCxnSpPr/>
      </xdr:nvCxnSpPr>
      <xdr:spPr>
        <a:xfrm>
          <a:off x="8750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0" name="楕円 129">
          <a:extLst>
            <a:ext uri="{FF2B5EF4-FFF2-40B4-BE49-F238E27FC236}">
              <a16:creationId xmlns:a16="http://schemas.microsoft.com/office/drawing/2014/main" id="{3C63F5DA-D927-4AA0-AB9C-08F276428042}"/>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87630</xdr:rowOff>
    </xdr:to>
    <xdr:cxnSp macro="">
      <xdr:nvCxnSpPr>
        <xdr:cNvPr id="131" name="直線コネクタ 130">
          <a:extLst>
            <a:ext uri="{FF2B5EF4-FFF2-40B4-BE49-F238E27FC236}">
              <a16:creationId xmlns:a16="http://schemas.microsoft.com/office/drawing/2014/main" id="{72C50BDA-C97C-433F-B094-6E18A3F48538}"/>
            </a:ext>
          </a:extLst>
        </xdr:cNvPr>
        <xdr:cNvCxnSpPr/>
      </xdr:nvCxnSpPr>
      <xdr:spPr>
        <a:xfrm flipV="1">
          <a:off x="7861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a:extLst>
            <a:ext uri="{FF2B5EF4-FFF2-40B4-BE49-F238E27FC236}">
              <a16:creationId xmlns:a16="http://schemas.microsoft.com/office/drawing/2014/main" id="{2B6DFB39-C9F6-42CB-988E-6423CDC5C241}"/>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a:extLst>
            <a:ext uri="{FF2B5EF4-FFF2-40B4-BE49-F238E27FC236}">
              <a16:creationId xmlns:a16="http://schemas.microsoft.com/office/drawing/2014/main" id="{A3A77D13-0757-4265-8AF3-AD3AEDC42B3A}"/>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a:extLst>
            <a:ext uri="{FF2B5EF4-FFF2-40B4-BE49-F238E27FC236}">
              <a16:creationId xmlns:a16="http://schemas.microsoft.com/office/drawing/2014/main" id="{40EA7C9C-ABF7-4A45-8728-F89234279C19}"/>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C51474D5-FCB1-4DA7-8542-7A44DBE39AA8}"/>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123842</xdr:rowOff>
    </xdr:from>
    <xdr:ext cx="469744" cy="259045"/>
    <xdr:sp macro="" textlink="">
      <xdr:nvSpPr>
        <xdr:cNvPr id="136" name="n_1mainValue【図書館】&#10;一人当たり面積">
          <a:extLst>
            <a:ext uri="{FF2B5EF4-FFF2-40B4-BE49-F238E27FC236}">
              <a16:creationId xmlns:a16="http://schemas.microsoft.com/office/drawing/2014/main" id="{248E9022-8263-4DAF-BE5F-C4C38EDC0473}"/>
            </a:ext>
          </a:extLst>
        </xdr:cNvPr>
        <xdr:cNvSpPr txBox="1"/>
      </xdr:nvSpPr>
      <xdr:spPr>
        <a:xfrm>
          <a:off x="9391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123842</xdr:rowOff>
    </xdr:from>
    <xdr:ext cx="469744" cy="259045"/>
    <xdr:sp macro="" textlink="">
      <xdr:nvSpPr>
        <xdr:cNvPr id="137" name="n_2mainValue【図書館】&#10;一人当たり面積">
          <a:extLst>
            <a:ext uri="{FF2B5EF4-FFF2-40B4-BE49-F238E27FC236}">
              <a16:creationId xmlns:a16="http://schemas.microsoft.com/office/drawing/2014/main" id="{018105C5-8E65-489E-8C14-539EEC319455}"/>
            </a:ext>
          </a:extLst>
        </xdr:cNvPr>
        <xdr:cNvSpPr txBox="1"/>
      </xdr:nvSpPr>
      <xdr:spPr>
        <a:xfrm>
          <a:off x="8515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mainValue【図書館】&#10;一人当たり面積">
          <a:extLst>
            <a:ext uri="{FF2B5EF4-FFF2-40B4-BE49-F238E27FC236}">
              <a16:creationId xmlns:a16="http://schemas.microsoft.com/office/drawing/2014/main" id="{C48DD904-DE46-466C-8D29-AA0E0F34642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17C7B81F-6B4C-4FF1-A674-5B9B272E2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8C3FA572-2ABA-4814-A385-156D199A89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53EDFE99-92A6-4C67-9989-B626283E4F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477A7572-CCD1-4C59-89BF-E2E8F42CE5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A266E43-7B07-4E9E-AC76-11775D41ED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2EB745B6-5B6B-4EF0-A15A-9C032C1390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AD6528C3-BFD1-46BD-A124-C2AD6B7EF7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A7003028-526E-4101-A10E-FF8BB75EB4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2306695C-A09D-45F2-86FC-E6152CCC20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3CBF1513-D796-4F78-8887-617D9D2352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CFD7A19C-6FA6-4172-8399-99B15C7B21B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70F69DAA-443F-4DA2-8016-F7F66DB87B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79638C14-BCB4-4524-9B7F-DF4FADF1600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22214A08-FA26-4699-B5EF-1DA8D4E3322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9CE1BE04-887A-4A02-8E2F-746FAC20E9F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C576703B-F35B-41A8-9F54-0A4E11A6597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3DE9D37C-B112-4B27-8135-7247D7A5D2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241D9D9A-3CFC-4392-8BC7-47E76255C0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ADEB2F40-4009-4D3E-8D20-CB1B80D497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4092E01C-B496-4D5D-AE1A-F71104648E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415CF9B0-6F2A-4E43-861F-17006302B25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ECFEE64-2EB4-4C8D-A6DA-3F0BE55656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28841371-5AAB-4BD2-B83E-C4CF253312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4E3C2705-331A-45A2-BA3F-2E7D010806D8}"/>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4D4E2C9E-23D9-4FF0-B06A-C7EC0C983296}"/>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12793C61-7D95-46A4-B261-060CFC1BA4A9}"/>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B67D07DD-911B-459D-B844-EA2CACE49FF2}"/>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5620FCA3-140C-4C07-9438-F3F36B47D48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7C0EB26-B0C4-4B9C-8BE3-9243693AA34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F97894B1-0AED-4ACC-9548-36C9CAD8B96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BA381D1F-8D32-437B-9D9D-3DBC0195EA0F}"/>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1696B77C-9353-465F-AF36-8F3C74380137}"/>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BE1DA97F-FC47-4A68-A16E-B0343EF4219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5F999F18-2A18-4F2C-B49A-67B86089CC9B}"/>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C4E711-532C-45F6-BD54-3F2A628D92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30E7924-CA1D-4E63-9DE9-665C67F5CB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CBAF8E9D-7546-4A7C-9451-65AB406762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E79B876-04C8-4C62-BD5C-125CA55168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FF03403-9A87-4DBC-86C4-BFAD67D703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27940</xdr:rowOff>
    </xdr:from>
    <xdr:to>
      <xdr:col>24</xdr:col>
      <xdr:colOff>114300</xdr:colOff>
      <xdr:row>60</xdr:row>
      <xdr:rowOff>129540</xdr:rowOff>
    </xdr:to>
    <xdr:sp macro="" textlink="">
      <xdr:nvSpPr>
        <xdr:cNvPr id="178" name="楕円 177">
          <a:extLst>
            <a:ext uri="{FF2B5EF4-FFF2-40B4-BE49-F238E27FC236}">
              <a16:creationId xmlns:a16="http://schemas.microsoft.com/office/drawing/2014/main" id="{F95ACF57-B228-4489-ADCD-5C4B7AC6C251}"/>
            </a:ext>
          </a:extLst>
        </xdr:cNvPr>
        <xdr:cNvSpPr/>
      </xdr:nvSpPr>
      <xdr:spPr>
        <a:xfrm>
          <a:off x="45847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95F6736B-34B1-4852-A74D-66EDFBA49491}"/>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165100</xdr:rowOff>
    </xdr:from>
    <xdr:to>
      <xdr:col>20</xdr:col>
      <xdr:colOff>38100</xdr:colOff>
      <xdr:row>60</xdr:row>
      <xdr:rowOff>95250</xdr:rowOff>
    </xdr:to>
    <xdr:sp macro="" textlink="">
      <xdr:nvSpPr>
        <xdr:cNvPr id="180" name="楕円 179">
          <a:extLst>
            <a:ext uri="{FF2B5EF4-FFF2-40B4-BE49-F238E27FC236}">
              <a16:creationId xmlns:a16="http://schemas.microsoft.com/office/drawing/2014/main" id="{36630AD8-2AD5-47C8-BA4C-842FA1E67BEF}"/>
            </a:ext>
          </a:extLst>
        </xdr:cNvPr>
        <xdr:cNvSpPr/>
      </xdr:nvSpPr>
      <xdr:spPr>
        <a:xfrm>
          <a:off x="37465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44450</xdr:rowOff>
    </xdr:from>
    <xdr:to>
      <xdr:col>24</xdr:col>
      <xdr:colOff>63500</xdr:colOff>
      <xdr:row>60</xdr:row>
      <xdr:rowOff>78740</xdr:rowOff>
    </xdr:to>
    <xdr:cxnSp macro="">
      <xdr:nvCxnSpPr>
        <xdr:cNvPr id="181" name="直線コネクタ 180">
          <a:extLst>
            <a:ext uri="{FF2B5EF4-FFF2-40B4-BE49-F238E27FC236}">
              <a16:creationId xmlns:a16="http://schemas.microsoft.com/office/drawing/2014/main" id="{E0FF9CE5-01BE-4F60-9725-CDA425351FE3}"/>
            </a:ext>
          </a:extLst>
        </xdr:cNvPr>
        <xdr:cNvCxnSpPr/>
      </xdr:nvCxnSpPr>
      <xdr:spPr>
        <a:xfrm>
          <a:off x="3797300" y="10331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137160</xdr:rowOff>
    </xdr:from>
    <xdr:to>
      <xdr:col>15</xdr:col>
      <xdr:colOff>101600</xdr:colOff>
      <xdr:row>60</xdr:row>
      <xdr:rowOff>67310</xdr:rowOff>
    </xdr:to>
    <xdr:sp macro="" textlink="">
      <xdr:nvSpPr>
        <xdr:cNvPr id="182" name="楕円 181">
          <a:extLst>
            <a:ext uri="{FF2B5EF4-FFF2-40B4-BE49-F238E27FC236}">
              <a16:creationId xmlns:a16="http://schemas.microsoft.com/office/drawing/2014/main" id="{6112F063-2B25-46EA-AA65-A9FFB4CFC622}"/>
            </a:ext>
          </a:extLst>
        </xdr:cNvPr>
        <xdr:cNvSpPr/>
      </xdr:nvSpPr>
      <xdr:spPr>
        <a:xfrm>
          <a:off x="2857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16510</xdr:rowOff>
    </xdr:from>
    <xdr:to>
      <xdr:col>19</xdr:col>
      <xdr:colOff>177800</xdr:colOff>
      <xdr:row>60</xdr:row>
      <xdr:rowOff>44450</xdr:rowOff>
    </xdr:to>
    <xdr:cxnSp macro="">
      <xdr:nvCxnSpPr>
        <xdr:cNvPr id="183" name="直線コネクタ 182">
          <a:extLst>
            <a:ext uri="{FF2B5EF4-FFF2-40B4-BE49-F238E27FC236}">
              <a16:creationId xmlns:a16="http://schemas.microsoft.com/office/drawing/2014/main" id="{BE270918-E35D-43B2-B84A-B4D5A3D417A6}"/>
            </a:ext>
          </a:extLst>
        </xdr:cNvPr>
        <xdr:cNvCxnSpPr/>
      </xdr:nvCxnSpPr>
      <xdr:spPr>
        <a:xfrm>
          <a:off x="2908300" y="103035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4" name="楕円 183">
          <a:extLst>
            <a:ext uri="{FF2B5EF4-FFF2-40B4-BE49-F238E27FC236}">
              <a16:creationId xmlns:a16="http://schemas.microsoft.com/office/drawing/2014/main" id="{09B67C02-3A47-4DB9-9161-64C367F347EA}"/>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16510</xdr:rowOff>
    </xdr:to>
    <xdr:cxnSp macro="">
      <xdr:nvCxnSpPr>
        <xdr:cNvPr id="185" name="直線コネクタ 184">
          <a:extLst>
            <a:ext uri="{FF2B5EF4-FFF2-40B4-BE49-F238E27FC236}">
              <a16:creationId xmlns:a16="http://schemas.microsoft.com/office/drawing/2014/main" id="{EC7A62D4-B0C4-45A5-A910-F9F61EC6AED1}"/>
            </a:ext>
          </a:extLst>
        </xdr:cNvPr>
        <xdr:cNvCxnSpPr/>
      </xdr:nvCxnSpPr>
      <xdr:spPr>
        <a:xfrm>
          <a:off x="2019300" y="102755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3FDAF8E8-E95E-48E6-BACD-A39EB538905A}"/>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E1F5EBD0-39E8-4337-82E9-00B47569FFD8}"/>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4DE480F6-E88E-47F1-B0DD-E06CF67A5A58}"/>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755DD55A-E221-439D-B512-BA566416FC1E}"/>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86377</xdr:rowOff>
    </xdr:from>
    <xdr:ext cx="405111" cy="259045"/>
    <xdr:sp macro="" textlink="">
      <xdr:nvSpPr>
        <xdr:cNvPr id="190" name="n_1mainValue【体育館・プール】&#10;有形固定資産減価償却率">
          <a:extLst>
            <a:ext uri="{FF2B5EF4-FFF2-40B4-BE49-F238E27FC236}">
              <a16:creationId xmlns:a16="http://schemas.microsoft.com/office/drawing/2014/main" id="{42B542E1-2DA6-41EE-BFCD-AE5EE3D7D1F4}"/>
            </a:ext>
          </a:extLst>
        </xdr:cNvPr>
        <xdr:cNvSpPr txBox="1"/>
      </xdr:nvSpPr>
      <xdr:spPr>
        <a:xfrm>
          <a:off x="35820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58437</xdr:rowOff>
    </xdr:from>
    <xdr:ext cx="405111" cy="259045"/>
    <xdr:sp macro="" textlink="">
      <xdr:nvSpPr>
        <xdr:cNvPr id="191" name="n_2mainValue【体育館・プール】&#10;有形固定資産減価償却率">
          <a:extLst>
            <a:ext uri="{FF2B5EF4-FFF2-40B4-BE49-F238E27FC236}">
              <a16:creationId xmlns:a16="http://schemas.microsoft.com/office/drawing/2014/main" id="{64A58F11-A87E-4EF0-9983-04E0409F84E1}"/>
            </a:ext>
          </a:extLst>
        </xdr:cNvPr>
        <xdr:cNvSpPr txBox="1"/>
      </xdr:nvSpPr>
      <xdr:spPr>
        <a:xfrm>
          <a:off x="27057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192" name="n_3mainValue【体育館・プール】&#10;有形固定資産減価償却率">
          <a:extLst>
            <a:ext uri="{FF2B5EF4-FFF2-40B4-BE49-F238E27FC236}">
              <a16:creationId xmlns:a16="http://schemas.microsoft.com/office/drawing/2014/main" id="{E24128A3-62A2-4F1E-9BFF-C13AC7679556}"/>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985AA6D7-BD02-4B8E-A5F0-E4887E5406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4C95CAF6-6726-45F3-8AFE-749E277159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DBE6515A-18E5-4B31-A377-8B49E882DB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7437A04B-FBF2-4219-AD38-B1CC7E11E8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5A970C2-D3DC-4F52-9807-C673351214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E441EA46-5ADC-437C-A3CF-70F7EF651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E2EABE5-E57A-4869-9151-FCFE1E38E7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1AE3A65A-E374-44AA-907D-E083093C837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EC37828-FCF8-42D7-A3A2-6AFB71F311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54FD085-991B-42B2-A4BD-93C36A1C9C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C170F23F-EF13-4E69-98EF-1AD76D46A7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7A36237B-A8C5-4E03-9278-C6F0E8C7BBA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E8923E8-F503-4525-A412-92A6056F35E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B1C2BC5-BC80-42B7-994B-1094D4BCBC3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8A817A77-EEA5-4E11-8EF2-ECE8395FD96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D0B62F12-4548-4723-B11A-76D0EAE199B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AB01C247-E730-4968-B6EC-0451936BBF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5F61105D-B77B-48F9-B607-39096B3BBD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2986D946-B743-4FD1-A7EC-182FE7634F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8942C9EE-AF8B-4534-89A3-4632D0E5AA9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E61F5BAD-2B70-45B8-A89B-642371A5CC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DBB4624-B3DC-424D-93DF-C109E8E19BE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2B98FEF1-9B14-4B23-A31F-48F6AADA76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88AF7E71-ACCC-4AEF-80C2-EF27CBE44A35}"/>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3E966726-7350-4C34-8D8B-58AA1F1414B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D874A27A-85EA-4391-98D1-48A9AC2812D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9005C683-70CD-4507-A352-23AC4FB5FEFD}"/>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BD16606C-F98A-482B-A2DE-AEF88A0D91E7}"/>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6C6F1CFE-17B5-4FE8-A9D5-C0FC5D02A2DA}"/>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1C39DC49-96F0-4A96-8D2E-672451C57AB4}"/>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8539F39B-C387-4348-AF60-2DCB60FE3278}"/>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D53C064D-C4CB-4783-9A74-C124E5347B7E}"/>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BC068F31-CB02-4CB9-BB5D-1FC92924BBF1}"/>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9100D9DD-216F-444E-82D4-310032A5AA32}"/>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33C7D42-AF61-47B9-8F37-C9395D0398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C5FB9E1-DEDD-45BF-9397-9C13952EB8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FFB3C5C-40EB-47B4-834F-555C7C27AC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D7FD7B0-998F-407D-AFF3-145B36F429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258F3DD-C6F2-45C5-B1EF-B8E600C3DC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2" name="楕円 231">
          <a:extLst>
            <a:ext uri="{FF2B5EF4-FFF2-40B4-BE49-F238E27FC236}">
              <a16:creationId xmlns:a16="http://schemas.microsoft.com/office/drawing/2014/main" id="{58FFAD8E-2343-442A-947D-C3803799FFBF}"/>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74947</xdr:rowOff>
    </xdr:from>
    <xdr:ext cx="469744" cy="259045"/>
    <xdr:sp macro="" textlink="">
      <xdr:nvSpPr>
        <xdr:cNvPr id="233" name="【体育館・プール】&#10;一人当たり面積該当値テキスト">
          <a:extLst>
            <a:ext uri="{FF2B5EF4-FFF2-40B4-BE49-F238E27FC236}">
              <a16:creationId xmlns:a16="http://schemas.microsoft.com/office/drawing/2014/main" id="{7C69901A-3F0F-469A-BB57-F7603D1B13C8}"/>
            </a:ext>
          </a:extLst>
        </xdr:cNvPr>
        <xdr:cNvSpPr txBox="1"/>
      </xdr:nvSpPr>
      <xdr:spPr>
        <a:xfrm>
          <a:off x="1051560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34" name="楕円 233">
          <a:extLst>
            <a:ext uri="{FF2B5EF4-FFF2-40B4-BE49-F238E27FC236}">
              <a16:creationId xmlns:a16="http://schemas.microsoft.com/office/drawing/2014/main" id="{A4F47F91-B4D2-4607-8C3D-98B657250FF0}"/>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35" name="直線コネクタ 234">
          <a:extLst>
            <a:ext uri="{FF2B5EF4-FFF2-40B4-BE49-F238E27FC236}">
              <a16:creationId xmlns:a16="http://schemas.microsoft.com/office/drawing/2014/main" id="{EF784216-C942-4711-ABB3-464CBCF16C02}"/>
            </a:ext>
          </a:extLst>
        </xdr:cNvPr>
        <xdr:cNvCxnSpPr/>
      </xdr:nvCxnSpPr>
      <xdr:spPr>
        <a:xfrm flipV="1">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59690</xdr:rowOff>
    </xdr:from>
    <xdr:to>
      <xdr:col>46</xdr:col>
      <xdr:colOff>38100</xdr:colOff>
      <xdr:row>62</xdr:row>
      <xdr:rowOff>161290</xdr:rowOff>
    </xdr:to>
    <xdr:sp macro="" textlink="">
      <xdr:nvSpPr>
        <xdr:cNvPr id="236" name="楕円 235">
          <a:extLst>
            <a:ext uri="{FF2B5EF4-FFF2-40B4-BE49-F238E27FC236}">
              <a16:creationId xmlns:a16="http://schemas.microsoft.com/office/drawing/2014/main" id="{A13D3038-CA54-448F-B80C-32EBCC11E926}"/>
            </a:ext>
          </a:extLst>
        </xdr:cNvPr>
        <xdr:cNvSpPr/>
      </xdr:nvSpPr>
      <xdr:spPr>
        <a:xfrm>
          <a:off x="869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110490</xdr:rowOff>
    </xdr:to>
    <xdr:cxnSp macro="">
      <xdr:nvCxnSpPr>
        <xdr:cNvPr id="237" name="直線コネクタ 236">
          <a:extLst>
            <a:ext uri="{FF2B5EF4-FFF2-40B4-BE49-F238E27FC236}">
              <a16:creationId xmlns:a16="http://schemas.microsoft.com/office/drawing/2014/main" id="{35A14DCB-7EA6-4D35-AB11-82D67D8DE1FE}"/>
            </a:ext>
          </a:extLst>
        </xdr:cNvPr>
        <xdr:cNvCxnSpPr/>
      </xdr:nvCxnSpPr>
      <xdr:spPr>
        <a:xfrm flipV="1">
          <a:off x="8750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38" name="楕円 237">
          <a:extLst>
            <a:ext uri="{FF2B5EF4-FFF2-40B4-BE49-F238E27FC236}">
              <a16:creationId xmlns:a16="http://schemas.microsoft.com/office/drawing/2014/main" id="{71E30916-5DBC-4100-8BF9-A2E4C5F438E4}"/>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110490</xdr:rowOff>
    </xdr:from>
    <xdr:to>
      <xdr:col>45</xdr:col>
      <xdr:colOff>177800</xdr:colOff>
      <xdr:row>62</xdr:row>
      <xdr:rowOff>114300</xdr:rowOff>
    </xdr:to>
    <xdr:cxnSp macro="">
      <xdr:nvCxnSpPr>
        <xdr:cNvPr id="239" name="直線コネクタ 238">
          <a:extLst>
            <a:ext uri="{FF2B5EF4-FFF2-40B4-BE49-F238E27FC236}">
              <a16:creationId xmlns:a16="http://schemas.microsoft.com/office/drawing/2014/main" id="{C9CD7113-C19C-422A-B0BF-1CC9C2B2D69C}"/>
            </a:ext>
          </a:extLst>
        </xdr:cNvPr>
        <xdr:cNvCxnSpPr/>
      </xdr:nvCxnSpPr>
      <xdr:spPr>
        <a:xfrm flipV="1">
          <a:off x="7861300" y="1074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6E36A9C5-E03B-4EDB-BCFF-93178F516915}"/>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a:extLst>
            <a:ext uri="{FF2B5EF4-FFF2-40B4-BE49-F238E27FC236}">
              <a16:creationId xmlns:a16="http://schemas.microsoft.com/office/drawing/2014/main" id="{4EE54A4A-C2FA-41C3-855A-252C415BFFF6}"/>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CC59BE24-408C-4B40-8ACE-B90DCDCFCEAB}"/>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5AB8A720-D58F-4D30-99A2-53A8994E835E}"/>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44" name="n_1mainValue【体育館・プール】&#10;一人当たり面積">
          <a:extLst>
            <a:ext uri="{FF2B5EF4-FFF2-40B4-BE49-F238E27FC236}">
              <a16:creationId xmlns:a16="http://schemas.microsoft.com/office/drawing/2014/main" id="{DAD9D12B-9D5B-4D47-A52E-1538B346D155}"/>
            </a:ext>
          </a:extLst>
        </xdr:cNvPr>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152417</xdr:rowOff>
    </xdr:from>
    <xdr:ext cx="469744" cy="259045"/>
    <xdr:sp macro="" textlink="">
      <xdr:nvSpPr>
        <xdr:cNvPr id="245" name="n_2mainValue【体育館・プール】&#10;一人当たり面積">
          <a:extLst>
            <a:ext uri="{FF2B5EF4-FFF2-40B4-BE49-F238E27FC236}">
              <a16:creationId xmlns:a16="http://schemas.microsoft.com/office/drawing/2014/main" id="{B544038B-4811-4747-8EDB-6F8140E7A210}"/>
            </a:ext>
          </a:extLst>
        </xdr:cNvPr>
        <xdr:cNvSpPr txBox="1"/>
      </xdr:nvSpPr>
      <xdr:spPr>
        <a:xfrm>
          <a:off x="8515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46" name="n_3mainValue【体育館・プール】&#10;一人当たり面積">
          <a:extLst>
            <a:ext uri="{FF2B5EF4-FFF2-40B4-BE49-F238E27FC236}">
              <a16:creationId xmlns:a16="http://schemas.microsoft.com/office/drawing/2014/main" id="{7F21E8BC-3401-40FC-9926-4EB2CA29708F}"/>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EDE1B2C-B1DF-42BB-8398-B0C22007E9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1DDBB16-2A6C-4F55-BDCD-AC4E089E00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A72871B0-831A-4F07-9C54-D66CC7C5F0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CBFA596D-3B24-4ABD-8B2B-A338EE3D9F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C08389E8-9CBD-4098-AE5B-0E3A30EB98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908669B-4E1C-4D81-903E-8D72CE5ACE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1B862B06-6F50-4D7A-AC79-D4F9A048C6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41EDB52-3B9A-4690-829A-8ACC6D0F57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95EB1DBF-5A95-4BE6-8BB8-B075C4A097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F476CED-3649-4C52-9920-5FB8674FC3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180DDF10-6D48-41B5-828E-820601954A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3529DA48-FFB3-4D93-BBC6-A558C84711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6606EAC8-6052-45D7-9A75-E539E51C440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54CE6891-2BFF-46C6-AD40-F8C995BFBD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3A78906C-AA86-4C44-8B0D-0EE3265BA8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FC89E979-3267-46B1-96D0-CB30E0CECC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35F0C060-54E0-41E7-A164-1993E07E2F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B4B2D7E1-3F5F-41B2-8777-36101DE0C7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55E358AD-2A93-448C-9802-534515D08F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45606220-C689-4F24-A3F7-97B1BD8144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D01457B0-F01A-4C0D-AE0B-12A24386D8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1D481A5A-DCDE-4255-AFC0-927E542F907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486B9BBE-6B5E-4DA2-882E-964721928F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8138EF1E-E429-4231-8C32-DA3DC6F1DF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390BB36E-031E-46AB-B0A3-2AB585C7E25A}"/>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DB43B82B-C98C-4DC0-BE8B-B979085563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D89F0160-A04D-4AB1-8D5C-257E01F53F8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6EA631CC-E8BE-424C-B2AD-F3D2833F107D}"/>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B9BCFD69-9064-4EEF-BF06-3FD2F67037B9}"/>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E77C56D-B795-4A45-8324-A610B9D4ECA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44749A5D-88FC-4DFF-B5FA-3FB8D1E3A93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A4E7A521-36CF-4E60-B783-0FC8A5E0971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B6AE7810-24A1-4C58-BCA9-8E31F5E23ABA}"/>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2C8EFF1-CB62-4A2A-8242-F751D1EABC39}"/>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16500E40-B01E-4C98-9D69-2865C5E2FEE4}"/>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C2E5D3E-AD76-462E-B27C-F875EEEB33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26501E6-B550-4DC4-A059-40E8BAE883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2CA4A27-3852-4A5C-B9B3-E4695F56E1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C66D471-B497-41CD-BC43-2605C7F245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A3DBFCA-4ED2-4A00-A814-EA743B04D5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87" name="楕円 286">
          <a:extLst>
            <a:ext uri="{FF2B5EF4-FFF2-40B4-BE49-F238E27FC236}">
              <a16:creationId xmlns:a16="http://schemas.microsoft.com/office/drawing/2014/main" id="{6E95D168-0741-4231-824F-3D0DBF105D59}"/>
            </a:ext>
          </a:extLst>
        </xdr:cNvPr>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78BDB961-1296-41AB-914E-6312CFECFAD4}"/>
            </a:ext>
          </a:extLst>
        </xdr:cNvPr>
        <xdr:cNvSpPr txBox="1"/>
      </xdr:nvSpPr>
      <xdr:spPr>
        <a:xfrm>
          <a:off x="4673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89" name="楕円 288">
          <a:extLst>
            <a:ext uri="{FF2B5EF4-FFF2-40B4-BE49-F238E27FC236}">
              <a16:creationId xmlns:a16="http://schemas.microsoft.com/office/drawing/2014/main" id="{0FA8018A-001E-4732-91E7-16CA12F7DA0C}"/>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82</xdr:row>
      <xdr:rowOff>167639</xdr:rowOff>
    </xdr:to>
    <xdr:cxnSp macro="">
      <xdr:nvCxnSpPr>
        <xdr:cNvPr id="290" name="直線コネクタ 289">
          <a:extLst>
            <a:ext uri="{FF2B5EF4-FFF2-40B4-BE49-F238E27FC236}">
              <a16:creationId xmlns:a16="http://schemas.microsoft.com/office/drawing/2014/main" id="{B89B8B53-67B7-4908-98DB-CC094DC3D0CB}"/>
            </a:ext>
          </a:extLst>
        </xdr:cNvPr>
        <xdr:cNvCxnSpPr/>
      </xdr:nvCxnSpPr>
      <xdr:spPr>
        <a:xfrm>
          <a:off x="3797300" y="142093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91" name="楕円 290">
          <a:extLst>
            <a:ext uri="{FF2B5EF4-FFF2-40B4-BE49-F238E27FC236}">
              <a16:creationId xmlns:a16="http://schemas.microsoft.com/office/drawing/2014/main" id="{1C482354-BC99-4EB3-8F22-A6F4AFF1D69A}"/>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150495</xdr:rowOff>
    </xdr:to>
    <xdr:cxnSp macro="">
      <xdr:nvCxnSpPr>
        <xdr:cNvPr id="292" name="直線コネクタ 291">
          <a:extLst>
            <a:ext uri="{FF2B5EF4-FFF2-40B4-BE49-F238E27FC236}">
              <a16:creationId xmlns:a16="http://schemas.microsoft.com/office/drawing/2014/main" id="{E5FF0826-316B-4806-B2F0-324E7D158AB4}"/>
            </a:ext>
          </a:extLst>
        </xdr:cNvPr>
        <xdr:cNvCxnSpPr/>
      </xdr:nvCxnSpPr>
      <xdr:spPr>
        <a:xfrm>
          <a:off x="2908300" y="1416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3" name="楕円 292">
          <a:extLst>
            <a:ext uri="{FF2B5EF4-FFF2-40B4-BE49-F238E27FC236}">
              <a16:creationId xmlns:a16="http://schemas.microsoft.com/office/drawing/2014/main" id="{0C041CB3-2128-4031-898E-3F2D9ECBD9F8}"/>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110489</xdr:rowOff>
    </xdr:to>
    <xdr:cxnSp macro="">
      <xdr:nvCxnSpPr>
        <xdr:cNvPr id="294" name="直線コネクタ 293">
          <a:extLst>
            <a:ext uri="{FF2B5EF4-FFF2-40B4-BE49-F238E27FC236}">
              <a16:creationId xmlns:a16="http://schemas.microsoft.com/office/drawing/2014/main" id="{0B4F6146-5474-430D-A0A6-2AE5D61EDFC4}"/>
            </a:ext>
          </a:extLst>
        </xdr:cNvPr>
        <xdr:cNvCxnSpPr/>
      </xdr:nvCxnSpPr>
      <xdr:spPr>
        <a:xfrm>
          <a:off x="2019300" y="14131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a:extLst>
            <a:ext uri="{FF2B5EF4-FFF2-40B4-BE49-F238E27FC236}">
              <a16:creationId xmlns:a16="http://schemas.microsoft.com/office/drawing/2014/main" id="{694BE460-BD8E-4395-9130-7B26DC21A06B}"/>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a:extLst>
            <a:ext uri="{FF2B5EF4-FFF2-40B4-BE49-F238E27FC236}">
              <a16:creationId xmlns:a16="http://schemas.microsoft.com/office/drawing/2014/main" id="{FF8DCECF-559F-4F64-B245-69F13F26DE3B}"/>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a:extLst>
            <a:ext uri="{FF2B5EF4-FFF2-40B4-BE49-F238E27FC236}">
              <a16:creationId xmlns:a16="http://schemas.microsoft.com/office/drawing/2014/main" id="{DC4484F2-759F-48CE-9969-2777A8B0D2F3}"/>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A07DCF43-B64E-4FF2-9F61-3EB4A84F97C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99" name="n_1mainValue【福祉施設】&#10;有形固定資産減価償却率">
          <a:extLst>
            <a:ext uri="{FF2B5EF4-FFF2-40B4-BE49-F238E27FC236}">
              <a16:creationId xmlns:a16="http://schemas.microsoft.com/office/drawing/2014/main" id="{A1849211-422B-403D-BA68-7CBD509C894D}"/>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00" name="n_2mainValue【福祉施設】&#10;有形固定資産減価償却率">
          <a:extLst>
            <a:ext uri="{FF2B5EF4-FFF2-40B4-BE49-F238E27FC236}">
              <a16:creationId xmlns:a16="http://schemas.microsoft.com/office/drawing/2014/main" id="{FCF1CAFF-F357-40F7-93D0-4EA6EF116B9E}"/>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01" name="n_3mainValue【福祉施設】&#10;有形固定資産減価償却率">
          <a:extLst>
            <a:ext uri="{FF2B5EF4-FFF2-40B4-BE49-F238E27FC236}">
              <a16:creationId xmlns:a16="http://schemas.microsoft.com/office/drawing/2014/main" id="{CA97AC0D-8483-4644-952E-48E345E78E7B}"/>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2313EAC6-803A-4B4A-8633-D6A73056AD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3D56818-8D1B-4925-A618-23F5CAB7B2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F23246F2-1EE3-41D3-BFAC-0643416DD1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A775D76F-F318-48BC-9FE7-0B964F7210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F928718F-9273-49EF-A9F6-91009EB71B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4112D6B7-6768-44D7-A442-906A69455D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8A897E7D-DBE0-4454-9243-33A4491053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22374210-6206-43EC-BB16-DB1A7074B4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93FB9739-52E2-4CFB-918E-BF98AF5233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76DB3A72-D4AB-4373-AF3B-F71F254709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2DE5824F-05CA-4984-89EA-C0BAEAAF089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3684D50E-C35A-4121-B0C6-17F008088B8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32BEFDDA-A57B-4570-8775-ED4A8C0F777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57B948D-B743-4A07-8F77-D69CC09A3B8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5D922283-7451-4965-905C-66378E5B38D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216E7DE0-5C35-4BB4-AB44-C29422C8A1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C2913104-5317-45A5-BB79-E3D68E17108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10D9E49E-9646-4534-8EEC-B9D21A89576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7DB26C6A-CA35-4081-9651-9FF17FF890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FBE5630C-A3D6-4459-8C92-C9993F35BE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2A350497-E86D-4EE7-BA17-E0B26B23F7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1309E1FF-6BA1-4FD4-8F31-27EA17626E46}"/>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6CCEF870-B63B-4D6E-9F81-C39DD6975F2C}"/>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8F5DC53D-3A86-47C0-B936-BB1C14C8095D}"/>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15ACFDBE-4D71-4673-BF02-1470B7739D1A}"/>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60D2A53C-CD2C-454D-979D-0DB064AB499A}"/>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a:extLst>
            <a:ext uri="{FF2B5EF4-FFF2-40B4-BE49-F238E27FC236}">
              <a16:creationId xmlns:a16="http://schemas.microsoft.com/office/drawing/2014/main" id="{3F248DF2-9DA9-4DDA-8314-A78D5AD4B03D}"/>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FBA8958F-6AD5-4192-B8F3-4D89E043E261}"/>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AB4C570A-4220-4DB0-AEEE-17F7AF9EA359}"/>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59DCF0C8-7BE8-4C43-A856-1FA88A041CC5}"/>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872750D1-598A-4157-9C9C-4C5F9AA4DEC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330E1EFC-335A-4E66-A3EA-E5EE9E9B9601}"/>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E781434-C00E-498B-98E7-2163F3B78C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A1484709-B626-49AA-AD8A-4780043468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D1AF628-CE7B-4262-8CFF-07CBEA9A41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A8E9DE3-4623-41DF-A6CA-2533CED35E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11481F61-D2D4-4660-A8A1-68F726749E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9" name="楕円 338">
          <a:extLst>
            <a:ext uri="{FF2B5EF4-FFF2-40B4-BE49-F238E27FC236}">
              <a16:creationId xmlns:a16="http://schemas.microsoft.com/office/drawing/2014/main" id="{A7387AA2-7DCB-4EAE-9E98-F929BB2C9E49}"/>
            </a:ext>
          </a:extLst>
        </xdr:cNvPr>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135907</xdr:rowOff>
    </xdr:from>
    <xdr:ext cx="469744" cy="259045"/>
    <xdr:sp macro="" textlink="">
      <xdr:nvSpPr>
        <xdr:cNvPr id="340" name="【福祉施設】&#10;一人当たり面積該当値テキスト">
          <a:extLst>
            <a:ext uri="{FF2B5EF4-FFF2-40B4-BE49-F238E27FC236}">
              <a16:creationId xmlns:a16="http://schemas.microsoft.com/office/drawing/2014/main" id="{4A560902-54D2-4507-A878-CD431AAA2D07}"/>
            </a:ext>
          </a:extLst>
        </xdr:cNvPr>
        <xdr:cNvSpPr txBox="1"/>
      </xdr:nvSpPr>
      <xdr:spPr>
        <a:xfrm>
          <a:off x="10515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115315</xdr:rowOff>
    </xdr:from>
    <xdr:to>
      <xdr:col>50</xdr:col>
      <xdr:colOff>165100</xdr:colOff>
      <xdr:row>84</xdr:row>
      <xdr:rowOff>45465</xdr:rowOff>
    </xdr:to>
    <xdr:sp macro="" textlink="">
      <xdr:nvSpPr>
        <xdr:cNvPr id="341" name="楕円 340">
          <a:extLst>
            <a:ext uri="{FF2B5EF4-FFF2-40B4-BE49-F238E27FC236}">
              <a16:creationId xmlns:a16="http://schemas.microsoft.com/office/drawing/2014/main" id="{0D94184B-AFC7-4AAE-A32F-E56E6BE192E1}"/>
            </a:ext>
          </a:extLst>
        </xdr:cNvPr>
        <xdr:cNvSpPr/>
      </xdr:nvSpPr>
      <xdr:spPr>
        <a:xfrm>
          <a:off x="9588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166115</xdr:rowOff>
    </xdr:to>
    <xdr:cxnSp macro="">
      <xdr:nvCxnSpPr>
        <xdr:cNvPr id="342" name="直線コネクタ 341">
          <a:extLst>
            <a:ext uri="{FF2B5EF4-FFF2-40B4-BE49-F238E27FC236}">
              <a16:creationId xmlns:a16="http://schemas.microsoft.com/office/drawing/2014/main" id="{4AB8A7BD-AEEE-42C0-87BE-7A747A91C261}"/>
            </a:ext>
          </a:extLst>
        </xdr:cNvPr>
        <xdr:cNvCxnSpPr/>
      </xdr:nvCxnSpPr>
      <xdr:spPr>
        <a:xfrm flipV="1">
          <a:off x="9639300" y="143941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3" name="楕円 342">
          <a:extLst>
            <a:ext uri="{FF2B5EF4-FFF2-40B4-BE49-F238E27FC236}">
              <a16:creationId xmlns:a16="http://schemas.microsoft.com/office/drawing/2014/main" id="{006964DB-404C-4785-871F-DAB12055FE75}"/>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166115</xdr:rowOff>
    </xdr:from>
    <xdr:to>
      <xdr:col>50</xdr:col>
      <xdr:colOff>114300</xdr:colOff>
      <xdr:row>83</xdr:row>
      <xdr:rowOff>170687</xdr:rowOff>
    </xdr:to>
    <xdr:cxnSp macro="">
      <xdr:nvCxnSpPr>
        <xdr:cNvPr id="344" name="直線コネクタ 343">
          <a:extLst>
            <a:ext uri="{FF2B5EF4-FFF2-40B4-BE49-F238E27FC236}">
              <a16:creationId xmlns:a16="http://schemas.microsoft.com/office/drawing/2014/main" id="{E7312E18-F769-46AE-8FA8-B10346A517A7}"/>
            </a:ext>
          </a:extLst>
        </xdr:cNvPr>
        <xdr:cNvCxnSpPr/>
      </xdr:nvCxnSpPr>
      <xdr:spPr>
        <a:xfrm flipV="1">
          <a:off x="8750300" y="1439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45" name="楕円 344">
          <a:extLst>
            <a:ext uri="{FF2B5EF4-FFF2-40B4-BE49-F238E27FC236}">
              <a16:creationId xmlns:a16="http://schemas.microsoft.com/office/drawing/2014/main" id="{C8CC40BF-513D-4A28-B1B4-8D8D62CAD8DE}"/>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3811</xdr:rowOff>
    </xdr:to>
    <xdr:cxnSp macro="">
      <xdr:nvCxnSpPr>
        <xdr:cNvPr id="346" name="直線コネクタ 345">
          <a:extLst>
            <a:ext uri="{FF2B5EF4-FFF2-40B4-BE49-F238E27FC236}">
              <a16:creationId xmlns:a16="http://schemas.microsoft.com/office/drawing/2014/main" id="{3A21EA3C-1061-40AB-91D3-3CD4F18463A4}"/>
            </a:ext>
          </a:extLst>
        </xdr:cNvPr>
        <xdr:cNvCxnSpPr/>
      </xdr:nvCxnSpPr>
      <xdr:spPr>
        <a:xfrm flipV="1">
          <a:off x="7861300" y="1440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a:extLst>
            <a:ext uri="{FF2B5EF4-FFF2-40B4-BE49-F238E27FC236}">
              <a16:creationId xmlns:a16="http://schemas.microsoft.com/office/drawing/2014/main" id="{430D920E-F2AA-4476-ADD4-A7A7E232B1DE}"/>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a:extLst>
            <a:ext uri="{FF2B5EF4-FFF2-40B4-BE49-F238E27FC236}">
              <a16:creationId xmlns:a16="http://schemas.microsoft.com/office/drawing/2014/main" id="{53E672E8-FBDB-49A5-B657-EFABCFBF2D8B}"/>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a:extLst>
            <a:ext uri="{FF2B5EF4-FFF2-40B4-BE49-F238E27FC236}">
              <a16:creationId xmlns:a16="http://schemas.microsoft.com/office/drawing/2014/main" id="{DC2EA13A-5BF5-42B1-91BB-E5741E282052}"/>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436E929C-6844-4CD5-B228-BDC89EDCAC65}"/>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61992</xdr:rowOff>
    </xdr:from>
    <xdr:ext cx="469744" cy="259045"/>
    <xdr:sp macro="" textlink="">
      <xdr:nvSpPr>
        <xdr:cNvPr id="351" name="n_1mainValue【福祉施設】&#10;一人当たり面積">
          <a:extLst>
            <a:ext uri="{FF2B5EF4-FFF2-40B4-BE49-F238E27FC236}">
              <a16:creationId xmlns:a16="http://schemas.microsoft.com/office/drawing/2014/main" id="{3C121CFB-B908-401B-A130-CDD33C8615B1}"/>
            </a:ext>
          </a:extLst>
        </xdr:cNvPr>
        <xdr:cNvSpPr txBox="1"/>
      </xdr:nvSpPr>
      <xdr:spPr>
        <a:xfrm>
          <a:off x="93917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52" name="n_2mainValue【福祉施設】&#10;一人当たり面積">
          <a:extLst>
            <a:ext uri="{FF2B5EF4-FFF2-40B4-BE49-F238E27FC236}">
              <a16:creationId xmlns:a16="http://schemas.microsoft.com/office/drawing/2014/main" id="{FD621D86-CB42-4A5D-81BB-6A7E3B019DF2}"/>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53" name="n_3mainValue【福祉施設】&#10;一人当たり面積">
          <a:extLst>
            <a:ext uri="{FF2B5EF4-FFF2-40B4-BE49-F238E27FC236}">
              <a16:creationId xmlns:a16="http://schemas.microsoft.com/office/drawing/2014/main" id="{A847E5E5-0964-4022-82AB-34910E18C65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216966EE-6137-4788-9F46-860DE6AC3F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834B75BA-4A19-4F5B-AAC3-15D15FAB65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62EA9BF-2ECB-4636-B080-F8ADD8B360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112B9A72-FBAA-4D87-93AB-8CC958669F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8A32F0C-40C9-430C-9DF7-815D95C03B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12EC2F43-15BE-4D35-A1B3-A2B83AB0FC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21873A93-9427-4AA9-AB29-2B1E279CCF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B3D9FF03-B828-4C69-BB05-332E4BEC68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9734848-31A5-4AB2-961D-F2D067F387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79D9CD6F-4EA2-404C-B61A-F07696758F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F275E28-96A3-4161-AC39-CBA35C8EB9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5B7791D5-89DB-4B19-BFE8-1B996A413E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64BC4A23-64EB-45FF-AB1E-0531380A76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A00E48A-3E38-430F-A5C2-F19D53B7B7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AF3BDECA-6735-4490-8997-896AA8E0A2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79B18121-0989-43C3-B327-901A857F082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B2A9E2B9-9A4A-4F44-8D9E-5D4CA1CF40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9575535B-624B-4D74-A87A-CF739FAC05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CE9B03C5-E2B0-459A-8A56-4FA3112AB2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2691DE1-B780-4262-A31C-494C9AF7D6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6E20C900-5723-4251-8AAA-49782C7E89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F114C64F-E537-4C3A-816F-025FB1DE02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8451B6FA-BB4B-4411-8D4A-990469C136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DC1B0464-4F1A-4745-B3F4-F9F5A50519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E5CAD198-D2B3-47BE-B316-4985D19423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72D79F6D-AB0C-4B0B-8A51-B4FEEE2646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9BED103C-3FF9-4F8A-B20C-02861B4A35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7EE6920A-EE67-4E98-95BF-713D663D61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8799AE66-1CA4-4F81-AE92-229BC0FDA93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74005F15-86F9-494F-8E45-45DCF95006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90AAD0A6-C024-40BF-A5AC-7A638B6CF60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77994C94-57F2-4E50-BA25-8F008C6677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C9EED8CF-CCEF-4854-9FD7-A363F9C0528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FCC9D1DA-A0D4-4B89-B158-60C0F9A271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3998B26D-0CE2-4D1F-8FFE-53BC7A0931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0F0947ED-4BB4-4ACD-9B06-77571180E9F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6C157AD9-D437-4216-8340-436FD80769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39594571-D277-4FD5-9AF5-79EA993D78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456C6CC6-4439-412D-ADC1-B9FD5C6165F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EFEE5AFF-2C5F-476E-9894-C06D6A0A57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710B8223-B6BB-4629-B2D8-435CFE008B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DAB987E1-4291-44C4-9532-E7328B2C656A}"/>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7A9D56D2-64D7-4BC6-AAF5-C95352B00D9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683A48DC-4ABC-4917-B457-592797848D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F5C4A96E-9178-49AC-9A5D-ECB6D3BAB511}"/>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99" name="直線コネクタ 398">
          <a:extLst>
            <a:ext uri="{FF2B5EF4-FFF2-40B4-BE49-F238E27FC236}">
              <a16:creationId xmlns:a16="http://schemas.microsoft.com/office/drawing/2014/main" id="{649E8924-8298-4C26-B908-1DAB714EC0E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71A50C57-5E1A-44C9-9606-752F2C70E8C8}"/>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1" name="フローチャート: 判断 400">
          <a:extLst>
            <a:ext uri="{FF2B5EF4-FFF2-40B4-BE49-F238E27FC236}">
              <a16:creationId xmlns:a16="http://schemas.microsoft.com/office/drawing/2014/main" id="{7CFCAA8D-6ABE-42B1-8849-5206C9E90719}"/>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2" name="フローチャート: 判断 401">
          <a:extLst>
            <a:ext uri="{FF2B5EF4-FFF2-40B4-BE49-F238E27FC236}">
              <a16:creationId xmlns:a16="http://schemas.microsoft.com/office/drawing/2014/main" id="{3ED9A4BE-81DE-4830-B78C-35D8F55ABD29}"/>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3" name="フローチャート: 判断 402">
          <a:extLst>
            <a:ext uri="{FF2B5EF4-FFF2-40B4-BE49-F238E27FC236}">
              <a16:creationId xmlns:a16="http://schemas.microsoft.com/office/drawing/2014/main" id="{2F51498A-927C-4ACD-9295-A9EDABA4E6C5}"/>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4" name="フローチャート: 判断 403">
          <a:extLst>
            <a:ext uri="{FF2B5EF4-FFF2-40B4-BE49-F238E27FC236}">
              <a16:creationId xmlns:a16="http://schemas.microsoft.com/office/drawing/2014/main" id="{B211274F-D0C8-4E9C-8F05-13C8E5E8923F}"/>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5" name="フローチャート: 判断 404">
          <a:extLst>
            <a:ext uri="{FF2B5EF4-FFF2-40B4-BE49-F238E27FC236}">
              <a16:creationId xmlns:a16="http://schemas.microsoft.com/office/drawing/2014/main" id="{C5C89CC4-12FF-4DA8-A13D-F399B430E5A8}"/>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D50E6D7A-5C4A-45FC-8578-7C0E1E636CF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D459B95C-D679-40F1-9D7B-782CEFFE25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8386A3B-2D10-4744-B01F-2701EDD93A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715F25D4-990A-4C69-A07A-012A74C570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319CB3DC-C831-42B1-B32C-AC6980E8F5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11" name="楕円 410">
          <a:extLst>
            <a:ext uri="{FF2B5EF4-FFF2-40B4-BE49-F238E27FC236}">
              <a16:creationId xmlns:a16="http://schemas.microsoft.com/office/drawing/2014/main" id="{4C000B73-B405-447E-A865-2D52C04C3C23}"/>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412" name="【一般廃棄物処理施設】&#10;有形固定資産減価償却率該当値テキスト">
          <a:extLst>
            <a:ext uri="{FF2B5EF4-FFF2-40B4-BE49-F238E27FC236}">
              <a16:creationId xmlns:a16="http://schemas.microsoft.com/office/drawing/2014/main" id="{9D5710A1-8D6B-4F29-BD07-18A4A8D65C0F}"/>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13" name="楕円 412">
          <a:extLst>
            <a:ext uri="{FF2B5EF4-FFF2-40B4-BE49-F238E27FC236}">
              <a16:creationId xmlns:a16="http://schemas.microsoft.com/office/drawing/2014/main" id="{508D0AAD-573C-4E56-9FE8-109B562CFBEF}"/>
            </a:ext>
          </a:extLst>
        </xdr:cNvPr>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33746</xdr:rowOff>
    </xdr:to>
    <xdr:cxnSp macro="">
      <xdr:nvCxnSpPr>
        <xdr:cNvPr id="414" name="直線コネクタ 413">
          <a:extLst>
            <a:ext uri="{FF2B5EF4-FFF2-40B4-BE49-F238E27FC236}">
              <a16:creationId xmlns:a16="http://schemas.microsoft.com/office/drawing/2014/main" id="{C80DED87-CDB9-4350-A850-7EBDE8BDFAE2}"/>
            </a:ext>
          </a:extLst>
        </xdr:cNvPr>
        <xdr:cNvCxnSpPr/>
      </xdr:nvCxnSpPr>
      <xdr:spPr>
        <a:xfrm>
          <a:off x="15481300" y="65031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141333</xdr:rowOff>
    </xdr:from>
    <xdr:to>
      <xdr:col>76</xdr:col>
      <xdr:colOff>165100</xdr:colOff>
      <xdr:row>36</xdr:row>
      <xdr:rowOff>71483</xdr:rowOff>
    </xdr:to>
    <xdr:sp macro="" textlink="">
      <xdr:nvSpPr>
        <xdr:cNvPr id="415" name="楕円 414">
          <a:extLst>
            <a:ext uri="{FF2B5EF4-FFF2-40B4-BE49-F238E27FC236}">
              <a16:creationId xmlns:a16="http://schemas.microsoft.com/office/drawing/2014/main" id="{E0A27B51-FE41-47B0-AA90-22997B9574F5}"/>
            </a:ext>
          </a:extLst>
        </xdr:cNvPr>
        <xdr:cNvSpPr/>
      </xdr:nvSpPr>
      <xdr:spPr>
        <a:xfrm>
          <a:off x="14541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37</xdr:row>
      <xdr:rowOff>159476</xdr:rowOff>
    </xdr:to>
    <xdr:cxnSp macro="">
      <xdr:nvCxnSpPr>
        <xdr:cNvPr id="416" name="直線コネクタ 415">
          <a:extLst>
            <a:ext uri="{FF2B5EF4-FFF2-40B4-BE49-F238E27FC236}">
              <a16:creationId xmlns:a16="http://schemas.microsoft.com/office/drawing/2014/main" id="{B8253B39-D1EB-4AF4-B95D-53590444865D}"/>
            </a:ext>
          </a:extLst>
        </xdr:cNvPr>
        <xdr:cNvCxnSpPr/>
      </xdr:nvCxnSpPr>
      <xdr:spPr>
        <a:xfrm>
          <a:off x="14592300" y="619288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115207</xdr:rowOff>
    </xdr:from>
    <xdr:to>
      <xdr:col>72</xdr:col>
      <xdr:colOff>38100</xdr:colOff>
      <xdr:row>36</xdr:row>
      <xdr:rowOff>45357</xdr:rowOff>
    </xdr:to>
    <xdr:sp macro="" textlink="">
      <xdr:nvSpPr>
        <xdr:cNvPr id="417" name="楕円 416">
          <a:extLst>
            <a:ext uri="{FF2B5EF4-FFF2-40B4-BE49-F238E27FC236}">
              <a16:creationId xmlns:a16="http://schemas.microsoft.com/office/drawing/2014/main" id="{26588F03-709C-4D21-A2F8-BA3E5F8AF7A8}"/>
            </a:ext>
          </a:extLst>
        </xdr:cNvPr>
        <xdr:cNvSpPr/>
      </xdr:nvSpPr>
      <xdr:spPr>
        <a:xfrm>
          <a:off x="13652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166007</xdr:rowOff>
    </xdr:from>
    <xdr:to>
      <xdr:col>76</xdr:col>
      <xdr:colOff>114300</xdr:colOff>
      <xdr:row>36</xdr:row>
      <xdr:rowOff>20683</xdr:rowOff>
    </xdr:to>
    <xdr:cxnSp macro="">
      <xdr:nvCxnSpPr>
        <xdr:cNvPr id="418" name="直線コネクタ 417">
          <a:extLst>
            <a:ext uri="{FF2B5EF4-FFF2-40B4-BE49-F238E27FC236}">
              <a16:creationId xmlns:a16="http://schemas.microsoft.com/office/drawing/2014/main" id="{A99C6BEA-6697-4880-9516-33A8C3308EB2}"/>
            </a:ext>
          </a:extLst>
        </xdr:cNvPr>
        <xdr:cNvCxnSpPr/>
      </xdr:nvCxnSpPr>
      <xdr:spPr>
        <a:xfrm>
          <a:off x="13703300" y="6166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19" name="n_1aveValue【一般廃棄物処理施設】&#10;有形固定資産減価償却率">
          <a:extLst>
            <a:ext uri="{FF2B5EF4-FFF2-40B4-BE49-F238E27FC236}">
              <a16:creationId xmlns:a16="http://schemas.microsoft.com/office/drawing/2014/main" id="{4B5B5971-EC7C-436F-86B6-EAA8356ED3BF}"/>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20" name="n_2aveValue【一般廃棄物処理施設】&#10;有形固定資産減価償却率">
          <a:extLst>
            <a:ext uri="{FF2B5EF4-FFF2-40B4-BE49-F238E27FC236}">
              <a16:creationId xmlns:a16="http://schemas.microsoft.com/office/drawing/2014/main" id="{B0506E1C-C470-4CB0-BD9F-3A9D7BDCF668}"/>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21" name="n_3aveValue【一般廃棄物処理施設】&#10;有形固定資産減価償却率">
          <a:extLst>
            <a:ext uri="{FF2B5EF4-FFF2-40B4-BE49-F238E27FC236}">
              <a16:creationId xmlns:a16="http://schemas.microsoft.com/office/drawing/2014/main" id="{C78E6917-813A-4603-A293-52745854D571}"/>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22" name="n_4aveValue【一般廃棄物処理施設】&#10;有形固定資産減価償却率">
          <a:extLst>
            <a:ext uri="{FF2B5EF4-FFF2-40B4-BE49-F238E27FC236}">
              <a16:creationId xmlns:a16="http://schemas.microsoft.com/office/drawing/2014/main" id="{2FA65463-1D3A-443B-800B-140BB80FD3DB}"/>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23" name="n_1mainValue【一般廃棄物処理施設】&#10;有形固定資産減価償却率">
          <a:extLst>
            <a:ext uri="{FF2B5EF4-FFF2-40B4-BE49-F238E27FC236}">
              <a16:creationId xmlns:a16="http://schemas.microsoft.com/office/drawing/2014/main" id="{E3731A70-24A2-4301-B3E2-C5F55DDB55B5}"/>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88010</xdr:rowOff>
    </xdr:from>
    <xdr:ext cx="405111" cy="259045"/>
    <xdr:sp macro="" textlink="">
      <xdr:nvSpPr>
        <xdr:cNvPr id="424" name="n_2mainValue【一般廃棄物処理施設】&#10;有形固定資産減価償却率">
          <a:extLst>
            <a:ext uri="{FF2B5EF4-FFF2-40B4-BE49-F238E27FC236}">
              <a16:creationId xmlns:a16="http://schemas.microsoft.com/office/drawing/2014/main" id="{ECDEB528-2C8C-4209-AA5E-C59B2C37CC32}"/>
            </a:ext>
          </a:extLst>
        </xdr:cNvPr>
        <xdr:cNvSpPr txBox="1"/>
      </xdr:nvSpPr>
      <xdr:spPr>
        <a:xfrm>
          <a:off x="14389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61884</xdr:rowOff>
    </xdr:from>
    <xdr:ext cx="405111" cy="259045"/>
    <xdr:sp macro="" textlink="">
      <xdr:nvSpPr>
        <xdr:cNvPr id="425" name="n_3mainValue【一般廃棄物処理施設】&#10;有形固定資産減価償却率">
          <a:extLst>
            <a:ext uri="{FF2B5EF4-FFF2-40B4-BE49-F238E27FC236}">
              <a16:creationId xmlns:a16="http://schemas.microsoft.com/office/drawing/2014/main" id="{5179918B-BF85-4054-9FB6-C5856C33586B}"/>
            </a:ext>
          </a:extLst>
        </xdr:cNvPr>
        <xdr:cNvSpPr txBox="1"/>
      </xdr:nvSpPr>
      <xdr:spPr>
        <a:xfrm>
          <a:off x="13500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869B7101-B826-49C8-A8D0-EC8F8B29E7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9F690C5C-8EB6-4BA7-AACA-CF41479638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C801B4FE-7DF8-455D-B63C-CF9A56479C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186853A0-EE4D-43B9-AEF8-1770BAD0FB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6A06ACAB-8C4D-4D8E-96F2-B31F18D464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4BCB0921-F203-43FB-BEA3-C767B2C851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E52F7E51-1431-4834-B560-0A4F8592B1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07AAB23F-9630-4F1C-BA14-1ACA19A64A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2F26C08B-917B-4496-97BA-9DFED36AC66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752DC2A5-240E-45A9-80AA-5778906872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6" name="直線コネクタ 435">
          <a:extLst>
            <a:ext uri="{FF2B5EF4-FFF2-40B4-BE49-F238E27FC236}">
              <a16:creationId xmlns:a16="http://schemas.microsoft.com/office/drawing/2014/main" id="{23F730AB-B8CC-43C3-A259-510A161CFA3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7" name="テキスト ボックス 436">
          <a:extLst>
            <a:ext uri="{FF2B5EF4-FFF2-40B4-BE49-F238E27FC236}">
              <a16:creationId xmlns:a16="http://schemas.microsoft.com/office/drawing/2014/main" id="{C6D6C235-7B2F-4793-8632-BB856A617C2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8" name="直線コネクタ 437">
          <a:extLst>
            <a:ext uri="{FF2B5EF4-FFF2-40B4-BE49-F238E27FC236}">
              <a16:creationId xmlns:a16="http://schemas.microsoft.com/office/drawing/2014/main" id="{AEC531F8-D160-4A67-9112-4C1E8B72B7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9" name="テキスト ボックス 438">
          <a:extLst>
            <a:ext uri="{FF2B5EF4-FFF2-40B4-BE49-F238E27FC236}">
              <a16:creationId xmlns:a16="http://schemas.microsoft.com/office/drawing/2014/main" id="{BB061EF7-FD76-47F1-9F79-6C1D5224C6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0" name="直線コネクタ 439">
          <a:extLst>
            <a:ext uri="{FF2B5EF4-FFF2-40B4-BE49-F238E27FC236}">
              <a16:creationId xmlns:a16="http://schemas.microsoft.com/office/drawing/2014/main" id="{06950424-FA63-455A-AE71-A2753F80DD1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1" name="テキスト ボックス 440">
          <a:extLst>
            <a:ext uri="{FF2B5EF4-FFF2-40B4-BE49-F238E27FC236}">
              <a16:creationId xmlns:a16="http://schemas.microsoft.com/office/drawing/2014/main" id="{54F4A0C8-6CCE-479C-9E3E-93E5512F48A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7BFAEBCF-F345-44F3-A880-8BC6013704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a:extLst>
            <a:ext uri="{FF2B5EF4-FFF2-40B4-BE49-F238E27FC236}">
              <a16:creationId xmlns:a16="http://schemas.microsoft.com/office/drawing/2014/main" id="{C934CAC1-5CB0-466A-87E0-5B43933F777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a:extLst>
            <a:ext uri="{FF2B5EF4-FFF2-40B4-BE49-F238E27FC236}">
              <a16:creationId xmlns:a16="http://schemas.microsoft.com/office/drawing/2014/main" id="{254128D7-7538-430E-B8B0-B1593578DB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5" name="直線コネクタ 444">
          <a:extLst>
            <a:ext uri="{FF2B5EF4-FFF2-40B4-BE49-F238E27FC236}">
              <a16:creationId xmlns:a16="http://schemas.microsoft.com/office/drawing/2014/main" id="{49C2FE45-6D4F-4E75-803F-FE65127696B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6" name="【一般廃棄物処理施設】&#10;一人当たり有形固定資産（償却資産）額最小値テキスト">
          <a:extLst>
            <a:ext uri="{FF2B5EF4-FFF2-40B4-BE49-F238E27FC236}">
              <a16:creationId xmlns:a16="http://schemas.microsoft.com/office/drawing/2014/main" id="{6DD60FB7-674E-4194-B707-7A8633BE8D4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7" name="直線コネクタ 446">
          <a:extLst>
            <a:ext uri="{FF2B5EF4-FFF2-40B4-BE49-F238E27FC236}">
              <a16:creationId xmlns:a16="http://schemas.microsoft.com/office/drawing/2014/main" id="{070715F8-B5A7-48DA-8874-7FB5C45242D5}"/>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8" name="【一般廃棄物処理施設】&#10;一人当たり有形固定資産（償却資産）額最大値テキスト">
          <a:extLst>
            <a:ext uri="{FF2B5EF4-FFF2-40B4-BE49-F238E27FC236}">
              <a16:creationId xmlns:a16="http://schemas.microsoft.com/office/drawing/2014/main" id="{72450551-ADA8-463E-9180-46287D07D121}"/>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9" name="直線コネクタ 448">
          <a:extLst>
            <a:ext uri="{FF2B5EF4-FFF2-40B4-BE49-F238E27FC236}">
              <a16:creationId xmlns:a16="http://schemas.microsoft.com/office/drawing/2014/main" id="{E87454EE-2212-4CF6-8D0A-4043026DBDEE}"/>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50" name="【一般廃棄物処理施設】&#10;一人当たり有形固定資産（償却資産）額平均値テキスト">
          <a:extLst>
            <a:ext uri="{FF2B5EF4-FFF2-40B4-BE49-F238E27FC236}">
              <a16:creationId xmlns:a16="http://schemas.microsoft.com/office/drawing/2014/main" id="{D8713F86-7039-45C9-8679-1FC397A489C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51" name="フローチャート: 判断 450">
          <a:extLst>
            <a:ext uri="{FF2B5EF4-FFF2-40B4-BE49-F238E27FC236}">
              <a16:creationId xmlns:a16="http://schemas.microsoft.com/office/drawing/2014/main" id="{535DC232-1DAA-4B6A-A9D6-2CC0FEDBF827}"/>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2" name="フローチャート: 判断 451">
          <a:extLst>
            <a:ext uri="{FF2B5EF4-FFF2-40B4-BE49-F238E27FC236}">
              <a16:creationId xmlns:a16="http://schemas.microsoft.com/office/drawing/2014/main" id="{64FEB055-F505-4803-ABCC-8BBA881C1471}"/>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3" name="フローチャート: 判断 452">
          <a:extLst>
            <a:ext uri="{FF2B5EF4-FFF2-40B4-BE49-F238E27FC236}">
              <a16:creationId xmlns:a16="http://schemas.microsoft.com/office/drawing/2014/main" id="{4882D9DA-62BC-4C75-BEE9-DD40D7C2CE3B}"/>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4" name="フローチャート: 判断 453">
          <a:extLst>
            <a:ext uri="{FF2B5EF4-FFF2-40B4-BE49-F238E27FC236}">
              <a16:creationId xmlns:a16="http://schemas.microsoft.com/office/drawing/2014/main" id="{33A87987-8E43-40ED-A972-EA6821009927}"/>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5" name="フローチャート: 判断 454">
          <a:extLst>
            <a:ext uri="{FF2B5EF4-FFF2-40B4-BE49-F238E27FC236}">
              <a16:creationId xmlns:a16="http://schemas.microsoft.com/office/drawing/2014/main" id="{BFAD4BB6-C9AD-4F18-B8DF-2DF2A7F3549E}"/>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92B68236-6914-4981-BC5F-B8372519FE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A93F300-E8CF-4423-BA84-C630A5967A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4D7CD30-E81E-4B7E-ADCF-766CD80537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7A04CF9-B9A3-436A-A5E5-92B35437E8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E4BCA50-BC01-43D1-A326-17088BFD73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77081</xdr:rowOff>
    </xdr:from>
    <xdr:to>
      <xdr:col>116</xdr:col>
      <xdr:colOff>114300</xdr:colOff>
      <xdr:row>41</xdr:row>
      <xdr:rowOff>7231</xdr:rowOff>
    </xdr:to>
    <xdr:sp macro="" textlink="">
      <xdr:nvSpPr>
        <xdr:cNvPr id="461" name="楕円 460">
          <a:extLst>
            <a:ext uri="{FF2B5EF4-FFF2-40B4-BE49-F238E27FC236}">
              <a16:creationId xmlns:a16="http://schemas.microsoft.com/office/drawing/2014/main" id="{1612DF46-FCC2-4E16-97BE-08BA18CCECA0}"/>
            </a:ext>
          </a:extLst>
        </xdr:cNvPr>
        <xdr:cNvSpPr/>
      </xdr:nvSpPr>
      <xdr:spPr>
        <a:xfrm>
          <a:off x="22110700" y="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163458</xdr:rowOff>
    </xdr:from>
    <xdr:ext cx="534377" cy="259045"/>
    <xdr:sp macro="" textlink="">
      <xdr:nvSpPr>
        <xdr:cNvPr id="462" name="【一般廃棄物処理施設】&#10;一人当たり有形固定資産（償却資産）額該当値テキスト">
          <a:extLst>
            <a:ext uri="{FF2B5EF4-FFF2-40B4-BE49-F238E27FC236}">
              <a16:creationId xmlns:a16="http://schemas.microsoft.com/office/drawing/2014/main" id="{80F084B4-1204-4005-81E7-4D007A804988}"/>
            </a:ext>
          </a:extLst>
        </xdr:cNvPr>
        <xdr:cNvSpPr txBox="1"/>
      </xdr:nvSpPr>
      <xdr:spPr>
        <a:xfrm>
          <a:off x="22199600"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77309</xdr:rowOff>
    </xdr:from>
    <xdr:to>
      <xdr:col>112</xdr:col>
      <xdr:colOff>38100</xdr:colOff>
      <xdr:row>41</xdr:row>
      <xdr:rowOff>7459</xdr:rowOff>
    </xdr:to>
    <xdr:sp macro="" textlink="">
      <xdr:nvSpPr>
        <xdr:cNvPr id="463" name="楕円 462">
          <a:extLst>
            <a:ext uri="{FF2B5EF4-FFF2-40B4-BE49-F238E27FC236}">
              <a16:creationId xmlns:a16="http://schemas.microsoft.com/office/drawing/2014/main" id="{AE055B0C-BE61-498C-8F9D-3FA236ADF2CF}"/>
            </a:ext>
          </a:extLst>
        </xdr:cNvPr>
        <xdr:cNvSpPr/>
      </xdr:nvSpPr>
      <xdr:spPr>
        <a:xfrm>
          <a:off x="21272500" y="69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127881</xdr:rowOff>
    </xdr:from>
    <xdr:to>
      <xdr:col>116</xdr:col>
      <xdr:colOff>63500</xdr:colOff>
      <xdr:row>40</xdr:row>
      <xdr:rowOff>128109</xdr:rowOff>
    </xdr:to>
    <xdr:cxnSp macro="">
      <xdr:nvCxnSpPr>
        <xdr:cNvPr id="464" name="直線コネクタ 463">
          <a:extLst>
            <a:ext uri="{FF2B5EF4-FFF2-40B4-BE49-F238E27FC236}">
              <a16:creationId xmlns:a16="http://schemas.microsoft.com/office/drawing/2014/main" id="{B110BDC8-1B58-456B-8A9A-55CA417F7D17}"/>
            </a:ext>
          </a:extLst>
        </xdr:cNvPr>
        <xdr:cNvCxnSpPr/>
      </xdr:nvCxnSpPr>
      <xdr:spPr>
        <a:xfrm flipV="1">
          <a:off x="21323300" y="698588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168201</xdr:rowOff>
    </xdr:from>
    <xdr:to>
      <xdr:col>107</xdr:col>
      <xdr:colOff>101600</xdr:colOff>
      <xdr:row>40</xdr:row>
      <xdr:rowOff>98351</xdr:rowOff>
    </xdr:to>
    <xdr:sp macro="" textlink="">
      <xdr:nvSpPr>
        <xdr:cNvPr id="465" name="楕円 464">
          <a:extLst>
            <a:ext uri="{FF2B5EF4-FFF2-40B4-BE49-F238E27FC236}">
              <a16:creationId xmlns:a16="http://schemas.microsoft.com/office/drawing/2014/main" id="{14D3F6A8-40A6-436B-8F79-343D820342CF}"/>
            </a:ext>
          </a:extLst>
        </xdr:cNvPr>
        <xdr:cNvSpPr/>
      </xdr:nvSpPr>
      <xdr:spPr>
        <a:xfrm>
          <a:off x="20383500" y="68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47551</xdr:rowOff>
    </xdr:from>
    <xdr:to>
      <xdr:col>111</xdr:col>
      <xdr:colOff>177800</xdr:colOff>
      <xdr:row>40</xdr:row>
      <xdr:rowOff>128109</xdr:rowOff>
    </xdr:to>
    <xdr:cxnSp macro="">
      <xdr:nvCxnSpPr>
        <xdr:cNvPr id="466" name="直線コネクタ 465">
          <a:extLst>
            <a:ext uri="{FF2B5EF4-FFF2-40B4-BE49-F238E27FC236}">
              <a16:creationId xmlns:a16="http://schemas.microsoft.com/office/drawing/2014/main" id="{A162757D-C601-4C94-A57D-6E23CF94EDEC}"/>
            </a:ext>
          </a:extLst>
        </xdr:cNvPr>
        <xdr:cNvCxnSpPr/>
      </xdr:nvCxnSpPr>
      <xdr:spPr>
        <a:xfrm>
          <a:off x="20434300" y="6905551"/>
          <a:ext cx="889000" cy="8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2237</xdr:rowOff>
    </xdr:from>
    <xdr:to>
      <xdr:col>102</xdr:col>
      <xdr:colOff>165100</xdr:colOff>
      <xdr:row>40</xdr:row>
      <xdr:rowOff>103837</xdr:rowOff>
    </xdr:to>
    <xdr:sp macro="" textlink="">
      <xdr:nvSpPr>
        <xdr:cNvPr id="467" name="楕円 466">
          <a:extLst>
            <a:ext uri="{FF2B5EF4-FFF2-40B4-BE49-F238E27FC236}">
              <a16:creationId xmlns:a16="http://schemas.microsoft.com/office/drawing/2014/main" id="{690B3F6F-718C-4693-B04C-A51D45EE4006}"/>
            </a:ext>
          </a:extLst>
        </xdr:cNvPr>
        <xdr:cNvSpPr/>
      </xdr:nvSpPr>
      <xdr:spPr>
        <a:xfrm>
          <a:off x="19494500" y="68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47551</xdr:rowOff>
    </xdr:from>
    <xdr:to>
      <xdr:col>107</xdr:col>
      <xdr:colOff>50800</xdr:colOff>
      <xdr:row>40</xdr:row>
      <xdr:rowOff>53037</xdr:rowOff>
    </xdr:to>
    <xdr:cxnSp macro="">
      <xdr:nvCxnSpPr>
        <xdr:cNvPr id="468" name="直線コネクタ 467">
          <a:extLst>
            <a:ext uri="{FF2B5EF4-FFF2-40B4-BE49-F238E27FC236}">
              <a16:creationId xmlns:a16="http://schemas.microsoft.com/office/drawing/2014/main" id="{A5BFD57C-FC5C-4443-919C-DC513B23BB0C}"/>
            </a:ext>
          </a:extLst>
        </xdr:cNvPr>
        <xdr:cNvCxnSpPr/>
      </xdr:nvCxnSpPr>
      <xdr:spPr>
        <a:xfrm flipV="1">
          <a:off x="19545300" y="69055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C8AE9C4A-67EF-4197-A3B5-A4A2988942B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4124A75B-4F72-42CA-A492-8D986608A683}"/>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71" name="n_3aveValue【一般廃棄物処理施設】&#10;一人当たり有形固定資産（償却資産）額">
          <a:extLst>
            <a:ext uri="{FF2B5EF4-FFF2-40B4-BE49-F238E27FC236}">
              <a16:creationId xmlns:a16="http://schemas.microsoft.com/office/drawing/2014/main" id="{09C4292A-DBB0-47D4-881E-4E176692E1D6}"/>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72" name="n_4aveValue【一般廃棄物処理施設】&#10;一人当たり有形固定資産（償却資産）額">
          <a:extLst>
            <a:ext uri="{FF2B5EF4-FFF2-40B4-BE49-F238E27FC236}">
              <a16:creationId xmlns:a16="http://schemas.microsoft.com/office/drawing/2014/main" id="{CAE9C91A-3B1F-4359-921F-16404739561A}"/>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170036</xdr:rowOff>
    </xdr:from>
    <xdr:ext cx="534377" cy="259045"/>
    <xdr:sp macro="" textlink="">
      <xdr:nvSpPr>
        <xdr:cNvPr id="473" name="n_1mainValue【一般廃棄物処理施設】&#10;一人当たり有形固定資産（償却資産）額">
          <a:extLst>
            <a:ext uri="{FF2B5EF4-FFF2-40B4-BE49-F238E27FC236}">
              <a16:creationId xmlns:a16="http://schemas.microsoft.com/office/drawing/2014/main" id="{C9B24DED-C33B-4EB4-9466-7C34E6604148}"/>
            </a:ext>
          </a:extLst>
        </xdr:cNvPr>
        <xdr:cNvSpPr txBox="1"/>
      </xdr:nvSpPr>
      <xdr:spPr>
        <a:xfrm>
          <a:off x="21043411" y="70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89478</xdr:rowOff>
    </xdr:from>
    <xdr:ext cx="534377" cy="259045"/>
    <xdr:sp macro="" textlink="">
      <xdr:nvSpPr>
        <xdr:cNvPr id="474" name="n_2mainValue【一般廃棄物処理施設】&#10;一人当たり有形固定資産（償却資産）額">
          <a:extLst>
            <a:ext uri="{FF2B5EF4-FFF2-40B4-BE49-F238E27FC236}">
              <a16:creationId xmlns:a16="http://schemas.microsoft.com/office/drawing/2014/main" id="{5F2F1C07-E883-43F1-9BC6-5A3129364C2A}"/>
            </a:ext>
          </a:extLst>
        </xdr:cNvPr>
        <xdr:cNvSpPr txBox="1"/>
      </xdr:nvSpPr>
      <xdr:spPr>
        <a:xfrm>
          <a:off x="20167111" y="69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94964</xdr:rowOff>
    </xdr:from>
    <xdr:ext cx="534377" cy="259045"/>
    <xdr:sp macro="" textlink="">
      <xdr:nvSpPr>
        <xdr:cNvPr id="475" name="n_3mainValue【一般廃棄物処理施設】&#10;一人当たり有形固定資産（償却資産）額">
          <a:extLst>
            <a:ext uri="{FF2B5EF4-FFF2-40B4-BE49-F238E27FC236}">
              <a16:creationId xmlns:a16="http://schemas.microsoft.com/office/drawing/2014/main" id="{A58298C4-E822-4FEA-9A4D-F2FCBEB20F40}"/>
            </a:ext>
          </a:extLst>
        </xdr:cNvPr>
        <xdr:cNvSpPr txBox="1"/>
      </xdr:nvSpPr>
      <xdr:spPr>
        <a:xfrm>
          <a:off x="19278111" y="6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C674A218-EACE-407C-BD9A-3C9002E1A3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3895E480-92BD-42DF-B408-71742AA86F8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84ACA005-92FB-4DE7-B339-23BAE87FE2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F626BCF9-5B7A-4058-AEAD-42E6BB052C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372D7F58-64C2-483F-BED7-615A886C3C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C57000F8-148F-4186-BF4D-FCA468FCB4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3C5689A7-45B8-48CF-8AE2-FAB54608CD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DFC69A49-D43F-41EB-8B1B-278FFF70E5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0A0B219A-D890-4E8D-8F18-0FCCFEA205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18CED398-8E09-4D79-8166-346064DA45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9221F7F4-00E2-4964-9867-6079ED6AEA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a:extLst>
            <a:ext uri="{FF2B5EF4-FFF2-40B4-BE49-F238E27FC236}">
              <a16:creationId xmlns:a16="http://schemas.microsoft.com/office/drawing/2014/main" id="{16C85603-F4FE-4E9A-AE16-FC1EE8460E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5BED7CAD-B6B7-4A19-A4F1-99B435349EE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a:extLst>
            <a:ext uri="{FF2B5EF4-FFF2-40B4-BE49-F238E27FC236}">
              <a16:creationId xmlns:a16="http://schemas.microsoft.com/office/drawing/2014/main" id="{8B935AE2-3771-4D5E-A5E3-209AB69382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a:extLst>
            <a:ext uri="{FF2B5EF4-FFF2-40B4-BE49-F238E27FC236}">
              <a16:creationId xmlns:a16="http://schemas.microsoft.com/office/drawing/2014/main" id="{19154BF9-9CE6-4353-AFFB-14B3C7259DC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a:extLst>
            <a:ext uri="{FF2B5EF4-FFF2-40B4-BE49-F238E27FC236}">
              <a16:creationId xmlns:a16="http://schemas.microsoft.com/office/drawing/2014/main" id="{BCC54BD3-7D53-481A-BEE9-D86FB17301B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a:extLst>
            <a:ext uri="{FF2B5EF4-FFF2-40B4-BE49-F238E27FC236}">
              <a16:creationId xmlns:a16="http://schemas.microsoft.com/office/drawing/2014/main" id="{E3F1547B-BB00-4122-A02A-65F35D99EA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a:extLst>
            <a:ext uri="{FF2B5EF4-FFF2-40B4-BE49-F238E27FC236}">
              <a16:creationId xmlns:a16="http://schemas.microsoft.com/office/drawing/2014/main" id="{FF6594D1-549E-425C-8BE8-D1E85ACE897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a:extLst>
            <a:ext uri="{FF2B5EF4-FFF2-40B4-BE49-F238E27FC236}">
              <a16:creationId xmlns:a16="http://schemas.microsoft.com/office/drawing/2014/main" id="{A4A00895-5CA4-4705-8604-C350B7403D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a:extLst>
            <a:ext uri="{FF2B5EF4-FFF2-40B4-BE49-F238E27FC236}">
              <a16:creationId xmlns:a16="http://schemas.microsoft.com/office/drawing/2014/main" id="{D5808DBB-8696-4D60-A2C7-BEE4DE6CAF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a:extLst>
            <a:ext uri="{FF2B5EF4-FFF2-40B4-BE49-F238E27FC236}">
              <a16:creationId xmlns:a16="http://schemas.microsoft.com/office/drawing/2014/main" id="{2D2FD469-396A-4DA5-AEA2-FA17E62248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a:extLst>
            <a:ext uri="{FF2B5EF4-FFF2-40B4-BE49-F238E27FC236}">
              <a16:creationId xmlns:a16="http://schemas.microsoft.com/office/drawing/2014/main" id="{945E497A-B3A7-4051-A972-3D7623C6B8B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a:extLst>
            <a:ext uri="{FF2B5EF4-FFF2-40B4-BE49-F238E27FC236}">
              <a16:creationId xmlns:a16="http://schemas.microsoft.com/office/drawing/2014/main" id="{242C9811-D990-4F63-81EC-CB97CE2D68E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2DD46635-A540-4F8E-B51F-9B1F8EEE20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898C4C7-B862-47A7-9A0D-47D4D9CDA7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01" name="直線コネクタ 500">
          <a:extLst>
            <a:ext uri="{FF2B5EF4-FFF2-40B4-BE49-F238E27FC236}">
              <a16:creationId xmlns:a16="http://schemas.microsoft.com/office/drawing/2014/main" id="{C1226848-8FFD-4808-97B2-2EF156C22716}"/>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02" name="【保健センター・保健所】&#10;有形固定資産減価償却率最小値テキスト">
          <a:extLst>
            <a:ext uri="{FF2B5EF4-FFF2-40B4-BE49-F238E27FC236}">
              <a16:creationId xmlns:a16="http://schemas.microsoft.com/office/drawing/2014/main" id="{DF36FF2A-3E28-4AF6-882F-935D64A3E9BE}"/>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03" name="直線コネクタ 502">
          <a:extLst>
            <a:ext uri="{FF2B5EF4-FFF2-40B4-BE49-F238E27FC236}">
              <a16:creationId xmlns:a16="http://schemas.microsoft.com/office/drawing/2014/main" id="{639B67DB-F5D1-4025-8BCA-17F14645D13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04" name="【保健センター・保健所】&#10;有形固定資産減価償却率最大値テキスト">
          <a:extLst>
            <a:ext uri="{FF2B5EF4-FFF2-40B4-BE49-F238E27FC236}">
              <a16:creationId xmlns:a16="http://schemas.microsoft.com/office/drawing/2014/main" id="{E3BA949A-B6D5-4D12-AB42-C38DCE54CA3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5" name="直線コネクタ 504">
          <a:extLst>
            <a:ext uri="{FF2B5EF4-FFF2-40B4-BE49-F238E27FC236}">
              <a16:creationId xmlns:a16="http://schemas.microsoft.com/office/drawing/2014/main" id="{5DED2F47-5648-4841-AB30-595AEC05F405}"/>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EF815BFB-BAC8-4852-817E-5DEF3076420A}"/>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07" name="フローチャート: 判断 506">
          <a:extLst>
            <a:ext uri="{FF2B5EF4-FFF2-40B4-BE49-F238E27FC236}">
              <a16:creationId xmlns:a16="http://schemas.microsoft.com/office/drawing/2014/main" id="{BB065A57-545C-44A2-AD46-D1F78775ACD5}"/>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08" name="フローチャート: 判断 507">
          <a:extLst>
            <a:ext uri="{FF2B5EF4-FFF2-40B4-BE49-F238E27FC236}">
              <a16:creationId xmlns:a16="http://schemas.microsoft.com/office/drawing/2014/main" id="{5C416EBD-E532-43F6-AFEE-E660C708CD7E}"/>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09" name="フローチャート: 判断 508">
          <a:extLst>
            <a:ext uri="{FF2B5EF4-FFF2-40B4-BE49-F238E27FC236}">
              <a16:creationId xmlns:a16="http://schemas.microsoft.com/office/drawing/2014/main" id="{854B8921-7486-4987-AA0A-E7184F32ADD6}"/>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0" name="フローチャート: 判断 509">
          <a:extLst>
            <a:ext uri="{FF2B5EF4-FFF2-40B4-BE49-F238E27FC236}">
              <a16:creationId xmlns:a16="http://schemas.microsoft.com/office/drawing/2014/main" id="{99BABA9A-3E52-4B65-BBC3-65EB230118B6}"/>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11" name="フローチャート: 判断 510">
          <a:extLst>
            <a:ext uri="{FF2B5EF4-FFF2-40B4-BE49-F238E27FC236}">
              <a16:creationId xmlns:a16="http://schemas.microsoft.com/office/drawing/2014/main" id="{C81F144F-43BD-4AAD-B4CD-DE708D7EDC3E}"/>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865708A-5CBA-4329-BBF0-3B7FF0E49C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58C09D47-1625-41D5-A2BD-AEBC641022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A9CC6C1-3A1A-4711-BC20-D38DE4D1D8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59FC6BD-F527-4126-8745-DA477D3FA4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3BBE2FA-97DE-4105-9ED5-9069E567B2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17" name="楕円 516">
          <a:extLst>
            <a:ext uri="{FF2B5EF4-FFF2-40B4-BE49-F238E27FC236}">
              <a16:creationId xmlns:a16="http://schemas.microsoft.com/office/drawing/2014/main" id="{3F7304FA-38F4-4E9B-9D69-DEB0DAF83E13}"/>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C672EC6D-339F-40CA-9AB9-A85E5A316BAA}"/>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519" name="楕円 518">
          <a:extLst>
            <a:ext uri="{FF2B5EF4-FFF2-40B4-BE49-F238E27FC236}">
              <a16:creationId xmlns:a16="http://schemas.microsoft.com/office/drawing/2014/main" id="{8C036950-3E75-40C2-9AB2-37EC6D9EBD70}"/>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125730</xdr:rowOff>
    </xdr:to>
    <xdr:cxnSp macro="">
      <xdr:nvCxnSpPr>
        <xdr:cNvPr id="520" name="直線コネクタ 519">
          <a:extLst>
            <a:ext uri="{FF2B5EF4-FFF2-40B4-BE49-F238E27FC236}">
              <a16:creationId xmlns:a16="http://schemas.microsoft.com/office/drawing/2014/main" id="{FCD15900-F817-4AE8-B45A-D4563188B175}"/>
            </a:ext>
          </a:extLst>
        </xdr:cNvPr>
        <xdr:cNvCxnSpPr/>
      </xdr:nvCxnSpPr>
      <xdr:spPr>
        <a:xfrm>
          <a:off x="15481300" y="1020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21" name="楕円 520">
          <a:extLst>
            <a:ext uri="{FF2B5EF4-FFF2-40B4-BE49-F238E27FC236}">
              <a16:creationId xmlns:a16="http://schemas.microsoft.com/office/drawing/2014/main" id="{73487B92-013F-422B-A432-5BCE0E3F421D}"/>
            </a:ext>
          </a:extLst>
        </xdr:cNvPr>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93073</xdr:rowOff>
    </xdr:to>
    <xdr:cxnSp macro="">
      <xdr:nvCxnSpPr>
        <xdr:cNvPr id="522" name="直線コネクタ 521">
          <a:extLst>
            <a:ext uri="{FF2B5EF4-FFF2-40B4-BE49-F238E27FC236}">
              <a16:creationId xmlns:a16="http://schemas.microsoft.com/office/drawing/2014/main" id="{0ED5114C-E83F-40E3-8339-DF322411DD4A}"/>
            </a:ext>
          </a:extLst>
        </xdr:cNvPr>
        <xdr:cNvCxnSpPr/>
      </xdr:nvCxnSpPr>
      <xdr:spPr>
        <a:xfrm>
          <a:off x="14592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523" name="楕円 522">
          <a:extLst>
            <a:ext uri="{FF2B5EF4-FFF2-40B4-BE49-F238E27FC236}">
              <a16:creationId xmlns:a16="http://schemas.microsoft.com/office/drawing/2014/main" id="{D4008C99-B919-4D75-B725-5F367B76F5C2}"/>
            </a:ext>
          </a:extLst>
        </xdr:cNvPr>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60416</xdr:rowOff>
    </xdr:to>
    <xdr:cxnSp macro="">
      <xdr:nvCxnSpPr>
        <xdr:cNvPr id="524" name="直線コネクタ 523">
          <a:extLst>
            <a:ext uri="{FF2B5EF4-FFF2-40B4-BE49-F238E27FC236}">
              <a16:creationId xmlns:a16="http://schemas.microsoft.com/office/drawing/2014/main" id="{1E2C2139-2D69-4072-8FF0-FBF2594E4877}"/>
            </a:ext>
          </a:extLst>
        </xdr:cNvPr>
        <xdr:cNvCxnSpPr/>
      </xdr:nvCxnSpPr>
      <xdr:spPr>
        <a:xfrm>
          <a:off x="13703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EB5AD7B9-5E01-42E4-B9C3-37C18976D6EE}"/>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153B1068-53FA-441A-BE1A-92B00648EFE5}"/>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3D287CB7-061E-4318-B75A-5C7E5419C8B2}"/>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F05991AB-A459-4437-80FE-352DE5B3D91B}"/>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EA110DCE-761D-44A2-9F93-0FBB33E7E9B1}"/>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6D790FD0-48E5-4F87-A34F-7534DC97FB13}"/>
            </a:ext>
          </a:extLst>
        </xdr:cNvPr>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5FD04603-098F-4701-986B-23BD2CDA4F78}"/>
            </a:ext>
          </a:extLst>
        </xdr:cNvPr>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8A024A8B-ADC6-405A-BD87-D012D0F657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93A311A2-DCA0-4A05-8E56-C8E9467CCE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7E523D54-827C-4524-9448-DB437D743E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87682ECE-6305-4A26-B4B6-AC9C15C11C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F5363D5A-A8D4-48ED-BA41-5A51B81638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47FBF69-ADB6-4B31-9EBF-C7EB4B23AF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F4F2D29C-824C-4AC8-93A2-FB0CD79070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C33C046B-0072-4151-9B79-309CDE8B73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D188D22C-B394-4885-A698-7461CA3E2F4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33047D3D-8BBE-4033-AA97-9454AD14D2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a:extLst>
            <a:ext uri="{FF2B5EF4-FFF2-40B4-BE49-F238E27FC236}">
              <a16:creationId xmlns:a16="http://schemas.microsoft.com/office/drawing/2014/main" id="{5F3EC797-B09F-42A3-884F-A09AE5B7A7E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a:extLst>
            <a:ext uri="{FF2B5EF4-FFF2-40B4-BE49-F238E27FC236}">
              <a16:creationId xmlns:a16="http://schemas.microsoft.com/office/drawing/2014/main" id="{1C510883-14C1-428B-A540-4D363DAD47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a:extLst>
            <a:ext uri="{FF2B5EF4-FFF2-40B4-BE49-F238E27FC236}">
              <a16:creationId xmlns:a16="http://schemas.microsoft.com/office/drawing/2014/main" id="{25DE71FA-AE0D-4270-BBE7-CE568D19BE6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a:extLst>
            <a:ext uri="{FF2B5EF4-FFF2-40B4-BE49-F238E27FC236}">
              <a16:creationId xmlns:a16="http://schemas.microsoft.com/office/drawing/2014/main" id="{019ED606-8259-4175-995C-0CFADCF737C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a:extLst>
            <a:ext uri="{FF2B5EF4-FFF2-40B4-BE49-F238E27FC236}">
              <a16:creationId xmlns:a16="http://schemas.microsoft.com/office/drawing/2014/main" id="{18CBEBCE-7816-4B52-A8E4-E9B93F10911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a:extLst>
            <a:ext uri="{FF2B5EF4-FFF2-40B4-BE49-F238E27FC236}">
              <a16:creationId xmlns:a16="http://schemas.microsoft.com/office/drawing/2014/main" id="{97CDA30E-D451-4AE4-B146-E0C774BCD0D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a:extLst>
            <a:ext uri="{FF2B5EF4-FFF2-40B4-BE49-F238E27FC236}">
              <a16:creationId xmlns:a16="http://schemas.microsoft.com/office/drawing/2014/main" id="{B9A9D704-F9B0-4BEF-B091-65E23B1CF53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a:extLst>
            <a:ext uri="{FF2B5EF4-FFF2-40B4-BE49-F238E27FC236}">
              <a16:creationId xmlns:a16="http://schemas.microsoft.com/office/drawing/2014/main" id="{C9132284-002D-456A-B2B3-1ADEAA93AC6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a:extLst>
            <a:ext uri="{FF2B5EF4-FFF2-40B4-BE49-F238E27FC236}">
              <a16:creationId xmlns:a16="http://schemas.microsoft.com/office/drawing/2014/main" id="{96063838-2AFC-4ACE-BA42-9EDC46D6C92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a:extLst>
            <a:ext uri="{FF2B5EF4-FFF2-40B4-BE49-F238E27FC236}">
              <a16:creationId xmlns:a16="http://schemas.microsoft.com/office/drawing/2014/main" id="{931B46DB-8448-4748-900F-84B0122C9EB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a:extLst>
            <a:ext uri="{FF2B5EF4-FFF2-40B4-BE49-F238E27FC236}">
              <a16:creationId xmlns:a16="http://schemas.microsoft.com/office/drawing/2014/main" id="{867D4342-9839-4046-B5D1-E779726AE8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3" name="テキスト ボックス 552">
          <a:extLst>
            <a:ext uri="{FF2B5EF4-FFF2-40B4-BE49-F238E27FC236}">
              <a16:creationId xmlns:a16="http://schemas.microsoft.com/office/drawing/2014/main" id="{8D412858-FE78-46FF-9C6D-931C7B86E99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8E772102-02DC-48CE-8107-C011196F23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a:extLst>
            <a:ext uri="{FF2B5EF4-FFF2-40B4-BE49-F238E27FC236}">
              <a16:creationId xmlns:a16="http://schemas.microsoft.com/office/drawing/2014/main" id="{67B9BE26-9DE2-4A76-9EB5-B9B99C1AA4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a:extLst>
            <a:ext uri="{FF2B5EF4-FFF2-40B4-BE49-F238E27FC236}">
              <a16:creationId xmlns:a16="http://schemas.microsoft.com/office/drawing/2014/main" id="{CB320EA6-DE24-4B43-8961-0BB26F62F9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57" name="直線コネクタ 556">
          <a:extLst>
            <a:ext uri="{FF2B5EF4-FFF2-40B4-BE49-F238E27FC236}">
              <a16:creationId xmlns:a16="http://schemas.microsoft.com/office/drawing/2014/main" id="{0491ACFC-AF31-4D76-ABEF-A8BAC322C968}"/>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58" name="【保健センター・保健所】&#10;一人当たり面積最小値テキスト">
          <a:extLst>
            <a:ext uri="{FF2B5EF4-FFF2-40B4-BE49-F238E27FC236}">
              <a16:creationId xmlns:a16="http://schemas.microsoft.com/office/drawing/2014/main" id="{52AE715D-7B93-4E2C-A5B1-A79C79306395}"/>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59" name="直線コネクタ 558">
          <a:extLst>
            <a:ext uri="{FF2B5EF4-FFF2-40B4-BE49-F238E27FC236}">
              <a16:creationId xmlns:a16="http://schemas.microsoft.com/office/drawing/2014/main" id="{0EC7EF77-12AC-4329-9D64-FEAD8F62E129}"/>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60" name="【保健センター・保健所】&#10;一人当たり面積最大値テキスト">
          <a:extLst>
            <a:ext uri="{FF2B5EF4-FFF2-40B4-BE49-F238E27FC236}">
              <a16:creationId xmlns:a16="http://schemas.microsoft.com/office/drawing/2014/main" id="{D98F2E41-F274-4855-8C2D-A51C5578F27E}"/>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61" name="直線コネクタ 560">
          <a:extLst>
            <a:ext uri="{FF2B5EF4-FFF2-40B4-BE49-F238E27FC236}">
              <a16:creationId xmlns:a16="http://schemas.microsoft.com/office/drawing/2014/main" id="{26999824-EE19-43D3-B74B-B97C447C4DA6}"/>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62" name="【保健センター・保健所】&#10;一人当たり面積平均値テキスト">
          <a:extLst>
            <a:ext uri="{FF2B5EF4-FFF2-40B4-BE49-F238E27FC236}">
              <a16:creationId xmlns:a16="http://schemas.microsoft.com/office/drawing/2014/main" id="{9EEE3604-7BE7-489F-82E7-9EE775FC28C8}"/>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63" name="フローチャート: 判断 562">
          <a:extLst>
            <a:ext uri="{FF2B5EF4-FFF2-40B4-BE49-F238E27FC236}">
              <a16:creationId xmlns:a16="http://schemas.microsoft.com/office/drawing/2014/main" id="{3C680D75-7BFA-4281-A9AA-96F21F7C5B7E}"/>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64" name="フローチャート: 判断 563">
          <a:extLst>
            <a:ext uri="{FF2B5EF4-FFF2-40B4-BE49-F238E27FC236}">
              <a16:creationId xmlns:a16="http://schemas.microsoft.com/office/drawing/2014/main" id="{C3E4C072-894E-4C6E-AD34-A1617E652FAA}"/>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65" name="フローチャート: 判断 564">
          <a:extLst>
            <a:ext uri="{FF2B5EF4-FFF2-40B4-BE49-F238E27FC236}">
              <a16:creationId xmlns:a16="http://schemas.microsoft.com/office/drawing/2014/main" id="{46F7CC4F-6CC3-41BA-B1DA-698DAF61AFA4}"/>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66" name="フローチャート: 判断 565">
          <a:extLst>
            <a:ext uri="{FF2B5EF4-FFF2-40B4-BE49-F238E27FC236}">
              <a16:creationId xmlns:a16="http://schemas.microsoft.com/office/drawing/2014/main" id="{9DEEEE6B-43DE-45A7-90DB-6AFBEB6BBE36}"/>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67" name="フローチャート: 判断 566">
          <a:extLst>
            <a:ext uri="{FF2B5EF4-FFF2-40B4-BE49-F238E27FC236}">
              <a16:creationId xmlns:a16="http://schemas.microsoft.com/office/drawing/2014/main" id="{55289E1C-221C-4AB1-ADD4-5FC9A946EA8D}"/>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891314AA-D7F4-4E49-941C-7F83BB01EC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410B7A68-C552-4C6B-A48C-2C021089571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F9841CF5-F274-4DAB-A390-7E88AFC4F0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10386E8C-19AB-4094-8AE0-7D3DE98619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2B3130AA-6CF0-41C8-A355-0EED14505F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573" name="楕円 572">
          <a:extLst>
            <a:ext uri="{FF2B5EF4-FFF2-40B4-BE49-F238E27FC236}">
              <a16:creationId xmlns:a16="http://schemas.microsoft.com/office/drawing/2014/main" id="{3D616C2C-4C2C-4190-BDD2-62925A177867}"/>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20700</xdr:rowOff>
    </xdr:from>
    <xdr:ext cx="469744" cy="259045"/>
    <xdr:sp macro="" textlink="">
      <xdr:nvSpPr>
        <xdr:cNvPr id="574" name="【保健センター・保健所】&#10;一人当たり面積該当値テキスト">
          <a:extLst>
            <a:ext uri="{FF2B5EF4-FFF2-40B4-BE49-F238E27FC236}">
              <a16:creationId xmlns:a16="http://schemas.microsoft.com/office/drawing/2014/main" id="{02E333B4-DFF5-4E8E-8EB6-8D9F5F5C8B97}"/>
            </a:ext>
          </a:extLst>
        </xdr:cNvPr>
        <xdr:cNvSpPr txBox="1"/>
      </xdr:nvSpPr>
      <xdr:spPr>
        <a:xfrm>
          <a:off x="22199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575" name="楕円 574">
          <a:extLst>
            <a:ext uri="{FF2B5EF4-FFF2-40B4-BE49-F238E27FC236}">
              <a16:creationId xmlns:a16="http://schemas.microsoft.com/office/drawing/2014/main" id="{7292434F-EA0D-4DC4-A73F-74A96EC71ED4}"/>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158387</xdr:rowOff>
    </xdr:to>
    <xdr:cxnSp macro="">
      <xdr:nvCxnSpPr>
        <xdr:cNvPr id="576" name="直線コネクタ 575">
          <a:extLst>
            <a:ext uri="{FF2B5EF4-FFF2-40B4-BE49-F238E27FC236}">
              <a16:creationId xmlns:a16="http://schemas.microsoft.com/office/drawing/2014/main" id="{19EE43E2-781E-4B55-93FE-1F42CCDA2887}"/>
            </a:ext>
          </a:extLst>
        </xdr:cNvPr>
        <xdr:cNvCxnSpPr/>
      </xdr:nvCxnSpPr>
      <xdr:spPr>
        <a:xfrm flipV="1">
          <a:off x="21323300" y="1095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577" name="楕円 576">
          <a:extLst>
            <a:ext uri="{FF2B5EF4-FFF2-40B4-BE49-F238E27FC236}">
              <a16:creationId xmlns:a16="http://schemas.microsoft.com/office/drawing/2014/main" id="{34412263-07A5-45E8-AE60-341CC82E32BF}"/>
            </a:ext>
          </a:extLst>
        </xdr:cNvPr>
        <xdr:cNvSpPr/>
      </xdr:nvSpPr>
      <xdr:spPr>
        <a:xfrm>
          <a:off x="20383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158387</xdr:rowOff>
    </xdr:to>
    <xdr:cxnSp macro="">
      <xdr:nvCxnSpPr>
        <xdr:cNvPr id="578" name="直線コネクタ 577">
          <a:extLst>
            <a:ext uri="{FF2B5EF4-FFF2-40B4-BE49-F238E27FC236}">
              <a16:creationId xmlns:a16="http://schemas.microsoft.com/office/drawing/2014/main" id="{C123E3DA-CDFF-454C-881B-FFC7D27EF167}"/>
            </a:ext>
          </a:extLst>
        </xdr:cNvPr>
        <xdr:cNvCxnSpPr/>
      </xdr:nvCxnSpPr>
      <xdr:spPr>
        <a:xfrm>
          <a:off x="20434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579" name="楕円 578">
          <a:extLst>
            <a:ext uri="{FF2B5EF4-FFF2-40B4-BE49-F238E27FC236}">
              <a16:creationId xmlns:a16="http://schemas.microsoft.com/office/drawing/2014/main" id="{78D3407C-545C-4AE6-A297-3AE4C5B0D83A}"/>
            </a:ext>
          </a:extLst>
        </xdr:cNvPr>
        <xdr:cNvSpPr/>
      </xdr:nvSpPr>
      <xdr:spPr>
        <a:xfrm>
          <a:off x="19494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161653</xdr:rowOff>
    </xdr:to>
    <xdr:cxnSp macro="">
      <xdr:nvCxnSpPr>
        <xdr:cNvPr id="580" name="直線コネクタ 579">
          <a:extLst>
            <a:ext uri="{FF2B5EF4-FFF2-40B4-BE49-F238E27FC236}">
              <a16:creationId xmlns:a16="http://schemas.microsoft.com/office/drawing/2014/main" id="{B27EEC15-3CE4-4C51-A716-9681631F1081}"/>
            </a:ext>
          </a:extLst>
        </xdr:cNvPr>
        <xdr:cNvCxnSpPr/>
      </xdr:nvCxnSpPr>
      <xdr:spPr>
        <a:xfrm flipV="1">
          <a:off x="19545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81" name="n_1aveValue【保健センター・保健所】&#10;一人当たり面積">
          <a:extLst>
            <a:ext uri="{FF2B5EF4-FFF2-40B4-BE49-F238E27FC236}">
              <a16:creationId xmlns:a16="http://schemas.microsoft.com/office/drawing/2014/main" id="{2FE35F4F-E5CC-453E-BA28-A260595FB497}"/>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82" name="n_2aveValue【保健センター・保健所】&#10;一人当たり面積">
          <a:extLst>
            <a:ext uri="{FF2B5EF4-FFF2-40B4-BE49-F238E27FC236}">
              <a16:creationId xmlns:a16="http://schemas.microsoft.com/office/drawing/2014/main" id="{3B3835E6-46A4-4253-AB29-878BC02975ED}"/>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83" name="n_3aveValue【保健センター・保健所】&#10;一人当たり面積">
          <a:extLst>
            <a:ext uri="{FF2B5EF4-FFF2-40B4-BE49-F238E27FC236}">
              <a16:creationId xmlns:a16="http://schemas.microsoft.com/office/drawing/2014/main" id="{166E1EFF-7462-4A18-BB68-E07404FA353C}"/>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84" name="n_4aveValue【保健センター・保健所】&#10;一人当たり面積">
          <a:extLst>
            <a:ext uri="{FF2B5EF4-FFF2-40B4-BE49-F238E27FC236}">
              <a16:creationId xmlns:a16="http://schemas.microsoft.com/office/drawing/2014/main" id="{BF37F17D-0E3A-4D45-99AE-E61458FDC807}"/>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585" name="n_1mainValue【保健センター・保健所】&#10;一人当たり面積">
          <a:extLst>
            <a:ext uri="{FF2B5EF4-FFF2-40B4-BE49-F238E27FC236}">
              <a16:creationId xmlns:a16="http://schemas.microsoft.com/office/drawing/2014/main" id="{F58C5D59-4C18-4E30-B196-5D4FA4A81CB8}"/>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586" name="n_2mainValue【保健センター・保健所】&#10;一人当たり面積">
          <a:extLst>
            <a:ext uri="{FF2B5EF4-FFF2-40B4-BE49-F238E27FC236}">
              <a16:creationId xmlns:a16="http://schemas.microsoft.com/office/drawing/2014/main" id="{2044DE3C-957B-40ED-BED6-EA9EA654C2A4}"/>
            </a:ext>
          </a:extLst>
        </xdr:cNvPr>
        <xdr:cNvSpPr txBox="1"/>
      </xdr:nvSpPr>
      <xdr:spPr>
        <a:xfrm>
          <a:off x="20199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587" name="n_3mainValue【保健センター・保健所】&#10;一人当たり面積">
          <a:extLst>
            <a:ext uri="{FF2B5EF4-FFF2-40B4-BE49-F238E27FC236}">
              <a16:creationId xmlns:a16="http://schemas.microsoft.com/office/drawing/2014/main" id="{8F66E7B7-7035-46F5-B949-37F29093759A}"/>
            </a:ext>
          </a:extLst>
        </xdr:cNvPr>
        <xdr:cNvSpPr txBox="1"/>
      </xdr:nvSpPr>
      <xdr:spPr>
        <a:xfrm>
          <a:off x="19310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2E558D8C-4D6F-43EB-A209-EC680B9B61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8179C5EE-49FD-4D71-97DE-523D689D88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F46B08EB-543E-4269-A5C8-5E573BB7F5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FFF383AA-8AA2-4AC5-922D-81B291979B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FDFF7C26-4F23-4333-A28A-F834224BCE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B5AA135E-AE59-4D71-AA75-B6037AFDD5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6EBDCDF6-520A-4679-A57F-524B6FA217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82C617A7-05E0-4E54-A250-E9F3C6F209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6C7B6058-FF46-43DC-B2E6-91180E6B5A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03D2B1FD-52B3-4314-824F-7ACB91408B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id="{7355C9C8-2EC1-40BE-941A-B675AE9D36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6A363BC0-3451-4FA1-B012-D48AC543833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42C0EEEC-C51C-40AC-A3DF-1E5A086F0D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DE5D3624-DBC7-48AB-B629-2E447BBA3C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9355D61A-528D-4A48-9A06-3A5C91A607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50174550-F4B4-4A18-99BE-6FAC581564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58BB441E-C40C-451D-9D53-DEA9EAFA802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3D0C0009-F6BD-46E6-8EBE-CD45DD8628E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83A6A31B-B119-44F2-98CE-8B927043FE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57BA5CA9-CC40-4C28-ABF6-E59B1C64E8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743DC542-D551-4820-ACF5-FCEDD7E15B6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8D86F6FE-FCD2-4808-87B5-DA8523BC70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a:extLst>
            <a:ext uri="{FF2B5EF4-FFF2-40B4-BE49-F238E27FC236}">
              <a16:creationId xmlns:a16="http://schemas.microsoft.com/office/drawing/2014/main" id="{DDDBC1E7-1743-4574-B354-FE8FC2A4142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C48EC6BD-B9DB-47B4-8497-68EA2E157E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19EC4FF1-77FF-499D-B026-479195AF72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13" name="直線コネクタ 612">
          <a:extLst>
            <a:ext uri="{FF2B5EF4-FFF2-40B4-BE49-F238E27FC236}">
              <a16:creationId xmlns:a16="http://schemas.microsoft.com/office/drawing/2014/main" id="{615F10A4-74BF-4ACA-A5B6-56B7CBFC8549}"/>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a:extLst>
            <a:ext uri="{FF2B5EF4-FFF2-40B4-BE49-F238E27FC236}">
              <a16:creationId xmlns:a16="http://schemas.microsoft.com/office/drawing/2014/main" id="{B139EB47-F61D-478B-86F4-1DC599CE90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a:extLst>
            <a:ext uri="{FF2B5EF4-FFF2-40B4-BE49-F238E27FC236}">
              <a16:creationId xmlns:a16="http://schemas.microsoft.com/office/drawing/2014/main" id="{B811BFEB-BF76-4444-8FD0-0DEE9468E78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6" name="【消防施設】&#10;有形固定資産減価償却率最大値テキスト">
          <a:extLst>
            <a:ext uri="{FF2B5EF4-FFF2-40B4-BE49-F238E27FC236}">
              <a16:creationId xmlns:a16="http://schemas.microsoft.com/office/drawing/2014/main" id="{A3783731-FDF8-4F57-98C0-ECE1CC3FF7A1}"/>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7" name="直線コネクタ 616">
          <a:extLst>
            <a:ext uri="{FF2B5EF4-FFF2-40B4-BE49-F238E27FC236}">
              <a16:creationId xmlns:a16="http://schemas.microsoft.com/office/drawing/2014/main" id="{1AD83EED-AEC2-45D4-95B3-60EC4925F5B4}"/>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62648467-AD71-40D7-AB67-2F9F02CFC458}"/>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9" name="フローチャート: 判断 618">
          <a:extLst>
            <a:ext uri="{FF2B5EF4-FFF2-40B4-BE49-F238E27FC236}">
              <a16:creationId xmlns:a16="http://schemas.microsoft.com/office/drawing/2014/main" id="{3FD72FF8-A91D-4647-98EB-41F3B1F6F7C1}"/>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20" name="フローチャート: 判断 619">
          <a:extLst>
            <a:ext uri="{FF2B5EF4-FFF2-40B4-BE49-F238E27FC236}">
              <a16:creationId xmlns:a16="http://schemas.microsoft.com/office/drawing/2014/main" id="{DCF549AC-A8B9-4192-A9EA-78EF460A2E3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21" name="フローチャート: 判断 620">
          <a:extLst>
            <a:ext uri="{FF2B5EF4-FFF2-40B4-BE49-F238E27FC236}">
              <a16:creationId xmlns:a16="http://schemas.microsoft.com/office/drawing/2014/main" id="{49DA086E-66D2-4D6A-AB01-89CC821FF31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2" name="フローチャート: 判断 621">
          <a:extLst>
            <a:ext uri="{FF2B5EF4-FFF2-40B4-BE49-F238E27FC236}">
              <a16:creationId xmlns:a16="http://schemas.microsoft.com/office/drawing/2014/main" id="{D35B65A2-FC3E-497D-9927-F132329941C8}"/>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23" name="フローチャート: 判断 622">
          <a:extLst>
            <a:ext uri="{FF2B5EF4-FFF2-40B4-BE49-F238E27FC236}">
              <a16:creationId xmlns:a16="http://schemas.microsoft.com/office/drawing/2014/main" id="{ED9D7AEE-8F18-48F5-96FA-797AAA0560C4}"/>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CAF0919-FECA-4781-B163-24FE3561F1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CFBDB67-7E25-4592-AE21-C2B88BE43F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B2EDA08-6FA1-408D-A60B-34E52B3B0B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3FAE664-11A1-4C05-B392-18A01A08B6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EBF15C6A-11B2-4C7D-9FD8-438725EE71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29" name="楕円 628">
          <a:extLst>
            <a:ext uri="{FF2B5EF4-FFF2-40B4-BE49-F238E27FC236}">
              <a16:creationId xmlns:a16="http://schemas.microsoft.com/office/drawing/2014/main" id="{316426F1-59A4-4586-BF72-5371F195D950}"/>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630" name="【消防施設】&#10;有形固定資産減価償却率該当値テキスト">
          <a:extLst>
            <a:ext uri="{FF2B5EF4-FFF2-40B4-BE49-F238E27FC236}">
              <a16:creationId xmlns:a16="http://schemas.microsoft.com/office/drawing/2014/main" id="{F6B9403F-2110-446E-BC73-43398736C681}"/>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47716</xdr:rowOff>
    </xdr:from>
    <xdr:to>
      <xdr:col>81</xdr:col>
      <xdr:colOff>101600</xdr:colOff>
      <xdr:row>83</xdr:row>
      <xdr:rowOff>149316</xdr:rowOff>
    </xdr:to>
    <xdr:sp macro="" textlink="">
      <xdr:nvSpPr>
        <xdr:cNvPr id="631" name="楕円 630">
          <a:extLst>
            <a:ext uri="{FF2B5EF4-FFF2-40B4-BE49-F238E27FC236}">
              <a16:creationId xmlns:a16="http://schemas.microsoft.com/office/drawing/2014/main" id="{01BC6B5D-2A55-4251-9DB3-BD66353C1CE4}"/>
            </a:ext>
          </a:extLst>
        </xdr:cNvPr>
        <xdr:cNvSpPr/>
      </xdr:nvSpPr>
      <xdr:spPr>
        <a:xfrm>
          <a:off x="15430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98516</xdr:rowOff>
    </xdr:from>
    <xdr:to>
      <xdr:col>85</xdr:col>
      <xdr:colOff>127000</xdr:colOff>
      <xdr:row>83</xdr:row>
      <xdr:rowOff>111579</xdr:rowOff>
    </xdr:to>
    <xdr:cxnSp macro="">
      <xdr:nvCxnSpPr>
        <xdr:cNvPr id="632" name="直線コネクタ 631">
          <a:extLst>
            <a:ext uri="{FF2B5EF4-FFF2-40B4-BE49-F238E27FC236}">
              <a16:creationId xmlns:a16="http://schemas.microsoft.com/office/drawing/2014/main" id="{DA162375-EEF3-4E18-906B-B6D1D36FD6AF}"/>
            </a:ext>
          </a:extLst>
        </xdr:cNvPr>
        <xdr:cNvCxnSpPr/>
      </xdr:nvCxnSpPr>
      <xdr:spPr>
        <a:xfrm>
          <a:off x="15481300" y="143288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633" name="楕円 632">
          <a:extLst>
            <a:ext uri="{FF2B5EF4-FFF2-40B4-BE49-F238E27FC236}">
              <a16:creationId xmlns:a16="http://schemas.microsoft.com/office/drawing/2014/main" id="{0FFD04E9-EC13-441A-8CB2-1681CC1ECEAD}"/>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98516</xdr:rowOff>
    </xdr:to>
    <xdr:cxnSp macro="">
      <xdr:nvCxnSpPr>
        <xdr:cNvPr id="634" name="直線コネクタ 633">
          <a:extLst>
            <a:ext uri="{FF2B5EF4-FFF2-40B4-BE49-F238E27FC236}">
              <a16:creationId xmlns:a16="http://schemas.microsoft.com/office/drawing/2014/main" id="{D10D774A-524B-4982-A19B-200DF74565FC}"/>
            </a:ext>
          </a:extLst>
        </xdr:cNvPr>
        <xdr:cNvCxnSpPr/>
      </xdr:nvCxnSpPr>
      <xdr:spPr>
        <a:xfrm>
          <a:off x="14592300" y="1423252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5" name="楕円 634">
          <a:extLst>
            <a:ext uri="{FF2B5EF4-FFF2-40B4-BE49-F238E27FC236}">
              <a16:creationId xmlns:a16="http://schemas.microsoft.com/office/drawing/2014/main" id="{852ABFE4-32D1-44E0-85A1-DA91302D270B}"/>
            </a:ext>
          </a:extLst>
        </xdr:cNvPr>
        <xdr:cNvSpPr/>
      </xdr:nvSpPr>
      <xdr:spPr>
        <a:xfrm>
          <a:off x="13652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2177</xdr:rowOff>
    </xdr:to>
    <xdr:cxnSp macro="">
      <xdr:nvCxnSpPr>
        <xdr:cNvPr id="636" name="直線コネクタ 635">
          <a:extLst>
            <a:ext uri="{FF2B5EF4-FFF2-40B4-BE49-F238E27FC236}">
              <a16:creationId xmlns:a16="http://schemas.microsoft.com/office/drawing/2014/main" id="{B6933B0B-9430-497E-A376-0FC00E94723B}"/>
            </a:ext>
          </a:extLst>
        </xdr:cNvPr>
        <xdr:cNvCxnSpPr/>
      </xdr:nvCxnSpPr>
      <xdr:spPr>
        <a:xfrm>
          <a:off x="13703300" y="1421293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37" name="n_1aveValue【消防施設】&#10;有形固定資産減価償却率">
          <a:extLst>
            <a:ext uri="{FF2B5EF4-FFF2-40B4-BE49-F238E27FC236}">
              <a16:creationId xmlns:a16="http://schemas.microsoft.com/office/drawing/2014/main" id="{057BBF30-ED4C-4CF0-AE58-AF010CAD4ED5}"/>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38" name="n_2aveValue【消防施設】&#10;有形固定資産減価償却率">
          <a:extLst>
            <a:ext uri="{FF2B5EF4-FFF2-40B4-BE49-F238E27FC236}">
              <a16:creationId xmlns:a16="http://schemas.microsoft.com/office/drawing/2014/main" id="{3C8D37E2-7822-4791-9A8D-12C5B2C9F339}"/>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39" name="n_3aveValue【消防施設】&#10;有形固定資産減価償却率">
          <a:extLst>
            <a:ext uri="{FF2B5EF4-FFF2-40B4-BE49-F238E27FC236}">
              <a16:creationId xmlns:a16="http://schemas.microsoft.com/office/drawing/2014/main" id="{646107EF-A86C-4849-89EC-2C710B18D94D}"/>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0" name="n_4aveValue【消防施設】&#10;有形固定資産減価償却率">
          <a:extLst>
            <a:ext uri="{FF2B5EF4-FFF2-40B4-BE49-F238E27FC236}">
              <a16:creationId xmlns:a16="http://schemas.microsoft.com/office/drawing/2014/main" id="{D6E4330E-0979-4509-8EB8-EDCA497A7D13}"/>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140443</xdr:rowOff>
    </xdr:from>
    <xdr:ext cx="405111" cy="259045"/>
    <xdr:sp macro="" textlink="">
      <xdr:nvSpPr>
        <xdr:cNvPr id="641" name="n_1mainValue【消防施設】&#10;有形固定資産減価償却率">
          <a:extLst>
            <a:ext uri="{FF2B5EF4-FFF2-40B4-BE49-F238E27FC236}">
              <a16:creationId xmlns:a16="http://schemas.microsoft.com/office/drawing/2014/main" id="{08764D67-057D-49FF-8BC6-4DA2DE7F06E6}"/>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44104</xdr:rowOff>
    </xdr:from>
    <xdr:ext cx="405111" cy="259045"/>
    <xdr:sp macro="" textlink="">
      <xdr:nvSpPr>
        <xdr:cNvPr id="642" name="n_2mainValue【消防施設】&#10;有形固定資産減価償却率">
          <a:extLst>
            <a:ext uri="{FF2B5EF4-FFF2-40B4-BE49-F238E27FC236}">
              <a16:creationId xmlns:a16="http://schemas.microsoft.com/office/drawing/2014/main" id="{F68C809A-F6E0-4DB2-9E17-251E0A0D80E8}"/>
            </a:ext>
          </a:extLst>
        </xdr:cNvPr>
        <xdr:cNvSpPr txBox="1"/>
      </xdr:nvSpPr>
      <xdr:spPr>
        <a:xfrm>
          <a:off x="14389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43" name="n_3mainValue【消防施設】&#10;有形固定資産減価償却率">
          <a:extLst>
            <a:ext uri="{FF2B5EF4-FFF2-40B4-BE49-F238E27FC236}">
              <a16:creationId xmlns:a16="http://schemas.microsoft.com/office/drawing/2014/main" id="{F560D0BF-423F-46B3-ACCB-B824E4F8DC3B}"/>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C1831889-51FF-4056-8DAA-B31F2B348D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AA5491E4-7A7B-4886-A15D-00DCF41CA1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1B8B5BA1-B8DC-491C-90F5-CBD1995C52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6D2DE99-7F37-43AA-AB3E-654FA22D28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AF27CF11-05D3-422D-99E9-67759C6319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C7C65FB5-ABE9-4382-9079-81456EE9B1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8482F931-7A24-4A3B-B821-48BFE44DD7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5317FBCF-A107-4340-8A68-8CCB92EAED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59DE4343-CB20-41AE-8A8A-48FA342F22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5A7B817B-D365-499C-80E8-69C57DBDF2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a:extLst>
            <a:ext uri="{FF2B5EF4-FFF2-40B4-BE49-F238E27FC236}">
              <a16:creationId xmlns:a16="http://schemas.microsoft.com/office/drawing/2014/main" id="{1AE6623C-D1FF-473B-9921-6BF4C5D6FD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a:extLst>
            <a:ext uri="{FF2B5EF4-FFF2-40B4-BE49-F238E27FC236}">
              <a16:creationId xmlns:a16="http://schemas.microsoft.com/office/drawing/2014/main" id="{BBBF7CDC-628F-4AE2-83F0-75DA9351D42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a:extLst>
            <a:ext uri="{FF2B5EF4-FFF2-40B4-BE49-F238E27FC236}">
              <a16:creationId xmlns:a16="http://schemas.microsoft.com/office/drawing/2014/main" id="{FA2B9EC2-D267-4163-97A8-52438A867BE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a:extLst>
            <a:ext uri="{FF2B5EF4-FFF2-40B4-BE49-F238E27FC236}">
              <a16:creationId xmlns:a16="http://schemas.microsoft.com/office/drawing/2014/main" id="{C0BBC4F2-0672-4EC1-AE99-9ABD5B3A211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a:extLst>
            <a:ext uri="{FF2B5EF4-FFF2-40B4-BE49-F238E27FC236}">
              <a16:creationId xmlns:a16="http://schemas.microsoft.com/office/drawing/2014/main" id="{67AB42EC-9319-42C8-B84D-94CEDF7A593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a:extLst>
            <a:ext uri="{FF2B5EF4-FFF2-40B4-BE49-F238E27FC236}">
              <a16:creationId xmlns:a16="http://schemas.microsoft.com/office/drawing/2014/main" id="{337196AC-9D11-458A-9E0D-B8201B16CDC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a:extLst>
            <a:ext uri="{FF2B5EF4-FFF2-40B4-BE49-F238E27FC236}">
              <a16:creationId xmlns:a16="http://schemas.microsoft.com/office/drawing/2014/main" id="{D5C717A5-3DE4-449B-B3C3-77A069287D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a:extLst>
            <a:ext uri="{FF2B5EF4-FFF2-40B4-BE49-F238E27FC236}">
              <a16:creationId xmlns:a16="http://schemas.microsoft.com/office/drawing/2014/main" id="{6C9AE87E-85D8-40AC-94AD-2C9074FB79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9F76C807-EB28-4205-B0D0-AB2BCE5972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B336FFCA-8944-4340-9C29-082909FEE5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8EAAB6BE-48A8-47CA-B87B-2E7D66AE61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5" name="直線コネクタ 664">
          <a:extLst>
            <a:ext uri="{FF2B5EF4-FFF2-40B4-BE49-F238E27FC236}">
              <a16:creationId xmlns:a16="http://schemas.microsoft.com/office/drawing/2014/main" id="{310BE33D-BD07-4E27-8C4D-9A01AFDA5442}"/>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6" name="【消防施設】&#10;一人当たり面積最小値テキスト">
          <a:extLst>
            <a:ext uri="{FF2B5EF4-FFF2-40B4-BE49-F238E27FC236}">
              <a16:creationId xmlns:a16="http://schemas.microsoft.com/office/drawing/2014/main" id="{6416874E-A34E-4074-8F94-801EA48FF38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7" name="直線コネクタ 666">
          <a:extLst>
            <a:ext uri="{FF2B5EF4-FFF2-40B4-BE49-F238E27FC236}">
              <a16:creationId xmlns:a16="http://schemas.microsoft.com/office/drawing/2014/main" id="{F09AC0D7-394A-433B-8D51-782188E3838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68" name="【消防施設】&#10;一人当たり面積最大値テキスト">
          <a:extLst>
            <a:ext uri="{FF2B5EF4-FFF2-40B4-BE49-F238E27FC236}">
              <a16:creationId xmlns:a16="http://schemas.microsoft.com/office/drawing/2014/main" id="{5D6FF47A-AE85-46C2-BA5A-D3A84EE41546}"/>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69" name="直線コネクタ 668">
          <a:extLst>
            <a:ext uri="{FF2B5EF4-FFF2-40B4-BE49-F238E27FC236}">
              <a16:creationId xmlns:a16="http://schemas.microsoft.com/office/drawing/2014/main" id="{689F9822-7C24-4B5A-A07D-156966FB4378}"/>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70" name="【消防施設】&#10;一人当たり面積平均値テキスト">
          <a:extLst>
            <a:ext uri="{FF2B5EF4-FFF2-40B4-BE49-F238E27FC236}">
              <a16:creationId xmlns:a16="http://schemas.microsoft.com/office/drawing/2014/main" id="{BC0BCFCF-AE00-4036-ADCA-5905C116BD69}"/>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71" name="フローチャート: 判断 670">
          <a:extLst>
            <a:ext uri="{FF2B5EF4-FFF2-40B4-BE49-F238E27FC236}">
              <a16:creationId xmlns:a16="http://schemas.microsoft.com/office/drawing/2014/main" id="{193BCE05-B68C-4B77-A844-2D46B5E155DF}"/>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72" name="フローチャート: 判断 671">
          <a:extLst>
            <a:ext uri="{FF2B5EF4-FFF2-40B4-BE49-F238E27FC236}">
              <a16:creationId xmlns:a16="http://schemas.microsoft.com/office/drawing/2014/main" id="{19B3615B-59E6-4F48-AB2C-BD9ECFFB7008}"/>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3" name="フローチャート: 判断 672">
          <a:extLst>
            <a:ext uri="{FF2B5EF4-FFF2-40B4-BE49-F238E27FC236}">
              <a16:creationId xmlns:a16="http://schemas.microsoft.com/office/drawing/2014/main" id="{250AF3E8-3155-4CB7-9058-62D6AF1C2E9D}"/>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4" name="フローチャート: 判断 673">
          <a:extLst>
            <a:ext uri="{FF2B5EF4-FFF2-40B4-BE49-F238E27FC236}">
              <a16:creationId xmlns:a16="http://schemas.microsoft.com/office/drawing/2014/main" id="{14B08048-C0E3-49E9-8828-DF40FA0C1D6B}"/>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5" name="フローチャート: 判断 674">
          <a:extLst>
            <a:ext uri="{FF2B5EF4-FFF2-40B4-BE49-F238E27FC236}">
              <a16:creationId xmlns:a16="http://schemas.microsoft.com/office/drawing/2014/main" id="{8A473B4C-5413-40B4-918C-71E4C24DCEEA}"/>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B8C08EE1-AEA3-4B2F-939D-06D493132B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F5F6B93D-D345-4BB0-A1AE-AFA8683F18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47F34C15-FA18-4878-AEBE-72434DBF84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9FBD886D-4F77-424D-B29F-C1040B41C7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6EC43AC0-0B3F-4FB6-B23D-D5A7D0A6B8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681" name="楕円 680">
          <a:extLst>
            <a:ext uri="{FF2B5EF4-FFF2-40B4-BE49-F238E27FC236}">
              <a16:creationId xmlns:a16="http://schemas.microsoft.com/office/drawing/2014/main" id="{7EE03C1A-6B4D-42BC-AD15-225D4A7EDB1E}"/>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682" name="【消防施設】&#10;一人当たり面積該当値テキスト">
          <a:extLst>
            <a:ext uri="{FF2B5EF4-FFF2-40B4-BE49-F238E27FC236}">
              <a16:creationId xmlns:a16="http://schemas.microsoft.com/office/drawing/2014/main" id="{6246269E-FDE9-4B82-B9B5-0B7B6A709191}"/>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683" name="楕円 682">
          <a:extLst>
            <a:ext uri="{FF2B5EF4-FFF2-40B4-BE49-F238E27FC236}">
              <a16:creationId xmlns:a16="http://schemas.microsoft.com/office/drawing/2014/main" id="{AA9810B9-0101-42B9-A132-0D5920B62657}"/>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684" name="直線コネクタ 683">
          <a:extLst>
            <a:ext uri="{FF2B5EF4-FFF2-40B4-BE49-F238E27FC236}">
              <a16:creationId xmlns:a16="http://schemas.microsoft.com/office/drawing/2014/main" id="{CF17FACC-5904-4D64-ACDE-ADD1B1F0F702}"/>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685" name="楕円 684">
          <a:extLst>
            <a:ext uri="{FF2B5EF4-FFF2-40B4-BE49-F238E27FC236}">
              <a16:creationId xmlns:a16="http://schemas.microsoft.com/office/drawing/2014/main" id="{ECB1441B-12C6-4DBF-ABD7-78AC30348123}"/>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686" name="直線コネクタ 685">
          <a:extLst>
            <a:ext uri="{FF2B5EF4-FFF2-40B4-BE49-F238E27FC236}">
              <a16:creationId xmlns:a16="http://schemas.microsoft.com/office/drawing/2014/main" id="{196F41F0-39B5-4296-A89A-85503DFBCE92}"/>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87" name="楕円 686">
          <a:extLst>
            <a:ext uri="{FF2B5EF4-FFF2-40B4-BE49-F238E27FC236}">
              <a16:creationId xmlns:a16="http://schemas.microsoft.com/office/drawing/2014/main" id="{DC64F647-3A50-475E-9E89-39A2333053AA}"/>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688" name="直線コネクタ 687">
          <a:extLst>
            <a:ext uri="{FF2B5EF4-FFF2-40B4-BE49-F238E27FC236}">
              <a16:creationId xmlns:a16="http://schemas.microsoft.com/office/drawing/2014/main" id="{1A7F3605-B28A-4A10-85EC-B13E42B18F8B}"/>
            </a:ext>
          </a:extLst>
        </xdr:cNvPr>
        <xdr:cNvCxnSpPr/>
      </xdr:nvCxnSpPr>
      <xdr:spPr>
        <a:xfrm flipV="1">
          <a:off x="19545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89" name="n_1aveValue【消防施設】&#10;一人当たり面積">
          <a:extLst>
            <a:ext uri="{FF2B5EF4-FFF2-40B4-BE49-F238E27FC236}">
              <a16:creationId xmlns:a16="http://schemas.microsoft.com/office/drawing/2014/main" id="{B90B0820-F882-4A81-80BA-309D6B628DD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0" name="n_2aveValue【消防施設】&#10;一人当たり面積">
          <a:extLst>
            <a:ext uri="{FF2B5EF4-FFF2-40B4-BE49-F238E27FC236}">
              <a16:creationId xmlns:a16="http://schemas.microsoft.com/office/drawing/2014/main" id="{85CC40E4-8B5E-4CAF-AAD1-6A4A130423E5}"/>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1" name="n_3aveValue【消防施設】&#10;一人当たり面積">
          <a:extLst>
            <a:ext uri="{FF2B5EF4-FFF2-40B4-BE49-F238E27FC236}">
              <a16:creationId xmlns:a16="http://schemas.microsoft.com/office/drawing/2014/main" id="{69C93F15-DACF-411D-84DF-253EB966F31D}"/>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92" name="n_4aveValue【消防施設】&#10;一人当たり面積">
          <a:extLst>
            <a:ext uri="{FF2B5EF4-FFF2-40B4-BE49-F238E27FC236}">
              <a16:creationId xmlns:a16="http://schemas.microsoft.com/office/drawing/2014/main" id="{938307DE-44DE-4440-8C0C-28129F1634B5}"/>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693" name="n_1mainValue【消防施設】&#10;一人当たり面積">
          <a:extLst>
            <a:ext uri="{FF2B5EF4-FFF2-40B4-BE49-F238E27FC236}">
              <a16:creationId xmlns:a16="http://schemas.microsoft.com/office/drawing/2014/main" id="{366CD182-EBCF-4D4C-AFA3-DD3057330ED3}"/>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94" name="n_2mainValue【消防施設】&#10;一人当たり面積">
          <a:extLst>
            <a:ext uri="{FF2B5EF4-FFF2-40B4-BE49-F238E27FC236}">
              <a16:creationId xmlns:a16="http://schemas.microsoft.com/office/drawing/2014/main" id="{4AE00D5C-D6B7-4716-9660-EB050A417168}"/>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95" name="n_3mainValue【消防施設】&#10;一人当たり面積">
          <a:extLst>
            <a:ext uri="{FF2B5EF4-FFF2-40B4-BE49-F238E27FC236}">
              <a16:creationId xmlns:a16="http://schemas.microsoft.com/office/drawing/2014/main" id="{C0E45D40-477A-4EC5-8B1D-3CA0B4BF1F21}"/>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9CE798F4-0886-4352-BB64-0D460A6623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CA639E7F-6D44-4C11-8213-622270747C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E7817FFA-DC69-4779-994A-6105DBC17B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EB0B3D62-0BF1-488A-B717-0F59C9CBC5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F9B789B2-BF81-40F1-9F08-1B6CA977F7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E2610790-0798-403D-B49E-C957EE7450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1FDCDB51-6EC1-44DE-8033-0220F2FB65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FB0D2478-29ED-4070-A489-358E94EE66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73AB1DC5-B4B0-44A4-B690-15A97F6AFD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49ACBB4E-2B5F-452D-888A-A05EC01717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44CC7B56-5669-4238-B076-50A9F6CC6B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27A4E92A-027F-4476-BAD4-4FA460DDF60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1081A408-C129-460B-87F8-EFCCCCEB1FF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6A26A288-2E48-44F3-ADFD-CB41E17DAE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71D700DB-B3ED-4F8C-8F0D-755EAC5270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FA1B2AE9-8DBF-4DCD-B8FD-0BA269567E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20728C78-AFB6-4B85-BEC8-5102288F68E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BE904BB0-4E93-4161-8859-0463B1D07B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A3F87760-18F7-4746-A62B-C079849A959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072EA9C6-DA63-457C-B5C5-CDD44CE275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5BF9986F-8969-4A4E-ADBB-8E818392D0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0B8B88AF-A5A0-4421-8B78-87D1716B229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8275B4C1-D5AA-4BF0-AC1A-A131F74F3CB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848382BA-D475-45C2-AB1E-5AF46C690A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EC62DC2A-AE43-48FD-9506-191533AD24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1" name="直線コネクタ 720">
          <a:extLst>
            <a:ext uri="{FF2B5EF4-FFF2-40B4-BE49-F238E27FC236}">
              <a16:creationId xmlns:a16="http://schemas.microsoft.com/office/drawing/2014/main" id="{0F40E3B5-F811-4FE1-BAA0-66C5BC673D2C}"/>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a:extLst>
            <a:ext uri="{FF2B5EF4-FFF2-40B4-BE49-F238E27FC236}">
              <a16:creationId xmlns:a16="http://schemas.microsoft.com/office/drawing/2014/main" id="{2D70EC4B-822B-496C-B882-3BACD945581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a:extLst>
            <a:ext uri="{FF2B5EF4-FFF2-40B4-BE49-F238E27FC236}">
              <a16:creationId xmlns:a16="http://schemas.microsoft.com/office/drawing/2014/main" id="{32E49714-1DA7-4331-AAC5-9660EF49211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4" name="【庁舎】&#10;有形固定資産減価償却率最大値テキスト">
          <a:extLst>
            <a:ext uri="{FF2B5EF4-FFF2-40B4-BE49-F238E27FC236}">
              <a16:creationId xmlns:a16="http://schemas.microsoft.com/office/drawing/2014/main" id="{56E7C389-1620-41F9-B8B7-622CF01861CD}"/>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5" name="直線コネクタ 724">
          <a:extLst>
            <a:ext uri="{FF2B5EF4-FFF2-40B4-BE49-F238E27FC236}">
              <a16:creationId xmlns:a16="http://schemas.microsoft.com/office/drawing/2014/main" id="{D0C73441-61D4-4820-AC81-410589441BF8}"/>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26" name="【庁舎】&#10;有形固定資産減価償却率平均値テキスト">
          <a:extLst>
            <a:ext uri="{FF2B5EF4-FFF2-40B4-BE49-F238E27FC236}">
              <a16:creationId xmlns:a16="http://schemas.microsoft.com/office/drawing/2014/main" id="{444358FB-039A-4D43-9871-4EEBC4E2CAE2}"/>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7" name="フローチャート: 判断 726">
          <a:extLst>
            <a:ext uri="{FF2B5EF4-FFF2-40B4-BE49-F238E27FC236}">
              <a16:creationId xmlns:a16="http://schemas.microsoft.com/office/drawing/2014/main" id="{22723427-51D1-4FDC-A609-DAD893A558B3}"/>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8" name="フローチャート: 判断 727">
          <a:extLst>
            <a:ext uri="{FF2B5EF4-FFF2-40B4-BE49-F238E27FC236}">
              <a16:creationId xmlns:a16="http://schemas.microsoft.com/office/drawing/2014/main" id="{6E89FDFB-9D7C-4383-ABA7-D5B525192A97}"/>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9" name="フローチャート: 判断 728">
          <a:extLst>
            <a:ext uri="{FF2B5EF4-FFF2-40B4-BE49-F238E27FC236}">
              <a16:creationId xmlns:a16="http://schemas.microsoft.com/office/drawing/2014/main" id="{DC94D555-6CFA-4512-BE57-12A0C4EC88F9}"/>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0" name="フローチャート: 判断 729">
          <a:extLst>
            <a:ext uri="{FF2B5EF4-FFF2-40B4-BE49-F238E27FC236}">
              <a16:creationId xmlns:a16="http://schemas.microsoft.com/office/drawing/2014/main" id="{4B5B882F-39E5-4874-86B4-B44D6FAAD4A1}"/>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1" name="フローチャート: 判断 730">
          <a:extLst>
            <a:ext uri="{FF2B5EF4-FFF2-40B4-BE49-F238E27FC236}">
              <a16:creationId xmlns:a16="http://schemas.microsoft.com/office/drawing/2014/main" id="{689A8235-0961-4EF5-815F-73C0152B345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D8E248C-32EC-4775-9471-9715B44945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7BC26C7-F5BE-45F6-8941-CF8DC3FB45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0D83126-A6F9-4F34-8904-61F756C2F0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BD87F7C-6256-4680-9013-06D32533CD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6951AEE-D31C-4151-B9C7-0D5A04F1F9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37" name="楕円 736">
          <a:extLst>
            <a:ext uri="{FF2B5EF4-FFF2-40B4-BE49-F238E27FC236}">
              <a16:creationId xmlns:a16="http://schemas.microsoft.com/office/drawing/2014/main" id="{55FA4FAA-E89C-4F8E-BEAE-B0CA000DE0A0}"/>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738" name="【庁舎】&#10;有形固定資産減価償却率該当値テキスト">
          <a:extLst>
            <a:ext uri="{FF2B5EF4-FFF2-40B4-BE49-F238E27FC236}">
              <a16:creationId xmlns:a16="http://schemas.microsoft.com/office/drawing/2014/main" id="{6429B583-D62E-495A-BC12-68C08C618E7C}"/>
            </a:ext>
          </a:extLst>
        </xdr:cNvPr>
        <xdr:cNvSpPr txBox="1"/>
      </xdr:nvSpPr>
      <xdr:spPr>
        <a:xfrm>
          <a:off x="16357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39" name="楕円 738">
          <a:extLst>
            <a:ext uri="{FF2B5EF4-FFF2-40B4-BE49-F238E27FC236}">
              <a16:creationId xmlns:a16="http://schemas.microsoft.com/office/drawing/2014/main" id="{CD3F82A6-9E88-4DF5-9B38-7BAE8F8AFBA0}"/>
            </a:ext>
          </a:extLst>
        </xdr:cNvPr>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125186</xdr:rowOff>
    </xdr:to>
    <xdr:cxnSp macro="">
      <xdr:nvCxnSpPr>
        <xdr:cNvPr id="740" name="直線コネクタ 739">
          <a:extLst>
            <a:ext uri="{FF2B5EF4-FFF2-40B4-BE49-F238E27FC236}">
              <a16:creationId xmlns:a16="http://schemas.microsoft.com/office/drawing/2014/main" id="{F294DF22-02CA-4445-BE0B-EF411FCF37E1}"/>
            </a:ext>
          </a:extLst>
        </xdr:cNvPr>
        <xdr:cNvCxnSpPr/>
      </xdr:nvCxnSpPr>
      <xdr:spPr>
        <a:xfrm>
          <a:off x="15481300" y="180800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157662</xdr:rowOff>
    </xdr:from>
    <xdr:to>
      <xdr:col>76</xdr:col>
      <xdr:colOff>165100</xdr:colOff>
      <xdr:row>105</xdr:row>
      <xdr:rowOff>87812</xdr:rowOff>
    </xdr:to>
    <xdr:sp macro="" textlink="">
      <xdr:nvSpPr>
        <xdr:cNvPr id="741" name="楕円 740">
          <a:extLst>
            <a:ext uri="{FF2B5EF4-FFF2-40B4-BE49-F238E27FC236}">
              <a16:creationId xmlns:a16="http://schemas.microsoft.com/office/drawing/2014/main" id="{327EB2EC-7923-485A-BAC1-C97ECF9909EC}"/>
            </a:ext>
          </a:extLst>
        </xdr:cNvPr>
        <xdr:cNvSpPr/>
      </xdr:nvSpPr>
      <xdr:spPr>
        <a:xfrm>
          <a:off x="14541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37012</xdr:rowOff>
    </xdr:from>
    <xdr:to>
      <xdr:col>81</xdr:col>
      <xdr:colOff>50800</xdr:colOff>
      <xdr:row>105</xdr:row>
      <xdr:rowOff>77832</xdr:rowOff>
    </xdr:to>
    <xdr:cxnSp macro="">
      <xdr:nvCxnSpPr>
        <xdr:cNvPr id="742" name="直線コネクタ 741">
          <a:extLst>
            <a:ext uri="{FF2B5EF4-FFF2-40B4-BE49-F238E27FC236}">
              <a16:creationId xmlns:a16="http://schemas.microsoft.com/office/drawing/2014/main" id="{4312E621-1278-4991-8207-6D6E4ECA88C5}"/>
            </a:ext>
          </a:extLst>
        </xdr:cNvPr>
        <xdr:cNvCxnSpPr/>
      </xdr:nvCxnSpPr>
      <xdr:spPr>
        <a:xfrm>
          <a:off x="14592300" y="180392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743" name="楕円 742">
          <a:extLst>
            <a:ext uri="{FF2B5EF4-FFF2-40B4-BE49-F238E27FC236}">
              <a16:creationId xmlns:a16="http://schemas.microsoft.com/office/drawing/2014/main" id="{BB9679E7-7ABC-4B11-BEEA-4499C74F9666}"/>
            </a:ext>
          </a:extLst>
        </xdr:cNvPr>
        <xdr:cNvSpPr/>
      </xdr:nvSpPr>
      <xdr:spPr>
        <a:xfrm>
          <a:off x="13652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37012</xdr:rowOff>
    </xdr:from>
    <xdr:to>
      <xdr:col>76</xdr:col>
      <xdr:colOff>114300</xdr:colOff>
      <xdr:row>105</xdr:row>
      <xdr:rowOff>50074</xdr:rowOff>
    </xdr:to>
    <xdr:cxnSp macro="">
      <xdr:nvCxnSpPr>
        <xdr:cNvPr id="744" name="直線コネクタ 743">
          <a:extLst>
            <a:ext uri="{FF2B5EF4-FFF2-40B4-BE49-F238E27FC236}">
              <a16:creationId xmlns:a16="http://schemas.microsoft.com/office/drawing/2014/main" id="{4A9F4B40-CA9E-4A36-8083-A33F3BB9586F}"/>
            </a:ext>
          </a:extLst>
        </xdr:cNvPr>
        <xdr:cNvCxnSpPr/>
      </xdr:nvCxnSpPr>
      <xdr:spPr>
        <a:xfrm flipV="1">
          <a:off x="13703300" y="1803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45" name="n_1aveValue【庁舎】&#10;有形固定資産減価償却率">
          <a:extLst>
            <a:ext uri="{FF2B5EF4-FFF2-40B4-BE49-F238E27FC236}">
              <a16:creationId xmlns:a16="http://schemas.microsoft.com/office/drawing/2014/main" id="{E13C236F-4370-4389-92FA-264D357DF8D3}"/>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6" name="n_2aveValue【庁舎】&#10;有形固定資産減価償却率">
          <a:extLst>
            <a:ext uri="{FF2B5EF4-FFF2-40B4-BE49-F238E27FC236}">
              <a16:creationId xmlns:a16="http://schemas.microsoft.com/office/drawing/2014/main" id="{4576FDB6-27DC-4E4F-99EB-6B017BBEA76C}"/>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47" name="n_3aveValue【庁舎】&#10;有形固定資産減価償却率">
          <a:extLst>
            <a:ext uri="{FF2B5EF4-FFF2-40B4-BE49-F238E27FC236}">
              <a16:creationId xmlns:a16="http://schemas.microsoft.com/office/drawing/2014/main" id="{D456641D-5D39-4226-92A4-82F82A6A73EC}"/>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8" name="n_4aveValue【庁舎】&#10;有形固定資産減価償却率">
          <a:extLst>
            <a:ext uri="{FF2B5EF4-FFF2-40B4-BE49-F238E27FC236}">
              <a16:creationId xmlns:a16="http://schemas.microsoft.com/office/drawing/2014/main" id="{0F7325BD-21FF-415E-A934-4582BB4F46FC}"/>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749" name="n_1mainValue【庁舎】&#10;有形固定資産減価償却率">
          <a:extLst>
            <a:ext uri="{FF2B5EF4-FFF2-40B4-BE49-F238E27FC236}">
              <a16:creationId xmlns:a16="http://schemas.microsoft.com/office/drawing/2014/main" id="{31AA3B63-2FA5-40DF-8BF8-156B0F04130A}"/>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78939</xdr:rowOff>
    </xdr:from>
    <xdr:ext cx="405111" cy="259045"/>
    <xdr:sp macro="" textlink="">
      <xdr:nvSpPr>
        <xdr:cNvPr id="750" name="n_2mainValue【庁舎】&#10;有形固定資産減価償却率">
          <a:extLst>
            <a:ext uri="{FF2B5EF4-FFF2-40B4-BE49-F238E27FC236}">
              <a16:creationId xmlns:a16="http://schemas.microsoft.com/office/drawing/2014/main" id="{F8D8E2D5-B652-4549-B498-1585CB26BBAD}"/>
            </a:ext>
          </a:extLst>
        </xdr:cNvPr>
        <xdr:cNvSpPr txBox="1"/>
      </xdr:nvSpPr>
      <xdr:spPr>
        <a:xfrm>
          <a:off x="14389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751" name="n_3mainValue【庁舎】&#10;有形固定資産減価償却率">
          <a:extLst>
            <a:ext uri="{FF2B5EF4-FFF2-40B4-BE49-F238E27FC236}">
              <a16:creationId xmlns:a16="http://schemas.microsoft.com/office/drawing/2014/main" id="{90F88AE4-338E-4AD1-9167-E13AE80C418E}"/>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BC39F96-E7CB-4F05-AF77-67101E6E63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D1EE68FB-D6F1-41F4-8E5D-A78B9FDA6F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550E352C-396F-4271-9669-EFD00C2C73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34B50050-8DFB-4BC5-A7E8-22A79A7A0B0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318A5C3B-D95F-420C-AA31-A0F6515E35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EFC3EAED-284E-4129-906C-FE3B0A6AB2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2712EE0B-AE58-4F9E-8B9B-BC4C4900DF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6AFEB8FB-75DE-49D3-8C5B-3CD369ABC0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B9FBB48E-9808-4782-BC48-A7EDEFCB95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7FFB91F7-C3F9-40E1-875F-BBDEEBAC0A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a:extLst>
            <a:ext uri="{FF2B5EF4-FFF2-40B4-BE49-F238E27FC236}">
              <a16:creationId xmlns:a16="http://schemas.microsoft.com/office/drawing/2014/main" id="{43F445DC-53CC-4575-9594-58EA21F83C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a:extLst>
            <a:ext uri="{FF2B5EF4-FFF2-40B4-BE49-F238E27FC236}">
              <a16:creationId xmlns:a16="http://schemas.microsoft.com/office/drawing/2014/main" id="{60D1D343-172E-4E22-80DD-F276164245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a:extLst>
            <a:ext uri="{FF2B5EF4-FFF2-40B4-BE49-F238E27FC236}">
              <a16:creationId xmlns:a16="http://schemas.microsoft.com/office/drawing/2014/main" id="{8BFDB4C1-5EE0-41A9-A51F-83282F6F56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a:extLst>
            <a:ext uri="{FF2B5EF4-FFF2-40B4-BE49-F238E27FC236}">
              <a16:creationId xmlns:a16="http://schemas.microsoft.com/office/drawing/2014/main" id="{4BE45CAE-DAA3-4DB5-B809-EFC7AE7104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a:extLst>
            <a:ext uri="{FF2B5EF4-FFF2-40B4-BE49-F238E27FC236}">
              <a16:creationId xmlns:a16="http://schemas.microsoft.com/office/drawing/2014/main" id="{FB7E9FD1-06CE-4748-81CD-5F587148C2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a:extLst>
            <a:ext uri="{FF2B5EF4-FFF2-40B4-BE49-F238E27FC236}">
              <a16:creationId xmlns:a16="http://schemas.microsoft.com/office/drawing/2014/main" id="{268EB990-025A-45DB-B496-2FBB0F0C65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a:extLst>
            <a:ext uri="{FF2B5EF4-FFF2-40B4-BE49-F238E27FC236}">
              <a16:creationId xmlns:a16="http://schemas.microsoft.com/office/drawing/2014/main" id="{2FB34118-1B94-4E82-9ABA-AD54AAF9BD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a:extLst>
            <a:ext uri="{FF2B5EF4-FFF2-40B4-BE49-F238E27FC236}">
              <a16:creationId xmlns:a16="http://schemas.microsoft.com/office/drawing/2014/main" id="{36E58474-A4ED-4238-B155-DD9827FA92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a:extLst>
            <a:ext uri="{FF2B5EF4-FFF2-40B4-BE49-F238E27FC236}">
              <a16:creationId xmlns:a16="http://schemas.microsoft.com/office/drawing/2014/main" id="{5BEEB77A-B64B-475E-A205-68715765A3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a:extLst>
            <a:ext uri="{FF2B5EF4-FFF2-40B4-BE49-F238E27FC236}">
              <a16:creationId xmlns:a16="http://schemas.microsoft.com/office/drawing/2014/main" id="{FBE8E5D7-6BEE-4B4F-B28F-7AAA17CC055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47B86305-6ABA-408A-BD7E-FE3EE49BF5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1F0629E7-E3EC-4D12-A2F5-E3ECB1D43C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BF0104F2-B493-4486-BBCC-C22EC256F5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5" name="直線コネクタ 774">
          <a:extLst>
            <a:ext uri="{FF2B5EF4-FFF2-40B4-BE49-F238E27FC236}">
              <a16:creationId xmlns:a16="http://schemas.microsoft.com/office/drawing/2014/main" id="{4E3F37B8-8703-42B6-83C3-7EF324B8D388}"/>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6" name="【庁舎】&#10;一人当たり面積最小値テキスト">
          <a:extLst>
            <a:ext uri="{FF2B5EF4-FFF2-40B4-BE49-F238E27FC236}">
              <a16:creationId xmlns:a16="http://schemas.microsoft.com/office/drawing/2014/main" id="{27B212F2-3A3C-4EE3-9647-2BC6C9E54815}"/>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7" name="直線コネクタ 776">
          <a:extLst>
            <a:ext uri="{FF2B5EF4-FFF2-40B4-BE49-F238E27FC236}">
              <a16:creationId xmlns:a16="http://schemas.microsoft.com/office/drawing/2014/main" id="{C4D9B23F-9212-4DA4-94DC-CECBF65ABF19}"/>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8" name="【庁舎】&#10;一人当たり面積最大値テキスト">
          <a:extLst>
            <a:ext uri="{FF2B5EF4-FFF2-40B4-BE49-F238E27FC236}">
              <a16:creationId xmlns:a16="http://schemas.microsoft.com/office/drawing/2014/main" id="{408A89E4-F2F9-45C1-A503-AE01F7DF97BA}"/>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79" name="直線コネクタ 778">
          <a:extLst>
            <a:ext uri="{FF2B5EF4-FFF2-40B4-BE49-F238E27FC236}">
              <a16:creationId xmlns:a16="http://schemas.microsoft.com/office/drawing/2014/main" id="{B05395E9-5FB0-4B0A-97A6-BD22947CC109}"/>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80" name="【庁舎】&#10;一人当たり面積平均値テキスト">
          <a:extLst>
            <a:ext uri="{FF2B5EF4-FFF2-40B4-BE49-F238E27FC236}">
              <a16:creationId xmlns:a16="http://schemas.microsoft.com/office/drawing/2014/main" id="{395EF035-981B-4236-B4FE-EADE56C8AD8F}"/>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1" name="フローチャート: 判断 780">
          <a:extLst>
            <a:ext uri="{FF2B5EF4-FFF2-40B4-BE49-F238E27FC236}">
              <a16:creationId xmlns:a16="http://schemas.microsoft.com/office/drawing/2014/main" id="{21B03509-58AA-439A-9B1E-693485C05092}"/>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2" name="フローチャート: 判断 781">
          <a:extLst>
            <a:ext uri="{FF2B5EF4-FFF2-40B4-BE49-F238E27FC236}">
              <a16:creationId xmlns:a16="http://schemas.microsoft.com/office/drawing/2014/main" id="{504EF98F-7E4D-477A-AB7A-D5E5E55DDC24}"/>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3" name="フローチャート: 判断 782">
          <a:extLst>
            <a:ext uri="{FF2B5EF4-FFF2-40B4-BE49-F238E27FC236}">
              <a16:creationId xmlns:a16="http://schemas.microsoft.com/office/drawing/2014/main" id="{D7843C6A-B591-4D32-A3BE-6C63B912C586}"/>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4" name="フローチャート: 判断 783">
          <a:extLst>
            <a:ext uri="{FF2B5EF4-FFF2-40B4-BE49-F238E27FC236}">
              <a16:creationId xmlns:a16="http://schemas.microsoft.com/office/drawing/2014/main" id="{AC04A6B4-02D1-49EF-8124-A9825C43EF15}"/>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5" name="フローチャート: 判断 784">
          <a:extLst>
            <a:ext uri="{FF2B5EF4-FFF2-40B4-BE49-F238E27FC236}">
              <a16:creationId xmlns:a16="http://schemas.microsoft.com/office/drawing/2014/main" id="{9CB51E56-F34C-45EF-B7F3-BFB5ECC64BFD}"/>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DA8AA35-51B5-477D-A900-92F57442EE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841B908-E755-4F2F-A4C5-D78257120E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F4C44E7-AF8A-43BD-9B49-DAA9252766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B633F70-04A0-4FB8-B267-240853A4F9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4F78B091-A192-40CB-B1BE-DFC3437AE7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91" name="楕円 790">
          <a:extLst>
            <a:ext uri="{FF2B5EF4-FFF2-40B4-BE49-F238E27FC236}">
              <a16:creationId xmlns:a16="http://schemas.microsoft.com/office/drawing/2014/main" id="{8C46B622-32D2-4D59-9F62-0E90218C6469}"/>
            </a:ext>
          </a:extLst>
        </xdr:cNvPr>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792" name="【庁舎】&#10;一人当たり面積該当値テキスト">
          <a:extLst>
            <a:ext uri="{FF2B5EF4-FFF2-40B4-BE49-F238E27FC236}">
              <a16:creationId xmlns:a16="http://schemas.microsoft.com/office/drawing/2014/main" id="{DE192620-7346-4DE1-9B30-10C57FAE7748}"/>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793" name="楕円 792">
          <a:extLst>
            <a:ext uri="{FF2B5EF4-FFF2-40B4-BE49-F238E27FC236}">
              <a16:creationId xmlns:a16="http://schemas.microsoft.com/office/drawing/2014/main" id="{9EC6C2CC-DCAB-4219-A23B-23609241E033}"/>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9525</xdr:rowOff>
    </xdr:to>
    <xdr:cxnSp macro="">
      <xdr:nvCxnSpPr>
        <xdr:cNvPr id="794" name="直線コネクタ 793">
          <a:extLst>
            <a:ext uri="{FF2B5EF4-FFF2-40B4-BE49-F238E27FC236}">
              <a16:creationId xmlns:a16="http://schemas.microsoft.com/office/drawing/2014/main" id="{619A090F-5E50-4626-A652-8D127FE473BC}"/>
            </a:ext>
          </a:extLst>
        </xdr:cNvPr>
        <xdr:cNvCxnSpPr/>
      </xdr:nvCxnSpPr>
      <xdr:spPr>
        <a:xfrm flipV="1">
          <a:off x="21323300" y="18352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795" name="楕円 794">
          <a:extLst>
            <a:ext uri="{FF2B5EF4-FFF2-40B4-BE49-F238E27FC236}">
              <a16:creationId xmlns:a16="http://schemas.microsoft.com/office/drawing/2014/main" id="{50850D98-0631-485D-A33A-5308793205AB}"/>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13336</xdr:rowOff>
    </xdr:to>
    <xdr:cxnSp macro="">
      <xdr:nvCxnSpPr>
        <xdr:cNvPr id="796" name="直線コネクタ 795">
          <a:extLst>
            <a:ext uri="{FF2B5EF4-FFF2-40B4-BE49-F238E27FC236}">
              <a16:creationId xmlns:a16="http://schemas.microsoft.com/office/drawing/2014/main" id="{2E9642A5-1AEC-4FC0-B2E5-A8F95FA0C998}"/>
            </a:ext>
          </a:extLst>
        </xdr:cNvPr>
        <xdr:cNvCxnSpPr/>
      </xdr:nvCxnSpPr>
      <xdr:spPr>
        <a:xfrm flipV="1">
          <a:off x="20434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137795</xdr:rowOff>
    </xdr:from>
    <xdr:to>
      <xdr:col>102</xdr:col>
      <xdr:colOff>165100</xdr:colOff>
      <xdr:row>107</xdr:row>
      <xdr:rowOff>67945</xdr:rowOff>
    </xdr:to>
    <xdr:sp macro="" textlink="">
      <xdr:nvSpPr>
        <xdr:cNvPr id="797" name="楕円 796">
          <a:extLst>
            <a:ext uri="{FF2B5EF4-FFF2-40B4-BE49-F238E27FC236}">
              <a16:creationId xmlns:a16="http://schemas.microsoft.com/office/drawing/2014/main" id="{8B55B2C8-A88B-43DE-B2AE-29B2E0191CBF}"/>
            </a:ext>
          </a:extLst>
        </xdr:cNvPr>
        <xdr:cNvSpPr/>
      </xdr:nvSpPr>
      <xdr:spPr>
        <a:xfrm>
          <a:off x="19494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17145</xdr:rowOff>
    </xdr:to>
    <xdr:cxnSp macro="">
      <xdr:nvCxnSpPr>
        <xdr:cNvPr id="798" name="直線コネクタ 797">
          <a:extLst>
            <a:ext uri="{FF2B5EF4-FFF2-40B4-BE49-F238E27FC236}">
              <a16:creationId xmlns:a16="http://schemas.microsoft.com/office/drawing/2014/main" id="{759A1C2A-DC24-4EE8-BCF4-503ADA42313A}"/>
            </a:ext>
          </a:extLst>
        </xdr:cNvPr>
        <xdr:cNvCxnSpPr/>
      </xdr:nvCxnSpPr>
      <xdr:spPr>
        <a:xfrm flipV="1">
          <a:off x="19545300" y="18358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99" name="n_1aveValue【庁舎】&#10;一人当たり面積">
          <a:extLst>
            <a:ext uri="{FF2B5EF4-FFF2-40B4-BE49-F238E27FC236}">
              <a16:creationId xmlns:a16="http://schemas.microsoft.com/office/drawing/2014/main" id="{72856051-6F89-4225-ACEB-5339A1558DB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00" name="n_2aveValue【庁舎】&#10;一人当たり面積">
          <a:extLst>
            <a:ext uri="{FF2B5EF4-FFF2-40B4-BE49-F238E27FC236}">
              <a16:creationId xmlns:a16="http://schemas.microsoft.com/office/drawing/2014/main" id="{F3338480-2D63-4E67-99A6-B3538A77C219}"/>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01" name="n_3aveValue【庁舎】&#10;一人当たり面積">
          <a:extLst>
            <a:ext uri="{FF2B5EF4-FFF2-40B4-BE49-F238E27FC236}">
              <a16:creationId xmlns:a16="http://schemas.microsoft.com/office/drawing/2014/main" id="{9D194F3A-AA14-4D95-B401-F159BA753C79}"/>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2" name="n_4aveValue【庁舎】&#10;一人当たり面積">
          <a:extLst>
            <a:ext uri="{FF2B5EF4-FFF2-40B4-BE49-F238E27FC236}">
              <a16:creationId xmlns:a16="http://schemas.microsoft.com/office/drawing/2014/main" id="{BF651448-6A8C-4BFB-932A-6BAF8F3FC2E1}"/>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803" name="n_1mainValue【庁舎】&#10;一人当たり面積">
          <a:extLst>
            <a:ext uri="{FF2B5EF4-FFF2-40B4-BE49-F238E27FC236}">
              <a16:creationId xmlns:a16="http://schemas.microsoft.com/office/drawing/2014/main" id="{FD1C3E49-91CC-4C55-BA2E-E017041BAA14}"/>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804" name="n_2mainValue【庁舎】&#10;一人当たり面積">
          <a:extLst>
            <a:ext uri="{FF2B5EF4-FFF2-40B4-BE49-F238E27FC236}">
              <a16:creationId xmlns:a16="http://schemas.microsoft.com/office/drawing/2014/main" id="{E434D79A-35B8-452A-A3AC-719E3C28B4CD}"/>
            </a:ext>
          </a:extLst>
        </xdr:cNvPr>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59072</xdr:rowOff>
    </xdr:from>
    <xdr:ext cx="469744" cy="259045"/>
    <xdr:sp macro="" textlink="">
      <xdr:nvSpPr>
        <xdr:cNvPr id="805" name="n_3mainValue【庁舎】&#10;一人当たり面積">
          <a:extLst>
            <a:ext uri="{FF2B5EF4-FFF2-40B4-BE49-F238E27FC236}">
              <a16:creationId xmlns:a16="http://schemas.microsoft.com/office/drawing/2014/main" id="{02FF7EB0-8AE0-4146-B7AF-B6DF5E90A57E}"/>
            </a:ext>
          </a:extLst>
        </xdr:cNvPr>
        <xdr:cNvSpPr txBox="1"/>
      </xdr:nvSpPr>
      <xdr:spPr>
        <a:xfrm>
          <a:off x="19310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BB265820-E995-4A14-9E85-5D60EAA443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C06AF762-3999-4BB4-9851-DA56221AA7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399451E9-6BB1-4116-A40E-E457FC5F45C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多くの施設が水準以上となっている。特に図書館、福祉施設、消防施設は平均水準と比較し大幅に高い水準となっている。その他施設においても今後を踏まえると老朽化が進み修繕、改修等のコストが見込まれることを見据え、公共施設等総合管理計画、公共施設個別施設計画等に則り、引き続き資産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43moroy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48.2</v>
          </cell>
          <cell r="CF51">
            <v>49.2</v>
          </cell>
          <cell r="CN51">
            <v>48.3</v>
          </cell>
          <cell r="CV51">
            <v>47.4</v>
          </cell>
        </row>
        <row r="53">
          <cell r="BX53">
            <v>54</v>
          </cell>
          <cell r="CF53">
            <v>55.6</v>
          </cell>
          <cell r="CN53">
            <v>57.7</v>
          </cell>
          <cell r="CV53">
            <v>59.5</v>
          </cell>
        </row>
        <row r="55">
          <cell r="AN55" t="str">
            <v>類似団体内平均値</v>
          </cell>
          <cell r="BX55">
            <v>21</v>
          </cell>
          <cell r="CF55">
            <v>20.2</v>
          </cell>
          <cell r="CN55">
            <v>18.3</v>
          </cell>
          <cell r="CV55">
            <v>20.3</v>
          </cell>
        </row>
        <row r="57">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49.8</v>
          </cell>
          <cell r="BX73">
            <v>48.2</v>
          </cell>
          <cell r="CF73">
            <v>49.2</v>
          </cell>
          <cell r="CN73">
            <v>48.3</v>
          </cell>
          <cell r="CV73">
            <v>47.4</v>
          </cell>
        </row>
        <row r="75">
          <cell r="BP75">
            <v>5.3</v>
          </cell>
          <cell r="BX75">
            <v>5.6</v>
          </cell>
          <cell r="CF75">
            <v>6.1</v>
          </cell>
          <cell r="CN75">
            <v>6.7</v>
          </cell>
          <cell r="CV75">
            <v>7.8</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c r="A1" s="180"/>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1"/>
      <c r="DK1" s="181"/>
      <c r="DL1" s="181"/>
      <c r="DM1" s="181"/>
      <c r="DN1" s="181"/>
      <c r="DO1" s="181"/>
    </row>
    <row r="2" spans="1:119" ht="24.75"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0"/>
      <c r="DK3" s="180"/>
      <c r="DL3" s="180"/>
      <c r="DM3" s="180"/>
      <c r="DN3" s="180"/>
      <c r="DO3" s="180"/>
    </row>
    <row r="4" spans="1:119" ht="18.75" customHeight="1">
      <c r="A4" s="181"/>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10309627</v>
      </c>
      <c r="BO4" s="424"/>
      <c r="BP4" s="424"/>
      <c r="BQ4" s="424"/>
      <c r="BR4" s="424"/>
      <c r="BS4" s="424"/>
      <c r="BT4" s="424"/>
      <c r="BU4" s="425"/>
      <c r="BV4" s="423">
        <v>9775704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4.9000000000000004</v>
      </c>
      <c r="CU4" s="608"/>
      <c r="CV4" s="608"/>
      <c r="CW4" s="608"/>
      <c r="CX4" s="608"/>
      <c r="CY4" s="608"/>
      <c r="CZ4" s="608"/>
      <c r="DA4" s="609"/>
      <c r="DB4" s="607">
        <v>4</v>
      </c>
      <c r="DC4" s="608"/>
      <c r="DD4" s="608"/>
      <c r="DE4" s="608"/>
      <c r="DF4" s="608"/>
      <c r="DG4" s="608"/>
      <c r="DH4" s="608"/>
      <c r="DI4" s="609"/>
      <c r="DJ4" s="180"/>
      <c r="DK4" s="180"/>
      <c r="DL4" s="180"/>
      <c r="DM4" s="180"/>
      <c r="DN4" s="180"/>
      <c r="DO4" s="180"/>
    </row>
    <row r="5" spans="1:119" ht="18.75" customHeight="1">
      <c r="A5" s="181"/>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9802482</v>
      </c>
      <c r="BO5" s="429"/>
      <c r="BP5" s="429"/>
      <c r="BQ5" s="429"/>
      <c r="BR5" s="429"/>
      <c r="BS5" s="429"/>
      <c r="BT5" s="429"/>
      <c r="BU5" s="430"/>
      <c r="BV5" s="428">
        <v>9401604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95.2</v>
      </c>
      <c r="CU5" s="399"/>
      <c r="CV5" s="399"/>
      <c r="CW5" s="399"/>
      <c r="CX5" s="399"/>
      <c r="CY5" s="399"/>
      <c r="CZ5" s="399"/>
      <c r="DA5" s="400"/>
      <c r="DB5" s="398">
        <v>93.5</v>
      </c>
      <c r="DC5" s="399"/>
      <c r="DD5" s="399"/>
      <c r="DE5" s="399"/>
      <c r="DF5" s="399"/>
      <c r="DG5" s="399"/>
      <c r="DH5" s="399"/>
      <c r="DI5" s="400"/>
      <c r="DJ5" s="180"/>
      <c r="DK5" s="180"/>
      <c r="DL5" s="180"/>
      <c r="DM5" s="180"/>
      <c r="DN5" s="180"/>
      <c r="DO5" s="180"/>
    </row>
    <row r="6" spans="1:119" ht="18.75" customHeight="1">
      <c r="A6" s="181"/>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507145</v>
      </c>
      <c r="BO6" s="429"/>
      <c r="BP6" s="429"/>
      <c r="BQ6" s="429"/>
      <c r="BR6" s="429"/>
      <c r="BS6" s="429"/>
      <c r="BT6" s="429"/>
      <c r="BU6" s="430"/>
      <c r="BV6" s="428">
        <v>374100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100.9</v>
      </c>
      <c r="CU6" s="582"/>
      <c r="CV6" s="582"/>
      <c r="CW6" s="582"/>
      <c r="CX6" s="582"/>
      <c r="CY6" s="582"/>
      <c r="CZ6" s="582"/>
      <c r="DA6" s="583"/>
      <c r="DB6" s="581">
        <v>100.2</v>
      </c>
      <c r="DC6" s="582"/>
      <c r="DD6" s="582"/>
      <c r="DE6" s="582"/>
      <c r="DF6" s="582"/>
      <c r="DG6" s="582"/>
      <c r="DH6" s="582"/>
      <c r="DI6" s="583"/>
      <c r="DJ6" s="180"/>
      <c r="DK6" s="180"/>
      <c r="DL6" s="180"/>
      <c r="DM6" s="180"/>
      <c r="DN6" s="180"/>
      <c r="DO6" s="180"/>
    </row>
    <row r="7" spans="1:119" ht="18.75" customHeight="1">
      <c r="A7" s="181"/>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183168</v>
      </c>
      <c r="BO7" s="429"/>
      <c r="BP7" s="429"/>
      <c r="BQ7" s="429"/>
      <c r="BR7" s="429"/>
      <c r="BS7" s="429"/>
      <c r="BT7" s="429"/>
      <c r="BU7" s="430"/>
      <c r="BV7" s="428">
        <v>105409</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6629389</v>
      </c>
      <c r="CU7" s="429"/>
      <c r="CV7" s="429"/>
      <c r="CW7" s="429"/>
      <c r="CX7" s="429"/>
      <c r="CY7" s="429"/>
      <c r="CZ7" s="429"/>
      <c r="DA7" s="430"/>
      <c r="DB7" s="428">
        <v>6659934</v>
      </c>
      <c r="DC7" s="429"/>
      <c r="DD7" s="429"/>
      <c r="DE7" s="429"/>
      <c r="DF7" s="429"/>
      <c r="DG7" s="429"/>
      <c r="DH7" s="429"/>
      <c r="DI7" s="430"/>
      <c r="DJ7" s="180"/>
      <c r="DK7" s="180"/>
      <c r="DL7" s="180"/>
      <c r="DM7" s="180"/>
      <c r="DN7" s="180"/>
      <c r="DO7" s="180"/>
    </row>
    <row r="8" spans="1:119" ht="18.75" customHeight="1" thickBot="1">
      <c r="A8" s="181"/>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323977</v>
      </c>
      <c r="BO8" s="429"/>
      <c r="BP8" s="429"/>
      <c r="BQ8" s="429"/>
      <c r="BR8" s="429"/>
      <c r="BS8" s="429"/>
      <c r="BT8" s="429"/>
      <c r="BU8" s="430"/>
      <c r="BV8" s="428">
        <v>268691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0.64</v>
      </c>
      <c r="DC8" s="542"/>
      <c r="DD8" s="542"/>
      <c r="DE8" s="542"/>
      <c r="DF8" s="542"/>
      <c r="DG8" s="542"/>
      <c r="DH8" s="542"/>
      <c r="DI8" s="543"/>
      <c r="DJ8" s="180"/>
      <c r="DK8" s="180"/>
      <c r="DL8" s="180"/>
      <c r="DM8" s="180"/>
      <c r="DN8" s="180"/>
      <c r="DO8" s="180"/>
    </row>
    <row r="9" spans="1:119" ht="18.75" customHeight="1" thickBot="1">
      <c r="A9" s="181"/>
      <c r="B9" s="570" t="s">
        <v>112</v>
      </c>
      <c r="C9" s="571"/>
      <c r="D9" s="571"/>
      <c r="E9" s="571"/>
      <c r="F9" s="571"/>
      <c r="G9" s="571"/>
      <c r="H9" s="571"/>
      <c r="I9" s="571"/>
      <c r="J9" s="571"/>
      <c r="K9" s="491"/>
      <c r="L9" s="572" t="s">
        <v>113</v>
      </c>
      <c r="M9" s="573"/>
      <c r="N9" s="573"/>
      <c r="O9" s="573"/>
      <c r="P9" s="573"/>
      <c r="Q9" s="574"/>
      <c r="R9" s="575">
        <v>37275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55286</v>
      </c>
      <c r="BO9" s="429"/>
      <c r="BP9" s="429"/>
      <c r="BQ9" s="429"/>
      <c r="BR9" s="429"/>
      <c r="BS9" s="429"/>
      <c r="BT9" s="429"/>
      <c r="BU9" s="430"/>
      <c r="BV9" s="428">
        <v>-37585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12.5</v>
      </c>
      <c r="CU9" s="399"/>
      <c r="CV9" s="399"/>
      <c r="CW9" s="399"/>
      <c r="CX9" s="399"/>
      <c r="CY9" s="399"/>
      <c r="CZ9" s="399"/>
      <c r="DA9" s="400"/>
      <c r="DB9" s="398">
        <v>12</v>
      </c>
      <c r="DC9" s="399"/>
      <c r="DD9" s="399"/>
      <c r="DE9" s="399"/>
      <c r="DF9" s="399"/>
      <c r="DG9" s="399"/>
      <c r="DH9" s="399"/>
      <c r="DI9" s="400"/>
      <c r="DJ9" s="180"/>
      <c r="DK9" s="180"/>
      <c r="DL9" s="180"/>
      <c r="DM9" s="180"/>
      <c r="DN9" s="180"/>
      <c r="DO9" s="180"/>
    </row>
    <row r="10" spans="1:119" ht="18.75" customHeight="1" thickBot="1">
      <c r="A10" s="181"/>
      <c r="B10" s="570"/>
      <c r="C10" s="571"/>
      <c r="D10" s="571"/>
      <c r="E10" s="571"/>
      <c r="F10" s="571"/>
      <c r="G10" s="571"/>
      <c r="H10" s="571"/>
      <c r="I10" s="571"/>
      <c r="J10" s="571"/>
      <c r="K10" s="491"/>
      <c r="L10" s="401" t="s">
        <v>118</v>
      </c>
      <c r="M10" s="402"/>
      <c r="N10" s="402"/>
      <c r="O10" s="402"/>
      <c r="P10" s="402"/>
      <c r="Q10" s="403"/>
      <c r="R10" s="404">
        <v>39054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305438</v>
      </c>
      <c r="BO10" s="429"/>
      <c r="BP10" s="429"/>
      <c r="BQ10" s="429"/>
      <c r="BR10" s="429"/>
      <c r="BS10" s="429"/>
      <c r="BT10" s="429"/>
      <c r="BU10" s="430"/>
      <c r="BV10" s="428">
        <v>228541</v>
      </c>
      <c r="BW10" s="429"/>
      <c r="BX10" s="429"/>
      <c r="BY10" s="429"/>
      <c r="BZ10" s="429"/>
      <c r="CA10" s="429"/>
      <c r="CB10" s="429"/>
      <c r="CC10" s="430"/>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0"/>
      <c r="DK11" s="180"/>
      <c r="DL11" s="180"/>
      <c r="DM11" s="180"/>
      <c r="DN11" s="180"/>
      <c r="DO11" s="180"/>
    </row>
    <row r="12" spans="1:119" ht="18.75" customHeight="1">
      <c r="A12" s="181"/>
      <c r="B12" s="544" t="s">
        <v>128</v>
      </c>
      <c r="C12" s="545"/>
      <c r="D12" s="545"/>
      <c r="E12" s="545"/>
      <c r="F12" s="545"/>
      <c r="G12" s="545"/>
      <c r="H12" s="545"/>
      <c r="I12" s="545"/>
      <c r="J12" s="545"/>
      <c r="K12" s="546"/>
      <c r="L12" s="553" t="s">
        <v>129</v>
      </c>
      <c r="M12" s="554"/>
      <c r="N12" s="554"/>
      <c r="O12" s="554"/>
      <c r="P12" s="554"/>
      <c r="Q12" s="555"/>
      <c r="R12" s="556">
        <v>33551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94</v>
      </c>
      <c r="AV12" s="486"/>
      <c r="AW12" s="486"/>
      <c r="AX12" s="486"/>
      <c r="AY12" s="408" t="s">
        <v>133</v>
      </c>
      <c r="AZ12" s="409"/>
      <c r="BA12" s="409"/>
      <c r="BB12" s="409"/>
      <c r="BC12" s="409"/>
      <c r="BD12" s="409"/>
      <c r="BE12" s="409"/>
      <c r="BF12" s="409"/>
      <c r="BG12" s="409"/>
      <c r="BH12" s="409"/>
      <c r="BI12" s="409"/>
      <c r="BJ12" s="409"/>
      <c r="BK12" s="409"/>
      <c r="BL12" s="409"/>
      <c r="BM12" s="410"/>
      <c r="BN12" s="428">
        <v>393139</v>
      </c>
      <c r="BO12" s="429"/>
      <c r="BP12" s="429"/>
      <c r="BQ12" s="429"/>
      <c r="BR12" s="429"/>
      <c r="BS12" s="429"/>
      <c r="BT12" s="429"/>
      <c r="BU12" s="430"/>
      <c r="BV12" s="428">
        <v>405209</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0"/>
      <c r="DK12" s="180"/>
      <c r="DL12" s="180"/>
      <c r="DM12" s="180"/>
      <c r="DN12" s="180"/>
      <c r="DO12" s="180"/>
    </row>
    <row r="13" spans="1:119" ht="18.75" customHeight="1">
      <c r="A13" s="181"/>
      <c r="B13" s="547"/>
      <c r="C13" s="548"/>
      <c r="D13" s="548"/>
      <c r="E13" s="548"/>
      <c r="F13" s="548"/>
      <c r="G13" s="548"/>
      <c r="H13" s="548"/>
      <c r="I13" s="548"/>
      <c r="J13" s="548"/>
      <c r="K13" s="549"/>
      <c r="L13" s="191"/>
      <c r="M13" s="528" t="s">
        <v>135</v>
      </c>
      <c r="N13" s="529"/>
      <c r="O13" s="529"/>
      <c r="P13" s="529"/>
      <c r="Q13" s="530"/>
      <c r="R13" s="531">
        <v>33027</v>
      </c>
      <c r="S13" s="532"/>
      <c r="T13" s="532"/>
      <c r="U13" s="532"/>
      <c r="V13" s="533"/>
      <c r="W13" s="519" t="s">
        <v>136</v>
      </c>
      <c r="X13" s="441"/>
      <c r="Y13" s="441"/>
      <c r="Z13" s="441"/>
      <c r="AA13" s="441"/>
      <c r="AB13" s="442"/>
      <c r="AC13" s="404">
        <v>239</v>
      </c>
      <c r="AD13" s="405"/>
      <c r="AE13" s="405"/>
      <c r="AF13" s="405"/>
      <c r="AG13" s="406"/>
      <c r="AH13" s="404">
        <v>264</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-32415</v>
      </c>
      <c r="BO13" s="429"/>
      <c r="BP13" s="429"/>
      <c r="BQ13" s="429"/>
      <c r="BR13" s="429"/>
      <c r="BS13" s="429"/>
      <c r="BT13" s="429"/>
      <c r="BU13" s="430"/>
      <c r="BV13" s="428">
        <v>-214253</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7.8</v>
      </c>
      <c r="CU13" s="399"/>
      <c r="CV13" s="399"/>
      <c r="CW13" s="399"/>
      <c r="CX13" s="399"/>
      <c r="CY13" s="399"/>
      <c r="CZ13" s="399"/>
      <c r="DA13" s="400"/>
      <c r="DB13" s="398">
        <v>6.7</v>
      </c>
      <c r="DC13" s="399"/>
      <c r="DD13" s="399"/>
      <c r="DE13" s="399"/>
      <c r="DF13" s="399"/>
      <c r="DG13" s="399"/>
      <c r="DH13" s="399"/>
      <c r="DI13" s="400"/>
      <c r="DJ13" s="180"/>
      <c r="DK13" s="180"/>
      <c r="DL13" s="180"/>
      <c r="DM13" s="180"/>
      <c r="DN13" s="180"/>
      <c r="DO13" s="180"/>
    </row>
    <row r="14" spans="1:119" ht="18.75" customHeight="1" thickBot="1">
      <c r="A14" s="181"/>
      <c r="B14" s="547"/>
      <c r="C14" s="548"/>
      <c r="D14" s="548"/>
      <c r="E14" s="548"/>
      <c r="F14" s="548"/>
      <c r="G14" s="548"/>
      <c r="H14" s="548"/>
      <c r="I14" s="548"/>
      <c r="J14" s="548"/>
      <c r="K14" s="549"/>
      <c r="L14" s="521" t="s">
        <v>141</v>
      </c>
      <c r="M14" s="565"/>
      <c r="N14" s="565"/>
      <c r="O14" s="565"/>
      <c r="P14" s="565"/>
      <c r="Q14" s="566"/>
      <c r="R14" s="531">
        <v>33852</v>
      </c>
      <c r="S14" s="532"/>
      <c r="T14" s="532"/>
      <c r="U14" s="532"/>
      <c r="V14" s="533"/>
      <c r="W14" s="534"/>
      <c r="X14" s="444"/>
      <c r="Y14" s="444"/>
      <c r="Z14" s="444"/>
      <c r="AA14" s="444"/>
      <c r="AB14" s="445"/>
      <c r="AC14" s="524">
        <v>1.5</v>
      </c>
      <c r="AD14" s="525"/>
      <c r="AE14" s="525"/>
      <c r="AF14" s="525"/>
      <c r="AG14" s="526"/>
      <c r="AH14" s="524">
        <v>1.6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47.4</v>
      </c>
      <c r="CU14" s="536"/>
      <c r="CV14" s="536"/>
      <c r="CW14" s="536"/>
      <c r="CX14" s="536"/>
      <c r="CY14" s="536"/>
      <c r="CZ14" s="536"/>
      <c r="DA14" s="537"/>
      <c r="DB14" s="535">
        <v>48.3</v>
      </c>
      <c r="DC14" s="536"/>
      <c r="DD14" s="536"/>
      <c r="DE14" s="536"/>
      <c r="DF14" s="536"/>
      <c r="DG14" s="536"/>
      <c r="DH14" s="536"/>
      <c r="DI14" s="537"/>
      <c r="DJ14" s="180"/>
      <c r="DK14" s="180"/>
      <c r="DL14" s="180"/>
      <c r="DM14" s="180"/>
      <c r="DN14" s="180"/>
      <c r="DO14" s="180"/>
    </row>
    <row r="15" spans="1:119" ht="18.75" customHeight="1">
      <c r="A15" s="181"/>
      <c r="B15" s="547"/>
      <c r="C15" s="548"/>
      <c r="D15" s="548"/>
      <c r="E15" s="548"/>
      <c r="F15" s="548"/>
      <c r="G15" s="548"/>
      <c r="H15" s="548"/>
      <c r="I15" s="548"/>
      <c r="J15" s="548"/>
      <c r="K15" s="549"/>
      <c r="L15" s="191"/>
      <c r="M15" s="528" t="s">
        <v>135</v>
      </c>
      <c r="N15" s="529"/>
      <c r="O15" s="529"/>
      <c r="P15" s="529"/>
      <c r="Q15" s="530"/>
      <c r="R15" s="531">
        <v>33387</v>
      </c>
      <c r="S15" s="532"/>
      <c r="T15" s="532"/>
      <c r="U15" s="532"/>
      <c r="V15" s="533"/>
      <c r="W15" s="519" t="s">
        <v>143</v>
      </c>
      <c r="X15" s="441"/>
      <c r="Y15" s="441"/>
      <c r="Z15" s="441"/>
      <c r="AA15" s="441"/>
      <c r="AB15" s="442"/>
      <c r="AC15" s="404">
        <v>4070</v>
      </c>
      <c r="AD15" s="405"/>
      <c r="AE15" s="405"/>
      <c r="AF15" s="405"/>
      <c r="AG15" s="406"/>
      <c r="AH15" s="404">
        <v>4367</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3375196</v>
      </c>
      <c r="BO15" s="424"/>
      <c r="BP15" s="424"/>
      <c r="BQ15" s="424"/>
      <c r="BR15" s="424"/>
      <c r="BS15" s="424"/>
      <c r="BT15" s="424"/>
      <c r="BU15" s="425"/>
      <c r="BV15" s="423">
        <v>3383382</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25.9</v>
      </c>
      <c r="AD16" s="525"/>
      <c r="AE16" s="525"/>
      <c r="AF16" s="525"/>
      <c r="AG16" s="526"/>
      <c r="AH16" s="524">
        <v>26.4</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5389718</v>
      </c>
      <c r="BO16" s="429"/>
      <c r="BP16" s="429"/>
      <c r="BQ16" s="429"/>
      <c r="BR16" s="429"/>
      <c r="BS16" s="429"/>
      <c r="BT16" s="429"/>
      <c r="BU16" s="430"/>
      <c r="BV16" s="428">
        <v>5325344</v>
      </c>
      <c r="BW16" s="429"/>
      <c r="BX16" s="429"/>
      <c r="BY16" s="429"/>
      <c r="BZ16" s="429"/>
      <c r="CA16" s="429"/>
      <c r="CB16" s="429"/>
      <c r="CC16" s="430"/>
      <c r="CD16" s="195"/>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0"/>
      <c r="DK16" s="180"/>
      <c r="DL16" s="180"/>
      <c r="DM16" s="180"/>
      <c r="DN16" s="180"/>
      <c r="DO16" s="180"/>
    </row>
    <row r="17" spans="1:119" ht="18.75" customHeight="1" thickBot="1">
      <c r="A17" s="181"/>
      <c r="B17" s="550"/>
      <c r="C17" s="551"/>
      <c r="D17" s="551"/>
      <c r="E17" s="551"/>
      <c r="F17" s="551"/>
      <c r="G17" s="551"/>
      <c r="H17" s="551"/>
      <c r="I17" s="551"/>
      <c r="J17" s="551"/>
      <c r="K17" s="552"/>
      <c r="L17" s="196"/>
      <c r="M17" s="513" t="s">
        <v>149</v>
      </c>
      <c r="N17" s="514"/>
      <c r="O17" s="514"/>
      <c r="P17" s="514"/>
      <c r="Q17" s="515"/>
      <c r="R17" s="516" t="s">
        <v>150</v>
      </c>
      <c r="S17" s="517"/>
      <c r="T17" s="517"/>
      <c r="U17" s="517"/>
      <c r="V17" s="518"/>
      <c r="W17" s="519" t="s">
        <v>151</v>
      </c>
      <c r="X17" s="441"/>
      <c r="Y17" s="441"/>
      <c r="Z17" s="441"/>
      <c r="AA17" s="441"/>
      <c r="AB17" s="442"/>
      <c r="AC17" s="404">
        <v>11429</v>
      </c>
      <c r="AD17" s="405"/>
      <c r="AE17" s="405"/>
      <c r="AF17" s="405"/>
      <c r="AG17" s="406"/>
      <c r="AH17" s="404">
        <v>11937</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4260403</v>
      </c>
      <c r="BO17" s="429"/>
      <c r="BP17" s="429"/>
      <c r="BQ17" s="429"/>
      <c r="BR17" s="429"/>
      <c r="BS17" s="429"/>
      <c r="BT17" s="429"/>
      <c r="BU17" s="430"/>
      <c r="BV17" s="428">
        <v>4267863</v>
      </c>
      <c r="BW17" s="429"/>
      <c r="BX17" s="429"/>
      <c r="BY17" s="429"/>
      <c r="BZ17" s="429"/>
      <c r="CA17" s="429"/>
      <c r="CB17" s="429"/>
      <c r="CC17" s="430"/>
      <c r="CD17" s="195"/>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0"/>
      <c r="DK17" s="180"/>
      <c r="DL17" s="180"/>
      <c r="DM17" s="180"/>
      <c r="DN17" s="180"/>
      <c r="DO17" s="180"/>
    </row>
    <row r="18" spans="1:119" ht="18.75" customHeight="1" thickBot="1">
      <c r="A18" s="181"/>
      <c r="B18" s="490" t="s">
        <v>153</v>
      </c>
      <c r="C18" s="491"/>
      <c r="D18" s="491"/>
      <c r="E18" s="492"/>
      <c r="F18" s="492"/>
      <c r="G18" s="492"/>
      <c r="H18" s="492"/>
      <c r="I18" s="492"/>
      <c r="J18" s="492"/>
      <c r="K18" s="492"/>
      <c r="L18" s="493">
        <v>34.07</v>
      </c>
      <c r="M18" s="493"/>
      <c r="N18" s="493"/>
      <c r="O18" s="493"/>
      <c r="P18" s="493"/>
      <c r="Q18" s="493"/>
      <c r="R18" s="494"/>
      <c r="S18" s="494"/>
      <c r="T18" s="494"/>
      <c r="U18" s="494"/>
      <c r="V18" s="495"/>
      <c r="W18" s="509"/>
      <c r="X18" s="510"/>
      <c r="Y18" s="510"/>
      <c r="Z18" s="510"/>
      <c r="AA18" s="510"/>
      <c r="AB18" s="520"/>
      <c r="AC18" s="392">
        <v>72.599999999999994</v>
      </c>
      <c r="AD18" s="393"/>
      <c r="AE18" s="393"/>
      <c r="AF18" s="393"/>
      <c r="AG18" s="496"/>
      <c r="AH18" s="392">
        <v>72</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6397353</v>
      </c>
      <c r="BO18" s="429"/>
      <c r="BP18" s="429"/>
      <c r="BQ18" s="429"/>
      <c r="BR18" s="429"/>
      <c r="BS18" s="429"/>
      <c r="BT18" s="429"/>
      <c r="BU18" s="430"/>
      <c r="BV18" s="428">
        <v>6286489</v>
      </c>
      <c r="BW18" s="429"/>
      <c r="BX18" s="429"/>
      <c r="BY18" s="429"/>
      <c r="BZ18" s="429"/>
      <c r="CA18" s="429"/>
      <c r="CB18" s="429"/>
      <c r="CC18" s="430"/>
      <c r="CD18" s="195"/>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0"/>
      <c r="DK18" s="180"/>
      <c r="DL18" s="180"/>
      <c r="DM18" s="180"/>
      <c r="DN18" s="180"/>
      <c r="DO18" s="180"/>
    </row>
    <row r="19" spans="1:119" ht="18.75" customHeight="1" thickBot="1">
      <c r="A19" s="181"/>
      <c r="B19" s="490" t="s">
        <v>155</v>
      </c>
      <c r="C19" s="491"/>
      <c r="D19" s="491"/>
      <c r="E19" s="492"/>
      <c r="F19" s="492"/>
      <c r="G19" s="492"/>
      <c r="H19" s="492"/>
      <c r="I19" s="492"/>
      <c r="J19" s="492"/>
      <c r="K19" s="492"/>
      <c r="L19" s="498">
        <v>1094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7837508</v>
      </c>
      <c r="BO19" s="429"/>
      <c r="BP19" s="429"/>
      <c r="BQ19" s="429"/>
      <c r="BR19" s="429"/>
      <c r="BS19" s="429"/>
      <c r="BT19" s="429"/>
      <c r="BU19" s="430"/>
      <c r="BV19" s="428">
        <v>7715841</v>
      </c>
      <c r="BW19" s="429"/>
      <c r="BX19" s="429"/>
      <c r="BY19" s="429"/>
      <c r="BZ19" s="429"/>
      <c r="CA19" s="429"/>
      <c r="CB19" s="429"/>
      <c r="CC19" s="430"/>
      <c r="CD19" s="195"/>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0"/>
      <c r="DK19" s="180"/>
      <c r="DL19" s="180"/>
      <c r="DM19" s="180"/>
      <c r="DN19" s="180"/>
      <c r="DO19" s="180"/>
    </row>
    <row r="20" spans="1:119" ht="18.75" customHeight="1" thickBot="1">
      <c r="A20" s="181"/>
      <c r="B20" s="490" t="s">
        <v>157</v>
      </c>
      <c r="C20" s="491"/>
      <c r="D20" s="491"/>
      <c r="E20" s="492"/>
      <c r="F20" s="492"/>
      <c r="G20" s="492"/>
      <c r="H20" s="492"/>
      <c r="I20" s="492"/>
      <c r="J20" s="492"/>
      <c r="K20" s="492"/>
      <c r="L20" s="498">
        <v>15566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5"/>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0"/>
      <c r="DK20" s="180"/>
      <c r="DL20" s="180"/>
      <c r="DM20" s="180"/>
      <c r="DN20" s="180"/>
      <c r="DO20" s="180"/>
    </row>
    <row r="21" spans="1:119" ht="18.75" customHeight="1">
      <c r="A21" s="181"/>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5"/>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0"/>
      <c r="DK21" s="180"/>
      <c r="DL21" s="180"/>
      <c r="DM21" s="180"/>
      <c r="DN21" s="180"/>
      <c r="DO21" s="180"/>
    </row>
    <row r="22" spans="1:119" ht="18.75" customHeight="1" thickBot="1">
      <c r="A22" s="181"/>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5"/>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0"/>
      <c r="DK22" s="180"/>
      <c r="DL22" s="180"/>
      <c r="DM22" s="180"/>
      <c r="DN22" s="180"/>
      <c r="DO22" s="180"/>
    </row>
    <row r="23" spans="1:119" ht="18.75" customHeight="1">
      <c r="A23" s="181"/>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9934804</v>
      </c>
      <c r="BO23" s="429"/>
      <c r="BP23" s="429"/>
      <c r="BQ23" s="429"/>
      <c r="BR23" s="429"/>
      <c r="BS23" s="429"/>
      <c r="BT23" s="429"/>
      <c r="BU23" s="430"/>
      <c r="BV23" s="428">
        <v>10377183</v>
      </c>
      <c r="BW23" s="429"/>
      <c r="BX23" s="429"/>
      <c r="BY23" s="429"/>
      <c r="BZ23" s="429"/>
      <c r="CA23" s="429"/>
      <c r="CB23" s="429"/>
      <c r="CC23" s="430"/>
      <c r="CD23" s="195"/>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0"/>
      <c r="DK23" s="180"/>
      <c r="DL23" s="180"/>
      <c r="DM23" s="180"/>
      <c r="DN23" s="180"/>
      <c r="DO23" s="180"/>
    </row>
    <row r="24" spans="1:119" ht="18.75" customHeight="1" thickBot="1">
      <c r="A24" s="181"/>
      <c r="B24" s="460"/>
      <c r="C24" s="461"/>
      <c r="D24" s="462"/>
      <c r="E24" s="401" t="s">
        <v>166</v>
      </c>
      <c r="F24" s="402"/>
      <c r="G24" s="402"/>
      <c r="H24" s="402"/>
      <c r="I24" s="402"/>
      <c r="J24" s="402"/>
      <c r="K24" s="403"/>
      <c r="L24" s="404">
        <v>1</v>
      </c>
      <c r="M24" s="405"/>
      <c r="N24" s="405"/>
      <c r="O24" s="405"/>
      <c r="P24" s="406"/>
      <c r="Q24" s="404">
        <v>7390</v>
      </c>
      <c r="R24" s="405"/>
      <c r="S24" s="405"/>
      <c r="T24" s="405"/>
      <c r="U24" s="405"/>
      <c r="V24" s="406"/>
      <c r="W24" s="470"/>
      <c r="X24" s="461"/>
      <c r="Y24" s="462"/>
      <c r="Z24" s="401" t="s">
        <v>167</v>
      </c>
      <c r="AA24" s="402"/>
      <c r="AB24" s="402"/>
      <c r="AC24" s="402"/>
      <c r="AD24" s="402"/>
      <c r="AE24" s="402"/>
      <c r="AF24" s="402"/>
      <c r="AG24" s="403"/>
      <c r="AH24" s="404">
        <v>216</v>
      </c>
      <c r="AI24" s="405"/>
      <c r="AJ24" s="405"/>
      <c r="AK24" s="405"/>
      <c r="AL24" s="406"/>
      <c r="AM24" s="404">
        <v>660960</v>
      </c>
      <c r="AN24" s="405"/>
      <c r="AO24" s="405"/>
      <c r="AP24" s="405"/>
      <c r="AQ24" s="405"/>
      <c r="AR24" s="406"/>
      <c r="AS24" s="404">
        <v>3060</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8007864</v>
      </c>
      <c r="BO24" s="429"/>
      <c r="BP24" s="429"/>
      <c r="BQ24" s="429"/>
      <c r="BR24" s="429"/>
      <c r="BS24" s="429"/>
      <c r="BT24" s="429"/>
      <c r="BU24" s="430"/>
      <c r="BV24" s="428">
        <v>8312667</v>
      </c>
      <c r="BW24" s="429"/>
      <c r="BX24" s="429"/>
      <c r="BY24" s="429"/>
      <c r="BZ24" s="429"/>
      <c r="CA24" s="429"/>
      <c r="CB24" s="429"/>
      <c r="CC24" s="430"/>
      <c r="CD24" s="195"/>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0"/>
      <c r="DK24" s="180"/>
      <c r="DL24" s="180"/>
      <c r="DM24" s="180"/>
      <c r="DN24" s="180"/>
      <c r="DO24" s="180"/>
    </row>
    <row r="25" spans="1:119" s="180" customFormat="1" ht="18.75" customHeight="1">
      <c r="A25" s="181"/>
      <c r="B25" s="460"/>
      <c r="C25" s="461"/>
      <c r="D25" s="462"/>
      <c r="E25" s="401" t="s">
        <v>169</v>
      </c>
      <c r="F25" s="402"/>
      <c r="G25" s="402"/>
      <c r="H25" s="402"/>
      <c r="I25" s="402"/>
      <c r="J25" s="402"/>
      <c r="K25" s="403"/>
      <c r="L25" s="404">
        <v>1</v>
      </c>
      <c r="M25" s="405"/>
      <c r="N25" s="405"/>
      <c r="O25" s="405"/>
      <c r="P25" s="406"/>
      <c r="Q25" s="404">
        <v>6300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171</v>
      </c>
      <c r="AN25" s="405"/>
      <c r="AO25" s="405"/>
      <c r="AP25" s="405"/>
      <c r="AQ25" s="405"/>
      <c r="AR25" s="406"/>
      <c r="AS25" s="404" t="s">
        <v>171</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794688</v>
      </c>
      <c r="BO25" s="424"/>
      <c r="BP25" s="424"/>
      <c r="BQ25" s="424"/>
      <c r="BR25" s="424"/>
      <c r="BS25" s="424"/>
      <c r="BT25" s="424"/>
      <c r="BU25" s="425"/>
      <c r="BV25" s="423">
        <v>712473</v>
      </c>
      <c r="BW25" s="424"/>
      <c r="BX25" s="424"/>
      <c r="BY25" s="424"/>
      <c r="BZ25" s="424"/>
      <c r="CA25" s="424"/>
      <c r="CB25" s="424"/>
      <c r="CC25" s="425"/>
      <c r="CD25" s="195"/>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0" customFormat="1" ht="18.75" customHeight="1">
      <c r="A26" s="181"/>
      <c r="B26" s="460"/>
      <c r="C26" s="461"/>
      <c r="D26" s="462"/>
      <c r="E26" s="401" t="s">
        <v>173</v>
      </c>
      <c r="F26" s="402"/>
      <c r="G26" s="402"/>
      <c r="H26" s="402"/>
      <c r="I26" s="402"/>
      <c r="J26" s="402"/>
      <c r="K26" s="403"/>
      <c r="L26" s="404">
        <v>1</v>
      </c>
      <c r="M26" s="405"/>
      <c r="N26" s="405"/>
      <c r="O26" s="405"/>
      <c r="P26" s="406"/>
      <c r="Q26" s="404">
        <v>6000</v>
      </c>
      <c r="R26" s="405"/>
      <c r="S26" s="405"/>
      <c r="T26" s="405"/>
      <c r="U26" s="405"/>
      <c r="V26" s="406"/>
      <c r="W26" s="470"/>
      <c r="X26" s="461"/>
      <c r="Y26" s="462"/>
      <c r="Z26" s="401" t="s">
        <v>174</v>
      </c>
      <c r="AA26" s="483"/>
      <c r="AB26" s="483"/>
      <c r="AC26" s="483"/>
      <c r="AD26" s="483"/>
      <c r="AE26" s="483"/>
      <c r="AF26" s="483"/>
      <c r="AG26" s="484"/>
      <c r="AH26" s="404" t="s">
        <v>127</v>
      </c>
      <c r="AI26" s="405"/>
      <c r="AJ26" s="405"/>
      <c r="AK26" s="405"/>
      <c r="AL26" s="406"/>
      <c r="AM26" s="404" t="s">
        <v>171</v>
      </c>
      <c r="AN26" s="405"/>
      <c r="AO26" s="405"/>
      <c r="AP26" s="405"/>
      <c r="AQ26" s="405"/>
      <c r="AR26" s="406"/>
      <c r="AS26" s="404" t="s">
        <v>127</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171</v>
      </c>
      <c r="BO26" s="429"/>
      <c r="BP26" s="429"/>
      <c r="BQ26" s="429"/>
      <c r="BR26" s="429"/>
      <c r="BS26" s="429"/>
      <c r="BT26" s="429"/>
      <c r="BU26" s="430"/>
      <c r="BV26" s="428" t="s">
        <v>127</v>
      </c>
      <c r="BW26" s="429"/>
      <c r="BX26" s="429"/>
      <c r="BY26" s="429"/>
      <c r="BZ26" s="429"/>
      <c r="CA26" s="429"/>
      <c r="CB26" s="429"/>
      <c r="CC26" s="430"/>
      <c r="CD26" s="195"/>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1"/>
      <c r="B27" s="460"/>
      <c r="C27" s="461"/>
      <c r="D27" s="462"/>
      <c r="E27" s="401" t="s">
        <v>176</v>
      </c>
      <c r="F27" s="402"/>
      <c r="G27" s="402"/>
      <c r="H27" s="402"/>
      <c r="I27" s="402"/>
      <c r="J27" s="402"/>
      <c r="K27" s="403"/>
      <c r="L27" s="404">
        <v>1</v>
      </c>
      <c r="M27" s="405"/>
      <c r="N27" s="405"/>
      <c r="O27" s="405"/>
      <c r="P27" s="406"/>
      <c r="Q27" s="404">
        <v>3180</v>
      </c>
      <c r="R27" s="405"/>
      <c r="S27" s="405"/>
      <c r="T27" s="405"/>
      <c r="U27" s="405"/>
      <c r="V27" s="406"/>
      <c r="W27" s="470"/>
      <c r="X27" s="461"/>
      <c r="Y27" s="462"/>
      <c r="Z27" s="401" t="s">
        <v>177</v>
      </c>
      <c r="AA27" s="402"/>
      <c r="AB27" s="402"/>
      <c r="AC27" s="402"/>
      <c r="AD27" s="402"/>
      <c r="AE27" s="402"/>
      <c r="AF27" s="402"/>
      <c r="AG27" s="403"/>
      <c r="AH27" s="404">
        <v>3</v>
      </c>
      <c r="AI27" s="405"/>
      <c r="AJ27" s="405"/>
      <c r="AK27" s="405"/>
      <c r="AL27" s="406"/>
      <c r="AM27" s="404">
        <v>11148</v>
      </c>
      <c r="AN27" s="405"/>
      <c r="AO27" s="405"/>
      <c r="AP27" s="405"/>
      <c r="AQ27" s="405"/>
      <c r="AR27" s="406"/>
      <c r="AS27" s="404">
        <v>3716</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106617</v>
      </c>
      <c r="BO27" s="432"/>
      <c r="BP27" s="432"/>
      <c r="BQ27" s="432"/>
      <c r="BR27" s="432"/>
      <c r="BS27" s="432"/>
      <c r="BT27" s="432"/>
      <c r="BU27" s="433"/>
      <c r="BV27" s="431">
        <v>106614</v>
      </c>
      <c r="BW27" s="432"/>
      <c r="BX27" s="432"/>
      <c r="BY27" s="432"/>
      <c r="BZ27" s="432"/>
      <c r="CA27" s="432"/>
      <c r="CB27" s="432"/>
      <c r="CC27" s="433"/>
      <c r="CD27" s="197"/>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0"/>
      <c r="DK27" s="180"/>
      <c r="DL27" s="180"/>
      <c r="DM27" s="180"/>
      <c r="DN27" s="180"/>
      <c r="DO27" s="180"/>
    </row>
    <row r="28" spans="1:119" ht="18.75" customHeight="1">
      <c r="A28" s="181"/>
      <c r="B28" s="460"/>
      <c r="C28" s="461"/>
      <c r="D28" s="462"/>
      <c r="E28" s="401" t="s">
        <v>179</v>
      </c>
      <c r="F28" s="402"/>
      <c r="G28" s="402"/>
      <c r="H28" s="402"/>
      <c r="I28" s="402"/>
      <c r="J28" s="402"/>
      <c r="K28" s="403"/>
      <c r="L28" s="404">
        <v>1</v>
      </c>
      <c r="M28" s="405"/>
      <c r="N28" s="405"/>
      <c r="O28" s="405"/>
      <c r="P28" s="406"/>
      <c r="Q28" s="404">
        <v>2600</v>
      </c>
      <c r="R28" s="405"/>
      <c r="S28" s="405"/>
      <c r="T28" s="405"/>
      <c r="U28" s="405"/>
      <c r="V28" s="406"/>
      <c r="W28" s="470"/>
      <c r="X28" s="461"/>
      <c r="Y28" s="462"/>
      <c r="Z28" s="401" t="s">
        <v>180</v>
      </c>
      <c r="AA28" s="402"/>
      <c r="AB28" s="402"/>
      <c r="AC28" s="402"/>
      <c r="AD28" s="402"/>
      <c r="AE28" s="402"/>
      <c r="AF28" s="402"/>
      <c r="AG28" s="403"/>
      <c r="AH28" s="404" t="s">
        <v>127</v>
      </c>
      <c r="AI28" s="405"/>
      <c r="AJ28" s="405"/>
      <c r="AK28" s="405"/>
      <c r="AL28" s="406"/>
      <c r="AM28" s="404" t="s">
        <v>127</v>
      </c>
      <c r="AN28" s="405"/>
      <c r="AO28" s="405"/>
      <c r="AP28" s="405"/>
      <c r="AQ28" s="405"/>
      <c r="AR28" s="406"/>
      <c r="AS28" s="404" t="s">
        <v>171</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506205</v>
      </c>
      <c r="BO28" s="424"/>
      <c r="BP28" s="424"/>
      <c r="BQ28" s="424"/>
      <c r="BR28" s="424"/>
      <c r="BS28" s="424"/>
      <c r="BT28" s="424"/>
      <c r="BU28" s="425"/>
      <c r="BV28" s="423">
        <v>593906</v>
      </c>
      <c r="BW28" s="424"/>
      <c r="BX28" s="424"/>
      <c r="BY28" s="424"/>
      <c r="BZ28" s="424"/>
      <c r="CA28" s="424"/>
      <c r="CB28" s="424"/>
      <c r="CC28" s="425"/>
      <c r="CD28" s="195"/>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0"/>
      <c r="DK28" s="180"/>
      <c r="DL28" s="180"/>
      <c r="DM28" s="180"/>
      <c r="DN28" s="180"/>
      <c r="DO28" s="180"/>
    </row>
    <row r="29" spans="1:119" ht="18.75" customHeight="1">
      <c r="A29" s="181"/>
      <c r="B29" s="460"/>
      <c r="C29" s="461"/>
      <c r="D29" s="462"/>
      <c r="E29" s="401" t="s">
        <v>182</v>
      </c>
      <c r="F29" s="402"/>
      <c r="G29" s="402"/>
      <c r="H29" s="402"/>
      <c r="I29" s="402"/>
      <c r="J29" s="402"/>
      <c r="K29" s="403"/>
      <c r="L29" s="404">
        <v>12</v>
      </c>
      <c r="M29" s="405"/>
      <c r="N29" s="405"/>
      <c r="O29" s="405"/>
      <c r="P29" s="406"/>
      <c r="Q29" s="404">
        <v>2440</v>
      </c>
      <c r="R29" s="405"/>
      <c r="S29" s="405"/>
      <c r="T29" s="405"/>
      <c r="U29" s="405"/>
      <c r="V29" s="406"/>
      <c r="W29" s="471"/>
      <c r="X29" s="472"/>
      <c r="Y29" s="473"/>
      <c r="Z29" s="401" t="s">
        <v>183</v>
      </c>
      <c r="AA29" s="402"/>
      <c r="AB29" s="402"/>
      <c r="AC29" s="402"/>
      <c r="AD29" s="402"/>
      <c r="AE29" s="402"/>
      <c r="AF29" s="402"/>
      <c r="AG29" s="403"/>
      <c r="AH29" s="404">
        <v>219</v>
      </c>
      <c r="AI29" s="405"/>
      <c r="AJ29" s="405"/>
      <c r="AK29" s="405"/>
      <c r="AL29" s="406"/>
      <c r="AM29" s="404">
        <v>672108</v>
      </c>
      <c r="AN29" s="405"/>
      <c r="AO29" s="405"/>
      <c r="AP29" s="405"/>
      <c r="AQ29" s="405"/>
      <c r="AR29" s="406"/>
      <c r="AS29" s="404">
        <v>3069</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t="s">
        <v>171</v>
      </c>
      <c r="BO29" s="429"/>
      <c r="BP29" s="429"/>
      <c r="BQ29" s="429"/>
      <c r="BR29" s="429"/>
      <c r="BS29" s="429"/>
      <c r="BT29" s="429"/>
      <c r="BU29" s="430"/>
      <c r="BV29" s="428" t="s">
        <v>171</v>
      </c>
      <c r="BW29" s="429"/>
      <c r="BX29" s="429"/>
      <c r="BY29" s="429"/>
      <c r="BZ29" s="429"/>
      <c r="CA29" s="429"/>
      <c r="CB29" s="429"/>
      <c r="CC29" s="430"/>
      <c r="CD29" s="197"/>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0"/>
      <c r="DK29" s="180"/>
      <c r="DL29" s="180"/>
      <c r="DM29" s="180"/>
      <c r="DN29" s="180"/>
      <c r="DO29" s="180"/>
    </row>
    <row r="30" spans="1:119" ht="18.75" customHeight="1" thickBot="1">
      <c r="A30" s="181"/>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459298</v>
      </c>
      <c r="BO30" s="432"/>
      <c r="BP30" s="432"/>
      <c r="BQ30" s="432"/>
      <c r="BR30" s="432"/>
      <c r="BS30" s="432"/>
      <c r="BT30" s="432"/>
      <c r="BU30" s="433"/>
      <c r="BV30" s="431">
        <v>462689</v>
      </c>
      <c r="BW30" s="432"/>
      <c r="BX30" s="432"/>
      <c r="BY30" s="432"/>
      <c r="BZ30" s="432"/>
      <c r="CA30" s="432"/>
      <c r="CB30" s="432"/>
      <c r="CC30" s="43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186</v>
      </c>
      <c r="D32" s="208"/>
      <c r="E32" s="208"/>
      <c r="F32" s="205"/>
      <c r="G32" s="205"/>
      <c r="H32" s="205"/>
      <c r="I32" s="205"/>
      <c r="J32" s="205"/>
      <c r="K32" s="205"/>
      <c r="L32" s="205"/>
      <c r="M32" s="205"/>
      <c r="N32" s="205"/>
      <c r="O32" s="205"/>
      <c r="P32" s="205"/>
      <c r="Q32" s="205"/>
      <c r="R32" s="205"/>
      <c r="S32" s="205"/>
      <c r="T32" s="205"/>
      <c r="U32" s="205" t="s">
        <v>187</v>
      </c>
      <c r="V32" s="205"/>
      <c r="W32" s="205"/>
      <c r="X32" s="205"/>
      <c r="Y32" s="205"/>
      <c r="Z32" s="205"/>
      <c r="AA32" s="205"/>
      <c r="AB32" s="205"/>
      <c r="AC32" s="205"/>
      <c r="AD32" s="205"/>
      <c r="AE32" s="205"/>
      <c r="AF32" s="205"/>
      <c r="AG32" s="205"/>
      <c r="AH32" s="205"/>
      <c r="AI32" s="205"/>
      <c r="AJ32" s="205"/>
      <c r="AK32" s="205"/>
      <c r="AL32" s="205"/>
      <c r="AM32" s="209" t="s">
        <v>188</v>
      </c>
      <c r="AN32" s="205"/>
      <c r="AO32" s="205"/>
      <c r="AP32" s="205"/>
      <c r="AQ32" s="205"/>
      <c r="AR32" s="205"/>
      <c r="AS32" s="209"/>
      <c r="AT32" s="209"/>
      <c r="AU32" s="209"/>
      <c r="AV32" s="209"/>
      <c r="AW32" s="209"/>
      <c r="AX32" s="209"/>
      <c r="AY32" s="209"/>
      <c r="AZ32" s="209"/>
      <c r="BA32" s="209"/>
      <c r="BB32" s="205"/>
      <c r="BC32" s="209"/>
      <c r="BD32" s="205"/>
      <c r="BE32" s="209" t="s">
        <v>189</v>
      </c>
      <c r="BF32" s="205"/>
      <c r="BG32" s="205"/>
      <c r="BH32" s="205"/>
      <c r="BI32" s="205"/>
      <c r="BJ32" s="209"/>
      <c r="BK32" s="209"/>
      <c r="BL32" s="209"/>
      <c r="BM32" s="209"/>
      <c r="BN32" s="209"/>
      <c r="BO32" s="209"/>
      <c r="BP32" s="209"/>
      <c r="BQ32" s="209"/>
      <c r="BR32" s="205"/>
      <c r="BS32" s="205"/>
      <c r="BT32" s="205"/>
      <c r="BU32" s="205"/>
      <c r="BV32" s="205"/>
      <c r="BW32" s="205" t="s">
        <v>190</v>
      </c>
      <c r="BX32" s="205"/>
      <c r="BY32" s="205"/>
      <c r="BZ32" s="205"/>
      <c r="CA32" s="205"/>
      <c r="CB32" s="209"/>
      <c r="CC32" s="209"/>
      <c r="CD32" s="209"/>
      <c r="CE32" s="209"/>
      <c r="CF32" s="209"/>
      <c r="CG32" s="209"/>
      <c r="CH32" s="209"/>
      <c r="CI32" s="209"/>
      <c r="CJ32" s="209"/>
      <c r="CK32" s="209"/>
      <c r="CL32" s="209"/>
      <c r="CM32" s="209"/>
      <c r="CN32" s="209"/>
      <c r="CO32" s="209" t="s">
        <v>191</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391" t="s">
        <v>192</v>
      </c>
      <c r="D33" s="391"/>
      <c r="E33" s="390" t="s">
        <v>193</v>
      </c>
      <c r="F33" s="390"/>
      <c r="G33" s="390"/>
      <c r="H33" s="390"/>
      <c r="I33" s="390"/>
      <c r="J33" s="390"/>
      <c r="K33" s="390"/>
      <c r="L33" s="390"/>
      <c r="M33" s="390"/>
      <c r="N33" s="390"/>
      <c r="O33" s="390"/>
      <c r="P33" s="390"/>
      <c r="Q33" s="390"/>
      <c r="R33" s="390"/>
      <c r="S33" s="390"/>
      <c r="T33" s="210"/>
      <c r="U33" s="391" t="s">
        <v>194</v>
      </c>
      <c r="V33" s="391"/>
      <c r="W33" s="390" t="s">
        <v>195</v>
      </c>
      <c r="X33" s="390"/>
      <c r="Y33" s="390"/>
      <c r="Z33" s="390"/>
      <c r="AA33" s="390"/>
      <c r="AB33" s="390"/>
      <c r="AC33" s="390"/>
      <c r="AD33" s="390"/>
      <c r="AE33" s="390"/>
      <c r="AF33" s="390"/>
      <c r="AG33" s="390"/>
      <c r="AH33" s="390"/>
      <c r="AI33" s="390"/>
      <c r="AJ33" s="390"/>
      <c r="AK33" s="390"/>
      <c r="AL33" s="210"/>
      <c r="AM33" s="391" t="s">
        <v>192</v>
      </c>
      <c r="AN33" s="391"/>
      <c r="AO33" s="390" t="s">
        <v>195</v>
      </c>
      <c r="AP33" s="390"/>
      <c r="AQ33" s="390"/>
      <c r="AR33" s="390"/>
      <c r="AS33" s="390"/>
      <c r="AT33" s="390"/>
      <c r="AU33" s="390"/>
      <c r="AV33" s="390"/>
      <c r="AW33" s="390"/>
      <c r="AX33" s="390"/>
      <c r="AY33" s="390"/>
      <c r="AZ33" s="390"/>
      <c r="BA33" s="390"/>
      <c r="BB33" s="390"/>
      <c r="BC33" s="390"/>
      <c r="BD33" s="211"/>
      <c r="BE33" s="390" t="s">
        <v>196</v>
      </c>
      <c r="BF33" s="390"/>
      <c r="BG33" s="390" t="s">
        <v>197</v>
      </c>
      <c r="BH33" s="390"/>
      <c r="BI33" s="390"/>
      <c r="BJ33" s="390"/>
      <c r="BK33" s="390"/>
      <c r="BL33" s="390"/>
      <c r="BM33" s="390"/>
      <c r="BN33" s="390"/>
      <c r="BO33" s="390"/>
      <c r="BP33" s="390"/>
      <c r="BQ33" s="390"/>
      <c r="BR33" s="390"/>
      <c r="BS33" s="390"/>
      <c r="BT33" s="390"/>
      <c r="BU33" s="390"/>
      <c r="BV33" s="211"/>
      <c r="BW33" s="391" t="s">
        <v>196</v>
      </c>
      <c r="BX33" s="391"/>
      <c r="BY33" s="390" t="s">
        <v>198</v>
      </c>
      <c r="BZ33" s="390"/>
      <c r="CA33" s="390"/>
      <c r="CB33" s="390"/>
      <c r="CC33" s="390"/>
      <c r="CD33" s="390"/>
      <c r="CE33" s="390"/>
      <c r="CF33" s="390"/>
      <c r="CG33" s="390"/>
      <c r="CH33" s="390"/>
      <c r="CI33" s="390"/>
      <c r="CJ33" s="390"/>
      <c r="CK33" s="390"/>
      <c r="CL33" s="390"/>
      <c r="CM33" s="390"/>
      <c r="CN33" s="210"/>
      <c r="CO33" s="391" t="s">
        <v>192</v>
      </c>
      <c r="CP33" s="391"/>
      <c r="CQ33" s="390" t="s">
        <v>199</v>
      </c>
      <c r="CR33" s="390"/>
      <c r="CS33" s="390"/>
      <c r="CT33" s="390"/>
      <c r="CU33" s="390"/>
      <c r="CV33" s="390"/>
      <c r="CW33" s="390"/>
      <c r="CX33" s="390"/>
      <c r="CY33" s="390"/>
      <c r="CZ33" s="390"/>
      <c r="DA33" s="390"/>
      <c r="DB33" s="390"/>
      <c r="DC33" s="390"/>
      <c r="DD33" s="390"/>
      <c r="DE33" s="390"/>
      <c r="DF33" s="210"/>
      <c r="DG33" s="389" t="s">
        <v>200</v>
      </c>
      <c r="DH33" s="389"/>
      <c r="DI33" s="212"/>
      <c r="DJ33" s="180"/>
      <c r="DK33" s="180"/>
      <c r="DL33" s="180"/>
      <c r="DM33" s="180"/>
      <c r="DN33" s="180"/>
      <c r="DO33" s="180"/>
    </row>
    <row r="34" spans="1:119" ht="32.25" customHeight="1">
      <c r="A34" s="181"/>
      <c r="B34" s="207"/>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8"/>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08"/>
      <c r="AM34" s="387">
        <f>IF(AO34="","",MAX(C34:D43,U34:V43)+1)</f>
        <v>5</v>
      </c>
      <c r="AN34" s="387"/>
      <c r="AO34" s="386" t="str">
        <f>IF('各会計、関係団体の財政状況及び健全化判断比率'!B31="","",'各会計、関係団体の財政状況及び健全化判断比率'!B31)</f>
        <v>水道事業特別会計</v>
      </c>
      <c r="AP34" s="386"/>
      <c r="AQ34" s="386"/>
      <c r="AR34" s="386"/>
      <c r="AS34" s="386"/>
      <c r="AT34" s="386"/>
      <c r="AU34" s="386"/>
      <c r="AV34" s="386"/>
      <c r="AW34" s="386"/>
      <c r="AX34" s="386"/>
      <c r="AY34" s="386"/>
      <c r="AZ34" s="386"/>
      <c r="BA34" s="386"/>
      <c r="BB34" s="386"/>
      <c r="BC34" s="386"/>
      <c r="BD34" s="208"/>
      <c r="BE34" s="387">
        <f>IF(BG34="","",MAX(C34:D43,U34:V43,AM34:AN43)+1)</f>
        <v>6</v>
      </c>
      <c r="BF34" s="387"/>
      <c r="BG34" s="386" t="str">
        <f>IF('各会計、関係団体の財政状況及び健全化判断比率'!B32="","",'各会計、関係団体の財政状況及び健全化判断比率'!B32)</f>
        <v>農業集落排水事業特別会計</v>
      </c>
      <c r="BH34" s="386"/>
      <c r="BI34" s="386"/>
      <c r="BJ34" s="386"/>
      <c r="BK34" s="386"/>
      <c r="BL34" s="386"/>
      <c r="BM34" s="386"/>
      <c r="BN34" s="386"/>
      <c r="BO34" s="386"/>
      <c r="BP34" s="386"/>
      <c r="BQ34" s="386"/>
      <c r="BR34" s="386"/>
      <c r="BS34" s="386"/>
      <c r="BT34" s="386"/>
      <c r="BU34" s="386"/>
      <c r="BV34" s="208"/>
      <c r="BW34" s="387">
        <f>IF(BY34="","",MAX(C34:D43,U34:V43,AM34:AN43,BE34:BF43)+1)</f>
        <v>7</v>
      </c>
      <c r="BX34" s="387"/>
      <c r="BY34" s="386" t="str">
        <f>IF('各会計、関係団体の財政状況及び健全化判断比率'!B68="","",'各会計、関係団体の財政状況及び健全化判断比率'!B68)</f>
        <v>毛呂山・越生・鳩山公共下水道組合</v>
      </c>
      <c r="BZ34" s="386"/>
      <c r="CA34" s="386"/>
      <c r="CB34" s="386"/>
      <c r="CC34" s="386"/>
      <c r="CD34" s="386"/>
      <c r="CE34" s="386"/>
      <c r="CF34" s="386"/>
      <c r="CG34" s="386"/>
      <c r="CH34" s="386"/>
      <c r="CI34" s="386"/>
      <c r="CJ34" s="386"/>
      <c r="CK34" s="386"/>
      <c r="CL34" s="386"/>
      <c r="CM34" s="386"/>
      <c r="CN34" s="208"/>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05"/>
      <c r="DG34" s="388" t="str">
        <f>IF('各会計、関係団体の財政状況及び健全化判断比率'!BR7="","",'各会計、関係団体の財政状況及び健全化判断比率'!BR7)</f>
        <v/>
      </c>
      <c r="DH34" s="388"/>
      <c r="DI34" s="212"/>
      <c r="DJ34" s="180"/>
      <c r="DK34" s="180"/>
      <c r="DL34" s="180"/>
      <c r="DM34" s="180"/>
      <c r="DN34" s="180"/>
      <c r="DO34" s="180"/>
    </row>
    <row r="35" spans="1:119" ht="32.25" customHeight="1">
      <c r="A35" s="181"/>
      <c r="B35" s="207"/>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08"/>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08"/>
      <c r="AM35" s="387" t="str">
        <f t="shared" ref="AM35:AM43" si="0">IF(AO35="","",AM34+1)</f>
        <v/>
      </c>
      <c r="AN35" s="387"/>
      <c r="AO35" s="386"/>
      <c r="AP35" s="386"/>
      <c r="AQ35" s="386"/>
      <c r="AR35" s="386"/>
      <c r="AS35" s="386"/>
      <c r="AT35" s="386"/>
      <c r="AU35" s="386"/>
      <c r="AV35" s="386"/>
      <c r="AW35" s="386"/>
      <c r="AX35" s="386"/>
      <c r="AY35" s="386"/>
      <c r="AZ35" s="386"/>
      <c r="BA35" s="386"/>
      <c r="BB35" s="386"/>
      <c r="BC35" s="386"/>
      <c r="BD35" s="208"/>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8"/>
      <c r="BW35" s="387">
        <f t="shared" ref="BW35:BW43" si="2">IF(BY35="","",BW34+1)</f>
        <v>8</v>
      </c>
      <c r="BX35" s="387"/>
      <c r="BY35" s="386" t="str">
        <f>IF('各会計、関係団体の財政状況及び健全化判断比率'!B69="","",'各会計、関係団体の財政状況及び健全化判断比率'!B69)</f>
        <v>西入間広域消防組合</v>
      </c>
      <c r="BZ35" s="386"/>
      <c r="CA35" s="386"/>
      <c r="CB35" s="386"/>
      <c r="CC35" s="386"/>
      <c r="CD35" s="386"/>
      <c r="CE35" s="386"/>
      <c r="CF35" s="386"/>
      <c r="CG35" s="386"/>
      <c r="CH35" s="386"/>
      <c r="CI35" s="386"/>
      <c r="CJ35" s="386"/>
      <c r="CK35" s="386"/>
      <c r="CL35" s="386"/>
      <c r="CM35" s="386"/>
      <c r="CN35" s="208"/>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5"/>
      <c r="DG35" s="388" t="str">
        <f>IF('各会計、関係団体の財政状況及び健全化判断比率'!BR8="","",'各会計、関係団体の財政状況及び健全化判断比率'!BR8)</f>
        <v/>
      </c>
      <c r="DH35" s="388"/>
      <c r="DI35" s="212"/>
      <c r="DJ35" s="180"/>
      <c r="DK35" s="180"/>
      <c r="DL35" s="180"/>
      <c r="DM35" s="180"/>
      <c r="DN35" s="180"/>
      <c r="DO35" s="180"/>
    </row>
    <row r="36" spans="1:119" ht="32.25" customHeight="1">
      <c r="A36" s="181"/>
      <c r="B36" s="207"/>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08"/>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08"/>
      <c r="AM36" s="387" t="str">
        <f t="shared" si="0"/>
        <v/>
      </c>
      <c r="AN36" s="387"/>
      <c r="AO36" s="386"/>
      <c r="AP36" s="386"/>
      <c r="AQ36" s="386"/>
      <c r="AR36" s="386"/>
      <c r="AS36" s="386"/>
      <c r="AT36" s="386"/>
      <c r="AU36" s="386"/>
      <c r="AV36" s="386"/>
      <c r="AW36" s="386"/>
      <c r="AX36" s="386"/>
      <c r="AY36" s="386"/>
      <c r="AZ36" s="386"/>
      <c r="BA36" s="386"/>
      <c r="BB36" s="386"/>
      <c r="BC36" s="386"/>
      <c r="BD36" s="208"/>
      <c r="BE36" s="387" t="str">
        <f t="shared" si="1"/>
        <v/>
      </c>
      <c r="BF36" s="387"/>
      <c r="BG36" s="386"/>
      <c r="BH36" s="386"/>
      <c r="BI36" s="386"/>
      <c r="BJ36" s="386"/>
      <c r="BK36" s="386"/>
      <c r="BL36" s="386"/>
      <c r="BM36" s="386"/>
      <c r="BN36" s="386"/>
      <c r="BO36" s="386"/>
      <c r="BP36" s="386"/>
      <c r="BQ36" s="386"/>
      <c r="BR36" s="386"/>
      <c r="BS36" s="386"/>
      <c r="BT36" s="386"/>
      <c r="BU36" s="386"/>
      <c r="BV36" s="208"/>
      <c r="BW36" s="387">
        <f t="shared" si="2"/>
        <v>9</v>
      </c>
      <c r="BX36" s="387"/>
      <c r="BY36" s="386" t="str">
        <f>IF('各会計、関係団体の財政状況及び健全化判断比率'!B70="","",'各会計、関係団体の財政状況及び健全化判断比率'!B70)</f>
        <v>埼玉西部環境保全組合</v>
      </c>
      <c r="BZ36" s="386"/>
      <c r="CA36" s="386"/>
      <c r="CB36" s="386"/>
      <c r="CC36" s="386"/>
      <c r="CD36" s="386"/>
      <c r="CE36" s="386"/>
      <c r="CF36" s="386"/>
      <c r="CG36" s="386"/>
      <c r="CH36" s="386"/>
      <c r="CI36" s="386"/>
      <c r="CJ36" s="386"/>
      <c r="CK36" s="386"/>
      <c r="CL36" s="386"/>
      <c r="CM36" s="386"/>
      <c r="CN36" s="208"/>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5"/>
      <c r="DG36" s="388" t="str">
        <f>IF('各会計、関係団体の財政状況及び健全化判断比率'!BR9="","",'各会計、関係団体の財政状況及び健全化判断比率'!BR9)</f>
        <v/>
      </c>
      <c r="DH36" s="388"/>
      <c r="DI36" s="212"/>
      <c r="DJ36" s="180"/>
      <c r="DK36" s="180"/>
      <c r="DL36" s="180"/>
      <c r="DM36" s="180"/>
      <c r="DN36" s="180"/>
      <c r="DO36" s="180"/>
    </row>
    <row r="37" spans="1:119" ht="32.25" customHeight="1">
      <c r="A37" s="181"/>
      <c r="B37" s="207"/>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8"/>
      <c r="U37" s="387" t="str">
        <f t="shared" si="4"/>
        <v/>
      </c>
      <c r="V37" s="387"/>
      <c r="W37" s="386"/>
      <c r="X37" s="386"/>
      <c r="Y37" s="386"/>
      <c r="Z37" s="386"/>
      <c r="AA37" s="386"/>
      <c r="AB37" s="386"/>
      <c r="AC37" s="386"/>
      <c r="AD37" s="386"/>
      <c r="AE37" s="386"/>
      <c r="AF37" s="386"/>
      <c r="AG37" s="386"/>
      <c r="AH37" s="386"/>
      <c r="AI37" s="386"/>
      <c r="AJ37" s="386"/>
      <c r="AK37" s="386"/>
      <c r="AL37" s="208"/>
      <c r="AM37" s="387" t="str">
        <f t="shared" si="0"/>
        <v/>
      </c>
      <c r="AN37" s="387"/>
      <c r="AO37" s="386"/>
      <c r="AP37" s="386"/>
      <c r="AQ37" s="386"/>
      <c r="AR37" s="386"/>
      <c r="AS37" s="386"/>
      <c r="AT37" s="386"/>
      <c r="AU37" s="386"/>
      <c r="AV37" s="386"/>
      <c r="AW37" s="386"/>
      <c r="AX37" s="386"/>
      <c r="AY37" s="386"/>
      <c r="AZ37" s="386"/>
      <c r="BA37" s="386"/>
      <c r="BB37" s="386"/>
      <c r="BC37" s="386"/>
      <c r="BD37" s="208"/>
      <c r="BE37" s="387" t="str">
        <f t="shared" si="1"/>
        <v/>
      </c>
      <c r="BF37" s="387"/>
      <c r="BG37" s="386"/>
      <c r="BH37" s="386"/>
      <c r="BI37" s="386"/>
      <c r="BJ37" s="386"/>
      <c r="BK37" s="386"/>
      <c r="BL37" s="386"/>
      <c r="BM37" s="386"/>
      <c r="BN37" s="386"/>
      <c r="BO37" s="386"/>
      <c r="BP37" s="386"/>
      <c r="BQ37" s="386"/>
      <c r="BR37" s="386"/>
      <c r="BS37" s="386"/>
      <c r="BT37" s="386"/>
      <c r="BU37" s="386"/>
      <c r="BV37" s="208"/>
      <c r="BW37" s="387">
        <f t="shared" si="2"/>
        <v>10</v>
      </c>
      <c r="BX37" s="387"/>
      <c r="BY37" s="386" t="str">
        <f>IF('各会計、関係団体の財政状況及び健全化判断比率'!B71="","",'各会計、関係団体の財政状況及び健全化判断比率'!B71)</f>
        <v>坂戸地区衛生組合</v>
      </c>
      <c r="BZ37" s="386"/>
      <c r="CA37" s="386"/>
      <c r="CB37" s="386"/>
      <c r="CC37" s="386"/>
      <c r="CD37" s="386"/>
      <c r="CE37" s="386"/>
      <c r="CF37" s="386"/>
      <c r="CG37" s="386"/>
      <c r="CH37" s="386"/>
      <c r="CI37" s="386"/>
      <c r="CJ37" s="386"/>
      <c r="CK37" s="386"/>
      <c r="CL37" s="386"/>
      <c r="CM37" s="386"/>
      <c r="CN37" s="208"/>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5"/>
      <c r="DG37" s="388" t="str">
        <f>IF('各会計、関係団体の財政状況及び健全化判断比率'!BR10="","",'各会計、関係団体の財政状況及び健全化判断比率'!BR10)</f>
        <v/>
      </c>
      <c r="DH37" s="388"/>
      <c r="DI37" s="212"/>
      <c r="DJ37" s="180"/>
      <c r="DK37" s="180"/>
      <c r="DL37" s="180"/>
      <c r="DM37" s="180"/>
      <c r="DN37" s="180"/>
      <c r="DO37" s="180"/>
    </row>
    <row r="38" spans="1:119" ht="32.25" customHeight="1">
      <c r="A38" s="181"/>
      <c r="B38" s="207"/>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8"/>
      <c r="U38" s="387" t="str">
        <f t="shared" si="4"/>
        <v/>
      </c>
      <c r="V38" s="387"/>
      <c r="W38" s="386"/>
      <c r="X38" s="386"/>
      <c r="Y38" s="386"/>
      <c r="Z38" s="386"/>
      <c r="AA38" s="386"/>
      <c r="AB38" s="386"/>
      <c r="AC38" s="386"/>
      <c r="AD38" s="386"/>
      <c r="AE38" s="386"/>
      <c r="AF38" s="386"/>
      <c r="AG38" s="386"/>
      <c r="AH38" s="386"/>
      <c r="AI38" s="386"/>
      <c r="AJ38" s="386"/>
      <c r="AK38" s="386"/>
      <c r="AL38" s="208"/>
      <c r="AM38" s="387" t="str">
        <f t="shared" si="0"/>
        <v/>
      </c>
      <c r="AN38" s="387"/>
      <c r="AO38" s="386"/>
      <c r="AP38" s="386"/>
      <c r="AQ38" s="386"/>
      <c r="AR38" s="386"/>
      <c r="AS38" s="386"/>
      <c r="AT38" s="386"/>
      <c r="AU38" s="386"/>
      <c r="AV38" s="386"/>
      <c r="AW38" s="386"/>
      <c r="AX38" s="386"/>
      <c r="AY38" s="386"/>
      <c r="AZ38" s="386"/>
      <c r="BA38" s="386"/>
      <c r="BB38" s="386"/>
      <c r="BC38" s="386"/>
      <c r="BD38" s="208"/>
      <c r="BE38" s="387" t="str">
        <f t="shared" si="1"/>
        <v/>
      </c>
      <c r="BF38" s="387"/>
      <c r="BG38" s="386"/>
      <c r="BH38" s="386"/>
      <c r="BI38" s="386"/>
      <c r="BJ38" s="386"/>
      <c r="BK38" s="386"/>
      <c r="BL38" s="386"/>
      <c r="BM38" s="386"/>
      <c r="BN38" s="386"/>
      <c r="BO38" s="386"/>
      <c r="BP38" s="386"/>
      <c r="BQ38" s="386"/>
      <c r="BR38" s="386"/>
      <c r="BS38" s="386"/>
      <c r="BT38" s="386"/>
      <c r="BU38" s="386"/>
      <c r="BV38" s="208"/>
      <c r="BW38" s="387">
        <f t="shared" si="2"/>
        <v>11</v>
      </c>
      <c r="BX38" s="387"/>
      <c r="BY38" s="386" t="str">
        <f>IF('各会計、関係団体の財政状況及び健全化判断比率'!B72="","",'各会計、関係団体の財政状況及び健全化判断比率'!B72)</f>
        <v>広域静苑組合</v>
      </c>
      <c r="BZ38" s="386"/>
      <c r="CA38" s="386"/>
      <c r="CB38" s="386"/>
      <c r="CC38" s="386"/>
      <c r="CD38" s="386"/>
      <c r="CE38" s="386"/>
      <c r="CF38" s="386"/>
      <c r="CG38" s="386"/>
      <c r="CH38" s="386"/>
      <c r="CI38" s="386"/>
      <c r="CJ38" s="386"/>
      <c r="CK38" s="386"/>
      <c r="CL38" s="386"/>
      <c r="CM38" s="386"/>
      <c r="CN38" s="208"/>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5"/>
      <c r="DG38" s="388" t="str">
        <f>IF('各会計、関係団体の財政状況及び健全化判断比率'!BR11="","",'各会計、関係団体の財政状況及び健全化判断比率'!BR11)</f>
        <v/>
      </c>
      <c r="DH38" s="388"/>
      <c r="DI38" s="212"/>
      <c r="DJ38" s="180"/>
      <c r="DK38" s="180"/>
      <c r="DL38" s="180"/>
      <c r="DM38" s="180"/>
      <c r="DN38" s="180"/>
      <c r="DO38" s="180"/>
    </row>
    <row r="39" spans="1:119" ht="32.25" customHeight="1">
      <c r="A39" s="181"/>
      <c r="B39" s="207"/>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8"/>
      <c r="U39" s="387" t="str">
        <f t="shared" si="4"/>
        <v/>
      </c>
      <c r="V39" s="387"/>
      <c r="W39" s="386"/>
      <c r="X39" s="386"/>
      <c r="Y39" s="386"/>
      <c r="Z39" s="386"/>
      <c r="AA39" s="386"/>
      <c r="AB39" s="386"/>
      <c r="AC39" s="386"/>
      <c r="AD39" s="386"/>
      <c r="AE39" s="386"/>
      <c r="AF39" s="386"/>
      <c r="AG39" s="386"/>
      <c r="AH39" s="386"/>
      <c r="AI39" s="386"/>
      <c r="AJ39" s="386"/>
      <c r="AK39" s="386"/>
      <c r="AL39" s="208"/>
      <c r="AM39" s="387" t="str">
        <f t="shared" si="0"/>
        <v/>
      </c>
      <c r="AN39" s="387"/>
      <c r="AO39" s="386"/>
      <c r="AP39" s="386"/>
      <c r="AQ39" s="386"/>
      <c r="AR39" s="386"/>
      <c r="AS39" s="386"/>
      <c r="AT39" s="386"/>
      <c r="AU39" s="386"/>
      <c r="AV39" s="386"/>
      <c r="AW39" s="386"/>
      <c r="AX39" s="386"/>
      <c r="AY39" s="386"/>
      <c r="AZ39" s="386"/>
      <c r="BA39" s="386"/>
      <c r="BB39" s="386"/>
      <c r="BC39" s="386"/>
      <c r="BD39" s="208"/>
      <c r="BE39" s="387" t="str">
        <f t="shared" si="1"/>
        <v/>
      </c>
      <c r="BF39" s="387"/>
      <c r="BG39" s="386"/>
      <c r="BH39" s="386"/>
      <c r="BI39" s="386"/>
      <c r="BJ39" s="386"/>
      <c r="BK39" s="386"/>
      <c r="BL39" s="386"/>
      <c r="BM39" s="386"/>
      <c r="BN39" s="386"/>
      <c r="BO39" s="386"/>
      <c r="BP39" s="386"/>
      <c r="BQ39" s="386"/>
      <c r="BR39" s="386"/>
      <c r="BS39" s="386"/>
      <c r="BT39" s="386"/>
      <c r="BU39" s="386"/>
      <c r="BV39" s="208"/>
      <c r="BW39" s="387">
        <f t="shared" si="2"/>
        <v>12</v>
      </c>
      <c r="BX39" s="387"/>
      <c r="BY39" s="386" t="str">
        <f>IF('各会計、関係団体の財政状況及び健全化判断比率'!B73="","",'各会計、関係団体の財政状況及び健全化判断比率'!B73)</f>
        <v>埼玉県後期高齢者医療広域連合</v>
      </c>
      <c r="BZ39" s="386"/>
      <c r="CA39" s="386"/>
      <c r="CB39" s="386"/>
      <c r="CC39" s="386"/>
      <c r="CD39" s="386"/>
      <c r="CE39" s="386"/>
      <c r="CF39" s="386"/>
      <c r="CG39" s="386"/>
      <c r="CH39" s="386"/>
      <c r="CI39" s="386"/>
      <c r="CJ39" s="386"/>
      <c r="CK39" s="386"/>
      <c r="CL39" s="386"/>
      <c r="CM39" s="386"/>
      <c r="CN39" s="208"/>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5"/>
      <c r="DG39" s="388" t="str">
        <f>IF('各会計、関係団体の財政状況及び健全化判断比率'!BR12="","",'各会計、関係団体の財政状況及び健全化判断比率'!BR12)</f>
        <v/>
      </c>
      <c r="DH39" s="388"/>
      <c r="DI39" s="212"/>
      <c r="DJ39" s="180"/>
      <c r="DK39" s="180"/>
      <c r="DL39" s="180"/>
      <c r="DM39" s="180"/>
      <c r="DN39" s="180"/>
      <c r="DO39" s="180"/>
    </row>
    <row r="40" spans="1:119" ht="32.25" customHeight="1">
      <c r="A40" s="181"/>
      <c r="B40" s="207"/>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8"/>
      <c r="U40" s="387" t="str">
        <f t="shared" si="4"/>
        <v/>
      </c>
      <c r="V40" s="387"/>
      <c r="W40" s="386"/>
      <c r="X40" s="386"/>
      <c r="Y40" s="386"/>
      <c r="Z40" s="386"/>
      <c r="AA40" s="386"/>
      <c r="AB40" s="386"/>
      <c r="AC40" s="386"/>
      <c r="AD40" s="386"/>
      <c r="AE40" s="386"/>
      <c r="AF40" s="386"/>
      <c r="AG40" s="386"/>
      <c r="AH40" s="386"/>
      <c r="AI40" s="386"/>
      <c r="AJ40" s="386"/>
      <c r="AK40" s="386"/>
      <c r="AL40" s="208"/>
      <c r="AM40" s="387" t="str">
        <f t="shared" si="0"/>
        <v/>
      </c>
      <c r="AN40" s="387"/>
      <c r="AO40" s="386"/>
      <c r="AP40" s="386"/>
      <c r="AQ40" s="386"/>
      <c r="AR40" s="386"/>
      <c r="AS40" s="386"/>
      <c r="AT40" s="386"/>
      <c r="AU40" s="386"/>
      <c r="AV40" s="386"/>
      <c r="AW40" s="386"/>
      <c r="AX40" s="386"/>
      <c r="AY40" s="386"/>
      <c r="AZ40" s="386"/>
      <c r="BA40" s="386"/>
      <c r="BB40" s="386"/>
      <c r="BC40" s="386"/>
      <c r="BD40" s="208"/>
      <c r="BE40" s="387" t="str">
        <f t="shared" si="1"/>
        <v/>
      </c>
      <c r="BF40" s="387"/>
      <c r="BG40" s="386"/>
      <c r="BH40" s="386"/>
      <c r="BI40" s="386"/>
      <c r="BJ40" s="386"/>
      <c r="BK40" s="386"/>
      <c r="BL40" s="386"/>
      <c r="BM40" s="386"/>
      <c r="BN40" s="386"/>
      <c r="BO40" s="386"/>
      <c r="BP40" s="386"/>
      <c r="BQ40" s="386"/>
      <c r="BR40" s="386"/>
      <c r="BS40" s="386"/>
      <c r="BT40" s="386"/>
      <c r="BU40" s="386"/>
      <c r="BV40" s="208"/>
      <c r="BW40" s="387">
        <f t="shared" si="2"/>
        <v>13</v>
      </c>
      <c r="BX40" s="387"/>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208"/>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5"/>
      <c r="DG40" s="388" t="str">
        <f>IF('各会計、関係団体の財政状況及び健全化判断比率'!BR13="","",'各会計、関係団体の財政状況及び健全化判断比率'!BR13)</f>
        <v/>
      </c>
      <c r="DH40" s="388"/>
      <c r="DI40" s="212"/>
      <c r="DJ40" s="180"/>
      <c r="DK40" s="180"/>
      <c r="DL40" s="180"/>
      <c r="DM40" s="180"/>
      <c r="DN40" s="180"/>
      <c r="DO40" s="180"/>
    </row>
    <row r="41" spans="1:119" ht="32.25" customHeight="1">
      <c r="A41" s="181"/>
      <c r="B41" s="207"/>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8"/>
      <c r="U41" s="387" t="str">
        <f t="shared" si="4"/>
        <v/>
      </c>
      <c r="V41" s="387"/>
      <c r="W41" s="386"/>
      <c r="X41" s="386"/>
      <c r="Y41" s="386"/>
      <c r="Z41" s="386"/>
      <c r="AA41" s="386"/>
      <c r="AB41" s="386"/>
      <c r="AC41" s="386"/>
      <c r="AD41" s="386"/>
      <c r="AE41" s="386"/>
      <c r="AF41" s="386"/>
      <c r="AG41" s="386"/>
      <c r="AH41" s="386"/>
      <c r="AI41" s="386"/>
      <c r="AJ41" s="386"/>
      <c r="AK41" s="386"/>
      <c r="AL41" s="208"/>
      <c r="AM41" s="387" t="str">
        <f t="shared" si="0"/>
        <v/>
      </c>
      <c r="AN41" s="387"/>
      <c r="AO41" s="386"/>
      <c r="AP41" s="386"/>
      <c r="AQ41" s="386"/>
      <c r="AR41" s="386"/>
      <c r="AS41" s="386"/>
      <c r="AT41" s="386"/>
      <c r="AU41" s="386"/>
      <c r="AV41" s="386"/>
      <c r="AW41" s="386"/>
      <c r="AX41" s="386"/>
      <c r="AY41" s="386"/>
      <c r="AZ41" s="386"/>
      <c r="BA41" s="386"/>
      <c r="BB41" s="386"/>
      <c r="BC41" s="386"/>
      <c r="BD41" s="208"/>
      <c r="BE41" s="387" t="str">
        <f t="shared" si="1"/>
        <v/>
      </c>
      <c r="BF41" s="387"/>
      <c r="BG41" s="386"/>
      <c r="BH41" s="386"/>
      <c r="BI41" s="386"/>
      <c r="BJ41" s="386"/>
      <c r="BK41" s="386"/>
      <c r="BL41" s="386"/>
      <c r="BM41" s="386"/>
      <c r="BN41" s="386"/>
      <c r="BO41" s="386"/>
      <c r="BP41" s="386"/>
      <c r="BQ41" s="386"/>
      <c r="BR41" s="386"/>
      <c r="BS41" s="386"/>
      <c r="BT41" s="386"/>
      <c r="BU41" s="386"/>
      <c r="BV41" s="208"/>
      <c r="BW41" s="387">
        <f t="shared" si="2"/>
        <v>14</v>
      </c>
      <c r="BX41" s="387"/>
      <c r="BY41" s="386" t="str">
        <f>IF('各会計、関係団体の財政状況及び健全化判断比率'!B75="","",'各会計、関係団体の財政状況及び健全化判断比率'!B75)</f>
        <v>埼玉県市町村総合事務組合</v>
      </c>
      <c r="BZ41" s="386"/>
      <c r="CA41" s="386"/>
      <c r="CB41" s="386"/>
      <c r="CC41" s="386"/>
      <c r="CD41" s="386"/>
      <c r="CE41" s="386"/>
      <c r="CF41" s="386"/>
      <c r="CG41" s="386"/>
      <c r="CH41" s="386"/>
      <c r="CI41" s="386"/>
      <c r="CJ41" s="386"/>
      <c r="CK41" s="386"/>
      <c r="CL41" s="386"/>
      <c r="CM41" s="386"/>
      <c r="CN41" s="208"/>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5"/>
      <c r="DG41" s="388" t="str">
        <f>IF('各会計、関係団体の財政状況及び健全化判断比率'!BR14="","",'各会計、関係団体の財政状況及び健全化判断比率'!BR14)</f>
        <v/>
      </c>
      <c r="DH41" s="388"/>
      <c r="DI41" s="212"/>
      <c r="DJ41" s="180"/>
      <c r="DK41" s="180"/>
      <c r="DL41" s="180"/>
      <c r="DM41" s="180"/>
      <c r="DN41" s="180"/>
      <c r="DO41" s="180"/>
    </row>
    <row r="42" spans="1:119" ht="32.25" customHeight="1">
      <c r="A42" s="180"/>
      <c r="B42" s="207"/>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8"/>
      <c r="U42" s="387" t="str">
        <f t="shared" si="4"/>
        <v/>
      </c>
      <c r="V42" s="387"/>
      <c r="W42" s="386"/>
      <c r="X42" s="386"/>
      <c r="Y42" s="386"/>
      <c r="Z42" s="386"/>
      <c r="AA42" s="386"/>
      <c r="AB42" s="386"/>
      <c r="AC42" s="386"/>
      <c r="AD42" s="386"/>
      <c r="AE42" s="386"/>
      <c r="AF42" s="386"/>
      <c r="AG42" s="386"/>
      <c r="AH42" s="386"/>
      <c r="AI42" s="386"/>
      <c r="AJ42" s="386"/>
      <c r="AK42" s="386"/>
      <c r="AL42" s="208"/>
      <c r="AM42" s="387" t="str">
        <f t="shared" si="0"/>
        <v/>
      </c>
      <c r="AN42" s="387"/>
      <c r="AO42" s="386"/>
      <c r="AP42" s="386"/>
      <c r="AQ42" s="386"/>
      <c r="AR42" s="386"/>
      <c r="AS42" s="386"/>
      <c r="AT42" s="386"/>
      <c r="AU42" s="386"/>
      <c r="AV42" s="386"/>
      <c r="AW42" s="386"/>
      <c r="AX42" s="386"/>
      <c r="AY42" s="386"/>
      <c r="AZ42" s="386"/>
      <c r="BA42" s="386"/>
      <c r="BB42" s="386"/>
      <c r="BC42" s="386"/>
      <c r="BD42" s="208"/>
      <c r="BE42" s="387" t="str">
        <f t="shared" si="1"/>
        <v/>
      </c>
      <c r="BF42" s="387"/>
      <c r="BG42" s="386"/>
      <c r="BH42" s="386"/>
      <c r="BI42" s="386"/>
      <c r="BJ42" s="386"/>
      <c r="BK42" s="386"/>
      <c r="BL42" s="386"/>
      <c r="BM42" s="386"/>
      <c r="BN42" s="386"/>
      <c r="BO42" s="386"/>
      <c r="BP42" s="386"/>
      <c r="BQ42" s="386"/>
      <c r="BR42" s="386"/>
      <c r="BS42" s="386"/>
      <c r="BT42" s="386"/>
      <c r="BU42" s="386"/>
      <c r="BV42" s="208"/>
      <c r="BW42" s="387">
        <f t="shared" si="2"/>
        <v>15</v>
      </c>
      <c r="BX42" s="387"/>
      <c r="BY42" s="386" t="str">
        <f>IF('各会計、関係団体の財政状況及び健全化判断比率'!B76="","",'各会計、関係団体の財政状況及び健全化判断比率'!B76)</f>
        <v>埼玉県市町村総合事務組合</v>
      </c>
      <c r="BZ42" s="386"/>
      <c r="CA42" s="386"/>
      <c r="CB42" s="386"/>
      <c r="CC42" s="386"/>
      <c r="CD42" s="386"/>
      <c r="CE42" s="386"/>
      <c r="CF42" s="386"/>
      <c r="CG42" s="386"/>
      <c r="CH42" s="386"/>
      <c r="CI42" s="386"/>
      <c r="CJ42" s="386"/>
      <c r="CK42" s="386"/>
      <c r="CL42" s="386"/>
      <c r="CM42" s="386"/>
      <c r="CN42" s="208"/>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5"/>
      <c r="DG42" s="388" t="str">
        <f>IF('各会計、関係団体の財政状況及び健全化判断比率'!BR15="","",'各会計、関係団体の財政状況及び健全化判断比率'!BR15)</f>
        <v/>
      </c>
      <c r="DH42" s="388"/>
      <c r="DI42" s="212"/>
      <c r="DJ42" s="180"/>
      <c r="DK42" s="180"/>
      <c r="DL42" s="180"/>
      <c r="DM42" s="180"/>
      <c r="DN42" s="180"/>
      <c r="DO42" s="180"/>
    </row>
    <row r="43" spans="1:119" ht="32.25" customHeight="1">
      <c r="A43" s="180"/>
      <c r="B43" s="207"/>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8"/>
      <c r="U43" s="387" t="str">
        <f t="shared" si="4"/>
        <v/>
      </c>
      <c r="V43" s="387"/>
      <c r="W43" s="386"/>
      <c r="X43" s="386"/>
      <c r="Y43" s="386"/>
      <c r="Z43" s="386"/>
      <c r="AA43" s="386"/>
      <c r="AB43" s="386"/>
      <c r="AC43" s="386"/>
      <c r="AD43" s="386"/>
      <c r="AE43" s="386"/>
      <c r="AF43" s="386"/>
      <c r="AG43" s="386"/>
      <c r="AH43" s="386"/>
      <c r="AI43" s="386"/>
      <c r="AJ43" s="386"/>
      <c r="AK43" s="386"/>
      <c r="AL43" s="208"/>
      <c r="AM43" s="387" t="str">
        <f t="shared" si="0"/>
        <v/>
      </c>
      <c r="AN43" s="387"/>
      <c r="AO43" s="386"/>
      <c r="AP43" s="386"/>
      <c r="AQ43" s="386"/>
      <c r="AR43" s="386"/>
      <c r="AS43" s="386"/>
      <c r="AT43" s="386"/>
      <c r="AU43" s="386"/>
      <c r="AV43" s="386"/>
      <c r="AW43" s="386"/>
      <c r="AX43" s="386"/>
      <c r="AY43" s="386"/>
      <c r="AZ43" s="386"/>
      <c r="BA43" s="386"/>
      <c r="BB43" s="386"/>
      <c r="BC43" s="386"/>
      <c r="BD43" s="208"/>
      <c r="BE43" s="387" t="str">
        <f t="shared" si="1"/>
        <v/>
      </c>
      <c r="BF43" s="387"/>
      <c r="BG43" s="386"/>
      <c r="BH43" s="386"/>
      <c r="BI43" s="386"/>
      <c r="BJ43" s="386"/>
      <c r="BK43" s="386"/>
      <c r="BL43" s="386"/>
      <c r="BM43" s="386"/>
      <c r="BN43" s="386"/>
      <c r="BO43" s="386"/>
      <c r="BP43" s="386"/>
      <c r="BQ43" s="386"/>
      <c r="BR43" s="386"/>
      <c r="BS43" s="386"/>
      <c r="BT43" s="386"/>
      <c r="BU43" s="386"/>
      <c r="BV43" s="208"/>
      <c r="BW43" s="387">
        <f t="shared" si="2"/>
        <v>16</v>
      </c>
      <c r="BX43" s="387"/>
      <c r="BY43" s="386" t="str">
        <f>IF('各会計、関係団体の財政状況及び健全化判断比率'!B77="","",'各会計、関係団体の財政状況及び健全化判断比率'!B77)</f>
        <v>彩の国さいたま人づくり広域連合</v>
      </c>
      <c r="BZ43" s="386"/>
      <c r="CA43" s="386"/>
      <c r="CB43" s="386"/>
      <c r="CC43" s="386"/>
      <c r="CD43" s="386"/>
      <c r="CE43" s="386"/>
      <c r="CF43" s="386"/>
      <c r="CG43" s="386"/>
      <c r="CH43" s="386"/>
      <c r="CI43" s="386"/>
      <c r="CJ43" s="386"/>
      <c r="CK43" s="386"/>
      <c r="CL43" s="386"/>
      <c r="CM43" s="386"/>
      <c r="CN43" s="208"/>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5"/>
      <c r="DG43" s="388" t="str">
        <f>IF('各会計、関係団体の財政状況及び健全化判断比率'!BR16="","",'各会計、関係団体の財政状況及び健全化判断比率'!BR16)</f>
        <v/>
      </c>
      <c r="DH43" s="388"/>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201</v>
      </c>
      <c r="C46" s="180"/>
      <c r="D46" s="180"/>
      <c r="E46" s="180" t="s">
        <v>202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203</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204</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205</v>
      </c>
    </row>
    <row r="50" spans="5:5">
      <c r="E50" s="182" t="s">
        <v>206</v>
      </c>
    </row>
    <row r="51" spans="5:5">
      <c r="E51" s="182" t="s">
        <v>207</v>
      </c>
    </row>
    <row r="52" spans="5:5">
      <c r="E52" s="182" t="s">
        <v>208</v>
      </c>
    </row>
    <row r="53" spans="5:5"/>
    <row r="54" spans="5:5"/>
    <row r="55" spans="5:5"/>
    <row r="56" spans="5:5"/>
  </sheetData>
  <sheetProtection algorithmName="SHA-512" hashValue="n24BMO3bZIC8AB0mR9WzT+SsGO2+mS39c1TfJZ5BxdAgLbg/RdW/3sTgjA0rcuYOLTR416L9MQx5TyvLIfOaSg==" saltValue="XhsqgPu6xrGFnB0W7pwf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0" customWidth="1"/>
    <col min="96" max="133" width="1.625" style="236" customWidth="1"/>
    <col min="134" max="143" width="1.6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9" t="s">
        <v>209</v>
      </c>
      <c r="DI1" s="760"/>
      <c r="DJ1" s="760"/>
      <c r="DK1" s="760"/>
      <c r="DL1" s="760"/>
      <c r="DM1" s="760"/>
      <c r="DN1" s="761"/>
      <c r="DO1" s="220"/>
      <c r="DP1" s="759" t="s">
        <v>210</v>
      </c>
      <c r="DQ1" s="760"/>
      <c r="DR1" s="760"/>
      <c r="DS1" s="760"/>
      <c r="DT1" s="760"/>
      <c r="DU1" s="760"/>
      <c r="DV1" s="760"/>
      <c r="DW1" s="760"/>
      <c r="DX1" s="760"/>
      <c r="DY1" s="760"/>
      <c r="DZ1" s="760"/>
      <c r="EA1" s="760"/>
      <c r="EB1" s="760"/>
      <c r="EC1" s="761"/>
      <c r="ED1" s="218"/>
      <c r="EE1" s="218"/>
      <c r="EF1" s="218"/>
      <c r="EG1" s="218"/>
      <c r="EH1" s="218"/>
      <c r="EI1" s="218"/>
      <c r="EJ1" s="218"/>
      <c r="EK1" s="218"/>
      <c r="EL1" s="218"/>
      <c r="EM1" s="218"/>
    </row>
    <row r="2" spans="2:143" ht="22.5" customHeight="1">
      <c r="B2" s="221" t="s">
        <v>211</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4" customFormat="1" ht="11.25" customHeight="1">
      <c r="B5" s="706" t="s">
        <v>222</v>
      </c>
      <c r="C5" s="707"/>
      <c r="D5" s="707"/>
      <c r="E5" s="707"/>
      <c r="F5" s="707"/>
      <c r="G5" s="707"/>
      <c r="H5" s="707"/>
      <c r="I5" s="707"/>
      <c r="J5" s="707"/>
      <c r="K5" s="707"/>
      <c r="L5" s="707"/>
      <c r="M5" s="707"/>
      <c r="N5" s="707"/>
      <c r="O5" s="707"/>
      <c r="P5" s="707"/>
      <c r="Q5" s="708"/>
      <c r="R5" s="695">
        <v>3562965</v>
      </c>
      <c r="S5" s="696"/>
      <c r="T5" s="696"/>
      <c r="U5" s="696"/>
      <c r="V5" s="696"/>
      <c r="W5" s="696"/>
      <c r="X5" s="696"/>
      <c r="Y5" s="739"/>
      <c r="Z5" s="757">
        <v>34.6</v>
      </c>
      <c r="AA5" s="757"/>
      <c r="AB5" s="757"/>
      <c r="AC5" s="757"/>
      <c r="AD5" s="758">
        <v>3449474</v>
      </c>
      <c r="AE5" s="758"/>
      <c r="AF5" s="758"/>
      <c r="AG5" s="758"/>
      <c r="AH5" s="758"/>
      <c r="AI5" s="758"/>
      <c r="AJ5" s="758"/>
      <c r="AK5" s="758"/>
      <c r="AL5" s="740">
        <v>54.4</v>
      </c>
      <c r="AM5" s="711"/>
      <c r="AN5" s="711"/>
      <c r="AO5" s="741"/>
      <c r="AP5" s="706" t="s">
        <v>223</v>
      </c>
      <c r="AQ5" s="707"/>
      <c r="AR5" s="707"/>
      <c r="AS5" s="707"/>
      <c r="AT5" s="707"/>
      <c r="AU5" s="707"/>
      <c r="AV5" s="707"/>
      <c r="AW5" s="707"/>
      <c r="AX5" s="707"/>
      <c r="AY5" s="707"/>
      <c r="AZ5" s="707"/>
      <c r="BA5" s="707"/>
      <c r="BB5" s="707"/>
      <c r="BC5" s="707"/>
      <c r="BD5" s="707"/>
      <c r="BE5" s="707"/>
      <c r="BF5" s="708"/>
      <c r="BG5" s="640">
        <v>3449474</v>
      </c>
      <c r="BH5" s="641"/>
      <c r="BI5" s="641"/>
      <c r="BJ5" s="641"/>
      <c r="BK5" s="641"/>
      <c r="BL5" s="641"/>
      <c r="BM5" s="641"/>
      <c r="BN5" s="642"/>
      <c r="BO5" s="677">
        <v>96.8</v>
      </c>
      <c r="BP5" s="677"/>
      <c r="BQ5" s="677"/>
      <c r="BR5" s="677"/>
      <c r="BS5" s="678" t="s">
        <v>127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98702</v>
      </c>
      <c r="S6" s="641"/>
      <c r="T6" s="641"/>
      <c r="U6" s="641"/>
      <c r="V6" s="641"/>
      <c r="W6" s="641"/>
      <c r="X6" s="641"/>
      <c r="Y6" s="642"/>
      <c r="Z6" s="677">
        <v>1</v>
      </c>
      <c r="AA6" s="677"/>
      <c r="AB6" s="677"/>
      <c r="AC6" s="677"/>
      <c r="AD6" s="678">
        <v>98702</v>
      </c>
      <c r="AE6" s="678"/>
      <c r="AF6" s="678"/>
      <c r="AG6" s="678"/>
      <c r="AH6" s="678"/>
      <c r="AI6" s="678"/>
      <c r="AJ6" s="678"/>
      <c r="AK6" s="678"/>
      <c r="AL6" s="643">
        <v>1.6</v>
      </c>
      <c r="AM6" s="644"/>
      <c r="AN6" s="644"/>
      <c r="AO6" s="679"/>
      <c r="AP6" s="637" t="s">
        <v>228</v>
      </c>
      <c r="AQ6" s="638"/>
      <c r="AR6" s="638"/>
      <c r="AS6" s="638"/>
      <c r="AT6" s="638"/>
      <c r="AU6" s="638"/>
      <c r="AV6" s="638"/>
      <c r="AW6" s="638"/>
      <c r="AX6" s="638"/>
      <c r="AY6" s="638"/>
      <c r="AZ6" s="638"/>
      <c r="BA6" s="638"/>
      <c r="BB6" s="638"/>
      <c r="BC6" s="638"/>
      <c r="BD6" s="638"/>
      <c r="BE6" s="638"/>
      <c r="BF6" s="639"/>
      <c r="BG6" s="640">
        <v>3449474</v>
      </c>
      <c r="BH6" s="641"/>
      <c r="BI6" s="641"/>
      <c r="BJ6" s="641"/>
      <c r="BK6" s="641"/>
      <c r="BL6" s="641"/>
      <c r="BM6" s="641"/>
      <c r="BN6" s="642"/>
      <c r="BO6" s="677">
        <v>96.8</v>
      </c>
      <c r="BP6" s="677"/>
      <c r="BQ6" s="677"/>
      <c r="BR6" s="677"/>
      <c r="BS6" s="678" t="s">
        <v>229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109129</v>
      </c>
      <c r="CS6" s="641"/>
      <c r="CT6" s="641"/>
      <c r="CU6" s="641"/>
      <c r="CV6" s="641"/>
      <c r="CW6" s="641"/>
      <c r="CX6" s="641"/>
      <c r="CY6" s="642"/>
      <c r="CZ6" s="740">
        <v>1.1000000000000001</v>
      </c>
      <c r="DA6" s="711"/>
      <c r="DB6" s="711"/>
      <c r="DC6" s="743"/>
      <c r="DD6" s="646" t="s">
        <v>127</v>
      </c>
      <c r="DE6" s="641"/>
      <c r="DF6" s="641"/>
      <c r="DG6" s="641"/>
      <c r="DH6" s="641"/>
      <c r="DI6" s="641"/>
      <c r="DJ6" s="641"/>
      <c r="DK6" s="641"/>
      <c r="DL6" s="641"/>
      <c r="DM6" s="641"/>
      <c r="DN6" s="641"/>
      <c r="DO6" s="641"/>
      <c r="DP6" s="642"/>
      <c r="DQ6" s="646">
        <v>109129</v>
      </c>
      <c r="DR6" s="641"/>
      <c r="DS6" s="641"/>
      <c r="DT6" s="641"/>
      <c r="DU6" s="641"/>
      <c r="DV6" s="641"/>
      <c r="DW6" s="641"/>
      <c r="DX6" s="641"/>
      <c r="DY6" s="641"/>
      <c r="DZ6" s="641"/>
      <c r="EA6" s="641"/>
      <c r="EB6" s="641"/>
      <c r="EC6" s="684"/>
    </row>
    <row r="7" spans="2:143" ht="11.25" customHeight="1">
      <c r="B7" s="637" t="s">
        <v>231</v>
      </c>
      <c r="C7" s="638"/>
      <c r="D7" s="638"/>
      <c r="E7" s="638"/>
      <c r="F7" s="638"/>
      <c r="G7" s="638"/>
      <c r="H7" s="638"/>
      <c r="I7" s="638"/>
      <c r="J7" s="638"/>
      <c r="K7" s="638"/>
      <c r="L7" s="638"/>
      <c r="M7" s="638"/>
      <c r="N7" s="638"/>
      <c r="O7" s="638"/>
      <c r="P7" s="638"/>
      <c r="Q7" s="639"/>
      <c r="R7" s="640">
        <v>2963</v>
      </c>
      <c r="S7" s="641"/>
      <c r="T7" s="641"/>
      <c r="U7" s="641"/>
      <c r="V7" s="641"/>
      <c r="W7" s="641"/>
      <c r="X7" s="641"/>
      <c r="Y7" s="642"/>
      <c r="Z7" s="677">
        <v>0</v>
      </c>
      <c r="AA7" s="677"/>
      <c r="AB7" s="677"/>
      <c r="AC7" s="677"/>
      <c r="AD7" s="678">
        <v>2963</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1758034</v>
      </c>
      <c r="BH7" s="641"/>
      <c r="BI7" s="641"/>
      <c r="BJ7" s="641"/>
      <c r="BK7" s="641"/>
      <c r="BL7" s="641"/>
      <c r="BM7" s="641"/>
      <c r="BN7" s="642"/>
      <c r="BO7" s="677">
        <v>49.3</v>
      </c>
      <c r="BP7" s="677"/>
      <c r="BQ7" s="677"/>
      <c r="BR7" s="677"/>
      <c r="BS7" s="678" t="s">
        <v>229</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1543697</v>
      </c>
      <c r="CS7" s="641"/>
      <c r="CT7" s="641"/>
      <c r="CU7" s="641"/>
      <c r="CV7" s="641"/>
      <c r="CW7" s="641"/>
      <c r="CX7" s="641"/>
      <c r="CY7" s="642"/>
      <c r="CZ7" s="677">
        <v>15.7</v>
      </c>
      <c r="DA7" s="677"/>
      <c r="DB7" s="677"/>
      <c r="DC7" s="677"/>
      <c r="DD7" s="646">
        <v>46013</v>
      </c>
      <c r="DE7" s="641"/>
      <c r="DF7" s="641"/>
      <c r="DG7" s="641"/>
      <c r="DH7" s="641"/>
      <c r="DI7" s="641"/>
      <c r="DJ7" s="641"/>
      <c r="DK7" s="641"/>
      <c r="DL7" s="641"/>
      <c r="DM7" s="641"/>
      <c r="DN7" s="641"/>
      <c r="DO7" s="641"/>
      <c r="DP7" s="642"/>
      <c r="DQ7" s="646">
        <v>1392517</v>
      </c>
      <c r="DR7" s="641"/>
      <c r="DS7" s="641"/>
      <c r="DT7" s="641"/>
      <c r="DU7" s="641"/>
      <c r="DV7" s="641"/>
      <c r="DW7" s="641"/>
      <c r="DX7" s="641"/>
      <c r="DY7" s="641"/>
      <c r="DZ7" s="641"/>
      <c r="EA7" s="641"/>
      <c r="EB7" s="641"/>
      <c r="EC7" s="684"/>
    </row>
    <row r="8" spans="2:143" ht="11.25" customHeight="1">
      <c r="B8" s="637" t="s">
        <v>234</v>
      </c>
      <c r="C8" s="638"/>
      <c r="D8" s="638"/>
      <c r="E8" s="638"/>
      <c r="F8" s="638"/>
      <c r="G8" s="638"/>
      <c r="H8" s="638"/>
      <c r="I8" s="638"/>
      <c r="J8" s="638"/>
      <c r="K8" s="638"/>
      <c r="L8" s="638"/>
      <c r="M8" s="638"/>
      <c r="N8" s="638"/>
      <c r="O8" s="638"/>
      <c r="P8" s="638"/>
      <c r="Q8" s="639"/>
      <c r="R8" s="640">
        <v>19208</v>
      </c>
      <c r="S8" s="641"/>
      <c r="T8" s="641"/>
      <c r="U8" s="641"/>
      <c r="V8" s="641"/>
      <c r="W8" s="641"/>
      <c r="X8" s="641"/>
      <c r="Y8" s="642"/>
      <c r="Z8" s="677">
        <v>0.2</v>
      </c>
      <c r="AA8" s="677"/>
      <c r="AB8" s="677"/>
      <c r="AC8" s="677"/>
      <c r="AD8" s="678">
        <v>19208</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59817</v>
      </c>
      <c r="BH8" s="641"/>
      <c r="BI8" s="641"/>
      <c r="BJ8" s="641"/>
      <c r="BK8" s="641"/>
      <c r="BL8" s="641"/>
      <c r="BM8" s="641"/>
      <c r="BN8" s="642"/>
      <c r="BO8" s="677">
        <v>1.7</v>
      </c>
      <c r="BP8" s="677"/>
      <c r="BQ8" s="677"/>
      <c r="BR8" s="677"/>
      <c r="BS8" s="646" t="s">
        <v>127</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3741998</v>
      </c>
      <c r="CS8" s="641"/>
      <c r="CT8" s="641"/>
      <c r="CU8" s="641"/>
      <c r="CV8" s="641"/>
      <c r="CW8" s="641"/>
      <c r="CX8" s="641"/>
      <c r="CY8" s="642"/>
      <c r="CZ8" s="677">
        <v>38.200000000000003</v>
      </c>
      <c r="DA8" s="677"/>
      <c r="DB8" s="677"/>
      <c r="DC8" s="677"/>
      <c r="DD8" s="646">
        <v>140251</v>
      </c>
      <c r="DE8" s="641"/>
      <c r="DF8" s="641"/>
      <c r="DG8" s="641"/>
      <c r="DH8" s="641"/>
      <c r="DI8" s="641"/>
      <c r="DJ8" s="641"/>
      <c r="DK8" s="641"/>
      <c r="DL8" s="641"/>
      <c r="DM8" s="641"/>
      <c r="DN8" s="641"/>
      <c r="DO8" s="641"/>
      <c r="DP8" s="642"/>
      <c r="DQ8" s="646">
        <v>1997517</v>
      </c>
      <c r="DR8" s="641"/>
      <c r="DS8" s="641"/>
      <c r="DT8" s="641"/>
      <c r="DU8" s="641"/>
      <c r="DV8" s="641"/>
      <c r="DW8" s="641"/>
      <c r="DX8" s="641"/>
      <c r="DY8" s="641"/>
      <c r="DZ8" s="641"/>
      <c r="EA8" s="641"/>
      <c r="EB8" s="641"/>
      <c r="EC8" s="684"/>
    </row>
    <row r="9" spans="2:143" ht="11.25" customHeight="1">
      <c r="B9" s="637" t="s">
        <v>237</v>
      </c>
      <c r="C9" s="638"/>
      <c r="D9" s="638"/>
      <c r="E9" s="638"/>
      <c r="F9" s="638"/>
      <c r="G9" s="638"/>
      <c r="H9" s="638"/>
      <c r="I9" s="638"/>
      <c r="J9" s="638"/>
      <c r="K9" s="638"/>
      <c r="L9" s="638"/>
      <c r="M9" s="638"/>
      <c r="N9" s="638"/>
      <c r="O9" s="638"/>
      <c r="P9" s="638"/>
      <c r="Q9" s="639"/>
      <c r="R9" s="640">
        <v>11545</v>
      </c>
      <c r="S9" s="641"/>
      <c r="T9" s="641"/>
      <c r="U9" s="641"/>
      <c r="V9" s="641"/>
      <c r="W9" s="641"/>
      <c r="X9" s="641"/>
      <c r="Y9" s="642"/>
      <c r="Z9" s="677">
        <v>0.1</v>
      </c>
      <c r="AA9" s="677"/>
      <c r="AB9" s="677"/>
      <c r="AC9" s="677"/>
      <c r="AD9" s="678">
        <v>11545</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1565381</v>
      </c>
      <c r="BH9" s="641"/>
      <c r="BI9" s="641"/>
      <c r="BJ9" s="641"/>
      <c r="BK9" s="641"/>
      <c r="BL9" s="641"/>
      <c r="BM9" s="641"/>
      <c r="BN9" s="642"/>
      <c r="BO9" s="677">
        <v>43.9</v>
      </c>
      <c r="BP9" s="677"/>
      <c r="BQ9" s="677"/>
      <c r="BR9" s="677"/>
      <c r="BS9" s="646" t="s">
        <v>127</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750398</v>
      </c>
      <c r="CS9" s="641"/>
      <c r="CT9" s="641"/>
      <c r="CU9" s="641"/>
      <c r="CV9" s="641"/>
      <c r="CW9" s="641"/>
      <c r="CX9" s="641"/>
      <c r="CY9" s="642"/>
      <c r="CZ9" s="677">
        <v>7.7</v>
      </c>
      <c r="DA9" s="677"/>
      <c r="DB9" s="677"/>
      <c r="DC9" s="677"/>
      <c r="DD9" s="646">
        <v>9850</v>
      </c>
      <c r="DE9" s="641"/>
      <c r="DF9" s="641"/>
      <c r="DG9" s="641"/>
      <c r="DH9" s="641"/>
      <c r="DI9" s="641"/>
      <c r="DJ9" s="641"/>
      <c r="DK9" s="641"/>
      <c r="DL9" s="641"/>
      <c r="DM9" s="641"/>
      <c r="DN9" s="641"/>
      <c r="DO9" s="641"/>
      <c r="DP9" s="642"/>
      <c r="DQ9" s="646">
        <v>698525</v>
      </c>
      <c r="DR9" s="641"/>
      <c r="DS9" s="641"/>
      <c r="DT9" s="641"/>
      <c r="DU9" s="641"/>
      <c r="DV9" s="641"/>
      <c r="DW9" s="641"/>
      <c r="DX9" s="641"/>
      <c r="DY9" s="641"/>
      <c r="DZ9" s="641"/>
      <c r="EA9" s="641"/>
      <c r="EB9" s="641"/>
      <c r="EC9" s="684"/>
    </row>
    <row r="10" spans="2:143" ht="11.25" customHeight="1">
      <c r="B10" s="637" t="s">
        <v>240</v>
      </c>
      <c r="C10" s="638"/>
      <c r="D10" s="638"/>
      <c r="E10" s="638"/>
      <c r="F10" s="638"/>
      <c r="G10" s="638"/>
      <c r="H10" s="638"/>
      <c r="I10" s="638"/>
      <c r="J10" s="638"/>
      <c r="K10" s="638"/>
      <c r="L10" s="638"/>
      <c r="M10" s="638"/>
      <c r="N10" s="638"/>
      <c r="O10" s="638"/>
      <c r="P10" s="638"/>
      <c r="Q10" s="639"/>
      <c r="R10" s="640" t="s">
        <v>229</v>
      </c>
      <c r="S10" s="641"/>
      <c r="T10" s="641"/>
      <c r="U10" s="641"/>
      <c r="V10" s="641"/>
      <c r="W10" s="641"/>
      <c r="X10" s="641"/>
      <c r="Y10" s="642"/>
      <c r="Z10" s="677" t="s">
        <v>229</v>
      </c>
      <c r="AA10" s="677"/>
      <c r="AB10" s="677"/>
      <c r="AC10" s="677"/>
      <c r="AD10" s="678" t="s">
        <v>127</v>
      </c>
      <c r="AE10" s="678"/>
      <c r="AF10" s="678"/>
      <c r="AG10" s="678"/>
      <c r="AH10" s="678"/>
      <c r="AI10" s="678"/>
      <c r="AJ10" s="678"/>
      <c r="AK10" s="678"/>
      <c r="AL10" s="643" t="s">
        <v>229</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61726</v>
      </c>
      <c r="BH10" s="641"/>
      <c r="BI10" s="641"/>
      <c r="BJ10" s="641"/>
      <c r="BK10" s="641"/>
      <c r="BL10" s="641"/>
      <c r="BM10" s="641"/>
      <c r="BN10" s="642"/>
      <c r="BO10" s="677">
        <v>1.7</v>
      </c>
      <c r="BP10" s="677"/>
      <c r="BQ10" s="677"/>
      <c r="BR10" s="677"/>
      <c r="BS10" s="646" t="s">
        <v>127</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30032</v>
      </c>
      <c r="CS10" s="641"/>
      <c r="CT10" s="641"/>
      <c r="CU10" s="641"/>
      <c r="CV10" s="641"/>
      <c r="CW10" s="641"/>
      <c r="CX10" s="641"/>
      <c r="CY10" s="642"/>
      <c r="CZ10" s="677">
        <v>0.3</v>
      </c>
      <c r="DA10" s="677"/>
      <c r="DB10" s="677"/>
      <c r="DC10" s="677"/>
      <c r="DD10" s="646" t="s">
        <v>127</v>
      </c>
      <c r="DE10" s="641"/>
      <c r="DF10" s="641"/>
      <c r="DG10" s="641"/>
      <c r="DH10" s="641"/>
      <c r="DI10" s="641"/>
      <c r="DJ10" s="641"/>
      <c r="DK10" s="641"/>
      <c r="DL10" s="641"/>
      <c r="DM10" s="641"/>
      <c r="DN10" s="641"/>
      <c r="DO10" s="641"/>
      <c r="DP10" s="642"/>
      <c r="DQ10" s="646">
        <v>32</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606411</v>
      </c>
      <c r="S11" s="641"/>
      <c r="T11" s="641"/>
      <c r="U11" s="641"/>
      <c r="V11" s="641"/>
      <c r="W11" s="641"/>
      <c r="X11" s="641"/>
      <c r="Y11" s="642"/>
      <c r="Z11" s="643">
        <v>5.9</v>
      </c>
      <c r="AA11" s="644"/>
      <c r="AB11" s="644"/>
      <c r="AC11" s="645"/>
      <c r="AD11" s="646">
        <v>606411</v>
      </c>
      <c r="AE11" s="641"/>
      <c r="AF11" s="641"/>
      <c r="AG11" s="641"/>
      <c r="AH11" s="641"/>
      <c r="AI11" s="641"/>
      <c r="AJ11" s="641"/>
      <c r="AK11" s="642"/>
      <c r="AL11" s="643">
        <v>9.6</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71110</v>
      </c>
      <c r="BH11" s="641"/>
      <c r="BI11" s="641"/>
      <c r="BJ11" s="641"/>
      <c r="BK11" s="641"/>
      <c r="BL11" s="641"/>
      <c r="BM11" s="641"/>
      <c r="BN11" s="642"/>
      <c r="BO11" s="677">
        <v>2</v>
      </c>
      <c r="BP11" s="677"/>
      <c r="BQ11" s="677"/>
      <c r="BR11" s="677"/>
      <c r="BS11" s="646" t="s">
        <v>229</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159577</v>
      </c>
      <c r="CS11" s="641"/>
      <c r="CT11" s="641"/>
      <c r="CU11" s="641"/>
      <c r="CV11" s="641"/>
      <c r="CW11" s="641"/>
      <c r="CX11" s="641"/>
      <c r="CY11" s="642"/>
      <c r="CZ11" s="677">
        <v>1.6</v>
      </c>
      <c r="DA11" s="677"/>
      <c r="DB11" s="677"/>
      <c r="DC11" s="677"/>
      <c r="DD11" s="646">
        <v>43257</v>
      </c>
      <c r="DE11" s="641"/>
      <c r="DF11" s="641"/>
      <c r="DG11" s="641"/>
      <c r="DH11" s="641"/>
      <c r="DI11" s="641"/>
      <c r="DJ11" s="641"/>
      <c r="DK11" s="641"/>
      <c r="DL11" s="641"/>
      <c r="DM11" s="641"/>
      <c r="DN11" s="641"/>
      <c r="DO11" s="641"/>
      <c r="DP11" s="642"/>
      <c r="DQ11" s="646">
        <v>105364</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52017</v>
      </c>
      <c r="S12" s="641"/>
      <c r="T12" s="641"/>
      <c r="U12" s="641"/>
      <c r="V12" s="641"/>
      <c r="W12" s="641"/>
      <c r="X12" s="641"/>
      <c r="Y12" s="642"/>
      <c r="Z12" s="677">
        <v>0.5</v>
      </c>
      <c r="AA12" s="677"/>
      <c r="AB12" s="677"/>
      <c r="AC12" s="677"/>
      <c r="AD12" s="678">
        <v>52017</v>
      </c>
      <c r="AE12" s="678"/>
      <c r="AF12" s="678"/>
      <c r="AG12" s="678"/>
      <c r="AH12" s="678"/>
      <c r="AI12" s="678"/>
      <c r="AJ12" s="678"/>
      <c r="AK12" s="678"/>
      <c r="AL12" s="643">
        <v>0.8</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1396140</v>
      </c>
      <c r="BH12" s="641"/>
      <c r="BI12" s="641"/>
      <c r="BJ12" s="641"/>
      <c r="BK12" s="641"/>
      <c r="BL12" s="641"/>
      <c r="BM12" s="641"/>
      <c r="BN12" s="642"/>
      <c r="BO12" s="677">
        <v>39.200000000000003</v>
      </c>
      <c r="BP12" s="677"/>
      <c r="BQ12" s="677"/>
      <c r="BR12" s="677"/>
      <c r="BS12" s="646" t="s">
        <v>127</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121450</v>
      </c>
      <c r="CS12" s="641"/>
      <c r="CT12" s="641"/>
      <c r="CU12" s="641"/>
      <c r="CV12" s="641"/>
      <c r="CW12" s="641"/>
      <c r="CX12" s="641"/>
      <c r="CY12" s="642"/>
      <c r="CZ12" s="677">
        <v>1.2</v>
      </c>
      <c r="DA12" s="677"/>
      <c r="DB12" s="677"/>
      <c r="DC12" s="677"/>
      <c r="DD12" s="646">
        <v>3384</v>
      </c>
      <c r="DE12" s="641"/>
      <c r="DF12" s="641"/>
      <c r="DG12" s="641"/>
      <c r="DH12" s="641"/>
      <c r="DI12" s="641"/>
      <c r="DJ12" s="641"/>
      <c r="DK12" s="641"/>
      <c r="DL12" s="641"/>
      <c r="DM12" s="641"/>
      <c r="DN12" s="641"/>
      <c r="DO12" s="641"/>
      <c r="DP12" s="642"/>
      <c r="DQ12" s="646">
        <v>56962</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229</v>
      </c>
      <c r="AA13" s="677"/>
      <c r="AB13" s="677"/>
      <c r="AC13" s="677"/>
      <c r="AD13" s="678" t="s">
        <v>229</v>
      </c>
      <c r="AE13" s="678"/>
      <c r="AF13" s="678"/>
      <c r="AG13" s="678"/>
      <c r="AH13" s="678"/>
      <c r="AI13" s="678"/>
      <c r="AJ13" s="678"/>
      <c r="AK13" s="678"/>
      <c r="AL13" s="643" t="s">
        <v>127</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1393026</v>
      </c>
      <c r="BH13" s="641"/>
      <c r="BI13" s="641"/>
      <c r="BJ13" s="641"/>
      <c r="BK13" s="641"/>
      <c r="BL13" s="641"/>
      <c r="BM13" s="641"/>
      <c r="BN13" s="642"/>
      <c r="BO13" s="677">
        <v>39.1</v>
      </c>
      <c r="BP13" s="677"/>
      <c r="BQ13" s="677"/>
      <c r="BR13" s="677"/>
      <c r="BS13" s="646" t="s">
        <v>229</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972217</v>
      </c>
      <c r="CS13" s="641"/>
      <c r="CT13" s="641"/>
      <c r="CU13" s="641"/>
      <c r="CV13" s="641"/>
      <c r="CW13" s="641"/>
      <c r="CX13" s="641"/>
      <c r="CY13" s="642"/>
      <c r="CZ13" s="677">
        <v>9.9</v>
      </c>
      <c r="DA13" s="677"/>
      <c r="DB13" s="677"/>
      <c r="DC13" s="677"/>
      <c r="DD13" s="646">
        <v>164131</v>
      </c>
      <c r="DE13" s="641"/>
      <c r="DF13" s="641"/>
      <c r="DG13" s="641"/>
      <c r="DH13" s="641"/>
      <c r="DI13" s="641"/>
      <c r="DJ13" s="641"/>
      <c r="DK13" s="641"/>
      <c r="DL13" s="641"/>
      <c r="DM13" s="641"/>
      <c r="DN13" s="641"/>
      <c r="DO13" s="641"/>
      <c r="DP13" s="642"/>
      <c r="DQ13" s="646">
        <v>618899</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21838</v>
      </c>
      <c r="S14" s="641"/>
      <c r="T14" s="641"/>
      <c r="U14" s="641"/>
      <c r="V14" s="641"/>
      <c r="W14" s="641"/>
      <c r="X14" s="641"/>
      <c r="Y14" s="642"/>
      <c r="Z14" s="677">
        <v>0.2</v>
      </c>
      <c r="AA14" s="677"/>
      <c r="AB14" s="677"/>
      <c r="AC14" s="677"/>
      <c r="AD14" s="678">
        <v>21838</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90104</v>
      </c>
      <c r="BH14" s="641"/>
      <c r="BI14" s="641"/>
      <c r="BJ14" s="641"/>
      <c r="BK14" s="641"/>
      <c r="BL14" s="641"/>
      <c r="BM14" s="641"/>
      <c r="BN14" s="642"/>
      <c r="BO14" s="677">
        <v>2.5</v>
      </c>
      <c r="BP14" s="677"/>
      <c r="BQ14" s="677"/>
      <c r="BR14" s="677"/>
      <c r="BS14" s="646" t="s">
        <v>127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618646</v>
      </c>
      <c r="CS14" s="641"/>
      <c r="CT14" s="641"/>
      <c r="CU14" s="641"/>
      <c r="CV14" s="641"/>
      <c r="CW14" s="641"/>
      <c r="CX14" s="641"/>
      <c r="CY14" s="642"/>
      <c r="CZ14" s="677">
        <v>6.3</v>
      </c>
      <c r="DA14" s="677"/>
      <c r="DB14" s="677"/>
      <c r="DC14" s="677"/>
      <c r="DD14" s="646">
        <v>866</v>
      </c>
      <c r="DE14" s="641"/>
      <c r="DF14" s="641"/>
      <c r="DG14" s="641"/>
      <c r="DH14" s="641"/>
      <c r="DI14" s="641"/>
      <c r="DJ14" s="641"/>
      <c r="DK14" s="641"/>
      <c r="DL14" s="641"/>
      <c r="DM14" s="641"/>
      <c r="DN14" s="641"/>
      <c r="DO14" s="641"/>
      <c r="DP14" s="642"/>
      <c r="DQ14" s="646">
        <v>615436</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229</v>
      </c>
      <c r="S15" s="641"/>
      <c r="T15" s="641"/>
      <c r="U15" s="641"/>
      <c r="V15" s="641"/>
      <c r="W15" s="641"/>
      <c r="X15" s="641"/>
      <c r="Y15" s="642"/>
      <c r="Z15" s="677" t="s">
        <v>127</v>
      </c>
      <c r="AA15" s="677"/>
      <c r="AB15" s="677"/>
      <c r="AC15" s="677"/>
      <c r="AD15" s="678" t="s">
        <v>127</v>
      </c>
      <c r="AE15" s="678"/>
      <c r="AF15" s="678"/>
      <c r="AG15" s="678"/>
      <c r="AH15" s="678"/>
      <c r="AI15" s="678"/>
      <c r="AJ15" s="678"/>
      <c r="AK15" s="678"/>
      <c r="AL15" s="643" t="s">
        <v>229</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205196</v>
      </c>
      <c r="BH15" s="641"/>
      <c r="BI15" s="641"/>
      <c r="BJ15" s="641"/>
      <c r="BK15" s="641"/>
      <c r="BL15" s="641"/>
      <c r="BM15" s="641"/>
      <c r="BN15" s="642"/>
      <c r="BO15" s="677">
        <v>5.8</v>
      </c>
      <c r="BP15" s="677"/>
      <c r="BQ15" s="677"/>
      <c r="BR15" s="677"/>
      <c r="BS15" s="646" t="s">
        <v>229</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767047</v>
      </c>
      <c r="CS15" s="641"/>
      <c r="CT15" s="641"/>
      <c r="CU15" s="641"/>
      <c r="CV15" s="641"/>
      <c r="CW15" s="641"/>
      <c r="CX15" s="641"/>
      <c r="CY15" s="642"/>
      <c r="CZ15" s="677">
        <v>7.8</v>
      </c>
      <c r="DA15" s="677"/>
      <c r="DB15" s="677"/>
      <c r="DC15" s="677"/>
      <c r="DD15" s="646">
        <v>21245</v>
      </c>
      <c r="DE15" s="641"/>
      <c r="DF15" s="641"/>
      <c r="DG15" s="641"/>
      <c r="DH15" s="641"/>
      <c r="DI15" s="641"/>
      <c r="DJ15" s="641"/>
      <c r="DK15" s="641"/>
      <c r="DL15" s="641"/>
      <c r="DM15" s="641"/>
      <c r="DN15" s="641"/>
      <c r="DO15" s="641"/>
      <c r="DP15" s="642"/>
      <c r="DQ15" s="646">
        <v>749889</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6609</v>
      </c>
      <c r="S16" s="641"/>
      <c r="T16" s="641"/>
      <c r="U16" s="641"/>
      <c r="V16" s="641"/>
      <c r="W16" s="641"/>
      <c r="X16" s="641"/>
      <c r="Y16" s="642"/>
      <c r="Z16" s="677">
        <v>0.1</v>
      </c>
      <c r="AA16" s="677"/>
      <c r="AB16" s="677"/>
      <c r="AC16" s="677"/>
      <c r="AD16" s="678">
        <v>6609</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229</v>
      </c>
      <c r="BP16" s="677"/>
      <c r="BQ16" s="677"/>
      <c r="BR16" s="677"/>
      <c r="BS16" s="646" t="s">
        <v>229</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5813</v>
      </c>
      <c r="CS16" s="641"/>
      <c r="CT16" s="641"/>
      <c r="CU16" s="641"/>
      <c r="CV16" s="641"/>
      <c r="CW16" s="641"/>
      <c r="CX16" s="641"/>
      <c r="CY16" s="642"/>
      <c r="CZ16" s="677">
        <v>0.1</v>
      </c>
      <c r="DA16" s="677"/>
      <c r="DB16" s="677"/>
      <c r="DC16" s="677"/>
      <c r="DD16" s="646" t="s">
        <v>229</v>
      </c>
      <c r="DE16" s="641"/>
      <c r="DF16" s="641"/>
      <c r="DG16" s="641"/>
      <c r="DH16" s="641"/>
      <c r="DI16" s="641"/>
      <c r="DJ16" s="641"/>
      <c r="DK16" s="641"/>
      <c r="DL16" s="641"/>
      <c r="DM16" s="641"/>
      <c r="DN16" s="641"/>
      <c r="DO16" s="641"/>
      <c r="DP16" s="642"/>
      <c r="DQ16" s="646">
        <v>5685</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52110</v>
      </c>
      <c r="S17" s="641"/>
      <c r="T17" s="641"/>
      <c r="U17" s="641"/>
      <c r="V17" s="641"/>
      <c r="W17" s="641"/>
      <c r="X17" s="641"/>
      <c r="Y17" s="642"/>
      <c r="Z17" s="677">
        <v>0.5</v>
      </c>
      <c r="AA17" s="677"/>
      <c r="AB17" s="677"/>
      <c r="AC17" s="677"/>
      <c r="AD17" s="678">
        <v>52110</v>
      </c>
      <c r="AE17" s="678"/>
      <c r="AF17" s="678"/>
      <c r="AG17" s="678"/>
      <c r="AH17" s="678"/>
      <c r="AI17" s="678"/>
      <c r="AJ17" s="678"/>
      <c r="AK17" s="678"/>
      <c r="AL17" s="643">
        <v>0.8</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229</v>
      </c>
      <c r="BP17" s="677"/>
      <c r="BQ17" s="677"/>
      <c r="BR17" s="677"/>
      <c r="BS17" s="646" t="s">
        <v>229</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982478</v>
      </c>
      <c r="CS17" s="641"/>
      <c r="CT17" s="641"/>
      <c r="CU17" s="641"/>
      <c r="CV17" s="641"/>
      <c r="CW17" s="641"/>
      <c r="CX17" s="641"/>
      <c r="CY17" s="642"/>
      <c r="CZ17" s="677">
        <v>10</v>
      </c>
      <c r="DA17" s="677"/>
      <c r="DB17" s="677"/>
      <c r="DC17" s="677"/>
      <c r="DD17" s="646" t="s">
        <v>229</v>
      </c>
      <c r="DE17" s="641"/>
      <c r="DF17" s="641"/>
      <c r="DG17" s="641"/>
      <c r="DH17" s="641"/>
      <c r="DI17" s="641"/>
      <c r="DJ17" s="641"/>
      <c r="DK17" s="641"/>
      <c r="DL17" s="641"/>
      <c r="DM17" s="641"/>
      <c r="DN17" s="641"/>
      <c r="DO17" s="641"/>
      <c r="DP17" s="642"/>
      <c r="DQ17" s="646">
        <v>980408</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18681</v>
      </c>
      <c r="S18" s="641"/>
      <c r="T18" s="641"/>
      <c r="U18" s="641"/>
      <c r="V18" s="641"/>
      <c r="W18" s="641"/>
      <c r="X18" s="641"/>
      <c r="Y18" s="642"/>
      <c r="Z18" s="677">
        <v>0.2</v>
      </c>
      <c r="AA18" s="677"/>
      <c r="AB18" s="677"/>
      <c r="AC18" s="677"/>
      <c r="AD18" s="678">
        <v>18681</v>
      </c>
      <c r="AE18" s="678"/>
      <c r="AF18" s="678"/>
      <c r="AG18" s="678"/>
      <c r="AH18" s="678"/>
      <c r="AI18" s="678"/>
      <c r="AJ18" s="678"/>
      <c r="AK18" s="678"/>
      <c r="AL18" s="643">
        <v>0.3</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229</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229</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2780</v>
      </c>
      <c r="S19" s="641"/>
      <c r="T19" s="641"/>
      <c r="U19" s="641"/>
      <c r="V19" s="641"/>
      <c r="W19" s="641"/>
      <c r="X19" s="641"/>
      <c r="Y19" s="642"/>
      <c r="Z19" s="677">
        <v>0</v>
      </c>
      <c r="AA19" s="677"/>
      <c r="AB19" s="677"/>
      <c r="AC19" s="677"/>
      <c r="AD19" s="678">
        <v>2780</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113491</v>
      </c>
      <c r="BH19" s="641"/>
      <c r="BI19" s="641"/>
      <c r="BJ19" s="641"/>
      <c r="BK19" s="641"/>
      <c r="BL19" s="641"/>
      <c r="BM19" s="641"/>
      <c r="BN19" s="642"/>
      <c r="BO19" s="677">
        <v>3.2</v>
      </c>
      <c r="BP19" s="677"/>
      <c r="BQ19" s="677"/>
      <c r="BR19" s="677"/>
      <c r="BS19" s="646" t="s">
        <v>229</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229</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1171</v>
      </c>
      <c r="S20" s="641"/>
      <c r="T20" s="641"/>
      <c r="U20" s="641"/>
      <c r="V20" s="641"/>
      <c r="W20" s="641"/>
      <c r="X20" s="641"/>
      <c r="Y20" s="642"/>
      <c r="Z20" s="677">
        <v>0</v>
      </c>
      <c r="AA20" s="677"/>
      <c r="AB20" s="677"/>
      <c r="AC20" s="677"/>
      <c r="AD20" s="678">
        <v>1171</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113491</v>
      </c>
      <c r="BH20" s="641"/>
      <c r="BI20" s="641"/>
      <c r="BJ20" s="641"/>
      <c r="BK20" s="641"/>
      <c r="BL20" s="641"/>
      <c r="BM20" s="641"/>
      <c r="BN20" s="642"/>
      <c r="BO20" s="677">
        <v>3.2</v>
      </c>
      <c r="BP20" s="677"/>
      <c r="BQ20" s="677"/>
      <c r="BR20" s="677"/>
      <c r="BS20" s="646" t="s">
        <v>229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9802482</v>
      </c>
      <c r="CS20" s="641"/>
      <c r="CT20" s="641"/>
      <c r="CU20" s="641"/>
      <c r="CV20" s="641"/>
      <c r="CW20" s="641"/>
      <c r="CX20" s="641"/>
      <c r="CY20" s="642"/>
      <c r="CZ20" s="677">
        <v>100</v>
      </c>
      <c r="DA20" s="677"/>
      <c r="DB20" s="677"/>
      <c r="DC20" s="677"/>
      <c r="DD20" s="646">
        <v>428997</v>
      </c>
      <c r="DE20" s="641"/>
      <c r="DF20" s="641"/>
      <c r="DG20" s="641"/>
      <c r="DH20" s="641"/>
      <c r="DI20" s="641"/>
      <c r="DJ20" s="641"/>
      <c r="DK20" s="641"/>
      <c r="DL20" s="641"/>
      <c r="DM20" s="641"/>
      <c r="DN20" s="641"/>
      <c r="DO20" s="641"/>
      <c r="DP20" s="642"/>
      <c r="DQ20" s="646">
        <v>7330363</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29478</v>
      </c>
      <c r="S21" s="641"/>
      <c r="T21" s="641"/>
      <c r="U21" s="641"/>
      <c r="V21" s="641"/>
      <c r="W21" s="641"/>
      <c r="X21" s="641"/>
      <c r="Y21" s="642"/>
      <c r="Z21" s="677">
        <v>0.3</v>
      </c>
      <c r="AA21" s="677"/>
      <c r="AB21" s="677"/>
      <c r="AC21" s="677"/>
      <c r="AD21" s="678">
        <v>29478</v>
      </c>
      <c r="AE21" s="678"/>
      <c r="AF21" s="678"/>
      <c r="AG21" s="678"/>
      <c r="AH21" s="678"/>
      <c r="AI21" s="678"/>
      <c r="AJ21" s="678"/>
      <c r="AK21" s="678"/>
      <c r="AL21" s="643">
        <v>0.5</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229</v>
      </c>
      <c r="BH21" s="641"/>
      <c r="BI21" s="641"/>
      <c r="BJ21" s="641"/>
      <c r="BK21" s="641"/>
      <c r="BL21" s="641"/>
      <c r="BM21" s="641"/>
      <c r="BN21" s="642"/>
      <c r="BO21" s="677" t="s">
        <v>127</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2113053</v>
      </c>
      <c r="S22" s="641"/>
      <c r="T22" s="641"/>
      <c r="U22" s="641"/>
      <c r="V22" s="641"/>
      <c r="W22" s="641"/>
      <c r="X22" s="641"/>
      <c r="Y22" s="642"/>
      <c r="Z22" s="677">
        <v>20.5</v>
      </c>
      <c r="AA22" s="677"/>
      <c r="AB22" s="677"/>
      <c r="AC22" s="677"/>
      <c r="AD22" s="678">
        <v>1991439</v>
      </c>
      <c r="AE22" s="678"/>
      <c r="AF22" s="678"/>
      <c r="AG22" s="678"/>
      <c r="AH22" s="678"/>
      <c r="AI22" s="678"/>
      <c r="AJ22" s="678"/>
      <c r="AK22" s="678"/>
      <c r="AL22" s="643">
        <v>31.4</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1991439</v>
      </c>
      <c r="S23" s="641"/>
      <c r="T23" s="641"/>
      <c r="U23" s="641"/>
      <c r="V23" s="641"/>
      <c r="W23" s="641"/>
      <c r="X23" s="641"/>
      <c r="Y23" s="642"/>
      <c r="Z23" s="677">
        <v>19.3</v>
      </c>
      <c r="AA23" s="677"/>
      <c r="AB23" s="677"/>
      <c r="AC23" s="677"/>
      <c r="AD23" s="678">
        <v>1991439</v>
      </c>
      <c r="AE23" s="678"/>
      <c r="AF23" s="678"/>
      <c r="AG23" s="678"/>
      <c r="AH23" s="678"/>
      <c r="AI23" s="678"/>
      <c r="AJ23" s="678"/>
      <c r="AK23" s="678"/>
      <c r="AL23" s="643">
        <v>31.4</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113491</v>
      </c>
      <c r="BH23" s="641"/>
      <c r="BI23" s="641"/>
      <c r="BJ23" s="641"/>
      <c r="BK23" s="641"/>
      <c r="BL23" s="641"/>
      <c r="BM23" s="641"/>
      <c r="BN23" s="642"/>
      <c r="BO23" s="677">
        <v>3.2</v>
      </c>
      <c r="BP23" s="677"/>
      <c r="BQ23" s="677"/>
      <c r="BR23" s="677"/>
      <c r="BS23" s="646" t="s">
        <v>229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121577</v>
      </c>
      <c r="S24" s="641"/>
      <c r="T24" s="641"/>
      <c r="U24" s="641"/>
      <c r="V24" s="641"/>
      <c r="W24" s="641"/>
      <c r="X24" s="641"/>
      <c r="Y24" s="642"/>
      <c r="Z24" s="677">
        <v>1.2</v>
      </c>
      <c r="AA24" s="677"/>
      <c r="AB24" s="677"/>
      <c r="AC24" s="677"/>
      <c r="AD24" s="678" t="s">
        <v>229</v>
      </c>
      <c r="AE24" s="678"/>
      <c r="AF24" s="678"/>
      <c r="AG24" s="678"/>
      <c r="AH24" s="678"/>
      <c r="AI24" s="678"/>
      <c r="AJ24" s="678"/>
      <c r="AK24" s="678"/>
      <c r="AL24" s="643" t="s">
        <v>229</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229</v>
      </c>
      <c r="BH24" s="641"/>
      <c r="BI24" s="641"/>
      <c r="BJ24" s="641"/>
      <c r="BK24" s="641"/>
      <c r="BL24" s="641"/>
      <c r="BM24" s="641"/>
      <c r="BN24" s="642"/>
      <c r="BO24" s="677" t="s">
        <v>229</v>
      </c>
      <c r="BP24" s="677"/>
      <c r="BQ24" s="677"/>
      <c r="BR24" s="677"/>
      <c r="BS24" s="646" t="s">
        <v>127</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4676790</v>
      </c>
      <c r="CS24" s="696"/>
      <c r="CT24" s="696"/>
      <c r="CU24" s="696"/>
      <c r="CV24" s="696"/>
      <c r="CW24" s="696"/>
      <c r="CX24" s="696"/>
      <c r="CY24" s="739"/>
      <c r="CZ24" s="740">
        <v>47.7</v>
      </c>
      <c r="DA24" s="711"/>
      <c r="DB24" s="711"/>
      <c r="DC24" s="743"/>
      <c r="DD24" s="738">
        <v>3228640</v>
      </c>
      <c r="DE24" s="696"/>
      <c r="DF24" s="696"/>
      <c r="DG24" s="696"/>
      <c r="DH24" s="696"/>
      <c r="DI24" s="696"/>
      <c r="DJ24" s="696"/>
      <c r="DK24" s="739"/>
      <c r="DL24" s="738">
        <v>3156549</v>
      </c>
      <c r="DM24" s="696"/>
      <c r="DN24" s="696"/>
      <c r="DO24" s="696"/>
      <c r="DP24" s="696"/>
      <c r="DQ24" s="696"/>
      <c r="DR24" s="696"/>
      <c r="DS24" s="696"/>
      <c r="DT24" s="696"/>
      <c r="DU24" s="696"/>
      <c r="DV24" s="739"/>
      <c r="DW24" s="740">
        <v>47</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v>37</v>
      </c>
      <c r="S25" s="641"/>
      <c r="T25" s="641"/>
      <c r="U25" s="641"/>
      <c r="V25" s="641"/>
      <c r="W25" s="641"/>
      <c r="X25" s="641"/>
      <c r="Y25" s="642"/>
      <c r="Z25" s="677">
        <v>0</v>
      </c>
      <c r="AA25" s="677"/>
      <c r="AB25" s="677"/>
      <c r="AC25" s="677"/>
      <c r="AD25" s="678" t="s">
        <v>127</v>
      </c>
      <c r="AE25" s="678"/>
      <c r="AF25" s="678"/>
      <c r="AG25" s="678"/>
      <c r="AH25" s="678"/>
      <c r="AI25" s="678"/>
      <c r="AJ25" s="678"/>
      <c r="AK25" s="678"/>
      <c r="AL25" s="643" t="s">
        <v>229</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127</v>
      </c>
      <c r="BP25" s="677"/>
      <c r="BQ25" s="677"/>
      <c r="BR25" s="677"/>
      <c r="BS25" s="646" t="s">
        <v>229</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1736671</v>
      </c>
      <c r="CS25" s="659"/>
      <c r="CT25" s="659"/>
      <c r="CU25" s="659"/>
      <c r="CV25" s="659"/>
      <c r="CW25" s="659"/>
      <c r="CX25" s="659"/>
      <c r="CY25" s="660"/>
      <c r="CZ25" s="643">
        <v>17.7</v>
      </c>
      <c r="DA25" s="661"/>
      <c r="DB25" s="661"/>
      <c r="DC25" s="662"/>
      <c r="DD25" s="646">
        <v>1601199</v>
      </c>
      <c r="DE25" s="659"/>
      <c r="DF25" s="659"/>
      <c r="DG25" s="659"/>
      <c r="DH25" s="659"/>
      <c r="DI25" s="659"/>
      <c r="DJ25" s="659"/>
      <c r="DK25" s="660"/>
      <c r="DL25" s="646">
        <v>1567594</v>
      </c>
      <c r="DM25" s="659"/>
      <c r="DN25" s="659"/>
      <c r="DO25" s="659"/>
      <c r="DP25" s="659"/>
      <c r="DQ25" s="659"/>
      <c r="DR25" s="659"/>
      <c r="DS25" s="659"/>
      <c r="DT25" s="659"/>
      <c r="DU25" s="659"/>
      <c r="DV25" s="660"/>
      <c r="DW25" s="643">
        <v>23.3</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6547421</v>
      </c>
      <c r="S26" s="641"/>
      <c r="T26" s="641"/>
      <c r="U26" s="641"/>
      <c r="V26" s="641"/>
      <c r="W26" s="641"/>
      <c r="X26" s="641"/>
      <c r="Y26" s="642"/>
      <c r="Z26" s="677">
        <v>63.5</v>
      </c>
      <c r="AA26" s="677"/>
      <c r="AB26" s="677"/>
      <c r="AC26" s="677"/>
      <c r="AD26" s="678">
        <v>6312316</v>
      </c>
      <c r="AE26" s="678"/>
      <c r="AF26" s="678"/>
      <c r="AG26" s="678"/>
      <c r="AH26" s="678"/>
      <c r="AI26" s="678"/>
      <c r="AJ26" s="678"/>
      <c r="AK26" s="678"/>
      <c r="AL26" s="643">
        <v>99.6</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229</v>
      </c>
      <c r="BH26" s="641"/>
      <c r="BI26" s="641"/>
      <c r="BJ26" s="641"/>
      <c r="BK26" s="641"/>
      <c r="BL26" s="641"/>
      <c r="BM26" s="641"/>
      <c r="BN26" s="642"/>
      <c r="BO26" s="677" t="s">
        <v>127</v>
      </c>
      <c r="BP26" s="677"/>
      <c r="BQ26" s="677"/>
      <c r="BR26" s="677"/>
      <c r="BS26" s="646" t="s">
        <v>229</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1199285</v>
      </c>
      <c r="CS26" s="641"/>
      <c r="CT26" s="641"/>
      <c r="CU26" s="641"/>
      <c r="CV26" s="641"/>
      <c r="CW26" s="641"/>
      <c r="CX26" s="641"/>
      <c r="CY26" s="642"/>
      <c r="CZ26" s="643">
        <v>12.2</v>
      </c>
      <c r="DA26" s="661"/>
      <c r="DB26" s="661"/>
      <c r="DC26" s="662"/>
      <c r="DD26" s="646">
        <v>1072646</v>
      </c>
      <c r="DE26" s="641"/>
      <c r="DF26" s="641"/>
      <c r="DG26" s="641"/>
      <c r="DH26" s="641"/>
      <c r="DI26" s="641"/>
      <c r="DJ26" s="641"/>
      <c r="DK26" s="642"/>
      <c r="DL26" s="646" t="s">
        <v>127</v>
      </c>
      <c r="DM26" s="641"/>
      <c r="DN26" s="641"/>
      <c r="DO26" s="641"/>
      <c r="DP26" s="641"/>
      <c r="DQ26" s="641"/>
      <c r="DR26" s="641"/>
      <c r="DS26" s="641"/>
      <c r="DT26" s="641"/>
      <c r="DU26" s="641"/>
      <c r="DV26" s="642"/>
      <c r="DW26" s="643" t="s">
        <v>229</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4146</v>
      </c>
      <c r="S27" s="641"/>
      <c r="T27" s="641"/>
      <c r="U27" s="641"/>
      <c r="V27" s="641"/>
      <c r="W27" s="641"/>
      <c r="X27" s="641"/>
      <c r="Y27" s="642"/>
      <c r="Z27" s="677">
        <v>0</v>
      </c>
      <c r="AA27" s="677"/>
      <c r="AB27" s="677"/>
      <c r="AC27" s="677"/>
      <c r="AD27" s="678">
        <v>4146</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3562965</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1957641</v>
      </c>
      <c r="CS27" s="659"/>
      <c r="CT27" s="659"/>
      <c r="CU27" s="659"/>
      <c r="CV27" s="659"/>
      <c r="CW27" s="659"/>
      <c r="CX27" s="659"/>
      <c r="CY27" s="660"/>
      <c r="CZ27" s="643">
        <v>20</v>
      </c>
      <c r="DA27" s="661"/>
      <c r="DB27" s="661"/>
      <c r="DC27" s="662"/>
      <c r="DD27" s="646">
        <v>647033</v>
      </c>
      <c r="DE27" s="659"/>
      <c r="DF27" s="659"/>
      <c r="DG27" s="659"/>
      <c r="DH27" s="659"/>
      <c r="DI27" s="659"/>
      <c r="DJ27" s="659"/>
      <c r="DK27" s="660"/>
      <c r="DL27" s="646">
        <v>608547</v>
      </c>
      <c r="DM27" s="659"/>
      <c r="DN27" s="659"/>
      <c r="DO27" s="659"/>
      <c r="DP27" s="659"/>
      <c r="DQ27" s="659"/>
      <c r="DR27" s="659"/>
      <c r="DS27" s="659"/>
      <c r="DT27" s="659"/>
      <c r="DU27" s="659"/>
      <c r="DV27" s="660"/>
      <c r="DW27" s="643">
        <v>9.1</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61897</v>
      </c>
      <c r="S28" s="641"/>
      <c r="T28" s="641"/>
      <c r="U28" s="641"/>
      <c r="V28" s="641"/>
      <c r="W28" s="641"/>
      <c r="X28" s="641"/>
      <c r="Y28" s="642"/>
      <c r="Z28" s="677">
        <v>0.6</v>
      </c>
      <c r="AA28" s="677"/>
      <c r="AB28" s="677"/>
      <c r="AC28" s="677"/>
      <c r="AD28" s="678" t="s">
        <v>229</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982478</v>
      </c>
      <c r="CS28" s="641"/>
      <c r="CT28" s="641"/>
      <c r="CU28" s="641"/>
      <c r="CV28" s="641"/>
      <c r="CW28" s="641"/>
      <c r="CX28" s="641"/>
      <c r="CY28" s="642"/>
      <c r="CZ28" s="643">
        <v>10</v>
      </c>
      <c r="DA28" s="661"/>
      <c r="DB28" s="661"/>
      <c r="DC28" s="662"/>
      <c r="DD28" s="646">
        <v>980408</v>
      </c>
      <c r="DE28" s="641"/>
      <c r="DF28" s="641"/>
      <c r="DG28" s="641"/>
      <c r="DH28" s="641"/>
      <c r="DI28" s="641"/>
      <c r="DJ28" s="641"/>
      <c r="DK28" s="642"/>
      <c r="DL28" s="646">
        <v>980408</v>
      </c>
      <c r="DM28" s="641"/>
      <c r="DN28" s="641"/>
      <c r="DO28" s="641"/>
      <c r="DP28" s="641"/>
      <c r="DQ28" s="641"/>
      <c r="DR28" s="641"/>
      <c r="DS28" s="641"/>
      <c r="DT28" s="641"/>
      <c r="DU28" s="641"/>
      <c r="DV28" s="642"/>
      <c r="DW28" s="643">
        <v>14.6</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58758</v>
      </c>
      <c r="S29" s="641"/>
      <c r="T29" s="641"/>
      <c r="U29" s="641"/>
      <c r="V29" s="641"/>
      <c r="W29" s="641"/>
      <c r="X29" s="641"/>
      <c r="Y29" s="642"/>
      <c r="Z29" s="677">
        <v>0.6</v>
      </c>
      <c r="AA29" s="677"/>
      <c r="AB29" s="677"/>
      <c r="AC29" s="677"/>
      <c r="AD29" s="678">
        <v>12769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982478</v>
      </c>
      <c r="CS29" s="659"/>
      <c r="CT29" s="659"/>
      <c r="CU29" s="659"/>
      <c r="CV29" s="659"/>
      <c r="CW29" s="659"/>
      <c r="CX29" s="659"/>
      <c r="CY29" s="660"/>
      <c r="CZ29" s="643">
        <v>10</v>
      </c>
      <c r="DA29" s="661"/>
      <c r="DB29" s="661"/>
      <c r="DC29" s="662"/>
      <c r="DD29" s="646">
        <v>980408</v>
      </c>
      <c r="DE29" s="659"/>
      <c r="DF29" s="659"/>
      <c r="DG29" s="659"/>
      <c r="DH29" s="659"/>
      <c r="DI29" s="659"/>
      <c r="DJ29" s="659"/>
      <c r="DK29" s="660"/>
      <c r="DL29" s="646">
        <v>980408</v>
      </c>
      <c r="DM29" s="659"/>
      <c r="DN29" s="659"/>
      <c r="DO29" s="659"/>
      <c r="DP29" s="659"/>
      <c r="DQ29" s="659"/>
      <c r="DR29" s="659"/>
      <c r="DS29" s="659"/>
      <c r="DT29" s="659"/>
      <c r="DU29" s="659"/>
      <c r="DV29" s="660"/>
      <c r="DW29" s="643">
        <v>14.6</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14540</v>
      </c>
      <c r="S30" s="641"/>
      <c r="T30" s="641"/>
      <c r="U30" s="641"/>
      <c r="V30" s="641"/>
      <c r="W30" s="641"/>
      <c r="X30" s="641"/>
      <c r="Y30" s="642"/>
      <c r="Z30" s="677">
        <v>0.1</v>
      </c>
      <c r="AA30" s="677"/>
      <c r="AB30" s="677"/>
      <c r="AC30" s="677"/>
      <c r="AD30" s="678" t="s">
        <v>127</v>
      </c>
      <c r="AE30" s="678"/>
      <c r="AF30" s="678"/>
      <c r="AG30" s="678"/>
      <c r="AH30" s="678"/>
      <c r="AI30" s="678"/>
      <c r="AJ30" s="678"/>
      <c r="AK30" s="678"/>
      <c r="AL30" s="643" t="s">
        <v>127</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928126</v>
      </c>
      <c r="CS30" s="641"/>
      <c r="CT30" s="641"/>
      <c r="CU30" s="641"/>
      <c r="CV30" s="641"/>
      <c r="CW30" s="641"/>
      <c r="CX30" s="641"/>
      <c r="CY30" s="642"/>
      <c r="CZ30" s="643">
        <v>9.5</v>
      </c>
      <c r="DA30" s="661"/>
      <c r="DB30" s="661"/>
      <c r="DC30" s="662"/>
      <c r="DD30" s="646">
        <v>926056</v>
      </c>
      <c r="DE30" s="641"/>
      <c r="DF30" s="641"/>
      <c r="DG30" s="641"/>
      <c r="DH30" s="641"/>
      <c r="DI30" s="641"/>
      <c r="DJ30" s="641"/>
      <c r="DK30" s="642"/>
      <c r="DL30" s="646">
        <v>926056</v>
      </c>
      <c r="DM30" s="641"/>
      <c r="DN30" s="641"/>
      <c r="DO30" s="641"/>
      <c r="DP30" s="641"/>
      <c r="DQ30" s="641"/>
      <c r="DR30" s="641"/>
      <c r="DS30" s="641"/>
      <c r="DT30" s="641"/>
      <c r="DU30" s="641"/>
      <c r="DV30" s="642"/>
      <c r="DW30" s="643">
        <v>13.8</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1008464</v>
      </c>
      <c r="S31" s="641"/>
      <c r="T31" s="641"/>
      <c r="U31" s="641"/>
      <c r="V31" s="641"/>
      <c r="W31" s="641"/>
      <c r="X31" s="641"/>
      <c r="Y31" s="642"/>
      <c r="Z31" s="677">
        <v>9.8000000000000007</v>
      </c>
      <c r="AA31" s="677"/>
      <c r="AB31" s="677"/>
      <c r="AC31" s="677"/>
      <c r="AD31" s="678" t="s">
        <v>229</v>
      </c>
      <c r="AE31" s="678"/>
      <c r="AF31" s="678"/>
      <c r="AG31" s="678"/>
      <c r="AH31" s="678"/>
      <c r="AI31" s="678"/>
      <c r="AJ31" s="678"/>
      <c r="AK31" s="678"/>
      <c r="AL31" s="643" t="s">
        <v>229</v>
      </c>
      <c r="AM31" s="644"/>
      <c r="AN31" s="644"/>
      <c r="AO31" s="679"/>
      <c r="AP31" s="716" t="s">
        <v>307</v>
      </c>
      <c r="AQ31" s="717"/>
      <c r="AR31" s="717"/>
      <c r="AS31" s="717"/>
      <c r="AT31" s="722" t="s">
        <v>308</v>
      </c>
      <c r="AU31" s="225"/>
      <c r="AV31" s="225"/>
      <c r="AW31" s="225"/>
      <c r="AX31" s="706" t="s">
        <v>183</v>
      </c>
      <c r="AY31" s="707"/>
      <c r="AZ31" s="707"/>
      <c r="BA31" s="707"/>
      <c r="BB31" s="707"/>
      <c r="BC31" s="707"/>
      <c r="BD31" s="707"/>
      <c r="BE31" s="707"/>
      <c r="BF31" s="708"/>
      <c r="BG31" s="709">
        <v>98.7</v>
      </c>
      <c r="BH31" s="710"/>
      <c r="BI31" s="710"/>
      <c r="BJ31" s="710"/>
      <c r="BK31" s="710"/>
      <c r="BL31" s="710"/>
      <c r="BM31" s="711">
        <v>96</v>
      </c>
      <c r="BN31" s="710"/>
      <c r="BO31" s="710"/>
      <c r="BP31" s="710"/>
      <c r="BQ31" s="712"/>
      <c r="BR31" s="709">
        <v>98.7</v>
      </c>
      <c r="BS31" s="710"/>
      <c r="BT31" s="710"/>
      <c r="BU31" s="710"/>
      <c r="BV31" s="710"/>
      <c r="BW31" s="710"/>
      <c r="BX31" s="711">
        <v>95.3</v>
      </c>
      <c r="BY31" s="710"/>
      <c r="BZ31" s="710"/>
      <c r="CA31" s="710"/>
      <c r="CB31" s="712"/>
      <c r="CD31" s="727"/>
      <c r="CE31" s="728"/>
      <c r="CF31" s="673" t="s">
        <v>309</v>
      </c>
      <c r="CG31" s="674"/>
      <c r="CH31" s="674"/>
      <c r="CI31" s="674"/>
      <c r="CJ31" s="674"/>
      <c r="CK31" s="674"/>
      <c r="CL31" s="674"/>
      <c r="CM31" s="674"/>
      <c r="CN31" s="674"/>
      <c r="CO31" s="674"/>
      <c r="CP31" s="674"/>
      <c r="CQ31" s="675"/>
      <c r="CR31" s="640">
        <v>54352</v>
      </c>
      <c r="CS31" s="659"/>
      <c r="CT31" s="659"/>
      <c r="CU31" s="659"/>
      <c r="CV31" s="659"/>
      <c r="CW31" s="659"/>
      <c r="CX31" s="659"/>
      <c r="CY31" s="660"/>
      <c r="CZ31" s="643">
        <v>0.6</v>
      </c>
      <c r="DA31" s="661"/>
      <c r="DB31" s="661"/>
      <c r="DC31" s="662"/>
      <c r="DD31" s="646">
        <v>54352</v>
      </c>
      <c r="DE31" s="659"/>
      <c r="DF31" s="659"/>
      <c r="DG31" s="659"/>
      <c r="DH31" s="659"/>
      <c r="DI31" s="659"/>
      <c r="DJ31" s="659"/>
      <c r="DK31" s="660"/>
      <c r="DL31" s="646">
        <v>54352</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v>2970</v>
      </c>
      <c r="S32" s="641"/>
      <c r="T32" s="641"/>
      <c r="U32" s="641"/>
      <c r="V32" s="641"/>
      <c r="W32" s="641"/>
      <c r="X32" s="641"/>
      <c r="Y32" s="642"/>
      <c r="Z32" s="677">
        <v>0</v>
      </c>
      <c r="AA32" s="677"/>
      <c r="AB32" s="677"/>
      <c r="AC32" s="677"/>
      <c r="AD32" s="678">
        <v>2970</v>
      </c>
      <c r="AE32" s="678"/>
      <c r="AF32" s="678"/>
      <c r="AG32" s="678"/>
      <c r="AH32" s="678"/>
      <c r="AI32" s="678"/>
      <c r="AJ32" s="678"/>
      <c r="AK32" s="678"/>
      <c r="AL32" s="643">
        <v>0</v>
      </c>
      <c r="AM32" s="644"/>
      <c r="AN32" s="644"/>
      <c r="AO32" s="679"/>
      <c r="AP32" s="718"/>
      <c r="AQ32" s="719"/>
      <c r="AR32" s="719"/>
      <c r="AS32" s="719"/>
      <c r="AT32" s="723"/>
      <c r="AU32" s="224" t="s">
        <v>311</v>
      </c>
      <c r="AV32" s="224"/>
      <c r="AW32" s="224"/>
      <c r="AX32" s="637" t="s">
        <v>312</v>
      </c>
      <c r="AY32" s="638"/>
      <c r="AZ32" s="638"/>
      <c r="BA32" s="638"/>
      <c r="BB32" s="638"/>
      <c r="BC32" s="638"/>
      <c r="BD32" s="638"/>
      <c r="BE32" s="638"/>
      <c r="BF32" s="639"/>
      <c r="BG32" s="713">
        <v>98.5</v>
      </c>
      <c r="BH32" s="659"/>
      <c r="BI32" s="659"/>
      <c r="BJ32" s="659"/>
      <c r="BK32" s="659"/>
      <c r="BL32" s="659"/>
      <c r="BM32" s="644">
        <v>96.5</v>
      </c>
      <c r="BN32" s="705"/>
      <c r="BO32" s="705"/>
      <c r="BP32" s="705"/>
      <c r="BQ32" s="683"/>
      <c r="BR32" s="713">
        <v>98.8</v>
      </c>
      <c r="BS32" s="659"/>
      <c r="BT32" s="659"/>
      <c r="BU32" s="659"/>
      <c r="BV32" s="659"/>
      <c r="BW32" s="659"/>
      <c r="BX32" s="644">
        <v>96.2</v>
      </c>
      <c r="BY32" s="705"/>
      <c r="BZ32" s="705"/>
      <c r="CA32" s="705"/>
      <c r="CB32" s="683"/>
      <c r="CD32" s="729"/>
      <c r="CE32" s="730"/>
      <c r="CF32" s="673" t="s">
        <v>313</v>
      </c>
      <c r="CG32" s="674"/>
      <c r="CH32" s="674"/>
      <c r="CI32" s="674"/>
      <c r="CJ32" s="674"/>
      <c r="CK32" s="674"/>
      <c r="CL32" s="674"/>
      <c r="CM32" s="674"/>
      <c r="CN32" s="674"/>
      <c r="CO32" s="674"/>
      <c r="CP32" s="674"/>
      <c r="CQ32" s="675"/>
      <c r="CR32" s="640" t="s">
        <v>127</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229</v>
      </c>
      <c r="DM32" s="641"/>
      <c r="DN32" s="641"/>
      <c r="DO32" s="641"/>
      <c r="DP32" s="641"/>
      <c r="DQ32" s="641"/>
      <c r="DR32" s="641"/>
      <c r="DS32" s="641"/>
      <c r="DT32" s="641"/>
      <c r="DU32" s="641"/>
      <c r="DV32" s="642"/>
      <c r="DW32" s="643" t="s">
        <v>127</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713072</v>
      </c>
      <c r="S33" s="641"/>
      <c r="T33" s="641"/>
      <c r="U33" s="641"/>
      <c r="V33" s="641"/>
      <c r="W33" s="641"/>
      <c r="X33" s="641"/>
      <c r="Y33" s="642"/>
      <c r="Z33" s="677">
        <v>6.9</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26"/>
      <c r="AV33" s="226"/>
      <c r="AW33" s="226"/>
      <c r="AX33" s="621" t="s">
        <v>315</v>
      </c>
      <c r="AY33" s="622"/>
      <c r="AZ33" s="622"/>
      <c r="BA33" s="622"/>
      <c r="BB33" s="622"/>
      <c r="BC33" s="622"/>
      <c r="BD33" s="622"/>
      <c r="BE33" s="622"/>
      <c r="BF33" s="623"/>
      <c r="BG33" s="704">
        <v>98.7</v>
      </c>
      <c r="BH33" s="625"/>
      <c r="BI33" s="625"/>
      <c r="BJ33" s="625"/>
      <c r="BK33" s="625"/>
      <c r="BL33" s="625"/>
      <c r="BM33" s="668">
        <v>95</v>
      </c>
      <c r="BN33" s="625"/>
      <c r="BO33" s="625"/>
      <c r="BP33" s="625"/>
      <c r="BQ33" s="689"/>
      <c r="BR33" s="704">
        <v>98.4</v>
      </c>
      <c r="BS33" s="625"/>
      <c r="BT33" s="625"/>
      <c r="BU33" s="625"/>
      <c r="BV33" s="625"/>
      <c r="BW33" s="625"/>
      <c r="BX33" s="668">
        <v>93.7</v>
      </c>
      <c r="BY33" s="625"/>
      <c r="BZ33" s="625"/>
      <c r="CA33" s="625"/>
      <c r="CB33" s="689"/>
      <c r="CD33" s="673" t="s">
        <v>316</v>
      </c>
      <c r="CE33" s="674"/>
      <c r="CF33" s="674"/>
      <c r="CG33" s="674"/>
      <c r="CH33" s="674"/>
      <c r="CI33" s="674"/>
      <c r="CJ33" s="674"/>
      <c r="CK33" s="674"/>
      <c r="CL33" s="674"/>
      <c r="CM33" s="674"/>
      <c r="CN33" s="674"/>
      <c r="CO33" s="674"/>
      <c r="CP33" s="674"/>
      <c r="CQ33" s="675"/>
      <c r="CR33" s="640">
        <v>4690882</v>
      </c>
      <c r="CS33" s="659"/>
      <c r="CT33" s="659"/>
      <c r="CU33" s="659"/>
      <c r="CV33" s="659"/>
      <c r="CW33" s="659"/>
      <c r="CX33" s="659"/>
      <c r="CY33" s="660"/>
      <c r="CZ33" s="643">
        <v>47.9</v>
      </c>
      <c r="DA33" s="661"/>
      <c r="DB33" s="661"/>
      <c r="DC33" s="662"/>
      <c r="DD33" s="646">
        <v>3981470</v>
      </c>
      <c r="DE33" s="659"/>
      <c r="DF33" s="659"/>
      <c r="DG33" s="659"/>
      <c r="DH33" s="659"/>
      <c r="DI33" s="659"/>
      <c r="DJ33" s="659"/>
      <c r="DK33" s="660"/>
      <c r="DL33" s="646">
        <v>3240804</v>
      </c>
      <c r="DM33" s="659"/>
      <c r="DN33" s="659"/>
      <c r="DO33" s="659"/>
      <c r="DP33" s="659"/>
      <c r="DQ33" s="659"/>
      <c r="DR33" s="659"/>
      <c r="DS33" s="659"/>
      <c r="DT33" s="659"/>
      <c r="DU33" s="659"/>
      <c r="DV33" s="660"/>
      <c r="DW33" s="643">
        <v>48.2</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9729</v>
      </c>
      <c r="S34" s="641"/>
      <c r="T34" s="641"/>
      <c r="U34" s="641"/>
      <c r="V34" s="641"/>
      <c r="W34" s="641"/>
      <c r="X34" s="641"/>
      <c r="Y34" s="642"/>
      <c r="Z34" s="677">
        <v>0.1</v>
      </c>
      <c r="AA34" s="677"/>
      <c r="AB34" s="677"/>
      <c r="AC34" s="677"/>
      <c r="AD34" s="678">
        <v>8297</v>
      </c>
      <c r="AE34" s="678"/>
      <c r="AF34" s="678"/>
      <c r="AG34" s="678"/>
      <c r="AH34" s="678"/>
      <c r="AI34" s="678"/>
      <c r="AJ34" s="678"/>
      <c r="AK34" s="678"/>
      <c r="AL34" s="643">
        <v>0.1</v>
      </c>
      <c r="AM34" s="644"/>
      <c r="AN34" s="644"/>
      <c r="AO34" s="67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3" t="s">
        <v>318</v>
      </c>
      <c r="CE34" s="674"/>
      <c r="CF34" s="674"/>
      <c r="CG34" s="674"/>
      <c r="CH34" s="674"/>
      <c r="CI34" s="674"/>
      <c r="CJ34" s="674"/>
      <c r="CK34" s="674"/>
      <c r="CL34" s="674"/>
      <c r="CM34" s="674"/>
      <c r="CN34" s="674"/>
      <c r="CO34" s="674"/>
      <c r="CP34" s="674"/>
      <c r="CQ34" s="675"/>
      <c r="CR34" s="640">
        <v>1234955</v>
      </c>
      <c r="CS34" s="641"/>
      <c r="CT34" s="641"/>
      <c r="CU34" s="641"/>
      <c r="CV34" s="641"/>
      <c r="CW34" s="641"/>
      <c r="CX34" s="641"/>
      <c r="CY34" s="642"/>
      <c r="CZ34" s="643">
        <v>12.6</v>
      </c>
      <c r="DA34" s="661"/>
      <c r="DB34" s="661"/>
      <c r="DC34" s="662"/>
      <c r="DD34" s="646">
        <v>1073635</v>
      </c>
      <c r="DE34" s="641"/>
      <c r="DF34" s="641"/>
      <c r="DG34" s="641"/>
      <c r="DH34" s="641"/>
      <c r="DI34" s="641"/>
      <c r="DJ34" s="641"/>
      <c r="DK34" s="642"/>
      <c r="DL34" s="646">
        <v>842454</v>
      </c>
      <c r="DM34" s="641"/>
      <c r="DN34" s="641"/>
      <c r="DO34" s="641"/>
      <c r="DP34" s="641"/>
      <c r="DQ34" s="641"/>
      <c r="DR34" s="641"/>
      <c r="DS34" s="641"/>
      <c r="DT34" s="641"/>
      <c r="DU34" s="641"/>
      <c r="DV34" s="642"/>
      <c r="DW34" s="643">
        <v>12.5</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213691</v>
      </c>
      <c r="S35" s="641"/>
      <c r="T35" s="641"/>
      <c r="U35" s="641"/>
      <c r="V35" s="641"/>
      <c r="W35" s="641"/>
      <c r="X35" s="641"/>
      <c r="Y35" s="642"/>
      <c r="Z35" s="677">
        <v>2.1</v>
      </c>
      <c r="AA35" s="677"/>
      <c r="AB35" s="677"/>
      <c r="AC35" s="677"/>
      <c r="AD35" s="678" t="s">
        <v>229</v>
      </c>
      <c r="AE35" s="678"/>
      <c r="AF35" s="678"/>
      <c r="AG35" s="678"/>
      <c r="AH35" s="678"/>
      <c r="AI35" s="678"/>
      <c r="AJ35" s="678"/>
      <c r="AK35" s="678"/>
      <c r="AL35" s="643" t="s">
        <v>127</v>
      </c>
      <c r="AM35" s="644"/>
      <c r="AN35" s="644"/>
      <c r="AO35" s="679"/>
      <c r="AP35" s="229"/>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51349</v>
      </c>
      <c r="CS35" s="659"/>
      <c r="CT35" s="659"/>
      <c r="CU35" s="659"/>
      <c r="CV35" s="659"/>
      <c r="CW35" s="659"/>
      <c r="CX35" s="659"/>
      <c r="CY35" s="660"/>
      <c r="CZ35" s="643">
        <v>0.5</v>
      </c>
      <c r="DA35" s="661"/>
      <c r="DB35" s="661"/>
      <c r="DC35" s="662"/>
      <c r="DD35" s="646">
        <v>47067</v>
      </c>
      <c r="DE35" s="659"/>
      <c r="DF35" s="659"/>
      <c r="DG35" s="659"/>
      <c r="DH35" s="659"/>
      <c r="DI35" s="659"/>
      <c r="DJ35" s="659"/>
      <c r="DK35" s="660"/>
      <c r="DL35" s="646">
        <v>47067</v>
      </c>
      <c r="DM35" s="659"/>
      <c r="DN35" s="659"/>
      <c r="DO35" s="659"/>
      <c r="DP35" s="659"/>
      <c r="DQ35" s="659"/>
      <c r="DR35" s="659"/>
      <c r="DS35" s="659"/>
      <c r="DT35" s="659"/>
      <c r="DU35" s="659"/>
      <c r="DV35" s="660"/>
      <c r="DW35" s="643">
        <v>0.7</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639362</v>
      </c>
      <c r="S36" s="641"/>
      <c r="T36" s="641"/>
      <c r="U36" s="641"/>
      <c r="V36" s="641"/>
      <c r="W36" s="641"/>
      <c r="X36" s="641"/>
      <c r="Y36" s="642"/>
      <c r="Z36" s="677">
        <v>6.2</v>
      </c>
      <c r="AA36" s="677"/>
      <c r="AB36" s="677"/>
      <c r="AC36" s="677"/>
      <c r="AD36" s="678" t="s">
        <v>127</v>
      </c>
      <c r="AE36" s="678"/>
      <c r="AF36" s="678"/>
      <c r="AG36" s="678"/>
      <c r="AH36" s="678"/>
      <c r="AI36" s="678"/>
      <c r="AJ36" s="678"/>
      <c r="AK36" s="678"/>
      <c r="AL36" s="643" t="s">
        <v>127</v>
      </c>
      <c r="AM36" s="644"/>
      <c r="AN36" s="644"/>
      <c r="AO36" s="679"/>
      <c r="AP36" s="229"/>
      <c r="AQ36" s="692" t="s">
        <v>324</v>
      </c>
      <c r="AR36" s="693"/>
      <c r="AS36" s="693"/>
      <c r="AT36" s="693"/>
      <c r="AU36" s="693"/>
      <c r="AV36" s="693"/>
      <c r="AW36" s="693"/>
      <c r="AX36" s="693"/>
      <c r="AY36" s="694"/>
      <c r="AZ36" s="695">
        <v>1495819</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124881</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1747913</v>
      </c>
      <c r="CS36" s="641"/>
      <c r="CT36" s="641"/>
      <c r="CU36" s="641"/>
      <c r="CV36" s="641"/>
      <c r="CW36" s="641"/>
      <c r="CX36" s="641"/>
      <c r="CY36" s="642"/>
      <c r="CZ36" s="643">
        <v>17.8</v>
      </c>
      <c r="DA36" s="661"/>
      <c r="DB36" s="661"/>
      <c r="DC36" s="662"/>
      <c r="DD36" s="646">
        <v>1644726</v>
      </c>
      <c r="DE36" s="641"/>
      <c r="DF36" s="641"/>
      <c r="DG36" s="641"/>
      <c r="DH36" s="641"/>
      <c r="DI36" s="641"/>
      <c r="DJ36" s="641"/>
      <c r="DK36" s="642"/>
      <c r="DL36" s="646">
        <v>1443226</v>
      </c>
      <c r="DM36" s="641"/>
      <c r="DN36" s="641"/>
      <c r="DO36" s="641"/>
      <c r="DP36" s="641"/>
      <c r="DQ36" s="641"/>
      <c r="DR36" s="641"/>
      <c r="DS36" s="641"/>
      <c r="DT36" s="641"/>
      <c r="DU36" s="641"/>
      <c r="DV36" s="642"/>
      <c r="DW36" s="643">
        <v>21.5</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374100</v>
      </c>
      <c r="S37" s="641"/>
      <c r="T37" s="641"/>
      <c r="U37" s="641"/>
      <c r="V37" s="641"/>
      <c r="W37" s="641"/>
      <c r="X37" s="641"/>
      <c r="Y37" s="642"/>
      <c r="Z37" s="677">
        <v>3.6</v>
      </c>
      <c r="AA37" s="677"/>
      <c r="AB37" s="677"/>
      <c r="AC37" s="677"/>
      <c r="AD37" s="678" t="s">
        <v>127</v>
      </c>
      <c r="AE37" s="678"/>
      <c r="AF37" s="678"/>
      <c r="AG37" s="678"/>
      <c r="AH37" s="678"/>
      <c r="AI37" s="678"/>
      <c r="AJ37" s="678"/>
      <c r="AK37" s="678"/>
      <c r="AL37" s="643" t="s">
        <v>229</v>
      </c>
      <c r="AM37" s="644"/>
      <c r="AN37" s="644"/>
      <c r="AO37" s="679"/>
      <c r="AQ37" s="680" t="s">
        <v>328</v>
      </c>
      <c r="AR37" s="681"/>
      <c r="AS37" s="681"/>
      <c r="AT37" s="681"/>
      <c r="AU37" s="681"/>
      <c r="AV37" s="681"/>
      <c r="AW37" s="681"/>
      <c r="AX37" s="681"/>
      <c r="AY37" s="682"/>
      <c r="AZ37" s="640">
        <v>410471</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110596</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1048258</v>
      </c>
      <c r="CS37" s="659"/>
      <c r="CT37" s="659"/>
      <c r="CU37" s="659"/>
      <c r="CV37" s="659"/>
      <c r="CW37" s="659"/>
      <c r="CX37" s="659"/>
      <c r="CY37" s="660"/>
      <c r="CZ37" s="643">
        <v>10.7</v>
      </c>
      <c r="DA37" s="661"/>
      <c r="DB37" s="661"/>
      <c r="DC37" s="662"/>
      <c r="DD37" s="646">
        <v>1048258</v>
      </c>
      <c r="DE37" s="659"/>
      <c r="DF37" s="659"/>
      <c r="DG37" s="659"/>
      <c r="DH37" s="659"/>
      <c r="DI37" s="659"/>
      <c r="DJ37" s="659"/>
      <c r="DK37" s="660"/>
      <c r="DL37" s="646">
        <v>1022963</v>
      </c>
      <c r="DM37" s="659"/>
      <c r="DN37" s="659"/>
      <c r="DO37" s="659"/>
      <c r="DP37" s="659"/>
      <c r="DQ37" s="659"/>
      <c r="DR37" s="659"/>
      <c r="DS37" s="659"/>
      <c r="DT37" s="659"/>
      <c r="DU37" s="659"/>
      <c r="DV37" s="660"/>
      <c r="DW37" s="643">
        <v>15.2</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175730</v>
      </c>
      <c r="S38" s="641"/>
      <c r="T38" s="641"/>
      <c r="U38" s="641"/>
      <c r="V38" s="641"/>
      <c r="W38" s="641"/>
      <c r="X38" s="641"/>
      <c r="Y38" s="642"/>
      <c r="Z38" s="677">
        <v>1.7</v>
      </c>
      <c r="AA38" s="677"/>
      <c r="AB38" s="677"/>
      <c r="AC38" s="677"/>
      <c r="AD38" s="678">
        <v>23</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t="s">
        <v>127</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5529</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1110548</v>
      </c>
      <c r="CS38" s="641"/>
      <c r="CT38" s="641"/>
      <c r="CU38" s="641"/>
      <c r="CV38" s="641"/>
      <c r="CW38" s="641"/>
      <c r="CX38" s="641"/>
      <c r="CY38" s="642"/>
      <c r="CZ38" s="643">
        <v>11.3</v>
      </c>
      <c r="DA38" s="661"/>
      <c r="DB38" s="661"/>
      <c r="DC38" s="662"/>
      <c r="DD38" s="646">
        <v>908057</v>
      </c>
      <c r="DE38" s="641"/>
      <c r="DF38" s="641"/>
      <c r="DG38" s="641"/>
      <c r="DH38" s="641"/>
      <c r="DI38" s="641"/>
      <c r="DJ38" s="641"/>
      <c r="DK38" s="642"/>
      <c r="DL38" s="646">
        <v>908057</v>
      </c>
      <c r="DM38" s="641"/>
      <c r="DN38" s="641"/>
      <c r="DO38" s="641"/>
      <c r="DP38" s="641"/>
      <c r="DQ38" s="641"/>
      <c r="DR38" s="641"/>
      <c r="DS38" s="641"/>
      <c r="DT38" s="641"/>
      <c r="DU38" s="641"/>
      <c r="DV38" s="642"/>
      <c r="DW38" s="643">
        <v>13.5</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485747</v>
      </c>
      <c r="S39" s="641"/>
      <c r="T39" s="641"/>
      <c r="U39" s="641"/>
      <c r="V39" s="641"/>
      <c r="W39" s="641"/>
      <c r="X39" s="641"/>
      <c r="Y39" s="642"/>
      <c r="Z39" s="677">
        <v>4.7</v>
      </c>
      <c r="AA39" s="677"/>
      <c r="AB39" s="677"/>
      <c r="AC39" s="677"/>
      <c r="AD39" s="678" t="s">
        <v>127</v>
      </c>
      <c r="AE39" s="678"/>
      <c r="AF39" s="678"/>
      <c r="AG39" s="678"/>
      <c r="AH39" s="678"/>
      <c r="AI39" s="678"/>
      <c r="AJ39" s="678"/>
      <c r="AK39" s="678"/>
      <c r="AL39" s="643" t="s">
        <v>229</v>
      </c>
      <c r="AM39" s="644"/>
      <c r="AN39" s="644"/>
      <c r="AO39" s="679"/>
      <c r="AQ39" s="680" t="s">
        <v>336</v>
      </c>
      <c r="AR39" s="681"/>
      <c r="AS39" s="681"/>
      <c r="AT39" s="681"/>
      <c r="AU39" s="681"/>
      <c r="AV39" s="681"/>
      <c r="AW39" s="681"/>
      <c r="AX39" s="681"/>
      <c r="AY39" s="682"/>
      <c r="AZ39" s="640" t="s">
        <v>229</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8514</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513617</v>
      </c>
      <c r="CS39" s="659"/>
      <c r="CT39" s="659"/>
      <c r="CU39" s="659"/>
      <c r="CV39" s="659"/>
      <c r="CW39" s="659"/>
      <c r="CX39" s="659"/>
      <c r="CY39" s="660"/>
      <c r="CZ39" s="643">
        <v>5.2</v>
      </c>
      <c r="DA39" s="661"/>
      <c r="DB39" s="661"/>
      <c r="DC39" s="662"/>
      <c r="DD39" s="646">
        <v>307985</v>
      </c>
      <c r="DE39" s="659"/>
      <c r="DF39" s="659"/>
      <c r="DG39" s="659"/>
      <c r="DH39" s="659"/>
      <c r="DI39" s="659"/>
      <c r="DJ39" s="659"/>
      <c r="DK39" s="660"/>
      <c r="DL39" s="646" t="s">
        <v>229</v>
      </c>
      <c r="DM39" s="659"/>
      <c r="DN39" s="659"/>
      <c r="DO39" s="659"/>
      <c r="DP39" s="659"/>
      <c r="DQ39" s="659"/>
      <c r="DR39" s="659"/>
      <c r="DS39" s="659"/>
      <c r="DT39" s="659"/>
      <c r="DU39" s="659"/>
      <c r="DV39" s="660"/>
      <c r="DW39" s="643" t="s">
        <v>229</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229</v>
      </c>
      <c r="S40" s="641"/>
      <c r="T40" s="641"/>
      <c r="U40" s="641"/>
      <c r="V40" s="641"/>
      <c r="W40" s="641"/>
      <c r="X40" s="641"/>
      <c r="Y40" s="642"/>
      <c r="Z40" s="677" t="s">
        <v>229</v>
      </c>
      <c r="AA40" s="677"/>
      <c r="AB40" s="677"/>
      <c r="AC40" s="677"/>
      <c r="AD40" s="678" t="s">
        <v>127</v>
      </c>
      <c r="AE40" s="678"/>
      <c r="AF40" s="678"/>
      <c r="AG40" s="678"/>
      <c r="AH40" s="678"/>
      <c r="AI40" s="678"/>
      <c r="AJ40" s="678"/>
      <c r="AK40" s="678"/>
      <c r="AL40" s="643" t="s">
        <v>229</v>
      </c>
      <c r="AM40" s="644"/>
      <c r="AN40" s="644"/>
      <c r="AO40" s="679"/>
      <c r="AQ40" s="680" t="s">
        <v>340</v>
      </c>
      <c r="AR40" s="681"/>
      <c r="AS40" s="681"/>
      <c r="AT40" s="681"/>
      <c r="AU40" s="681"/>
      <c r="AV40" s="681"/>
      <c r="AW40" s="681"/>
      <c r="AX40" s="681"/>
      <c r="AY40" s="682"/>
      <c r="AZ40" s="640" t="s">
        <v>127</v>
      </c>
      <c r="BA40" s="641"/>
      <c r="BB40" s="641"/>
      <c r="BC40" s="641"/>
      <c r="BD40" s="659"/>
      <c r="BE40" s="659"/>
      <c r="BF40" s="683"/>
      <c r="BG40" s="685" t="s">
        <v>341</v>
      </c>
      <c r="BH40" s="686"/>
      <c r="BI40" s="686"/>
      <c r="BJ40" s="686"/>
      <c r="BK40" s="686"/>
      <c r="BL40" s="230"/>
      <c r="BM40" s="674" t="s">
        <v>342</v>
      </c>
      <c r="BN40" s="674"/>
      <c r="BO40" s="674"/>
      <c r="BP40" s="674"/>
      <c r="BQ40" s="674"/>
      <c r="BR40" s="674"/>
      <c r="BS40" s="674"/>
      <c r="BT40" s="674"/>
      <c r="BU40" s="675"/>
      <c r="BV40" s="640">
        <v>89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32500</v>
      </c>
      <c r="CS40" s="641"/>
      <c r="CT40" s="641"/>
      <c r="CU40" s="641"/>
      <c r="CV40" s="641"/>
      <c r="CW40" s="641"/>
      <c r="CX40" s="641"/>
      <c r="CY40" s="642"/>
      <c r="CZ40" s="643">
        <v>0.3</v>
      </c>
      <c r="DA40" s="661"/>
      <c r="DB40" s="661"/>
      <c r="DC40" s="662"/>
      <c r="DD40" s="646" t="s">
        <v>127</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377547</v>
      </c>
      <c r="S41" s="641"/>
      <c r="T41" s="641"/>
      <c r="U41" s="641"/>
      <c r="V41" s="641"/>
      <c r="W41" s="641"/>
      <c r="X41" s="641"/>
      <c r="Y41" s="642"/>
      <c r="Z41" s="677">
        <v>3.7</v>
      </c>
      <c r="AA41" s="677"/>
      <c r="AB41" s="677"/>
      <c r="AC41" s="677"/>
      <c r="AD41" s="678" t="s">
        <v>127</v>
      </c>
      <c r="AE41" s="678"/>
      <c r="AF41" s="678"/>
      <c r="AG41" s="678"/>
      <c r="AH41" s="678"/>
      <c r="AI41" s="678"/>
      <c r="AJ41" s="678"/>
      <c r="AK41" s="678"/>
      <c r="AL41" s="643" t="s">
        <v>127</v>
      </c>
      <c r="AM41" s="644"/>
      <c r="AN41" s="644"/>
      <c r="AO41" s="679"/>
      <c r="AQ41" s="680" t="s">
        <v>345</v>
      </c>
      <c r="AR41" s="681"/>
      <c r="AS41" s="681"/>
      <c r="AT41" s="681"/>
      <c r="AU41" s="681"/>
      <c r="AV41" s="681"/>
      <c r="AW41" s="681"/>
      <c r="AX41" s="681"/>
      <c r="AY41" s="682"/>
      <c r="AZ41" s="640">
        <v>259608</v>
      </c>
      <c r="BA41" s="641"/>
      <c r="BB41" s="641"/>
      <c r="BC41" s="641"/>
      <c r="BD41" s="659"/>
      <c r="BE41" s="659"/>
      <c r="BF41" s="683"/>
      <c r="BG41" s="685"/>
      <c r="BH41" s="686"/>
      <c r="BI41" s="686"/>
      <c r="BJ41" s="686"/>
      <c r="BK41" s="686"/>
      <c r="BL41" s="230"/>
      <c r="BM41" s="674" t="s">
        <v>346</v>
      </c>
      <c r="BN41" s="674"/>
      <c r="BO41" s="674"/>
      <c r="BP41" s="674"/>
      <c r="BQ41" s="674"/>
      <c r="BR41" s="674"/>
      <c r="BS41" s="674"/>
      <c r="BT41" s="674"/>
      <c r="BU41" s="675"/>
      <c r="BV41" s="640" t="s">
        <v>127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229</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10309627</v>
      </c>
      <c r="S42" s="663"/>
      <c r="T42" s="663"/>
      <c r="U42" s="663"/>
      <c r="V42" s="663"/>
      <c r="W42" s="663"/>
      <c r="X42" s="663"/>
      <c r="Y42" s="665"/>
      <c r="Z42" s="666">
        <v>100</v>
      </c>
      <c r="AA42" s="666"/>
      <c r="AB42" s="666"/>
      <c r="AC42" s="666"/>
      <c r="AD42" s="667">
        <v>6340521</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825740</v>
      </c>
      <c r="BA42" s="663"/>
      <c r="BB42" s="663"/>
      <c r="BC42" s="663"/>
      <c r="BD42" s="625"/>
      <c r="BE42" s="625"/>
      <c r="BF42" s="689"/>
      <c r="BG42" s="687"/>
      <c r="BH42" s="688"/>
      <c r="BI42" s="688"/>
      <c r="BJ42" s="688"/>
      <c r="BK42" s="688"/>
      <c r="BL42" s="231"/>
      <c r="BM42" s="690" t="s">
        <v>350</v>
      </c>
      <c r="BN42" s="690"/>
      <c r="BO42" s="690"/>
      <c r="BP42" s="690"/>
      <c r="BQ42" s="690"/>
      <c r="BR42" s="690"/>
      <c r="BS42" s="690"/>
      <c r="BT42" s="690"/>
      <c r="BU42" s="691"/>
      <c r="BV42" s="624">
        <v>362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434810</v>
      </c>
      <c r="CS42" s="641"/>
      <c r="CT42" s="641"/>
      <c r="CU42" s="641"/>
      <c r="CV42" s="641"/>
      <c r="CW42" s="641"/>
      <c r="CX42" s="641"/>
      <c r="CY42" s="642"/>
      <c r="CZ42" s="643">
        <v>4.4000000000000004</v>
      </c>
      <c r="DA42" s="644"/>
      <c r="DB42" s="644"/>
      <c r="DC42" s="645"/>
      <c r="DD42" s="646">
        <v>120253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2"/>
      <c r="BW43" s="232"/>
      <c r="BX43" s="232"/>
      <c r="BY43" s="232"/>
      <c r="BZ43" s="232"/>
      <c r="CA43" s="232"/>
      <c r="CB43" s="232"/>
      <c r="CD43" s="637" t="s">
        <v>352</v>
      </c>
      <c r="CE43" s="638"/>
      <c r="CF43" s="638"/>
      <c r="CG43" s="638"/>
      <c r="CH43" s="638"/>
      <c r="CI43" s="638"/>
      <c r="CJ43" s="638"/>
      <c r="CK43" s="638"/>
      <c r="CL43" s="638"/>
      <c r="CM43" s="638"/>
      <c r="CN43" s="638"/>
      <c r="CO43" s="638"/>
      <c r="CP43" s="638"/>
      <c r="CQ43" s="639"/>
      <c r="CR43" s="640">
        <v>14414</v>
      </c>
      <c r="CS43" s="659"/>
      <c r="CT43" s="659"/>
      <c r="CU43" s="659"/>
      <c r="CV43" s="659"/>
      <c r="CW43" s="659"/>
      <c r="CX43" s="659"/>
      <c r="CY43" s="660"/>
      <c r="CZ43" s="643">
        <v>0.1</v>
      </c>
      <c r="DA43" s="661"/>
      <c r="DB43" s="661"/>
      <c r="DC43" s="662"/>
      <c r="DD43" s="646">
        <v>14414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353</v>
      </c>
      <c r="CG44" s="638"/>
      <c r="CH44" s="638"/>
      <c r="CI44" s="638"/>
      <c r="CJ44" s="638"/>
      <c r="CK44" s="638"/>
      <c r="CL44" s="638"/>
      <c r="CM44" s="638"/>
      <c r="CN44" s="638"/>
      <c r="CO44" s="638"/>
      <c r="CP44" s="638"/>
      <c r="CQ44" s="639"/>
      <c r="CR44" s="640">
        <v>428997</v>
      </c>
      <c r="CS44" s="641"/>
      <c r="CT44" s="641"/>
      <c r="CU44" s="641"/>
      <c r="CV44" s="641"/>
      <c r="CW44" s="641"/>
      <c r="CX44" s="641"/>
      <c r="CY44" s="642"/>
      <c r="CZ44" s="643">
        <v>4.4000000000000004</v>
      </c>
      <c r="DA44" s="644"/>
      <c r="DB44" s="644"/>
      <c r="DC44" s="645"/>
      <c r="DD44" s="646">
        <v>114568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35054</v>
      </c>
      <c r="CS45" s="659"/>
      <c r="CT45" s="659"/>
      <c r="CU45" s="659"/>
      <c r="CV45" s="659"/>
      <c r="CW45" s="659"/>
      <c r="CX45" s="659"/>
      <c r="CY45" s="660"/>
      <c r="CZ45" s="643">
        <v>0.4</v>
      </c>
      <c r="DA45" s="661"/>
      <c r="DB45" s="661"/>
      <c r="DC45" s="662"/>
      <c r="DD45" s="646">
        <v>6430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24" t="s">
        <v>355</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5"/>
      <c r="CE46" s="656"/>
      <c r="CF46" s="637" t="s">
        <v>356</v>
      </c>
      <c r="CG46" s="638"/>
      <c r="CH46" s="638"/>
      <c r="CI46" s="638"/>
      <c r="CJ46" s="638"/>
      <c r="CK46" s="638"/>
      <c r="CL46" s="638"/>
      <c r="CM46" s="638"/>
      <c r="CN46" s="638"/>
      <c r="CO46" s="638"/>
      <c r="CP46" s="638"/>
      <c r="CQ46" s="639"/>
      <c r="CR46" s="640">
        <v>361400</v>
      </c>
      <c r="CS46" s="641"/>
      <c r="CT46" s="641"/>
      <c r="CU46" s="641"/>
      <c r="CV46" s="641"/>
      <c r="CW46" s="641"/>
      <c r="CX46" s="641"/>
      <c r="CY46" s="642"/>
      <c r="CZ46" s="643">
        <v>3.7</v>
      </c>
      <c r="DA46" s="644"/>
      <c r="DB46" s="644"/>
      <c r="DC46" s="645"/>
      <c r="DD46" s="646">
        <v>104795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34" t="s">
        <v>357</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5"/>
      <c r="CE47" s="656"/>
      <c r="CF47" s="637" t="s">
        <v>358</v>
      </c>
      <c r="CG47" s="638"/>
      <c r="CH47" s="638"/>
      <c r="CI47" s="638"/>
      <c r="CJ47" s="638"/>
      <c r="CK47" s="638"/>
      <c r="CL47" s="638"/>
      <c r="CM47" s="638"/>
      <c r="CN47" s="638"/>
      <c r="CO47" s="638"/>
      <c r="CP47" s="638"/>
      <c r="CQ47" s="639"/>
      <c r="CR47" s="640">
        <v>5813</v>
      </c>
      <c r="CS47" s="659"/>
      <c r="CT47" s="659"/>
      <c r="CU47" s="659"/>
      <c r="CV47" s="659"/>
      <c r="CW47" s="659"/>
      <c r="CX47" s="659"/>
      <c r="CY47" s="660"/>
      <c r="CZ47" s="643">
        <v>0.1</v>
      </c>
      <c r="DA47" s="661"/>
      <c r="DB47" s="661"/>
      <c r="DC47" s="662"/>
      <c r="DD47" s="646">
        <v>5685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35" t="s">
        <v>359</v>
      </c>
      <c r="CD48" s="657"/>
      <c r="CE48" s="658"/>
      <c r="CF48" s="637" t="s">
        <v>360</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361</v>
      </c>
      <c r="CE49" s="622"/>
      <c r="CF49" s="622"/>
      <c r="CG49" s="622"/>
      <c r="CH49" s="622"/>
      <c r="CI49" s="622"/>
      <c r="CJ49" s="622"/>
      <c r="CK49" s="622"/>
      <c r="CL49" s="622"/>
      <c r="CM49" s="622"/>
      <c r="CN49" s="622"/>
      <c r="CO49" s="622"/>
      <c r="CP49" s="622"/>
      <c r="CQ49" s="623"/>
      <c r="CR49" s="624">
        <v>9802482</v>
      </c>
      <c r="CS49" s="625"/>
      <c r="CT49" s="625"/>
      <c r="CU49" s="625"/>
      <c r="CV49" s="625"/>
      <c r="CW49" s="625"/>
      <c r="CX49" s="625"/>
      <c r="CY49" s="626"/>
      <c r="CZ49" s="627">
        <v>100</v>
      </c>
      <c r="DA49" s="628"/>
      <c r="DB49" s="628"/>
      <c r="DC49" s="629"/>
      <c r="DD49" s="630">
        <v>7330363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sFToHJJQw90JTNMGKmlDAqwcoL4n9+sZ3+erxlcH8jV+hZulscbpChHBJ5VqASqZgqU05retdDSNl5D+36isQ==" saltValue="yhPKbLDzCwYvRYUQQCSW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4" customWidth="1"/>
    <col min="131" max="131" width="1.6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5" t="s">
        <v>363</v>
      </c>
      <c r="DK2" s="1166"/>
      <c r="DL2" s="1166"/>
      <c r="DM2" s="1166"/>
      <c r="DN2" s="1166"/>
      <c r="DO2" s="1167"/>
      <c r="DP2" s="244"/>
      <c r="DQ2" s="1165" t="s">
        <v>364</v>
      </c>
      <c r="DR2" s="1166"/>
      <c r="DS2" s="1166"/>
      <c r="DT2" s="1166"/>
      <c r="DU2" s="1166"/>
      <c r="DV2" s="1166"/>
      <c r="DW2" s="1166"/>
      <c r="DX2" s="1166"/>
      <c r="DY2" s="1166"/>
      <c r="DZ2" s="1167"/>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7"/>
      <c r="BA4" s="247"/>
      <c r="BB4" s="247"/>
      <c r="BC4" s="247"/>
      <c r="BD4" s="247"/>
      <c r="BE4" s="248"/>
      <c r="BF4" s="248"/>
      <c r="BG4" s="248"/>
      <c r="BH4" s="248"/>
      <c r="BI4" s="248"/>
      <c r="BJ4" s="248"/>
      <c r="BK4" s="248"/>
      <c r="BL4" s="248"/>
      <c r="BM4" s="248"/>
      <c r="BN4" s="248"/>
      <c r="BO4" s="248"/>
      <c r="BP4" s="248"/>
      <c r="BQ4" s="247" t="s">
        <v>366</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1"/>
      <c r="BA5" s="251"/>
      <c r="BB5" s="251"/>
      <c r="BC5" s="251"/>
      <c r="BD5" s="251"/>
      <c r="BE5" s="252"/>
      <c r="BF5" s="252"/>
      <c r="BG5" s="252"/>
      <c r="BH5" s="252"/>
      <c r="BI5" s="252"/>
      <c r="BJ5" s="252"/>
      <c r="BK5" s="252"/>
      <c r="BL5" s="252"/>
      <c r="BM5" s="252"/>
      <c r="BN5" s="252"/>
      <c r="BO5" s="252"/>
      <c r="BP5" s="252"/>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49"/>
    </row>
    <row r="6" spans="1:131" s="250"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7"/>
      <c r="BA6" s="247"/>
      <c r="BB6" s="247"/>
      <c r="BC6" s="247"/>
      <c r="BD6" s="247"/>
      <c r="BE6" s="248"/>
      <c r="BF6" s="248"/>
      <c r="BG6" s="248"/>
      <c r="BH6" s="248"/>
      <c r="BI6" s="248"/>
      <c r="BJ6" s="248"/>
      <c r="BK6" s="248"/>
      <c r="BL6" s="248"/>
      <c r="BM6" s="248"/>
      <c r="BN6" s="248"/>
      <c r="BO6" s="248"/>
      <c r="BP6" s="248"/>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49"/>
    </row>
    <row r="7" spans="1:131" s="250" customFormat="1" ht="26.25" customHeight="1" thickTop="1">
      <c r="A7" s="253">
        <v>1</v>
      </c>
      <c r="B7" s="1105" t="s">
        <v>384</v>
      </c>
      <c r="C7" s="1106"/>
      <c r="D7" s="1106"/>
      <c r="E7" s="1106"/>
      <c r="F7" s="1106"/>
      <c r="G7" s="1106"/>
      <c r="H7" s="1106"/>
      <c r="I7" s="1106"/>
      <c r="J7" s="1106"/>
      <c r="K7" s="1106"/>
      <c r="L7" s="1106"/>
      <c r="M7" s="1106"/>
      <c r="N7" s="1106"/>
      <c r="O7" s="1106"/>
      <c r="P7" s="1107"/>
      <c r="Q7" s="1159">
        <v>10310</v>
      </c>
      <c r="R7" s="1160"/>
      <c r="S7" s="1160"/>
      <c r="T7" s="1160"/>
      <c r="U7" s="1160"/>
      <c r="V7" s="1160">
        <v>9802</v>
      </c>
      <c r="W7" s="1160"/>
      <c r="X7" s="1160"/>
      <c r="Y7" s="1160"/>
      <c r="Z7" s="1160"/>
      <c r="AA7" s="1160">
        <v>507</v>
      </c>
      <c r="AB7" s="1160"/>
      <c r="AC7" s="1160"/>
      <c r="AD7" s="1160"/>
      <c r="AE7" s="1161"/>
      <c r="AF7" s="1162">
        <v>324</v>
      </c>
      <c r="AG7" s="1163"/>
      <c r="AH7" s="1163"/>
      <c r="AI7" s="1163"/>
      <c r="AJ7" s="1164"/>
      <c r="AK7" s="1146">
        <v>639</v>
      </c>
      <c r="AL7" s="1147"/>
      <c r="AM7" s="1147"/>
      <c r="AN7" s="1147"/>
      <c r="AO7" s="1147"/>
      <c r="AP7" s="1147">
        <v>9935</v>
      </c>
      <c r="AQ7" s="1147"/>
      <c r="AR7" s="1147"/>
      <c r="AS7" s="1147"/>
      <c r="AT7" s="1147"/>
      <c r="AU7" s="1148"/>
      <c r="AV7" s="1148"/>
      <c r="AW7" s="1148"/>
      <c r="AX7" s="1148"/>
      <c r="AY7" s="1149"/>
      <c r="AZ7" s="247"/>
      <c r="BA7" s="247"/>
      <c r="BB7" s="247"/>
      <c r="BC7" s="247"/>
      <c r="BD7" s="247"/>
      <c r="BE7" s="248"/>
      <c r="BF7" s="248"/>
      <c r="BG7" s="248"/>
      <c r="BH7" s="248"/>
      <c r="BI7" s="248"/>
      <c r="BJ7" s="248"/>
      <c r="BK7" s="248"/>
      <c r="BL7" s="248"/>
      <c r="BM7" s="248"/>
      <c r="BN7" s="248"/>
      <c r="BO7" s="248"/>
      <c r="BP7" s="248"/>
      <c r="BQ7" s="254">
        <v>1</v>
      </c>
      <c r="BR7" s="255"/>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49"/>
    </row>
    <row r="8" spans="1:131" s="250" customFormat="1" ht="26.25" customHeight="1">
      <c r="A8" s="256">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47"/>
      <c r="BA8" s="247"/>
      <c r="BB8" s="247"/>
      <c r="BC8" s="247"/>
      <c r="BD8" s="247"/>
      <c r="BE8" s="248"/>
      <c r="BF8" s="248"/>
      <c r="BG8" s="248"/>
      <c r="BH8" s="248"/>
      <c r="BI8" s="248"/>
      <c r="BJ8" s="248"/>
      <c r="BK8" s="248"/>
      <c r="BL8" s="248"/>
      <c r="BM8" s="248"/>
      <c r="BN8" s="248"/>
      <c r="BO8" s="248"/>
      <c r="BP8" s="248"/>
      <c r="BQ8" s="257">
        <v>2</v>
      </c>
      <c r="BR8" s="258"/>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49"/>
    </row>
    <row r="9" spans="1:131" s="250" customFormat="1" ht="26.25" customHeight="1">
      <c r="A9" s="256">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7"/>
      <c r="BA9" s="247"/>
      <c r="BB9" s="247"/>
      <c r="BC9" s="247"/>
      <c r="BD9" s="247"/>
      <c r="BE9" s="248"/>
      <c r="BF9" s="248"/>
      <c r="BG9" s="248"/>
      <c r="BH9" s="248"/>
      <c r="BI9" s="248"/>
      <c r="BJ9" s="248"/>
      <c r="BK9" s="248"/>
      <c r="BL9" s="248"/>
      <c r="BM9" s="248"/>
      <c r="BN9" s="248"/>
      <c r="BO9" s="248"/>
      <c r="BP9" s="248"/>
      <c r="BQ9" s="257">
        <v>3</v>
      </c>
      <c r="BR9" s="258"/>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49"/>
    </row>
    <row r="10" spans="1:131" s="250" customFormat="1" ht="26.25" customHeight="1">
      <c r="A10" s="256">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7"/>
      <c r="BA10" s="247"/>
      <c r="BB10" s="247"/>
      <c r="BC10" s="247"/>
      <c r="BD10" s="247"/>
      <c r="BE10" s="248"/>
      <c r="BF10" s="248"/>
      <c r="BG10" s="248"/>
      <c r="BH10" s="248"/>
      <c r="BI10" s="248"/>
      <c r="BJ10" s="248"/>
      <c r="BK10" s="248"/>
      <c r="BL10" s="248"/>
      <c r="BM10" s="248"/>
      <c r="BN10" s="248"/>
      <c r="BO10" s="248"/>
      <c r="BP10" s="248"/>
      <c r="BQ10" s="257">
        <v>4</v>
      </c>
      <c r="BR10" s="258"/>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49"/>
    </row>
    <row r="11" spans="1:131" s="250" customFormat="1" ht="26.25" customHeight="1">
      <c r="A11" s="256">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7"/>
      <c r="BA11" s="247"/>
      <c r="BB11" s="247"/>
      <c r="BC11" s="247"/>
      <c r="BD11" s="247"/>
      <c r="BE11" s="248"/>
      <c r="BF11" s="248"/>
      <c r="BG11" s="248"/>
      <c r="BH11" s="248"/>
      <c r="BI11" s="248"/>
      <c r="BJ11" s="248"/>
      <c r="BK11" s="248"/>
      <c r="BL11" s="248"/>
      <c r="BM11" s="248"/>
      <c r="BN11" s="248"/>
      <c r="BO11" s="248"/>
      <c r="BP11" s="248"/>
      <c r="BQ11" s="257">
        <v>5</v>
      </c>
      <c r="BR11" s="258"/>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49"/>
    </row>
    <row r="12" spans="1:131" s="250" customFormat="1" ht="26.25" customHeight="1">
      <c r="A12" s="256">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7"/>
      <c r="BA12" s="247"/>
      <c r="BB12" s="247"/>
      <c r="BC12" s="247"/>
      <c r="BD12" s="247"/>
      <c r="BE12" s="248"/>
      <c r="BF12" s="248"/>
      <c r="BG12" s="248"/>
      <c r="BH12" s="248"/>
      <c r="BI12" s="248"/>
      <c r="BJ12" s="248"/>
      <c r="BK12" s="248"/>
      <c r="BL12" s="248"/>
      <c r="BM12" s="248"/>
      <c r="BN12" s="248"/>
      <c r="BO12" s="248"/>
      <c r="BP12" s="248"/>
      <c r="BQ12" s="257">
        <v>6</v>
      </c>
      <c r="BR12" s="258"/>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49"/>
    </row>
    <row r="13" spans="1:131" s="250" customFormat="1" ht="26.25" customHeight="1">
      <c r="A13" s="256">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7"/>
      <c r="BA13" s="247"/>
      <c r="BB13" s="247"/>
      <c r="BC13" s="247"/>
      <c r="BD13" s="247"/>
      <c r="BE13" s="248"/>
      <c r="BF13" s="248"/>
      <c r="BG13" s="248"/>
      <c r="BH13" s="248"/>
      <c r="BI13" s="248"/>
      <c r="BJ13" s="248"/>
      <c r="BK13" s="248"/>
      <c r="BL13" s="248"/>
      <c r="BM13" s="248"/>
      <c r="BN13" s="248"/>
      <c r="BO13" s="248"/>
      <c r="BP13" s="248"/>
      <c r="BQ13" s="257">
        <v>7</v>
      </c>
      <c r="BR13" s="258"/>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49"/>
    </row>
    <row r="14" spans="1:131" s="250" customFormat="1" ht="26.25" customHeight="1">
      <c r="A14" s="256">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7"/>
      <c r="BA14" s="247"/>
      <c r="BB14" s="247"/>
      <c r="BC14" s="247"/>
      <c r="BD14" s="247"/>
      <c r="BE14" s="248"/>
      <c r="BF14" s="248"/>
      <c r="BG14" s="248"/>
      <c r="BH14" s="248"/>
      <c r="BI14" s="248"/>
      <c r="BJ14" s="248"/>
      <c r="BK14" s="248"/>
      <c r="BL14" s="248"/>
      <c r="BM14" s="248"/>
      <c r="BN14" s="248"/>
      <c r="BO14" s="248"/>
      <c r="BP14" s="248"/>
      <c r="BQ14" s="257">
        <v>8</v>
      </c>
      <c r="BR14" s="258"/>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49"/>
    </row>
    <row r="15" spans="1:131" s="250" customFormat="1" ht="26.25" customHeight="1">
      <c r="A15" s="256">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7"/>
      <c r="BA15" s="247"/>
      <c r="BB15" s="247"/>
      <c r="BC15" s="247"/>
      <c r="BD15" s="247"/>
      <c r="BE15" s="248"/>
      <c r="BF15" s="248"/>
      <c r="BG15" s="248"/>
      <c r="BH15" s="248"/>
      <c r="BI15" s="248"/>
      <c r="BJ15" s="248"/>
      <c r="BK15" s="248"/>
      <c r="BL15" s="248"/>
      <c r="BM15" s="248"/>
      <c r="BN15" s="248"/>
      <c r="BO15" s="248"/>
      <c r="BP15" s="248"/>
      <c r="BQ15" s="257">
        <v>9</v>
      </c>
      <c r="BR15" s="258"/>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49"/>
    </row>
    <row r="16" spans="1:131" s="250" customFormat="1" ht="26.25" customHeight="1">
      <c r="A16" s="256">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7"/>
      <c r="BA16" s="247"/>
      <c r="BB16" s="247"/>
      <c r="BC16" s="247"/>
      <c r="BD16" s="247"/>
      <c r="BE16" s="248"/>
      <c r="BF16" s="248"/>
      <c r="BG16" s="248"/>
      <c r="BH16" s="248"/>
      <c r="BI16" s="248"/>
      <c r="BJ16" s="248"/>
      <c r="BK16" s="248"/>
      <c r="BL16" s="248"/>
      <c r="BM16" s="248"/>
      <c r="BN16" s="248"/>
      <c r="BO16" s="248"/>
      <c r="BP16" s="248"/>
      <c r="BQ16" s="257">
        <v>10</v>
      </c>
      <c r="BR16" s="258"/>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49"/>
    </row>
    <row r="17" spans="1:131" s="250" customFormat="1" ht="26.25" customHeight="1">
      <c r="A17" s="256">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7"/>
      <c r="BA17" s="247"/>
      <c r="BB17" s="247"/>
      <c r="BC17" s="247"/>
      <c r="BD17" s="247"/>
      <c r="BE17" s="248"/>
      <c r="BF17" s="248"/>
      <c r="BG17" s="248"/>
      <c r="BH17" s="248"/>
      <c r="BI17" s="248"/>
      <c r="BJ17" s="248"/>
      <c r="BK17" s="248"/>
      <c r="BL17" s="248"/>
      <c r="BM17" s="248"/>
      <c r="BN17" s="248"/>
      <c r="BO17" s="248"/>
      <c r="BP17" s="248"/>
      <c r="BQ17" s="257">
        <v>11</v>
      </c>
      <c r="BR17" s="258"/>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49"/>
    </row>
    <row r="18" spans="1:131" s="250" customFormat="1" ht="26.25" customHeight="1">
      <c r="A18" s="256">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7"/>
      <c r="BA18" s="247"/>
      <c r="BB18" s="247"/>
      <c r="BC18" s="247"/>
      <c r="BD18" s="247"/>
      <c r="BE18" s="248"/>
      <c r="BF18" s="248"/>
      <c r="BG18" s="248"/>
      <c r="BH18" s="248"/>
      <c r="BI18" s="248"/>
      <c r="BJ18" s="248"/>
      <c r="BK18" s="248"/>
      <c r="BL18" s="248"/>
      <c r="BM18" s="248"/>
      <c r="BN18" s="248"/>
      <c r="BO18" s="248"/>
      <c r="BP18" s="248"/>
      <c r="BQ18" s="257">
        <v>12</v>
      </c>
      <c r="BR18" s="258"/>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49"/>
    </row>
    <row r="19" spans="1:131" s="250" customFormat="1" ht="26.25" customHeight="1">
      <c r="A19" s="256">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7"/>
      <c r="BA19" s="247"/>
      <c r="BB19" s="247"/>
      <c r="BC19" s="247"/>
      <c r="BD19" s="247"/>
      <c r="BE19" s="248"/>
      <c r="BF19" s="248"/>
      <c r="BG19" s="248"/>
      <c r="BH19" s="248"/>
      <c r="BI19" s="248"/>
      <c r="BJ19" s="248"/>
      <c r="BK19" s="248"/>
      <c r="BL19" s="248"/>
      <c r="BM19" s="248"/>
      <c r="BN19" s="248"/>
      <c r="BO19" s="248"/>
      <c r="BP19" s="248"/>
      <c r="BQ19" s="257">
        <v>13</v>
      </c>
      <c r="BR19" s="258"/>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49"/>
    </row>
    <row r="20" spans="1:131" s="250" customFormat="1" ht="26.25" customHeight="1">
      <c r="A20" s="256">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7"/>
      <c r="BA20" s="247"/>
      <c r="BB20" s="247"/>
      <c r="BC20" s="247"/>
      <c r="BD20" s="247"/>
      <c r="BE20" s="248"/>
      <c r="BF20" s="248"/>
      <c r="BG20" s="248"/>
      <c r="BH20" s="248"/>
      <c r="BI20" s="248"/>
      <c r="BJ20" s="248"/>
      <c r="BK20" s="248"/>
      <c r="BL20" s="248"/>
      <c r="BM20" s="248"/>
      <c r="BN20" s="248"/>
      <c r="BO20" s="248"/>
      <c r="BP20" s="248"/>
      <c r="BQ20" s="257">
        <v>14</v>
      </c>
      <c r="BR20" s="258"/>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49"/>
    </row>
    <row r="21" spans="1:131" s="250" customFormat="1" ht="26.25" customHeight="1" thickBot="1">
      <c r="A21" s="256">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7"/>
      <c r="BA21" s="247"/>
      <c r="BB21" s="247"/>
      <c r="BC21" s="247"/>
      <c r="BD21" s="247"/>
      <c r="BE21" s="248"/>
      <c r="BF21" s="248"/>
      <c r="BG21" s="248"/>
      <c r="BH21" s="248"/>
      <c r="BI21" s="248"/>
      <c r="BJ21" s="248"/>
      <c r="BK21" s="248"/>
      <c r="BL21" s="248"/>
      <c r="BM21" s="248"/>
      <c r="BN21" s="248"/>
      <c r="BO21" s="248"/>
      <c r="BP21" s="248"/>
      <c r="BQ21" s="257">
        <v>15</v>
      </c>
      <c r="BR21" s="258"/>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49"/>
    </row>
    <row r="22" spans="1:131" s="250" customFormat="1" ht="26.25" customHeight="1">
      <c r="A22" s="256">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48"/>
      <c r="BF22" s="248"/>
      <c r="BG22" s="248"/>
      <c r="BH22" s="248"/>
      <c r="BI22" s="248"/>
      <c r="BJ22" s="248"/>
      <c r="BK22" s="248"/>
      <c r="BL22" s="248"/>
      <c r="BM22" s="248"/>
      <c r="BN22" s="248"/>
      <c r="BO22" s="248"/>
      <c r="BP22" s="248"/>
      <c r="BQ22" s="257">
        <v>16</v>
      </c>
      <c r="BR22" s="258"/>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49"/>
    </row>
    <row r="23" spans="1:131" s="250" customFormat="1" ht="26.25" customHeight="1" thickBot="1">
      <c r="A23" s="259"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324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127</v>
      </c>
      <c r="BA23" s="1121"/>
      <c r="BB23" s="1121"/>
      <c r="BC23" s="1121"/>
      <c r="BD23" s="1122"/>
      <c r="BE23" s="248"/>
      <c r="BF23" s="248"/>
      <c r="BG23" s="248"/>
      <c r="BH23" s="248"/>
      <c r="BI23" s="248"/>
      <c r="BJ23" s="248"/>
      <c r="BK23" s="248"/>
      <c r="BL23" s="248"/>
      <c r="BM23" s="248"/>
      <c r="BN23" s="248"/>
      <c r="BO23" s="248"/>
      <c r="BP23" s="248"/>
      <c r="BQ23" s="257">
        <v>17</v>
      </c>
      <c r="BR23" s="258"/>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49"/>
    </row>
    <row r="24" spans="1:131" s="250" customFormat="1" ht="26.25" customHeight="1">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7"/>
      <c r="BA24" s="247"/>
      <c r="BB24" s="247"/>
      <c r="BC24" s="247"/>
      <c r="BD24" s="247"/>
      <c r="BE24" s="248"/>
      <c r="BF24" s="248"/>
      <c r="BG24" s="248"/>
      <c r="BH24" s="248"/>
      <c r="BI24" s="248"/>
      <c r="BJ24" s="248"/>
      <c r="BK24" s="248"/>
      <c r="BL24" s="248"/>
      <c r="BM24" s="248"/>
      <c r="BN24" s="248"/>
      <c r="BO24" s="248"/>
      <c r="BP24" s="248"/>
      <c r="BQ24" s="257">
        <v>18</v>
      </c>
      <c r="BR24" s="258"/>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49"/>
    </row>
    <row r="25" spans="1:131" s="242" customFormat="1" ht="26.25" customHeight="1" thickBot="1">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7"/>
      <c r="BK25" s="247"/>
      <c r="BL25" s="247"/>
      <c r="BM25" s="247"/>
      <c r="BN25" s="247"/>
      <c r="BO25" s="260"/>
      <c r="BP25" s="260"/>
      <c r="BQ25" s="257">
        <v>19</v>
      </c>
      <c r="BR25" s="258"/>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1"/>
    </row>
    <row r="26" spans="1:131" s="242" customFormat="1" ht="26.25" customHeight="1">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47"/>
      <c r="BK26" s="247"/>
      <c r="BL26" s="247"/>
      <c r="BM26" s="247"/>
      <c r="BN26" s="247"/>
      <c r="BO26" s="260"/>
      <c r="BP26" s="260"/>
      <c r="BQ26" s="257">
        <v>20</v>
      </c>
      <c r="BR26" s="258"/>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1"/>
    </row>
    <row r="27" spans="1:131" s="242"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7"/>
      <c r="BK27" s="247"/>
      <c r="BL27" s="247"/>
      <c r="BM27" s="247"/>
      <c r="BN27" s="247"/>
      <c r="BO27" s="260"/>
      <c r="BP27" s="260"/>
      <c r="BQ27" s="257">
        <v>21</v>
      </c>
      <c r="BR27" s="258"/>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1"/>
    </row>
    <row r="28" spans="1:131" s="242" customFormat="1" ht="26.25" customHeight="1" thickTop="1">
      <c r="A28" s="261">
        <v>1</v>
      </c>
      <c r="B28" s="1105" t="s">
        <v>398</v>
      </c>
      <c r="C28" s="1106"/>
      <c r="D28" s="1106"/>
      <c r="E28" s="1106"/>
      <c r="F28" s="1106"/>
      <c r="G28" s="1106"/>
      <c r="H28" s="1106"/>
      <c r="I28" s="1106"/>
      <c r="J28" s="1106"/>
      <c r="K28" s="1106"/>
      <c r="L28" s="1106"/>
      <c r="M28" s="1106"/>
      <c r="N28" s="1106"/>
      <c r="O28" s="1106"/>
      <c r="P28" s="1107"/>
      <c r="Q28" s="1108">
        <v>4346</v>
      </c>
      <c r="R28" s="1109"/>
      <c r="S28" s="1109"/>
      <c r="T28" s="1109"/>
      <c r="U28" s="1109"/>
      <c r="V28" s="1109">
        <v>4221</v>
      </c>
      <c r="W28" s="1109"/>
      <c r="X28" s="1109"/>
      <c r="Y28" s="1109"/>
      <c r="Z28" s="1109"/>
      <c r="AA28" s="1109">
        <v>125</v>
      </c>
      <c r="AB28" s="1109"/>
      <c r="AC28" s="1109"/>
      <c r="AD28" s="1109"/>
      <c r="AE28" s="1110"/>
      <c r="AF28" s="1111">
        <v>125</v>
      </c>
      <c r="AG28" s="1109"/>
      <c r="AH28" s="1109"/>
      <c r="AI28" s="1109"/>
      <c r="AJ28" s="1112"/>
      <c r="AK28" s="1113">
        <v>260</v>
      </c>
      <c r="AL28" s="1101"/>
      <c r="AM28" s="1101"/>
      <c r="AN28" s="1101"/>
      <c r="AO28" s="1101"/>
      <c r="AP28" s="1101" t="s">
        <v>593</v>
      </c>
      <c r="AQ28" s="1101"/>
      <c r="AR28" s="1101"/>
      <c r="AS28" s="1101"/>
      <c r="AT28" s="1101"/>
      <c r="AU28" s="1101" t="s">
        <v>593</v>
      </c>
      <c r="AV28" s="1101"/>
      <c r="AW28" s="1101"/>
      <c r="AX28" s="1101"/>
      <c r="AY28" s="1101"/>
      <c r="AZ28" s="1102" t="s">
        <v>593</v>
      </c>
      <c r="BA28" s="1102"/>
      <c r="BB28" s="1102"/>
      <c r="BC28" s="1102"/>
      <c r="BD28" s="1102"/>
      <c r="BE28" s="1103"/>
      <c r="BF28" s="1103"/>
      <c r="BG28" s="1103"/>
      <c r="BH28" s="1103"/>
      <c r="BI28" s="1104"/>
      <c r="BJ28" s="247"/>
      <c r="BK28" s="247"/>
      <c r="BL28" s="247"/>
      <c r="BM28" s="247"/>
      <c r="BN28" s="247"/>
      <c r="BO28" s="260"/>
      <c r="BP28" s="260"/>
      <c r="BQ28" s="257">
        <v>22</v>
      </c>
      <c r="BR28" s="258"/>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1"/>
    </row>
    <row r="29" spans="1:131" s="242" customFormat="1" ht="26.25" customHeight="1">
      <c r="A29" s="261">
        <v>2</v>
      </c>
      <c r="B29" s="1092" t="s">
        <v>399</v>
      </c>
      <c r="C29" s="1093"/>
      <c r="D29" s="1093"/>
      <c r="E29" s="1093"/>
      <c r="F29" s="1093"/>
      <c r="G29" s="1093"/>
      <c r="H29" s="1093"/>
      <c r="I29" s="1093"/>
      <c r="J29" s="1093"/>
      <c r="K29" s="1093"/>
      <c r="L29" s="1093"/>
      <c r="M29" s="1093"/>
      <c r="N29" s="1093"/>
      <c r="O29" s="1093"/>
      <c r="P29" s="1094"/>
      <c r="Q29" s="1098">
        <v>2394</v>
      </c>
      <c r="R29" s="1099"/>
      <c r="S29" s="1099"/>
      <c r="T29" s="1099"/>
      <c r="U29" s="1099"/>
      <c r="V29" s="1099">
        <v>2306</v>
      </c>
      <c r="W29" s="1099"/>
      <c r="X29" s="1099"/>
      <c r="Y29" s="1099"/>
      <c r="Z29" s="1099"/>
      <c r="AA29" s="1099">
        <v>88</v>
      </c>
      <c r="AB29" s="1099"/>
      <c r="AC29" s="1099"/>
      <c r="AD29" s="1099"/>
      <c r="AE29" s="1100"/>
      <c r="AF29" s="1074">
        <v>88</v>
      </c>
      <c r="AG29" s="1075"/>
      <c r="AH29" s="1075"/>
      <c r="AI29" s="1075"/>
      <c r="AJ29" s="1076"/>
      <c r="AK29" s="1035">
        <v>377</v>
      </c>
      <c r="AL29" s="1026"/>
      <c r="AM29" s="1026"/>
      <c r="AN29" s="1026"/>
      <c r="AO29" s="1026"/>
      <c r="AP29" s="1026" t="s">
        <v>593</v>
      </c>
      <c r="AQ29" s="1026"/>
      <c r="AR29" s="1026"/>
      <c r="AS29" s="1026"/>
      <c r="AT29" s="1026"/>
      <c r="AU29" s="1026" t="s">
        <v>593</v>
      </c>
      <c r="AV29" s="1026"/>
      <c r="AW29" s="1026"/>
      <c r="AX29" s="1026"/>
      <c r="AY29" s="1026"/>
      <c r="AZ29" s="1097" t="s">
        <v>593</v>
      </c>
      <c r="BA29" s="1097"/>
      <c r="BB29" s="1097"/>
      <c r="BC29" s="1097"/>
      <c r="BD29" s="1097"/>
      <c r="BE29" s="1087"/>
      <c r="BF29" s="1087"/>
      <c r="BG29" s="1087"/>
      <c r="BH29" s="1087"/>
      <c r="BI29" s="1088"/>
      <c r="BJ29" s="247"/>
      <c r="BK29" s="247"/>
      <c r="BL29" s="247"/>
      <c r="BM29" s="247"/>
      <c r="BN29" s="247"/>
      <c r="BO29" s="260"/>
      <c r="BP29" s="260"/>
      <c r="BQ29" s="257">
        <v>23</v>
      </c>
      <c r="BR29" s="258"/>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1"/>
    </row>
    <row r="30" spans="1:131" s="242" customFormat="1" ht="26.25" customHeight="1">
      <c r="A30" s="261">
        <v>3</v>
      </c>
      <c r="B30" s="1092" t="s">
        <v>400</v>
      </c>
      <c r="C30" s="1093"/>
      <c r="D30" s="1093"/>
      <c r="E30" s="1093"/>
      <c r="F30" s="1093"/>
      <c r="G30" s="1093"/>
      <c r="H30" s="1093"/>
      <c r="I30" s="1093"/>
      <c r="J30" s="1093"/>
      <c r="K30" s="1093"/>
      <c r="L30" s="1093"/>
      <c r="M30" s="1093"/>
      <c r="N30" s="1093"/>
      <c r="O30" s="1093"/>
      <c r="P30" s="1094"/>
      <c r="Q30" s="1098">
        <v>431</v>
      </c>
      <c r="R30" s="1099"/>
      <c r="S30" s="1099"/>
      <c r="T30" s="1099"/>
      <c r="U30" s="1099"/>
      <c r="V30" s="1099">
        <v>422</v>
      </c>
      <c r="W30" s="1099"/>
      <c r="X30" s="1099"/>
      <c r="Y30" s="1099"/>
      <c r="Z30" s="1099"/>
      <c r="AA30" s="1099">
        <v>8</v>
      </c>
      <c r="AB30" s="1099"/>
      <c r="AC30" s="1099"/>
      <c r="AD30" s="1099"/>
      <c r="AE30" s="1100"/>
      <c r="AF30" s="1074">
        <v>8</v>
      </c>
      <c r="AG30" s="1075"/>
      <c r="AH30" s="1075"/>
      <c r="AI30" s="1075"/>
      <c r="AJ30" s="1076"/>
      <c r="AK30" s="1035">
        <v>124</v>
      </c>
      <c r="AL30" s="1026"/>
      <c r="AM30" s="1026"/>
      <c r="AN30" s="1026"/>
      <c r="AO30" s="1026"/>
      <c r="AP30" s="1026" t="s">
        <v>593</v>
      </c>
      <c r="AQ30" s="1026"/>
      <c r="AR30" s="1026"/>
      <c r="AS30" s="1026"/>
      <c r="AT30" s="1026"/>
      <c r="AU30" s="1026" t="s">
        <v>593</v>
      </c>
      <c r="AV30" s="1026"/>
      <c r="AW30" s="1026"/>
      <c r="AX30" s="1026"/>
      <c r="AY30" s="1026"/>
      <c r="AZ30" s="1097" t="s">
        <v>593</v>
      </c>
      <c r="BA30" s="1097"/>
      <c r="BB30" s="1097"/>
      <c r="BC30" s="1097"/>
      <c r="BD30" s="1097"/>
      <c r="BE30" s="1087"/>
      <c r="BF30" s="1087"/>
      <c r="BG30" s="1087"/>
      <c r="BH30" s="1087"/>
      <c r="BI30" s="1088"/>
      <c r="BJ30" s="247"/>
      <c r="BK30" s="247"/>
      <c r="BL30" s="247"/>
      <c r="BM30" s="247"/>
      <c r="BN30" s="247"/>
      <c r="BO30" s="260"/>
      <c r="BP30" s="260"/>
      <c r="BQ30" s="257">
        <v>24</v>
      </c>
      <c r="BR30" s="258"/>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1"/>
    </row>
    <row r="31" spans="1:131" s="242" customFormat="1" ht="26.25" customHeight="1">
      <c r="A31" s="261">
        <v>4</v>
      </c>
      <c r="B31" s="1092" t="s">
        <v>401</v>
      </c>
      <c r="C31" s="1093"/>
      <c r="D31" s="1093"/>
      <c r="E31" s="1093"/>
      <c r="F31" s="1093"/>
      <c r="G31" s="1093"/>
      <c r="H31" s="1093"/>
      <c r="I31" s="1093"/>
      <c r="J31" s="1093"/>
      <c r="K31" s="1093"/>
      <c r="L31" s="1093"/>
      <c r="M31" s="1093"/>
      <c r="N31" s="1093"/>
      <c r="O31" s="1093"/>
      <c r="P31" s="1094"/>
      <c r="Q31" s="1098">
        <v>712</v>
      </c>
      <c r="R31" s="1099"/>
      <c r="S31" s="1099"/>
      <c r="T31" s="1099"/>
      <c r="U31" s="1099"/>
      <c r="V31" s="1099">
        <v>720</v>
      </c>
      <c r="W31" s="1099"/>
      <c r="X31" s="1099"/>
      <c r="Y31" s="1099"/>
      <c r="Z31" s="1099"/>
      <c r="AA31" s="1099">
        <v>-7</v>
      </c>
      <c r="AB31" s="1099"/>
      <c r="AC31" s="1099"/>
      <c r="AD31" s="1099"/>
      <c r="AE31" s="1100"/>
      <c r="AF31" s="1074">
        <v>468</v>
      </c>
      <c r="AG31" s="1075"/>
      <c r="AH31" s="1075"/>
      <c r="AI31" s="1075"/>
      <c r="AJ31" s="1076"/>
      <c r="AK31" s="1035">
        <v>2</v>
      </c>
      <c r="AL31" s="1026"/>
      <c r="AM31" s="1026"/>
      <c r="AN31" s="1026"/>
      <c r="AO31" s="1026"/>
      <c r="AP31" s="1026">
        <v>1352</v>
      </c>
      <c r="AQ31" s="1026"/>
      <c r="AR31" s="1026"/>
      <c r="AS31" s="1026"/>
      <c r="AT31" s="1026"/>
      <c r="AU31" s="1026">
        <v>8</v>
      </c>
      <c r="AV31" s="1026"/>
      <c r="AW31" s="1026"/>
      <c r="AX31" s="1026"/>
      <c r="AY31" s="1026"/>
      <c r="AZ31" s="1097" t="s">
        <v>593</v>
      </c>
      <c r="BA31" s="1097"/>
      <c r="BB31" s="1097"/>
      <c r="BC31" s="1097"/>
      <c r="BD31" s="1097"/>
      <c r="BE31" s="1087" t="s">
        <v>402</v>
      </c>
      <c r="BF31" s="1087"/>
      <c r="BG31" s="1087"/>
      <c r="BH31" s="1087"/>
      <c r="BI31" s="1088"/>
      <c r="BJ31" s="247"/>
      <c r="BK31" s="247"/>
      <c r="BL31" s="247"/>
      <c r="BM31" s="247"/>
      <c r="BN31" s="247"/>
      <c r="BO31" s="260"/>
      <c r="BP31" s="260"/>
      <c r="BQ31" s="257">
        <v>25</v>
      </c>
      <c r="BR31" s="258"/>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1"/>
    </row>
    <row r="32" spans="1:131" s="242" customFormat="1" ht="26.25" customHeight="1">
      <c r="A32" s="261">
        <v>5</v>
      </c>
      <c r="B32" s="1092" t="s">
        <v>403</v>
      </c>
      <c r="C32" s="1093"/>
      <c r="D32" s="1093"/>
      <c r="E32" s="1093"/>
      <c r="F32" s="1093"/>
      <c r="G32" s="1093"/>
      <c r="H32" s="1093"/>
      <c r="I32" s="1093"/>
      <c r="J32" s="1093"/>
      <c r="K32" s="1093"/>
      <c r="L32" s="1093"/>
      <c r="M32" s="1093"/>
      <c r="N32" s="1093"/>
      <c r="O32" s="1093"/>
      <c r="P32" s="1094"/>
      <c r="Q32" s="1098">
        <v>37</v>
      </c>
      <c r="R32" s="1099"/>
      <c r="S32" s="1099"/>
      <c r="T32" s="1099"/>
      <c r="U32" s="1099"/>
      <c r="V32" s="1099">
        <v>32</v>
      </c>
      <c r="W32" s="1099"/>
      <c r="X32" s="1099"/>
      <c r="Y32" s="1099"/>
      <c r="Z32" s="1099"/>
      <c r="AA32" s="1099">
        <v>5</v>
      </c>
      <c r="AB32" s="1099"/>
      <c r="AC32" s="1099"/>
      <c r="AD32" s="1099"/>
      <c r="AE32" s="1100"/>
      <c r="AF32" s="1074">
        <v>5</v>
      </c>
      <c r="AG32" s="1075"/>
      <c r="AH32" s="1075"/>
      <c r="AI32" s="1075"/>
      <c r="AJ32" s="1076"/>
      <c r="AK32" s="1035">
        <v>25</v>
      </c>
      <c r="AL32" s="1026"/>
      <c r="AM32" s="1026"/>
      <c r="AN32" s="1026"/>
      <c r="AO32" s="1026"/>
      <c r="AP32" s="1026">
        <v>137</v>
      </c>
      <c r="AQ32" s="1026"/>
      <c r="AR32" s="1026"/>
      <c r="AS32" s="1026"/>
      <c r="AT32" s="1026"/>
      <c r="AU32" s="1026">
        <v>137</v>
      </c>
      <c r="AV32" s="1026"/>
      <c r="AW32" s="1026"/>
      <c r="AX32" s="1026"/>
      <c r="AY32" s="1026"/>
      <c r="AZ32" s="1097" t="s">
        <v>593</v>
      </c>
      <c r="BA32" s="1097"/>
      <c r="BB32" s="1097"/>
      <c r="BC32" s="1097"/>
      <c r="BD32" s="1097"/>
      <c r="BE32" s="1087" t="s">
        <v>404</v>
      </c>
      <c r="BF32" s="1087"/>
      <c r="BG32" s="1087"/>
      <c r="BH32" s="1087"/>
      <c r="BI32" s="1088"/>
      <c r="BJ32" s="247"/>
      <c r="BK32" s="247"/>
      <c r="BL32" s="247"/>
      <c r="BM32" s="247"/>
      <c r="BN32" s="247"/>
      <c r="BO32" s="260"/>
      <c r="BP32" s="260"/>
      <c r="BQ32" s="257">
        <v>26</v>
      </c>
      <c r="BR32" s="258"/>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1"/>
    </row>
    <row r="33" spans="1:131" s="242" customFormat="1" ht="26.25" customHeight="1">
      <c r="A33" s="261">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47"/>
      <c r="BK33" s="247"/>
      <c r="BL33" s="247"/>
      <c r="BM33" s="247"/>
      <c r="BN33" s="247"/>
      <c r="BO33" s="260"/>
      <c r="BP33" s="260"/>
      <c r="BQ33" s="257">
        <v>27</v>
      </c>
      <c r="BR33" s="258"/>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1"/>
    </row>
    <row r="34" spans="1:131" s="242" customFormat="1" ht="26.25" customHeight="1">
      <c r="A34" s="261">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47"/>
      <c r="BK34" s="247"/>
      <c r="BL34" s="247"/>
      <c r="BM34" s="247"/>
      <c r="BN34" s="247"/>
      <c r="BO34" s="260"/>
      <c r="BP34" s="260"/>
      <c r="BQ34" s="257">
        <v>28</v>
      </c>
      <c r="BR34" s="258"/>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1"/>
    </row>
    <row r="35" spans="1:131" s="242" customFormat="1" ht="26.25" customHeight="1">
      <c r="A35" s="261">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7"/>
      <c r="BK35" s="247"/>
      <c r="BL35" s="247"/>
      <c r="BM35" s="247"/>
      <c r="BN35" s="247"/>
      <c r="BO35" s="260"/>
      <c r="BP35" s="260"/>
      <c r="BQ35" s="257">
        <v>29</v>
      </c>
      <c r="BR35" s="258"/>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1"/>
    </row>
    <row r="36" spans="1:131" s="242" customFormat="1" ht="26.25" customHeight="1">
      <c r="A36" s="261">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7"/>
      <c r="BK36" s="247"/>
      <c r="BL36" s="247"/>
      <c r="BM36" s="247"/>
      <c r="BN36" s="247"/>
      <c r="BO36" s="260"/>
      <c r="BP36" s="260"/>
      <c r="BQ36" s="257">
        <v>30</v>
      </c>
      <c r="BR36" s="258"/>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1"/>
    </row>
    <row r="37" spans="1:131" s="242" customFormat="1" ht="26.25" customHeight="1">
      <c r="A37" s="261">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7"/>
      <c r="BK37" s="247"/>
      <c r="BL37" s="247"/>
      <c r="BM37" s="247"/>
      <c r="BN37" s="247"/>
      <c r="BO37" s="260"/>
      <c r="BP37" s="260"/>
      <c r="BQ37" s="257">
        <v>31</v>
      </c>
      <c r="BR37" s="258"/>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1"/>
    </row>
    <row r="38" spans="1:131" s="242" customFormat="1" ht="26.25" customHeight="1">
      <c r="A38" s="261">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7"/>
      <c r="BK38" s="247"/>
      <c r="BL38" s="247"/>
      <c r="BM38" s="247"/>
      <c r="BN38" s="247"/>
      <c r="BO38" s="260"/>
      <c r="BP38" s="260"/>
      <c r="BQ38" s="257">
        <v>32</v>
      </c>
      <c r="BR38" s="258"/>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1"/>
    </row>
    <row r="39" spans="1:131" s="242" customFormat="1" ht="26.25" customHeight="1">
      <c r="A39" s="261">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7"/>
      <c r="BK39" s="247"/>
      <c r="BL39" s="247"/>
      <c r="BM39" s="247"/>
      <c r="BN39" s="247"/>
      <c r="BO39" s="260"/>
      <c r="BP39" s="260"/>
      <c r="BQ39" s="257">
        <v>33</v>
      </c>
      <c r="BR39" s="258"/>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1"/>
    </row>
    <row r="40" spans="1:131" s="242" customFormat="1" ht="26.25" customHeight="1">
      <c r="A40" s="256">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7"/>
      <c r="BK40" s="247"/>
      <c r="BL40" s="247"/>
      <c r="BM40" s="247"/>
      <c r="BN40" s="247"/>
      <c r="BO40" s="260"/>
      <c r="BP40" s="260"/>
      <c r="BQ40" s="257">
        <v>34</v>
      </c>
      <c r="BR40" s="258"/>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1"/>
    </row>
    <row r="41" spans="1:131" s="242" customFormat="1" ht="26.25" customHeight="1">
      <c r="A41" s="256">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7"/>
      <c r="BK41" s="247"/>
      <c r="BL41" s="247"/>
      <c r="BM41" s="247"/>
      <c r="BN41" s="247"/>
      <c r="BO41" s="260"/>
      <c r="BP41" s="260"/>
      <c r="BQ41" s="257">
        <v>35</v>
      </c>
      <c r="BR41" s="258"/>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1"/>
    </row>
    <row r="42" spans="1:131" s="242" customFormat="1" ht="26.25" customHeight="1">
      <c r="A42" s="256">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7"/>
      <c r="BK42" s="247"/>
      <c r="BL42" s="247"/>
      <c r="BM42" s="247"/>
      <c r="BN42" s="247"/>
      <c r="BO42" s="260"/>
      <c r="BP42" s="260"/>
      <c r="BQ42" s="257">
        <v>36</v>
      </c>
      <c r="BR42" s="258"/>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1"/>
    </row>
    <row r="43" spans="1:131" s="242" customFormat="1" ht="26.25" customHeight="1">
      <c r="A43" s="256">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7"/>
      <c r="BK43" s="247"/>
      <c r="BL43" s="247"/>
      <c r="BM43" s="247"/>
      <c r="BN43" s="247"/>
      <c r="BO43" s="260"/>
      <c r="BP43" s="260"/>
      <c r="BQ43" s="257">
        <v>37</v>
      </c>
      <c r="BR43" s="258"/>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1"/>
    </row>
    <row r="44" spans="1:131" s="242" customFormat="1" ht="26.25" customHeight="1">
      <c r="A44" s="256">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7"/>
      <c r="BK44" s="247"/>
      <c r="BL44" s="247"/>
      <c r="BM44" s="247"/>
      <c r="BN44" s="247"/>
      <c r="BO44" s="260"/>
      <c r="BP44" s="260"/>
      <c r="BQ44" s="257">
        <v>38</v>
      </c>
      <c r="BR44" s="258"/>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1"/>
    </row>
    <row r="45" spans="1:131" s="242" customFormat="1" ht="26.25" customHeight="1">
      <c r="A45" s="256">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7"/>
      <c r="BK45" s="247"/>
      <c r="BL45" s="247"/>
      <c r="BM45" s="247"/>
      <c r="BN45" s="247"/>
      <c r="BO45" s="260"/>
      <c r="BP45" s="260"/>
      <c r="BQ45" s="257">
        <v>39</v>
      </c>
      <c r="BR45" s="258"/>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1"/>
    </row>
    <row r="46" spans="1:131" s="242" customFormat="1" ht="26.25" customHeight="1">
      <c r="A46" s="256">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7"/>
      <c r="BK46" s="247"/>
      <c r="BL46" s="247"/>
      <c r="BM46" s="247"/>
      <c r="BN46" s="247"/>
      <c r="BO46" s="260"/>
      <c r="BP46" s="260"/>
      <c r="BQ46" s="257">
        <v>40</v>
      </c>
      <c r="BR46" s="258"/>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1"/>
    </row>
    <row r="47" spans="1:131" s="242" customFormat="1" ht="26.25" customHeight="1">
      <c r="A47" s="256">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7"/>
      <c r="BK47" s="247"/>
      <c r="BL47" s="247"/>
      <c r="BM47" s="247"/>
      <c r="BN47" s="247"/>
      <c r="BO47" s="260"/>
      <c r="BP47" s="260"/>
      <c r="BQ47" s="257">
        <v>41</v>
      </c>
      <c r="BR47" s="258"/>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1"/>
    </row>
    <row r="48" spans="1:131" s="242" customFormat="1" ht="26.25" customHeight="1">
      <c r="A48" s="256">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7"/>
      <c r="BK48" s="247"/>
      <c r="BL48" s="247"/>
      <c r="BM48" s="247"/>
      <c r="BN48" s="247"/>
      <c r="BO48" s="260"/>
      <c r="BP48" s="260"/>
      <c r="BQ48" s="257">
        <v>42</v>
      </c>
      <c r="BR48" s="258"/>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1"/>
    </row>
    <row r="49" spans="1:131" s="242" customFormat="1" ht="26.25" customHeight="1">
      <c r="A49" s="256">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7"/>
      <c r="BK49" s="247"/>
      <c r="BL49" s="247"/>
      <c r="BM49" s="247"/>
      <c r="BN49" s="247"/>
      <c r="BO49" s="260"/>
      <c r="BP49" s="260"/>
      <c r="BQ49" s="257">
        <v>43</v>
      </c>
      <c r="BR49" s="258"/>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1"/>
    </row>
    <row r="50" spans="1:131" s="242" customFormat="1" ht="26.25" customHeight="1">
      <c r="A50" s="256">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7"/>
      <c r="BK50" s="247"/>
      <c r="BL50" s="247"/>
      <c r="BM50" s="247"/>
      <c r="BN50" s="247"/>
      <c r="BO50" s="260"/>
      <c r="BP50" s="260"/>
      <c r="BQ50" s="257">
        <v>44</v>
      </c>
      <c r="BR50" s="258"/>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1"/>
    </row>
    <row r="51" spans="1:131" s="242" customFormat="1" ht="26.25" customHeight="1">
      <c r="A51" s="256">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7"/>
      <c r="BK51" s="247"/>
      <c r="BL51" s="247"/>
      <c r="BM51" s="247"/>
      <c r="BN51" s="247"/>
      <c r="BO51" s="260"/>
      <c r="BP51" s="260"/>
      <c r="BQ51" s="257">
        <v>45</v>
      </c>
      <c r="BR51" s="258"/>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1"/>
    </row>
    <row r="52" spans="1:131" s="242" customFormat="1" ht="26.25" customHeight="1">
      <c r="A52" s="256">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7"/>
      <c r="BK52" s="247"/>
      <c r="BL52" s="247"/>
      <c r="BM52" s="247"/>
      <c r="BN52" s="247"/>
      <c r="BO52" s="260"/>
      <c r="BP52" s="260"/>
      <c r="BQ52" s="257">
        <v>46</v>
      </c>
      <c r="BR52" s="258"/>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1"/>
    </row>
    <row r="53" spans="1:131" s="242" customFormat="1" ht="26.25" customHeight="1">
      <c r="A53" s="256">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7"/>
      <c r="BK53" s="247"/>
      <c r="BL53" s="247"/>
      <c r="BM53" s="247"/>
      <c r="BN53" s="247"/>
      <c r="BO53" s="260"/>
      <c r="BP53" s="260"/>
      <c r="BQ53" s="257">
        <v>47</v>
      </c>
      <c r="BR53" s="258"/>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1"/>
    </row>
    <row r="54" spans="1:131" s="242" customFormat="1" ht="26.25" customHeight="1">
      <c r="A54" s="256">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7"/>
      <c r="BK54" s="247"/>
      <c r="BL54" s="247"/>
      <c r="BM54" s="247"/>
      <c r="BN54" s="247"/>
      <c r="BO54" s="260"/>
      <c r="BP54" s="260"/>
      <c r="BQ54" s="257">
        <v>48</v>
      </c>
      <c r="BR54" s="258"/>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1"/>
    </row>
    <row r="55" spans="1:131" s="242" customFormat="1" ht="26.25" customHeight="1">
      <c r="A55" s="256">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7"/>
      <c r="BK55" s="247"/>
      <c r="BL55" s="247"/>
      <c r="BM55" s="247"/>
      <c r="BN55" s="247"/>
      <c r="BO55" s="260"/>
      <c r="BP55" s="260"/>
      <c r="BQ55" s="257">
        <v>49</v>
      </c>
      <c r="BR55" s="258"/>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1"/>
    </row>
    <row r="56" spans="1:131" s="242" customFormat="1" ht="26.25" customHeight="1">
      <c r="A56" s="256">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7"/>
      <c r="BK56" s="247"/>
      <c r="BL56" s="247"/>
      <c r="BM56" s="247"/>
      <c r="BN56" s="247"/>
      <c r="BO56" s="260"/>
      <c r="BP56" s="260"/>
      <c r="BQ56" s="257">
        <v>50</v>
      </c>
      <c r="BR56" s="258"/>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1"/>
    </row>
    <row r="57" spans="1:131" s="242" customFormat="1" ht="26.25" customHeight="1">
      <c r="A57" s="256">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7"/>
      <c r="BK57" s="247"/>
      <c r="BL57" s="247"/>
      <c r="BM57" s="247"/>
      <c r="BN57" s="247"/>
      <c r="BO57" s="260"/>
      <c r="BP57" s="260"/>
      <c r="BQ57" s="257">
        <v>51</v>
      </c>
      <c r="BR57" s="258"/>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1"/>
    </row>
    <row r="58" spans="1:131" s="242" customFormat="1" ht="26.25" customHeight="1">
      <c r="A58" s="256">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7"/>
      <c r="BK58" s="247"/>
      <c r="BL58" s="247"/>
      <c r="BM58" s="247"/>
      <c r="BN58" s="247"/>
      <c r="BO58" s="260"/>
      <c r="BP58" s="260"/>
      <c r="BQ58" s="257">
        <v>52</v>
      </c>
      <c r="BR58" s="258"/>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1"/>
    </row>
    <row r="59" spans="1:131" s="242" customFormat="1" ht="26.25" customHeight="1">
      <c r="A59" s="256">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7"/>
      <c r="BK59" s="247"/>
      <c r="BL59" s="247"/>
      <c r="BM59" s="247"/>
      <c r="BN59" s="247"/>
      <c r="BO59" s="260"/>
      <c r="BP59" s="260"/>
      <c r="BQ59" s="257">
        <v>53</v>
      </c>
      <c r="BR59" s="258"/>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1"/>
    </row>
    <row r="60" spans="1:131" s="242" customFormat="1" ht="26.25" customHeight="1">
      <c r="A60" s="256">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7"/>
      <c r="BK60" s="247"/>
      <c r="BL60" s="247"/>
      <c r="BM60" s="247"/>
      <c r="BN60" s="247"/>
      <c r="BO60" s="260"/>
      <c r="BP60" s="260"/>
      <c r="BQ60" s="257">
        <v>54</v>
      </c>
      <c r="BR60" s="258"/>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1"/>
    </row>
    <row r="61" spans="1:131" s="242" customFormat="1" ht="26.25" customHeight="1" thickBot="1">
      <c r="A61" s="256">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7"/>
      <c r="BK61" s="247"/>
      <c r="BL61" s="247"/>
      <c r="BM61" s="247"/>
      <c r="BN61" s="247"/>
      <c r="BO61" s="260"/>
      <c r="BP61" s="260"/>
      <c r="BQ61" s="257">
        <v>55</v>
      </c>
      <c r="BR61" s="258"/>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1"/>
    </row>
    <row r="62" spans="1:131" s="242" customFormat="1" ht="26.25" customHeight="1">
      <c r="A62" s="256">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405</v>
      </c>
      <c r="BK62" s="1090"/>
      <c r="BL62" s="1090"/>
      <c r="BM62" s="1090"/>
      <c r="BN62" s="1091"/>
      <c r="BO62" s="260"/>
      <c r="BP62" s="260"/>
      <c r="BQ62" s="257">
        <v>56</v>
      </c>
      <c r="BR62" s="258"/>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1"/>
    </row>
    <row r="63" spans="1:131" s="242" customFormat="1" ht="26.25" customHeight="1" thickBot="1">
      <c r="A63" s="259" t="s">
        <v>386</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694</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0"/>
      <c r="BP63" s="260"/>
      <c r="BQ63" s="257">
        <v>57</v>
      </c>
      <c r="BR63" s="258"/>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1"/>
    </row>
    <row r="65" spans="1:131" s="242" customFormat="1" ht="26.25" customHeight="1" thickBot="1">
      <c r="A65" s="247" t="s">
        <v>407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1"/>
    </row>
    <row r="66" spans="1:131" s="242" customFormat="1" ht="26.25" customHeight="1">
      <c r="A66" s="1050" t="s">
        <v>408</v>
      </c>
      <c r="B66" s="1051"/>
      <c r="C66" s="1051"/>
      <c r="D66" s="1051"/>
      <c r="E66" s="1051"/>
      <c r="F66" s="1051"/>
      <c r="G66" s="1051"/>
      <c r="H66" s="1051"/>
      <c r="I66" s="1051"/>
      <c r="J66" s="1051"/>
      <c r="K66" s="1051"/>
      <c r="L66" s="1051"/>
      <c r="M66" s="1051"/>
      <c r="N66" s="1051"/>
      <c r="O66" s="1051"/>
      <c r="P66" s="1052"/>
      <c r="Q66" s="1056" t="s">
        <v>390</v>
      </c>
      <c r="R66" s="1057"/>
      <c r="S66" s="1057"/>
      <c r="T66" s="1057"/>
      <c r="U66" s="1058"/>
      <c r="V66" s="1056" t="s">
        <v>391</v>
      </c>
      <c r="W66" s="1057"/>
      <c r="X66" s="1057"/>
      <c r="Y66" s="1057"/>
      <c r="Z66" s="1058"/>
      <c r="AA66" s="1056" t="s">
        <v>409</v>
      </c>
      <c r="AB66" s="1057"/>
      <c r="AC66" s="1057"/>
      <c r="AD66" s="1057"/>
      <c r="AE66" s="1058"/>
      <c r="AF66" s="1062" t="s">
        <v>393</v>
      </c>
      <c r="AG66" s="1063"/>
      <c r="AH66" s="1063"/>
      <c r="AI66" s="1063"/>
      <c r="AJ66" s="1064"/>
      <c r="AK66" s="1056" t="s">
        <v>410</v>
      </c>
      <c r="AL66" s="1051"/>
      <c r="AM66" s="1051"/>
      <c r="AN66" s="1051"/>
      <c r="AO66" s="1052"/>
      <c r="AP66" s="1056" t="s">
        <v>411</v>
      </c>
      <c r="AQ66" s="1057"/>
      <c r="AR66" s="1057"/>
      <c r="AS66" s="1057"/>
      <c r="AT66" s="1058"/>
      <c r="AU66" s="1056" t="s">
        <v>412</v>
      </c>
      <c r="AV66" s="1057"/>
      <c r="AW66" s="1057"/>
      <c r="AX66" s="1057"/>
      <c r="AY66" s="1058"/>
      <c r="AZ66" s="1056" t="s">
        <v>374</v>
      </c>
      <c r="BA66" s="1057"/>
      <c r="BB66" s="1057"/>
      <c r="BC66" s="1057"/>
      <c r="BD66" s="1072"/>
      <c r="BE66" s="260"/>
      <c r="BF66" s="260"/>
      <c r="BG66" s="260"/>
      <c r="BH66" s="260"/>
      <c r="BI66" s="260"/>
      <c r="BJ66" s="260"/>
      <c r="BK66" s="260"/>
      <c r="BL66" s="260"/>
      <c r="BM66" s="260"/>
      <c r="BN66" s="260"/>
      <c r="BO66" s="260"/>
      <c r="BP66" s="260"/>
      <c r="BQ66" s="257">
        <v>60</v>
      </c>
      <c r="BR66" s="262"/>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1"/>
    </row>
    <row r="67" spans="1:131" s="242"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0"/>
      <c r="BF67" s="260"/>
      <c r="BG67" s="260"/>
      <c r="BH67" s="260"/>
      <c r="BI67" s="260"/>
      <c r="BJ67" s="260"/>
      <c r="BK67" s="260"/>
      <c r="BL67" s="260"/>
      <c r="BM67" s="260"/>
      <c r="BN67" s="260"/>
      <c r="BO67" s="260"/>
      <c r="BP67" s="260"/>
      <c r="BQ67" s="257">
        <v>61</v>
      </c>
      <c r="BR67" s="262"/>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1"/>
    </row>
    <row r="68" spans="1:131" s="242" customFormat="1" ht="26.25" customHeight="1" thickTop="1">
      <c r="A68" s="253">
        <v>1</v>
      </c>
      <c r="B68" s="1040" t="s">
        <v>577</v>
      </c>
      <c r="C68" s="1041"/>
      <c r="D68" s="1041"/>
      <c r="E68" s="1041"/>
      <c r="F68" s="1041"/>
      <c r="G68" s="1041"/>
      <c r="H68" s="1041"/>
      <c r="I68" s="1041"/>
      <c r="J68" s="1041"/>
      <c r="K68" s="1041"/>
      <c r="L68" s="1041"/>
      <c r="M68" s="1041"/>
      <c r="N68" s="1041"/>
      <c r="O68" s="1041"/>
      <c r="P68" s="1042"/>
      <c r="Q68" s="1043">
        <v>1596</v>
      </c>
      <c r="R68" s="1037"/>
      <c r="S68" s="1037"/>
      <c r="T68" s="1037"/>
      <c r="U68" s="1037"/>
      <c r="V68" s="1037">
        <v>1515</v>
      </c>
      <c r="W68" s="1037"/>
      <c r="X68" s="1037"/>
      <c r="Y68" s="1037"/>
      <c r="Z68" s="1037"/>
      <c r="AA68" s="1037">
        <v>81</v>
      </c>
      <c r="AB68" s="1037"/>
      <c r="AC68" s="1037"/>
      <c r="AD68" s="1037"/>
      <c r="AE68" s="1037"/>
      <c r="AF68" s="1037">
        <v>81</v>
      </c>
      <c r="AG68" s="1037"/>
      <c r="AH68" s="1037"/>
      <c r="AI68" s="1037"/>
      <c r="AJ68" s="1037"/>
      <c r="AK68" s="1037">
        <v>647</v>
      </c>
      <c r="AL68" s="1037"/>
      <c r="AM68" s="1037"/>
      <c r="AN68" s="1037"/>
      <c r="AO68" s="1037"/>
      <c r="AP68" s="1037">
        <v>5201</v>
      </c>
      <c r="AQ68" s="1037"/>
      <c r="AR68" s="1037"/>
      <c r="AS68" s="1037"/>
      <c r="AT68" s="1037"/>
      <c r="AU68" s="1037">
        <v>2647</v>
      </c>
      <c r="AV68" s="1037"/>
      <c r="AW68" s="1037"/>
      <c r="AX68" s="1037"/>
      <c r="AY68" s="1037"/>
      <c r="AZ68" s="1038"/>
      <c r="BA68" s="1038"/>
      <c r="BB68" s="1038"/>
      <c r="BC68" s="1038"/>
      <c r="BD68" s="1039"/>
      <c r="BE68" s="260"/>
      <c r="BF68" s="260"/>
      <c r="BG68" s="260"/>
      <c r="BH68" s="260"/>
      <c r="BI68" s="260"/>
      <c r="BJ68" s="260"/>
      <c r="BK68" s="260"/>
      <c r="BL68" s="260"/>
      <c r="BM68" s="260"/>
      <c r="BN68" s="260"/>
      <c r="BO68" s="260"/>
      <c r="BP68" s="260"/>
      <c r="BQ68" s="257">
        <v>62</v>
      </c>
      <c r="BR68" s="262"/>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1"/>
    </row>
    <row r="69" spans="1:131" s="242" customFormat="1" ht="26.25" customHeight="1">
      <c r="A69" s="256">
        <v>2</v>
      </c>
      <c r="B69" s="1029" t="s">
        <v>578</v>
      </c>
      <c r="C69" s="1030"/>
      <c r="D69" s="1030"/>
      <c r="E69" s="1030"/>
      <c r="F69" s="1030"/>
      <c r="G69" s="1030"/>
      <c r="H69" s="1030"/>
      <c r="I69" s="1030"/>
      <c r="J69" s="1030"/>
      <c r="K69" s="1030"/>
      <c r="L69" s="1030"/>
      <c r="M69" s="1030"/>
      <c r="N69" s="1030"/>
      <c r="O69" s="1030"/>
      <c r="P69" s="1031"/>
      <c r="Q69" s="1032">
        <v>1373</v>
      </c>
      <c r="R69" s="1026"/>
      <c r="S69" s="1026"/>
      <c r="T69" s="1026"/>
      <c r="U69" s="1026"/>
      <c r="V69" s="1026">
        <v>1351</v>
      </c>
      <c r="W69" s="1026"/>
      <c r="X69" s="1026"/>
      <c r="Y69" s="1026"/>
      <c r="Z69" s="1026"/>
      <c r="AA69" s="1026">
        <v>22</v>
      </c>
      <c r="AB69" s="1026"/>
      <c r="AC69" s="1026"/>
      <c r="AD69" s="1026"/>
      <c r="AE69" s="1026"/>
      <c r="AF69" s="1026">
        <v>22</v>
      </c>
      <c r="AG69" s="1026"/>
      <c r="AH69" s="1026"/>
      <c r="AI69" s="1026"/>
      <c r="AJ69" s="1026"/>
      <c r="AK69" s="1026">
        <v>52</v>
      </c>
      <c r="AL69" s="1026"/>
      <c r="AM69" s="1026"/>
      <c r="AN69" s="1026"/>
      <c r="AO69" s="1026"/>
      <c r="AP69" s="1026">
        <v>662</v>
      </c>
      <c r="AQ69" s="1026"/>
      <c r="AR69" s="1026"/>
      <c r="AS69" s="1026"/>
      <c r="AT69" s="1026"/>
      <c r="AU69" s="1026">
        <v>357</v>
      </c>
      <c r="AV69" s="1026"/>
      <c r="AW69" s="1026"/>
      <c r="AX69" s="1026"/>
      <c r="AY69" s="1026"/>
      <c r="AZ69" s="1027"/>
      <c r="BA69" s="1027"/>
      <c r="BB69" s="1027"/>
      <c r="BC69" s="1027"/>
      <c r="BD69" s="1028"/>
      <c r="BE69" s="260"/>
      <c r="BF69" s="260"/>
      <c r="BG69" s="260"/>
      <c r="BH69" s="260"/>
      <c r="BI69" s="260"/>
      <c r="BJ69" s="260"/>
      <c r="BK69" s="260"/>
      <c r="BL69" s="260"/>
      <c r="BM69" s="260"/>
      <c r="BN69" s="260"/>
      <c r="BO69" s="260"/>
      <c r="BP69" s="260"/>
      <c r="BQ69" s="257">
        <v>63</v>
      </c>
      <c r="BR69" s="262"/>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1"/>
    </row>
    <row r="70" spans="1:131" s="242" customFormat="1" ht="26.25" customHeight="1">
      <c r="A70" s="256">
        <v>3</v>
      </c>
      <c r="B70" s="1029" t="s">
        <v>579</v>
      </c>
      <c r="C70" s="1030"/>
      <c r="D70" s="1030"/>
      <c r="E70" s="1030"/>
      <c r="F70" s="1030"/>
      <c r="G70" s="1030"/>
      <c r="H70" s="1030"/>
      <c r="I70" s="1030"/>
      <c r="J70" s="1030"/>
      <c r="K70" s="1030"/>
      <c r="L70" s="1030"/>
      <c r="M70" s="1030"/>
      <c r="N70" s="1030"/>
      <c r="O70" s="1030"/>
      <c r="P70" s="1031"/>
      <c r="Q70" s="1032">
        <v>3187</v>
      </c>
      <c r="R70" s="1026"/>
      <c r="S70" s="1026"/>
      <c r="T70" s="1026"/>
      <c r="U70" s="1026"/>
      <c r="V70" s="1026">
        <v>3111</v>
      </c>
      <c r="W70" s="1026"/>
      <c r="X70" s="1026"/>
      <c r="Y70" s="1026"/>
      <c r="Z70" s="1026"/>
      <c r="AA70" s="1026">
        <v>76</v>
      </c>
      <c r="AB70" s="1026"/>
      <c r="AC70" s="1026"/>
      <c r="AD70" s="1026"/>
      <c r="AE70" s="1026"/>
      <c r="AF70" s="1026">
        <v>68</v>
      </c>
      <c r="AG70" s="1026"/>
      <c r="AH70" s="1026"/>
      <c r="AI70" s="1026"/>
      <c r="AJ70" s="1026"/>
      <c r="AK70" s="1026">
        <v>407</v>
      </c>
      <c r="AL70" s="1026"/>
      <c r="AM70" s="1026"/>
      <c r="AN70" s="1026"/>
      <c r="AO70" s="1026"/>
      <c r="AP70" s="1026">
        <v>1946</v>
      </c>
      <c r="AQ70" s="1026"/>
      <c r="AR70" s="1026"/>
      <c r="AS70" s="1026"/>
      <c r="AT70" s="1026"/>
      <c r="AU70" s="1026">
        <v>520</v>
      </c>
      <c r="AV70" s="1026"/>
      <c r="AW70" s="1026"/>
      <c r="AX70" s="1026"/>
      <c r="AY70" s="1026"/>
      <c r="AZ70" s="1027"/>
      <c r="BA70" s="1027"/>
      <c r="BB70" s="1027"/>
      <c r="BC70" s="1027"/>
      <c r="BD70" s="1028"/>
      <c r="BE70" s="260"/>
      <c r="BF70" s="260"/>
      <c r="BG70" s="260"/>
      <c r="BH70" s="260"/>
      <c r="BI70" s="260"/>
      <c r="BJ70" s="260"/>
      <c r="BK70" s="260"/>
      <c r="BL70" s="260"/>
      <c r="BM70" s="260"/>
      <c r="BN70" s="260"/>
      <c r="BO70" s="260"/>
      <c r="BP70" s="260"/>
      <c r="BQ70" s="257">
        <v>64</v>
      </c>
      <c r="BR70" s="262"/>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1"/>
    </row>
    <row r="71" spans="1:131" s="242" customFormat="1" ht="26.25" customHeight="1">
      <c r="A71" s="256">
        <v>4</v>
      </c>
      <c r="B71" s="1029" t="s">
        <v>580</v>
      </c>
      <c r="C71" s="1030"/>
      <c r="D71" s="1030"/>
      <c r="E71" s="1030"/>
      <c r="F71" s="1030"/>
      <c r="G71" s="1030"/>
      <c r="H71" s="1030"/>
      <c r="I71" s="1030"/>
      <c r="J71" s="1030"/>
      <c r="K71" s="1030"/>
      <c r="L71" s="1030"/>
      <c r="M71" s="1030"/>
      <c r="N71" s="1030"/>
      <c r="O71" s="1030"/>
      <c r="P71" s="1031"/>
      <c r="Q71" s="1032">
        <v>265</v>
      </c>
      <c r="R71" s="1026"/>
      <c r="S71" s="1026"/>
      <c r="T71" s="1026"/>
      <c r="U71" s="1026"/>
      <c r="V71" s="1026">
        <v>238</v>
      </c>
      <c r="W71" s="1026"/>
      <c r="X71" s="1026"/>
      <c r="Y71" s="1026"/>
      <c r="Z71" s="1026"/>
      <c r="AA71" s="1026">
        <v>28</v>
      </c>
      <c r="AB71" s="1026"/>
      <c r="AC71" s="1026"/>
      <c r="AD71" s="1026"/>
      <c r="AE71" s="1026"/>
      <c r="AF71" s="1026">
        <v>28</v>
      </c>
      <c r="AG71" s="1026"/>
      <c r="AH71" s="1026"/>
      <c r="AI71" s="1026"/>
      <c r="AJ71" s="1026"/>
      <c r="AK71" s="1026">
        <v>0</v>
      </c>
      <c r="AL71" s="1026"/>
      <c r="AM71" s="1026"/>
      <c r="AN71" s="1026"/>
      <c r="AO71" s="1026"/>
      <c r="AP71" s="1026">
        <v>45</v>
      </c>
      <c r="AQ71" s="1026"/>
      <c r="AR71" s="1026"/>
      <c r="AS71" s="1026"/>
      <c r="AT71" s="1026"/>
      <c r="AU71" s="1026">
        <v>9</v>
      </c>
      <c r="AV71" s="1026"/>
      <c r="AW71" s="1026"/>
      <c r="AX71" s="1026"/>
      <c r="AY71" s="1026"/>
      <c r="AZ71" s="1027"/>
      <c r="BA71" s="1027"/>
      <c r="BB71" s="1027"/>
      <c r="BC71" s="1027"/>
      <c r="BD71" s="1028"/>
      <c r="BE71" s="260"/>
      <c r="BF71" s="260"/>
      <c r="BG71" s="260"/>
      <c r="BH71" s="260"/>
      <c r="BI71" s="260"/>
      <c r="BJ71" s="260"/>
      <c r="BK71" s="260"/>
      <c r="BL71" s="260"/>
      <c r="BM71" s="260"/>
      <c r="BN71" s="260"/>
      <c r="BO71" s="260"/>
      <c r="BP71" s="260"/>
      <c r="BQ71" s="257">
        <v>65</v>
      </c>
      <c r="BR71" s="262"/>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1"/>
    </row>
    <row r="72" spans="1:131" s="242" customFormat="1" ht="26.25" customHeight="1">
      <c r="A72" s="256">
        <v>5</v>
      </c>
      <c r="B72" s="1029" t="s">
        <v>581</v>
      </c>
      <c r="C72" s="1030"/>
      <c r="D72" s="1030"/>
      <c r="E72" s="1030"/>
      <c r="F72" s="1030"/>
      <c r="G72" s="1030"/>
      <c r="H72" s="1030"/>
      <c r="I72" s="1030"/>
      <c r="J72" s="1030"/>
      <c r="K72" s="1030"/>
      <c r="L72" s="1030"/>
      <c r="M72" s="1030"/>
      <c r="N72" s="1030"/>
      <c r="O72" s="1030"/>
      <c r="P72" s="1031"/>
      <c r="Q72" s="1032">
        <v>758</v>
      </c>
      <c r="R72" s="1026"/>
      <c r="S72" s="1026"/>
      <c r="T72" s="1026"/>
      <c r="U72" s="1026"/>
      <c r="V72" s="1026">
        <v>748</v>
      </c>
      <c r="W72" s="1026"/>
      <c r="X72" s="1026"/>
      <c r="Y72" s="1026"/>
      <c r="Z72" s="1026"/>
      <c r="AA72" s="1026">
        <v>11</v>
      </c>
      <c r="AB72" s="1026"/>
      <c r="AC72" s="1026"/>
      <c r="AD72" s="1026"/>
      <c r="AE72" s="1026"/>
      <c r="AF72" s="1026">
        <v>11</v>
      </c>
      <c r="AG72" s="1026"/>
      <c r="AH72" s="1026"/>
      <c r="AI72" s="1026"/>
      <c r="AJ72" s="1026"/>
      <c r="AK72" s="1026">
        <v>41</v>
      </c>
      <c r="AL72" s="1026"/>
      <c r="AM72" s="1026"/>
      <c r="AN72" s="1026"/>
      <c r="AO72" s="1026"/>
      <c r="AP72" s="1026">
        <v>1498</v>
      </c>
      <c r="AQ72" s="1026"/>
      <c r="AR72" s="1026"/>
      <c r="AS72" s="1026"/>
      <c r="AT72" s="1026"/>
      <c r="AU72" s="1026" t="s">
        <v>593</v>
      </c>
      <c r="AV72" s="1026"/>
      <c r="AW72" s="1026"/>
      <c r="AX72" s="1026"/>
      <c r="AY72" s="1026"/>
      <c r="AZ72" s="1027"/>
      <c r="BA72" s="1027"/>
      <c r="BB72" s="1027"/>
      <c r="BC72" s="1027"/>
      <c r="BD72" s="1028"/>
      <c r="BE72" s="260"/>
      <c r="BF72" s="260"/>
      <c r="BG72" s="260"/>
      <c r="BH72" s="260"/>
      <c r="BI72" s="260"/>
      <c r="BJ72" s="260"/>
      <c r="BK72" s="260"/>
      <c r="BL72" s="260"/>
      <c r="BM72" s="260"/>
      <c r="BN72" s="260"/>
      <c r="BO72" s="260"/>
      <c r="BP72" s="260"/>
      <c r="BQ72" s="257">
        <v>66</v>
      </c>
      <c r="BR72" s="262"/>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1"/>
    </row>
    <row r="73" spans="1:131" s="242" customFormat="1" ht="26.25" customHeight="1">
      <c r="A73" s="256">
        <v>6</v>
      </c>
      <c r="B73" s="1029" t="s">
        <v>582</v>
      </c>
      <c r="C73" s="1030"/>
      <c r="D73" s="1030"/>
      <c r="E73" s="1030"/>
      <c r="F73" s="1030"/>
      <c r="G73" s="1030"/>
      <c r="H73" s="1030"/>
      <c r="I73" s="1030"/>
      <c r="J73" s="1030"/>
      <c r="K73" s="1030"/>
      <c r="L73" s="1030"/>
      <c r="M73" s="1030"/>
      <c r="N73" s="1030"/>
      <c r="O73" s="1030"/>
      <c r="P73" s="1031"/>
      <c r="Q73" s="1032">
        <v>1497</v>
      </c>
      <c r="R73" s="1026"/>
      <c r="S73" s="1026"/>
      <c r="T73" s="1026"/>
      <c r="U73" s="1026"/>
      <c r="V73" s="1026">
        <v>1481</v>
      </c>
      <c r="W73" s="1026"/>
      <c r="X73" s="1026"/>
      <c r="Y73" s="1026"/>
      <c r="Z73" s="1026"/>
      <c r="AA73" s="1026">
        <v>15</v>
      </c>
      <c r="AB73" s="1026"/>
      <c r="AC73" s="1026"/>
      <c r="AD73" s="1026"/>
      <c r="AE73" s="1026"/>
      <c r="AF73" s="1026">
        <v>15</v>
      </c>
      <c r="AG73" s="1026"/>
      <c r="AH73" s="1026"/>
      <c r="AI73" s="1026"/>
      <c r="AJ73" s="1026"/>
      <c r="AK73" s="1026" t="s">
        <v>593</v>
      </c>
      <c r="AL73" s="1026"/>
      <c r="AM73" s="1026"/>
      <c r="AN73" s="1026"/>
      <c r="AO73" s="1026"/>
      <c r="AP73" s="1026" t="s">
        <v>593</v>
      </c>
      <c r="AQ73" s="1026"/>
      <c r="AR73" s="1026"/>
      <c r="AS73" s="1026"/>
      <c r="AT73" s="1026"/>
      <c r="AU73" s="1026" t="s">
        <v>593</v>
      </c>
      <c r="AV73" s="1026"/>
      <c r="AW73" s="1026"/>
      <c r="AX73" s="1026"/>
      <c r="AY73" s="1026"/>
      <c r="AZ73" s="1027" t="s">
        <v>585</v>
      </c>
      <c r="BA73" s="1027"/>
      <c r="BB73" s="1027"/>
      <c r="BC73" s="1027"/>
      <c r="BD73" s="1028"/>
      <c r="BE73" s="260"/>
      <c r="BF73" s="260"/>
      <c r="BG73" s="260"/>
      <c r="BH73" s="260"/>
      <c r="BI73" s="260"/>
      <c r="BJ73" s="260"/>
      <c r="BK73" s="260"/>
      <c r="BL73" s="260"/>
      <c r="BM73" s="260"/>
      <c r="BN73" s="260"/>
      <c r="BO73" s="260"/>
      <c r="BP73" s="260"/>
      <c r="BQ73" s="257">
        <v>67</v>
      </c>
      <c r="BR73" s="262"/>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1"/>
    </row>
    <row r="74" spans="1:131" s="242" customFormat="1" ht="26.25" customHeight="1">
      <c r="A74" s="256">
        <v>7</v>
      </c>
      <c r="B74" s="1029" t="s">
        <v>582</v>
      </c>
      <c r="C74" s="1030"/>
      <c r="D74" s="1030"/>
      <c r="E74" s="1030"/>
      <c r="F74" s="1030"/>
      <c r="G74" s="1030"/>
      <c r="H74" s="1030"/>
      <c r="I74" s="1030"/>
      <c r="J74" s="1030"/>
      <c r="K74" s="1030"/>
      <c r="L74" s="1030"/>
      <c r="M74" s="1030"/>
      <c r="N74" s="1030"/>
      <c r="O74" s="1030"/>
      <c r="P74" s="1031"/>
      <c r="Q74" s="1032">
        <v>768538</v>
      </c>
      <c r="R74" s="1026"/>
      <c r="S74" s="1026"/>
      <c r="T74" s="1026"/>
      <c r="U74" s="1026"/>
      <c r="V74" s="1026">
        <v>753941</v>
      </c>
      <c r="W74" s="1026"/>
      <c r="X74" s="1026"/>
      <c r="Y74" s="1026"/>
      <c r="Z74" s="1026"/>
      <c r="AA74" s="1026">
        <v>14597</v>
      </c>
      <c r="AB74" s="1026"/>
      <c r="AC74" s="1026"/>
      <c r="AD74" s="1026"/>
      <c r="AE74" s="1026"/>
      <c r="AF74" s="1026">
        <v>14597</v>
      </c>
      <c r="AG74" s="1026"/>
      <c r="AH74" s="1026"/>
      <c r="AI74" s="1026"/>
      <c r="AJ74" s="1026"/>
      <c r="AK74" s="1026">
        <v>7714</v>
      </c>
      <c r="AL74" s="1026"/>
      <c r="AM74" s="1026"/>
      <c r="AN74" s="1026"/>
      <c r="AO74" s="1026"/>
      <c r="AP74" s="1026" t="s">
        <v>593</v>
      </c>
      <c r="AQ74" s="1026"/>
      <c r="AR74" s="1026"/>
      <c r="AS74" s="1026"/>
      <c r="AT74" s="1026"/>
      <c r="AU74" s="1026" t="s">
        <v>593</v>
      </c>
      <c r="AV74" s="1026"/>
      <c r="AW74" s="1026"/>
      <c r="AX74" s="1026"/>
      <c r="AY74" s="1026"/>
      <c r="AZ74" s="1027" t="s">
        <v>586</v>
      </c>
      <c r="BA74" s="1027"/>
      <c r="BB74" s="1027"/>
      <c r="BC74" s="1027"/>
      <c r="BD74" s="1028"/>
      <c r="BE74" s="260"/>
      <c r="BF74" s="260"/>
      <c r="BG74" s="260"/>
      <c r="BH74" s="260"/>
      <c r="BI74" s="260"/>
      <c r="BJ74" s="260"/>
      <c r="BK74" s="260"/>
      <c r="BL74" s="260"/>
      <c r="BM74" s="260"/>
      <c r="BN74" s="260"/>
      <c r="BO74" s="260"/>
      <c r="BP74" s="260"/>
      <c r="BQ74" s="257">
        <v>68</v>
      </c>
      <c r="BR74" s="262"/>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1"/>
    </row>
    <row r="75" spans="1:131" s="242" customFormat="1" ht="26.25" customHeight="1">
      <c r="A75" s="256">
        <v>8</v>
      </c>
      <c r="B75" s="1029" t="s">
        <v>583</v>
      </c>
      <c r="C75" s="1030"/>
      <c r="D75" s="1030"/>
      <c r="E75" s="1030"/>
      <c r="F75" s="1030"/>
      <c r="G75" s="1030"/>
      <c r="H75" s="1030"/>
      <c r="I75" s="1030"/>
      <c r="J75" s="1030"/>
      <c r="K75" s="1030"/>
      <c r="L75" s="1030"/>
      <c r="M75" s="1030"/>
      <c r="N75" s="1030"/>
      <c r="O75" s="1030"/>
      <c r="P75" s="1031"/>
      <c r="Q75" s="1033">
        <v>22719</v>
      </c>
      <c r="R75" s="1034"/>
      <c r="S75" s="1034"/>
      <c r="T75" s="1034"/>
      <c r="U75" s="1035"/>
      <c r="V75" s="1036">
        <v>22555</v>
      </c>
      <c r="W75" s="1034"/>
      <c r="X75" s="1034"/>
      <c r="Y75" s="1034"/>
      <c r="Z75" s="1035"/>
      <c r="AA75" s="1036">
        <v>165</v>
      </c>
      <c r="AB75" s="1034"/>
      <c r="AC75" s="1034"/>
      <c r="AD75" s="1034"/>
      <c r="AE75" s="1035"/>
      <c r="AF75" s="1036">
        <v>165</v>
      </c>
      <c r="AG75" s="1034"/>
      <c r="AH75" s="1034"/>
      <c r="AI75" s="1034"/>
      <c r="AJ75" s="1035"/>
      <c r="AK75" s="1036">
        <v>20</v>
      </c>
      <c r="AL75" s="1034"/>
      <c r="AM75" s="1034"/>
      <c r="AN75" s="1034"/>
      <c r="AO75" s="1035"/>
      <c r="AP75" s="1026" t="s">
        <v>593</v>
      </c>
      <c r="AQ75" s="1026"/>
      <c r="AR75" s="1026"/>
      <c r="AS75" s="1026"/>
      <c r="AT75" s="1026"/>
      <c r="AU75" s="1026" t="s">
        <v>593</v>
      </c>
      <c r="AV75" s="1026"/>
      <c r="AW75" s="1026"/>
      <c r="AX75" s="1026"/>
      <c r="AY75" s="1026"/>
      <c r="AZ75" s="1027" t="s">
        <v>585</v>
      </c>
      <c r="BA75" s="1027"/>
      <c r="BB75" s="1027"/>
      <c r="BC75" s="1027"/>
      <c r="BD75" s="1028"/>
      <c r="BE75" s="260"/>
      <c r="BF75" s="260"/>
      <c r="BG75" s="260"/>
      <c r="BH75" s="260"/>
      <c r="BI75" s="260"/>
      <c r="BJ75" s="260"/>
      <c r="BK75" s="260"/>
      <c r="BL75" s="260"/>
      <c r="BM75" s="260"/>
      <c r="BN75" s="260"/>
      <c r="BO75" s="260"/>
      <c r="BP75" s="260"/>
      <c r="BQ75" s="257">
        <v>69</v>
      </c>
      <c r="BR75" s="262"/>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1"/>
    </row>
    <row r="76" spans="1:131" s="242" customFormat="1" ht="26.25" customHeight="1">
      <c r="A76" s="256">
        <v>9</v>
      </c>
      <c r="B76" s="1029" t="s">
        <v>583</v>
      </c>
      <c r="C76" s="1030"/>
      <c r="D76" s="1030"/>
      <c r="E76" s="1030"/>
      <c r="F76" s="1030"/>
      <c r="G76" s="1030"/>
      <c r="H76" s="1030"/>
      <c r="I76" s="1030"/>
      <c r="J76" s="1030"/>
      <c r="K76" s="1030"/>
      <c r="L76" s="1030"/>
      <c r="M76" s="1030"/>
      <c r="N76" s="1030"/>
      <c r="O76" s="1030"/>
      <c r="P76" s="1031"/>
      <c r="Q76" s="1033">
        <v>329</v>
      </c>
      <c r="R76" s="1034"/>
      <c r="S76" s="1034"/>
      <c r="T76" s="1034"/>
      <c r="U76" s="1035"/>
      <c r="V76" s="1036">
        <v>135</v>
      </c>
      <c r="W76" s="1034"/>
      <c r="X76" s="1034"/>
      <c r="Y76" s="1034"/>
      <c r="Z76" s="1035"/>
      <c r="AA76" s="1036">
        <v>194</v>
      </c>
      <c r="AB76" s="1034"/>
      <c r="AC76" s="1034"/>
      <c r="AD76" s="1034"/>
      <c r="AE76" s="1035"/>
      <c r="AF76" s="1036">
        <v>194</v>
      </c>
      <c r="AG76" s="1034"/>
      <c r="AH76" s="1034"/>
      <c r="AI76" s="1034"/>
      <c r="AJ76" s="1035"/>
      <c r="AK76" s="1036" t="s">
        <v>593</v>
      </c>
      <c r="AL76" s="1034"/>
      <c r="AM76" s="1034"/>
      <c r="AN76" s="1034"/>
      <c r="AO76" s="1035"/>
      <c r="AP76" s="1026" t="s">
        <v>593</v>
      </c>
      <c r="AQ76" s="1026"/>
      <c r="AR76" s="1026"/>
      <c r="AS76" s="1026"/>
      <c r="AT76" s="1026"/>
      <c r="AU76" s="1026" t="s">
        <v>593</v>
      </c>
      <c r="AV76" s="1026"/>
      <c r="AW76" s="1026"/>
      <c r="AX76" s="1026"/>
      <c r="AY76" s="1026"/>
      <c r="AZ76" s="1027" t="s">
        <v>587</v>
      </c>
      <c r="BA76" s="1027"/>
      <c r="BB76" s="1027"/>
      <c r="BC76" s="1027"/>
      <c r="BD76" s="1028"/>
      <c r="BE76" s="260"/>
      <c r="BF76" s="260"/>
      <c r="BG76" s="260"/>
      <c r="BH76" s="260"/>
      <c r="BI76" s="260"/>
      <c r="BJ76" s="260"/>
      <c r="BK76" s="260"/>
      <c r="BL76" s="260"/>
      <c r="BM76" s="260"/>
      <c r="BN76" s="260"/>
      <c r="BO76" s="260"/>
      <c r="BP76" s="260"/>
      <c r="BQ76" s="257">
        <v>70</v>
      </c>
      <c r="BR76" s="262"/>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1"/>
    </row>
    <row r="77" spans="1:131" s="242" customFormat="1" ht="26.25" customHeight="1">
      <c r="A77" s="256">
        <v>10</v>
      </c>
      <c r="B77" s="1029" t="s">
        <v>584</v>
      </c>
      <c r="C77" s="1030"/>
      <c r="D77" s="1030"/>
      <c r="E77" s="1030"/>
      <c r="F77" s="1030"/>
      <c r="G77" s="1030"/>
      <c r="H77" s="1030"/>
      <c r="I77" s="1030"/>
      <c r="J77" s="1030"/>
      <c r="K77" s="1030"/>
      <c r="L77" s="1030"/>
      <c r="M77" s="1030"/>
      <c r="N77" s="1030"/>
      <c r="O77" s="1030"/>
      <c r="P77" s="1031"/>
      <c r="Q77" s="1033">
        <v>348</v>
      </c>
      <c r="R77" s="1034"/>
      <c r="S77" s="1034"/>
      <c r="T77" s="1034"/>
      <c r="U77" s="1035"/>
      <c r="V77" s="1036">
        <v>320</v>
      </c>
      <c r="W77" s="1034"/>
      <c r="X77" s="1034"/>
      <c r="Y77" s="1034"/>
      <c r="Z77" s="1035"/>
      <c r="AA77" s="1036">
        <v>28</v>
      </c>
      <c r="AB77" s="1034"/>
      <c r="AC77" s="1034"/>
      <c r="AD77" s="1034"/>
      <c r="AE77" s="1035"/>
      <c r="AF77" s="1036">
        <v>28</v>
      </c>
      <c r="AG77" s="1034"/>
      <c r="AH77" s="1034"/>
      <c r="AI77" s="1034"/>
      <c r="AJ77" s="1035"/>
      <c r="AK77" s="1036">
        <v>14</v>
      </c>
      <c r="AL77" s="1034"/>
      <c r="AM77" s="1034"/>
      <c r="AN77" s="1034"/>
      <c r="AO77" s="1035"/>
      <c r="AP77" s="1026" t="s">
        <v>593</v>
      </c>
      <c r="AQ77" s="1026"/>
      <c r="AR77" s="1026"/>
      <c r="AS77" s="1026"/>
      <c r="AT77" s="1026"/>
      <c r="AU77" s="1026" t="s">
        <v>593</v>
      </c>
      <c r="AV77" s="1026"/>
      <c r="AW77" s="1026"/>
      <c r="AX77" s="1026"/>
      <c r="AY77" s="1026"/>
      <c r="AZ77" s="1027"/>
      <c r="BA77" s="1027"/>
      <c r="BB77" s="1027"/>
      <c r="BC77" s="1027"/>
      <c r="BD77" s="1028"/>
      <c r="BE77" s="260"/>
      <c r="BF77" s="260"/>
      <c r="BG77" s="260"/>
      <c r="BH77" s="260"/>
      <c r="BI77" s="260"/>
      <c r="BJ77" s="260"/>
      <c r="BK77" s="260"/>
      <c r="BL77" s="260"/>
      <c r="BM77" s="260"/>
      <c r="BN77" s="260"/>
      <c r="BO77" s="260"/>
      <c r="BP77" s="260"/>
      <c r="BQ77" s="257">
        <v>71</v>
      </c>
      <c r="BR77" s="262"/>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1"/>
    </row>
    <row r="78" spans="1:131" s="242" customFormat="1" ht="26.25" customHeight="1">
      <c r="A78" s="256">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0"/>
      <c r="BF78" s="260"/>
      <c r="BG78" s="260"/>
      <c r="BH78" s="260"/>
      <c r="BI78" s="260"/>
      <c r="BJ78" s="263"/>
      <c r="BK78" s="263"/>
      <c r="BL78" s="263"/>
      <c r="BM78" s="263"/>
      <c r="BN78" s="263"/>
      <c r="BO78" s="260"/>
      <c r="BP78" s="260"/>
      <c r="BQ78" s="257">
        <v>72</v>
      </c>
      <c r="BR78" s="262"/>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1"/>
    </row>
    <row r="79" spans="1:131" s="242" customFormat="1" ht="26.25" customHeight="1">
      <c r="A79" s="256">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0"/>
      <c r="BF79" s="260"/>
      <c r="BG79" s="260"/>
      <c r="BH79" s="260"/>
      <c r="BI79" s="260"/>
      <c r="BJ79" s="263"/>
      <c r="BK79" s="263"/>
      <c r="BL79" s="263"/>
      <c r="BM79" s="263"/>
      <c r="BN79" s="263"/>
      <c r="BO79" s="260"/>
      <c r="BP79" s="260"/>
      <c r="BQ79" s="257">
        <v>73</v>
      </c>
      <c r="BR79" s="262"/>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1"/>
    </row>
    <row r="80" spans="1:131" s="242" customFormat="1" ht="26.25" customHeight="1">
      <c r="A80" s="256">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0"/>
      <c r="BF80" s="260"/>
      <c r="BG80" s="260"/>
      <c r="BH80" s="260"/>
      <c r="BI80" s="260"/>
      <c r="BJ80" s="260"/>
      <c r="BK80" s="260"/>
      <c r="BL80" s="260"/>
      <c r="BM80" s="260"/>
      <c r="BN80" s="260"/>
      <c r="BO80" s="260"/>
      <c r="BP80" s="260"/>
      <c r="BQ80" s="257">
        <v>74</v>
      </c>
      <c r="BR80" s="262"/>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1"/>
    </row>
    <row r="81" spans="1:131" s="242" customFormat="1" ht="26.25" customHeight="1">
      <c r="A81" s="256">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0"/>
      <c r="BF81" s="260"/>
      <c r="BG81" s="260"/>
      <c r="BH81" s="260"/>
      <c r="BI81" s="260"/>
      <c r="BJ81" s="260"/>
      <c r="BK81" s="260"/>
      <c r="BL81" s="260"/>
      <c r="BM81" s="260"/>
      <c r="BN81" s="260"/>
      <c r="BO81" s="260"/>
      <c r="BP81" s="260"/>
      <c r="BQ81" s="257">
        <v>75</v>
      </c>
      <c r="BR81" s="262"/>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1"/>
    </row>
    <row r="82" spans="1:131" s="242" customFormat="1" ht="26.25" customHeight="1">
      <c r="A82" s="256">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0"/>
      <c r="BF82" s="260"/>
      <c r="BG82" s="260"/>
      <c r="BH82" s="260"/>
      <c r="BI82" s="260"/>
      <c r="BJ82" s="260"/>
      <c r="BK82" s="260"/>
      <c r="BL82" s="260"/>
      <c r="BM82" s="260"/>
      <c r="BN82" s="260"/>
      <c r="BO82" s="260"/>
      <c r="BP82" s="260"/>
      <c r="BQ82" s="257">
        <v>76</v>
      </c>
      <c r="BR82" s="262"/>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1"/>
    </row>
    <row r="83" spans="1:131" s="242" customFormat="1" ht="26.25" customHeight="1">
      <c r="A83" s="256">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0"/>
      <c r="BF83" s="260"/>
      <c r="BG83" s="260"/>
      <c r="BH83" s="260"/>
      <c r="BI83" s="260"/>
      <c r="BJ83" s="260"/>
      <c r="BK83" s="260"/>
      <c r="BL83" s="260"/>
      <c r="BM83" s="260"/>
      <c r="BN83" s="260"/>
      <c r="BO83" s="260"/>
      <c r="BP83" s="260"/>
      <c r="BQ83" s="257">
        <v>77</v>
      </c>
      <c r="BR83" s="262"/>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1"/>
    </row>
    <row r="84" spans="1:131" s="242" customFormat="1" ht="26.25" customHeight="1">
      <c r="A84" s="256">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0"/>
      <c r="BF84" s="260"/>
      <c r="BG84" s="260"/>
      <c r="BH84" s="260"/>
      <c r="BI84" s="260"/>
      <c r="BJ84" s="260"/>
      <c r="BK84" s="260"/>
      <c r="BL84" s="260"/>
      <c r="BM84" s="260"/>
      <c r="BN84" s="260"/>
      <c r="BO84" s="260"/>
      <c r="BP84" s="260"/>
      <c r="BQ84" s="257">
        <v>78</v>
      </c>
      <c r="BR84" s="262"/>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1"/>
    </row>
    <row r="85" spans="1:131" s="242" customFormat="1" ht="26.25" customHeight="1">
      <c r="A85" s="256">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0"/>
      <c r="BF85" s="260"/>
      <c r="BG85" s="260"/>
      <c r="BH85" s="260"/>
      <c r="BI85" s="260"/>
      <c r="BJ85" s="260"/>
      <c r="BK85" s="260"/>
      <c r="BL85" s="260"/>
      <c r="BM85" s="260"/>
      <c r="BN85" s="260"/>
      <c r="BO85" s="260"/>
      <c r="BP85" s="260"/>
      <c r="BQ85" s="257">
        <v>79</v>
      </c>
      <c r="BR85" s="262"/>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1"/>
    </row>
    <row r="86" spans="1:131" s="242" customFormat="1" ht="26.25" customHeight="1">
      <c r="A86" s="256">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0"/>
      <c r="BF86" s="260"/>
      <c r="BG86" s="260"/>
      <c r="BH86" s="260"/>
      <c r="BI86" s="260"/>
      <c r="BJ86" s="260"/>
      <c r="BK86" s="260"/>
      <c r="BL86" s="260"/>
      <c r="BM86" s="260"/>
      <c r="BN86" s="260"/>
      <c r="BO86" s="260"/>
      <c r="BP86" s="260"/>
      <c r="BQ86" s="257">
        <v>80</v>
      </c>
      <c r="BR86" s="262"/>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1"/>
    </row>
    <row r="87" spans="1:131" s="242" customFormat="1" ht="26.25" customHeight="1">
      <c r="A87" s="264">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0"/>
      <c r="BF87" s="260"/>
      <c r="BG87" s="260"/>
      <c r="BH87" s="260"/>
      <c r="BI87" s="260"/>
      <c r="BJ87" s="260"/>
      <c r="BK87" s="260"/>
      <c r="BL87" s="260"/>
      <c r="BM87" s="260"/>
      <c r="BN87" s="260"/>
      <c r="BO87" s="260"/>
      <c r="BP87" s="260"/>
      <c r="BQ87" s="257">
        <v>81</v>
      </c>
      <c r="BR87" s="262"/>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1"/>
    </row>
    <row r="88" spans="1:131" s="242" customFormat="1" ht="26.25" customHeight="1" thickBot="1">
      <c r="A88" s="259" t="s">
        <v>386</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0"/>
      <c r="BF88" s="260"/>
      <c r="BG88" s="260"/>
      <c r="BH88" s="260"/>
      <c r="BI88" s="260"/>
      <c r="BJ88" s="260"/>
      <c r="BK88" s="260"/>
      <c r="BL88" s="260"/>
      <c r="BM88" s="260"/>
      <c r="BN88" s="260"/>
      <c r="BO88" s="260"/>
      <c r="BP88" s="260"/>
      <c r="BQ88" s="257">
        <v>82</v>
      </c>
      <c r="BR88" s="262"/>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386</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417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418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1" customFormat="1" ht="26.25" customHeight="1">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304</v>
      </c>
      <c r="AG109" s="949"/>
      <c r="AH109" s="949"/>
      <c r="AI109" s="949"/>
      <c r="AJ109" s="950"/>
      <c r="AK109" s="951" t="s">
        <v>303</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304</v>
      </c>
      <c r="BW109" s="949"/>
      <c r="BX109" s="949"/>
      <c r="BY109" s="949"/>
      <c r="BZ109" s="950"/>
      <c r="CA109" s="951" t="s">
        <v>303</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304</v>
      </c>
      <c r="DM109" s="949"/>
      <c r="DN109" s="949"/>
      <c r="DO109" s="949"/>
      <c r="DP109" s="950"/>
      <c r="DQ109" s="951" t="s">
        <v>303</v>
      </c>
      <c r="DR109" s="949"/>
      <c r="DS109" s="949"/>
      <c r="DT109" s="949"/>
      <c r="DU109" s="950"/>
      <c r="DV109" s="951" t="s">
        <v>423</v>
      </c>
      <c r="DW109" s="949"/>
      <c r="DX109" s="949"/>
      <c r="DY109" s="949"/>
      <c r="DZ109" s="980"/>
    </row>
    <row r="110" spans="1:131" s="241" customFormat="1" ht="26.25" customHeight="1">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883055</v>
      </c>
      <c r="AB110" s="942"/>
      <c r="AC110" s="942"/>
      <c r="AD110" s="942"/>
      <c r="AE110" s="943"/>
      <c r="AF110" s="944">
        <v>931264</v>
      </c>
      <c r="AG110" s="942"/>
      <c r="AH110" s="942"/>
      <c r="AI110" s="942"/>
      <c r="AJ110" s="943"/>
      <c r="AK110" s="944">
        <v>982478</v>
      </c>
      <c r="AL110" s="942"/>
      <c r="AM110" s="942"/>
      <c r="AN110" s="942"/>
      <c r="AO110" s="943"/>
      <c r="AP110" s="945">
        <v>16.8</v>
      </c>
      <c r="AQ110" s="946"/>
      <c r="AR110" s="946"/>
      <c r="AS110" s="946"/>
      <c r="AT110" s="947"/>
      <c r="AU110" s="981" t="s">
        <v>73</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10649653</v>
      </c>
      <c r="BR110" s="889"/>
      <c r="BS110" s="889"/>
      <c r="BT110" s="889"/>
      <c r="BU110" s="889"/>
      <c r="BV110" s="889">
        <v>10377183</v>
      </c>
      <c r="BW110" s="889"/>
      <c r="BX110" s="889"/>
      <c r="BY110" s="889"/>
      <c r="BZ110" s="889"/>
      <c r="CA110" s="889">
        <v>9934804</v>
      </c>
      <c r="CB110" s="889"/>
      <c r="CC110" s="889"/>
      <c r="CD110" s="889"/>
      <c r="CE110" s="889"/>
      <c r="CF110" s="913">
        <v>169.6</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429</v>
      </c>
      <c r="DH110" s="889"/>
      <c r="DI110" s="889"/>
      <c r="DJ110" s="889"/>
      <c r="DK110" s="889"/>
      <c r="DL110" s="889" t="s">
        <v>430</v>
      </c>
      <c r="DM110" s="889"/>
      <c r="DN110" s="889"/>
      <c r="DO110" s="889"/>
      <c r="DP110" s="889"/>
      <c r="DQ110" s="889" t="s">
        <v>127</v>
      </c>
      <c r="DR110" s="889"/>
      <c r="DS110" s="889"/>
      <c r="DT110" s="889"/>
      <c r="DU110" s="889"/>
      <c r="DV110" s="890" t="s">
        <v>127</v>
      </c>
      <c r="DW110" s="890"/>
      <c r="DX110" s="890"/>
      <c r="DY110" s="890"/>
      <c r="DZ110" s="891"/>
    </row>
    <row r="111" spans="1:131" s="241" customFormat="1" ht="26.25" customHeight="1">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127</v>
      </c>
      <c r="AG111" s="970"/>
      <c r="AH111" s="970"/>
      <c r="AI111" s="970"/>
      <c r="AJ111" s="971"/>
      <c r="AK111" s="972" t="s">
        <v>432</v>
      </c>
      <c r="AL111" s="970"/>
      <c r="AM111" s="970"/>
      <c r="AN111" s="970"/>
      <c r="AO111" s="971"/>
      <c r="AP111" s="973" t="s">
        <v>127</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127</v>
      </c>
      <c r="BR111" s="861"/>
      <c r="BS111" s="861"/>
      <c r="BT111" s="861"/>
      <c r="BU111" s="861"/>
      <c r="BV111" s="861" t="s">
        <v>127</v>
      </c>
      <c r="BW111" s="861"/>
      <c r="BX111" s="861"/>
      <c r="BY111" s="861"/>
      <c r="BZ111" s="861"/>
      <c r="CA111" s="861" t="s">
        <v>434</v>
      </c>
      <c r="CB111" s="861"/>
      <c r="CC111" s="861"/>
      <c r="CD111" s="861"/>
      <c r="CE111" s="861"/>
      <c r="CF111" s="922" t="s">
        <v>434</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127</v>
      </c>
      <c r="DM111" s="861"/>
      <c r="DN111" s="861"/>
      <c r="DO111" s="861"/>
      <c r="DP111" s="861"/>
      <c r="DQ111" s="861" t="s">
        <v>436</v>
      </c>
      <c r="DR111" s="861"/>
      <c r="DS111" s="861"/>
      <c r="DT111" s="861"/>
      <c r="DU111" s="861"/>
      <c r="DV111" s="838" t="s">
        <v>127</v>
      </c>
      <c r="DW111" s="838"/>
      <c r="DX111" s="838"/>
      <c r="DY111" s="838"/>
      <c r="DZ111" s="839"/>
    </row>
    <row r="112" spans="1:131" s="241" customFormat="1" ht="26.25" customHeight="1">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434</v>
      </c>
      <c r="AG112" s="824"/>
      <c r="AH112" s="824"/>
      <c r="AI112" s="824"/>
      <c r="AJ112" s="825"/>
      <c r="AK112" s="826" t="s">
        <v>436</v>
      </c>
      <c r="AL112" s="824"/>
      <c r="AM112" s="824"/>
      <c r="AN112" s="824"/>
      <c r="AO112" s="825"/>
      <c r="AP112" s="871" t="s">
        <v>434</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174828</v>
      </c>
      <c r="BR112" s="861"/>
      <c r="BS112" s="861"/>
      <c r="BT112" s="861"/>
      <c r="BU112" s="861"/>
      <c r="BV112" s="861">
        <v>159874</v>
      </c>
      <c r="BW112" s="861"/>
      <c r="BX112" s="861"/>
      <c r="BY112" s="861"/>
      <c r="BZ112" s="861"/>
      <c r="CA112" s="861">
        <v>144989</v>
      </c>
      <c r="CB112" s="861"/>
      <c r="CC112" s="861"/>
      <c r="CD112" s="861"/>
      <c r="CE112" s="861"/>
      <c r="CF112" s="922">
        <v>2.5</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432</v>
      </c>
      <c r="DM112" s="861"/>
      <c r="DN112" s="861"/>
      <c r="DO112" s="861"/>
      <c r="DP112" s="861"/>
      <c r="DQ112" s="861" t="s">
        <v>436</v>
      </c>
      <c r="DR112" s="861"/>
      <c r="DS112" s="861"/>
      <c r="DT112" s="861"/>
      <c r="DU112" s="861"/>
      <c r="DV112" s="838" t="s">
        <v>434</v>
      </c>
      <c r="DW112" s="838"/>
      <c r="DX112" s="838"/>
      <c r="DY112" s="838"/>
      <c r="DZ112" s="839"/>
    </row>
    <row r="113" spans="1:130" s="241" customFormat="1" ht="26.25" customHeight="1">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17121</v>
      </c>
      <c r="AB113" s="970"/>
      <c r="AC113" s="970"/>
      <c r="AD113" s="970"/>
      <c r="AE113" s="971"/>
      <c r="AF113" s="972">
        <v>15920</v>
      </c>
      <c r="AG113" s="970"/>
      <c r="AH113" s="970"/>
      <c r="AI113" s="970"/>
      <c r="AJ113" s="971"/>
      <c r="AK113" s="972">
        <v>15872</v>
      </c>
      <c r="AL113" s="970"/>
      <c r="AM113" s="970"/>
      <c r="AN113" s="970"/>
      <c r="AO113" s="971"/>
      <c r="AP113" s="973">
        <v>0.3</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3456587</v>
      </c>
      <c r="BR113" s="861"/>
      <c r="BS113" s="861"/>
      <c r="BT113" s="861"/>
      <c r="BU113" s="861"/>
      <c r="BV113" s="861">
        <v>3404144</v>
      </c>
      <c r="BW113" s="861"/>
      <c r="BX113" s="861"/>
      <c r="BY113" s="861"/>
      <c r="BZ113" s="861"/>
      <c r="CA113" s="861">
        <v>3602489</v>
      </c>
      <c r="CB113" s="861"/>
      <c r="CC113" s="861"/>
      <c r="CD113" s="861"/>
      <c r="CE113" s="861"/>
      <c r="CF113" s="922">
        <v>61.5</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1" customFormat="1" ht="26.25" customHeight="1">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372138</v>
      </c>
      <c r="AB114" s="824"/>
      <c r="AC114" s="824"/>
      <c r="AD114" s="824"/>
      <c r="AE114" s="825"/>
      <c r="AF114" s="826">
        <v>354602</v>
      </c>
      <c r="AG114" s="824"/>
      <c r="AH114" s="824"/>
      <c r="AI114" s="824"/>
      <c r="AJ114" s="825"/>
      <c r="AK114" s="826">
        <v>405249</v>
      </c>
      <c r="AL114" s="824"/>
      <c r="AM114" s="824"/>
      <c r="AN114" s="824"/>
      <c r="AO114" s="825"/>
      <c r="AP114" s="871">
        <v>6.9</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1594913</v>
      </c>
      <c r="BR114" s="861"/>
      <c r="BS114" s="861"/>
      <c r="BT114" s="861"/>
      <c r="BU114" s="861"/>
      <c r="BV114" s="861">
        <v>1517430</v>
      </c>
      <c r="BW114" s="861"/>
      <c r="BX114" s="861"/>
      <c r="BY114" s="861"/>
      <c r="BZ114" s="861"/>
      <c r="CA114" s="861">
        <v>1489425</v>
      </c>
      <c r="CB114" s="861"/>
      <c r="CC114" s="861"/>
      <c r="CD114" s="861"/>
      <c r="CE114" s="861"/>
      <c r="CF114" s="922">
        <v>25.4</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447</v>
      </c>
      <c r="DM114" s="824"/>
      <c r="DN114" s="824"/>
      <c r="DO114" s="824"/>
      <c r="DP114" s="825"/>
      <c r="DQ114" s="826" t="s">
        <v>434</v>
      </c>
      <c r="DR114" s="824"/>
      <c r="DS114" s="824"/>
      <c r="DT114" s="824"/>
      <c r="DU114" s="825"/>
      <c r="DV114" s="871" t="s">
        <v>436</v>
      </c>
      <c r="DW114" s="872"/>
      <c r="DX114" s="872"/>
      <c r="DY114" s="872"/>
      <c r="DZ114" s="873"/>
    </row>
    <row r="115" spans="1:130" s="241" customFormat="1" ht="26.25" customHeight="1">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434</v>
      </c>
      <c r="AG115" s="970"/>
      <c r="AH115" s="970"/>
      <c r="AI115" s="970"/>
      <c r="AJ115" s="971"/>
      <c r="AK115" s="972" t="s">
        <v>127</v>
      </c>
      <c r="AL115" s="970"/>
      <c r="AM115" s="970"/>
      <c r="AN115" s="970"/>
      <c r="AO115" s="971"/>
      <c r="AP115" s="973" t="s">
        <v>432</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436</v>
      </c>
      <c r="BR115" s="861"/>
      <c r="BS115" s="861"/>
      <c r="BT115" s="861"/>
      <c r="BU115" s="861"/>
      <c r="BV115" s="861" t="s">
        <v>127</v>
      </c>
      <c r="BW115" s="861"/>
      <c r="BX115" s="861"/>
      <c r="BY115" s="861"/>
      <c r="BZ115" s="861"/>
      <c r="CA115" s="861" t="s">
        <v>436</v>
      </c>
      <c r="CB115" s="861"/>
      <c r="CC115" s="861"/>
      <c r="CD115" s="861"/>
      <c r="CE115" s="861"/>
      <c r="CF115" s="922" t="s">
        <v>127</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127</v>
      </c>
      <c r="DM115" s="824"/>
      <c r="DN115" s="824"/>
      <c r="DO115" s="824"/>
      <c r="DP115" s="825"/>
      <c r="DQ115" s="826" t="s">
        <v>436</v>
      </c>
      <c r="DR115" s="824"/>
      <c r="DS115" s="824"/>
      <c r="DT115" s="824"/>
      <c r="DU115" s="825"/>
      <c r="DV115" s="871" t="s">
        <v>432</v>
      </c>
      <c r="DW115" s="872"/>
      <c r="DX115" s="872"/>
      <c r="DY115" s="872"/>
      <c r="DZ115" s="873"/>
    </row>
    <row r="116" spans="1:130" s="241" customFormat="1" ht="26.25" customHeight="1">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436</v>
      </c>
      <c r="AB116" s="824"/>
      <c r="AC116" s="824"/>
      <c r="AD116" s="824"/>
      <c r="AE116" s="825"/>
      <c r="AF116" s="826" t="s">
        <v>447</v>
      </c>
      <c r="AG116" s="824"/>
      <c r="AH116" s="824"/>
      <c r="AI116" s="824"/>
      <c r="AJ116" s="825"/>
      <c r="AK116" s="826" t="s">
        <v>434</v>
      </c>
      <c r="AL116" s="824"/>
      <c r="AM116" s="824"/>
      <c r="AN116" s="824"/>
      <c r="AO116" s="825"/>
      <c r="AP116" s="871" t="s">
        <v>436</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127</v>
      </c>
      <c r="BW116" s="861"/>
      <c r="BX116" s="861"/>
      <c r="BY116" s="861"/>
      <c r="BZ116" s="861"/>
      <c r="CA116" s="861" t="s">
        <v>127</v>
      </c>
      <c r="CB116" s="861"/>
      <c r="CC116" s="861"/>
      <c r="CD116" s="861"/>
      <c r="CE116" s="861"/>
      <c r="CF116" s="922" t="s">
        <v>432</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434</v>
      </c>
      <c r="DM116" s="824"/>
      <c r="DN116" s="824"/>
      <c r="DO116" s="824"/>
      <c r="DP116" s="825"/>
      <c r="DQ116" s="826" t="s">
        <v>432</v>
      </c>
      <c r="DR116" s="824"/>
      <c r="DS116" s="824"/>
      <c r="DT116" s="824"/>
      <c r="DU116" s="825"/>
      <c r="DV116" s="871" t="s">
        <v>434</v>
      </c>
      <c r="DW116" s="872"/>
      <c r="DX116" s="872"/>
      <c r="DY116" s="872"/>
      <c r="DZ116" s="873"/>
    </row>
    <row r="117" spans="1:130" s="241" customFormat="1" ht="26.25" customHeight="1">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1272314</v>
      </c>
      <c r="AB117" s="956"/>
      <c r="AC117" s="956"/>
      <c r="AD117" s="956"/>
      <c r="AE117" s="957"/>
      <c r="AF117" s="958">
        <v>1301786</v>
      </c>
      <c r="AG117" s="956"/>
      <c r="AH117" s="956"/>
      <c r="AI117" s="956"/>
      <c r="AJ117" s="957"/>
      <c r="AK117" s="958">
        <v>1403599</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434</v>
      </c>
      <c r="BR117" s="861"/>
      <c r="BS117" s="861"/>
      <c r="BT117" s="861"/>
      <c r="BU117" s="861"/>
      <c r="BV117" s="861" t="s">
        <v>127</v>
      </c>
      <c r="BW117" s="861"/>
      <c r="BX117" s="861"/>
      <c r="BY117" s="861"/>
      <c r="BZ117" s="861"/>
      <c r="CA117" s="861" t="s">
        <v>127</v>
      </c>
      <c r="CB117" s="861"/>
      <c r="CC117" s="861"/>
      <c r="CD117" s="861"/>
      <c r="CE117" s="861"/>
      <c r="CF117" s="922" t="s">
        <v>434</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434</v>
      </c>
      <c r="DH117" s="824"/>
      <c r="DI117" s="824"/>
      <c r="DJ117" s="824"/>
      <c r="DK117" s="825"/>
      <c r="DL117" s="826" t="s">
        <v>434</v>
      </c>
      <c r="DM117" s="824"/>
      <c r="DN117" s="824"/>
      <c r="DO117" s="824"/>
      <c r="DP117" s="825"/>
      <c r="DQ117" s="826" t="s">
        <v>434</v>
      </c>
      <c r="DR117" s="824"/>
      <c r="DS117" s="824"/>
      <c r="DT117" s="824"/>
      <c r="DU117" s="825"/>
      <c r="DV117" s="871" t="s">
        <v>127</v>
      </c>
      <c r="DW117" s="872"/>
      <c r="DX117" s="872"/>
      <c r="DY117" s="872"/>
      <c r="DZ117" s="873"/>
    </row>
    <row r="118" spans="1:130" s="241" customFormat="1" ht="26.25" customHeight="1">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304</v>
      </c>
      <c r="AG118" s="949"/>
      <c r="AH118" s="949"/>
      <c r="AI118" s="949"/>
      <c r="AJ118" s="950"/>
      <c r="AK118" s="951" t="s">
        <v>303</v>
      </c>
      <c r="AL118" s="949"/>
      <c r="AM118" s="949"/>
      <c r="AN118" s="949"/>
      <c r="AO118" s="950"/>
      <c r="AP118" s="952" t="s">
        <v>423</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434</v>
      </c>
      <c r="BR118" s="892"/>
      <c r="BS118" s="892"/>
      <c r="BT118" s="892"/>
      <c r="BU118" s="892"/>
      <c r="BV118" s="892" t="s">
        <v>434</v>
      </c>
      <c r="BW118" s="892"/>
      <c r="BX118" s="892"/>
      <c r="BY118" s="892"/>
      <c r="BZ118" s="892"/>
      <c r="CA118" s="892" t="s">
        <v>434</v>
      </c>
      <c r="CB118" s="892"/>
      <c r="CC118" s="892"/>
      <c r="CD118" s="892"/>
      <c r="CE118" s="892"/>
      <c r="CF118" s="922" t="s">
        <v>127</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432</v>
      </c>
      <c r="DH118" s="824"/>
      <c r="DI118" s="824"/>
      <c r="DJ118" s="824"/>
      <c r="DK118" s="825"/>
      <c r="DL118" s="826" t="s">
        <v>434</v>
      </c>
      <c r="DM118" s="824"/>
      <c r="DN118" s="824"/>
      <c r="DO118" s="824"/>
      <c r="DP118" s="825"/>
      <c r="DQ118" s="826" t="s">
        <v>434</v>
      </c>
      <c r="DR118" s="824"/>
      <c r="DS118" s="824"/>
      <c r="DT118" s="824"/>
      <c r="DU118" s="825"/>
      <c r="DV118" s="871" t="s">
        <v>434</v>
      </c>
      <c r="DW118" s="872"/>
      <c r="DX118" s="872"/>
      <c r="DY118" s="872"/>
      <c r="DZ118" s="873"/>
    </row>
    <row r="119" spans="1:130" s="241" customFormat="1" ht="26.25" customHeight="1">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447</v>
      </c>
      <c r="AB119" s="942"/>
      <c r="AC119" s="942"/>
      <c r="AD119" s="942"/>
      <c r="AE119" s="943"/>
      <c r="AF119" s="944" t="s">
        <v>434</v>
      </c>
      <c r="AG119" s="942"/>
      <c r="AH119" s="942"/>
      <c r="AI119" s="942"/>
      <c r="AJ119" s="943"/>
      <c r="AK119" s="944" t="s">
        <v>434</v>
      </c>
      <c r="AL119" s="942"/>
      <c r="AM119" s="942"/>
      <c r="AN119" s="942"/>
      <c r="AO119" s="943"/>
      <c r="AP119" s="945" t="s">
        <v>447</v>
      </c>
      <c r="AQ119" s="946"/>
      <c r="AR119" s="946"/>
      <c r="AS119" s="946"/>
      <c r="AT119" s="947"/>
      <c r="AU119" s="985"/>
      <c r="AV119" s="986"/>
      <c r="AW119" s="986"/>
      <c r="AX119" s="986"/>
      <c r="AY119" s="986"/>
      <c r="AZ119" s="272" t="s">
        <v>183</v>
      </c>
      <c r="BA119" s="272"/>
      <c r="BB119" s="272"/>
      <c r="BC119" s="272"/>
      <c r="BD119" s="272"/>
      <c r="BE119" s="272"/>
      <c r="BF119" s="272"/>
      <c r="BG119" s="272"/>
      <c r="BH119" s="272"/>
      <c r="BI119" s="272"/>
      <c r="BJ119" s="272"/>
      <c r="BK119" s="272"/>
      <c r="BL119" s="272"/>
      <c r="BM119" s="272"/>
      <c r="BN119" s="272"/>
      <c r="BO119" s="924" t="s">
        <v>459</v>
      </c>
      <c r="BP119" s="925"/>
      <c r="BQ119" s="929">
        <v>15875981</v>
      </c>
      <c r="BR119" s="892"/>
      <c r="BS119" s="892"/>
      <c r="BT119" s="892"/>
      <c r="BU119" s="892"/>
      <c r="BV119" s="892">
        <v>15458631</v>
      </c>
      <c r="BW119" s="892"/>
      <c r="BX119" s="892"/>
      <c r="BY119" s="892"/>
      <c r="BZ119" s="892"/>
      <c r="CA119" s="892">
        <v>15171707</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447</v>
      </c>
      <c r="DM119" s="807"/>
      <c r="DN119" s="807"/>
      <c r="DO119" s="807"/>
      <c r="DP119" s="808"/>
      <c r="DQ119" s="809" t="s">
        <v>447</v>
      </c>
      <c r="DR119" s="807"/>
      <c r="DS119" s="807"/>
      <c r="DT119" s="807"/>
      <c r="DU119" s="808"/>
      <c r="DV119" s="895" t="s">
        <v>432</v>
      </c>
      <c r="DW119" s="896"/>
      <c r="DX119" s="896"/>
      <c r="DY119" s="896"/>
      <c r="DZ119" s="897"/>
    </row>
    <row r="120" spans="1:130" s="241" customFormat="1" ht="26.25" customHeight="1">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434</v>
      </c>
      <c r="AG120" s="824"/>
      <c r="AH120" s="824"/>
      <c r="AI120" s="824"/>
      <c r="AJ120" s="825"/>
      <c r="AK120" s="826" t="s">
        <v>447</v>
      </c>
      <c r="AL120" s="824"/>
      <c r="AM120" s="824"/>
      <c r="AN120" s="824"/>
      <c r="AO120" s="825"/>
      <c r="AP120" s="871" t="s">
        <v>447</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1816536</v>
      </c>
      <c r="BR120" s="889"/>
      <c r="BS120" s="889"/>
      <c r="BT120" s="889"/>
      <c r="BU120" s="889"/>
      <c r="BV120" s="889">
        <v>1616555</v>
      </c>
      <c r="BW120" s="889"/>
      <c r="BX120" s="889"/>
      <c r="BY120" s="889"/>
      <c r="BZ120" s="889"/>
      <c r="CA120" s="889">
        <v>1543124</v>
      </c>
      <c r="CB120" s="889"/>
      <c r="CC120" s="889"/>
      <c r="CD120" s="889"/>
      <c r="CE120" s="889"/>
      <c r="CF120" s="913">
        <v>26.3</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161706</v>
      </c>
      <c r="DH120" s="889"/>
      <c r="DI120" s="889"/>
      <c r="DJ120" s="889"/>
      <c r="DK120" s="889"/>
      <c r="DL120" s="889">
        <v>149426</v>
      </c>
      <c r="DM120" s="889"/>
      <c r="DN120" s="889"/>
      <c r="DO120" s="889"/>
      <c r="DP120" s="889"/>
      <c r="DQ120" s="889">
        <v>136880</v>
      </c>
      <c r="DR120" s="889"/>
      <c r="DS120" s="889"/>
      <c r="DT120" s="889"/>
      <c r="DU120" s="889"/>
      <c r="DV120" s="890">
        <v>2.2999999999999998</v>
      </c>
      <c r="DW120" s="890"/>
      <c r="DX120" s="890"/>
      <c r="DY120" s="890"/>
      <c r="DZ120" s="891"/>
    </row>
    <row r="121" spans="1:130" s="241" customFormat="1" ht="26.25" customHeight="1">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447</v>
      </c>
      <c r="AB121" s="824"/>
      <c r="AC121" s="824"/>
      <c r="AD121" s="824"/>
      <c r="AE121" s="825"/>
      <c r="AF121" s="826" t="s">
        <v>432</v>
      </c>
      <c r="AG121" s="824"/>
      <c r="AH121" s="824"/>
      <c r="AI121" s="824"/>
      <c r="AJ121" s="825"/>
      <c r="AK121" s="826" t="s">
        <v>447</v>
      </c>
      <c r="AL121" s="824"/>
      <c r="AM121" s="824"/>
      <c r="AN121" s="824"/>
      <c r="AO121" s="825"/>
      <c r="AP121" s="871" t="s">
        <v>447</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1122291</v>
      </c>
      <c r="BR121" s="861"/>
      <c r="BS121" s="861"/>
      <c r="BT121" s="861"/>
      <c r="BU121" s="861"/>
      <c r="BV121" s="861">
        <v>1037504</v>
      </c>
      <c r="BW121" s="861"/>
      <c r="BX121" s="861"/>
      <c r="BY121" s="861"/>
      <c r="BZ121" s="861"/>
      <c r="CA121" s="861">
        <v>911919</v>
      </c>
      <c r="CB121" s="861"/>
      <c r="CC121" s="861"/>
      <c r="CD121" s="861"/>
      <c r="CE121" s="861"/>
      <c r="CF121" s="922">
        <v>15.6</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v>13122</v>
      </c>
      <c r="DH121" s="861"/>
      <c r="DI121" s="861"/>
      <c r="DJ121" s="861"/>
      <c r="DK121" s="861"/>
      <c r="DL121" s="861">
        <v>10448</v>
      </c>
      <c r="DM121" s="861"/>
      <c r="DN121" s="861"/>
      <c r="DO121" s="861"/>
      <c r="DP121" s="861"/>
      <c r="DQ121" s="861">
        <v>8109</v>
      </c>
      <c r="DR121" s="861"/>
      <c r="DS121" s="861"/>
      <c r="DT121" s="861"/>
      <c r="DU121" s="861"/>
      <c r="DV121" s="838">
        <v>0.1</v>
      </c>
      <c r="DW121" s="838"/>
      <c r="DX121" s="838"/>
      <c r="DY121" s="838"/>
      <c r="DZ121" s="839"/>
    </row>
    <row r="122" spans="1:130" s="241" customFormat="1" ht="26.25" customHeight="1">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447</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10022499</v>
      </c>
      <c r="BR122" s="892"/>
      <c r="BS122" s="892"/>
      <c r="BT122" s="892"/>
      <c r="BU122" s="892"/>
      <c r="BV122" s="892">
        <v>9953712</v>
      </c>
      <c r="BW122" s="892"/>
      <c r="BX122" s="892"/>
      <c r="BY122" s="892"/>
      <c r="BZ122" s="892"/>
      <c r="CA122" s="892">
        <v>9934832</v>
      </c>
      <c r="CB122" s="892"/>
      <c r="CC122" s="892"/>
      <c r="CD122" s="892"/>
      <c r="CE122" s="892"/>
      <c r="CF122" s="893">
        <v>169.6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1" customFormat="1" ht="26.25" customHeight="1">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432</v>
      </c>
      <c r="AB123" s="824"/>
      <c r="AC123" s="824"/>
      <c r="AD123" s="824"/>
      <c r="AE123" s="825"/>
      <c r="AF123" s="826" t="s">
        <v>432</v>
      </c>
      <c r="AG123" s="824"/>
      <c r="AH123" s="824"/>
      <c r="AI123" s="824"/>
      <c r="AJ123" s="825"/>
      <c r="AK123" s="826" t="s">
        <v>447</v>
      </c>
      <c r="AL123" s="824"/>
      <c r="AM123" s="824"/>
      <c r="AN123" s="824"/>
      <c r="AO123" s="825"/>
      <c r="AP123" s="871" t="s">
        <v>432</v>
      </c>
      <c r="AQ123" s="872"/>
      <c r="AR123" s="872"/>
      <c r="AS123" s="872"/>
      <c r="AT123" s="873"/>
      <c r="AU123" s="936"/>
      <c r="AV123" s="937"/>
      <c r="AW123" s="937"/>
      <c r="AX123" s="937"/>
      <c r="AY123" s="937"/>
      <c r="AZ123" s="272" t="s">
        <v>183</v>
      </c>
      <c r="BA123" s="272"/>
      <c r="BB123" s="272"/>
      <c r="BC123" s="272"/>
      <c r="BD123" s="272"/>
      <c r="BE123" s="272"/>
      <c r="BF123" s="272"/>
      <c r="BG123" s="272"/>
      <c r="BH123" s="272"/>
      <c r="BI123" s="272"/>
      <c r="BJ123" s="272"/>
      <c r="BK123" s="272"/>
      <c r="BL123" s="272"/>
      <c r="BM123" s="272"/>
      <c r="BN123" s="272"/>
      <c r="BO123" s="924" t="s">
        <v>469</v>
      </c>
      <c r="BP123" s="925"/>
      <c r="BQ123" s="879">
        <v>12961326</v>
      </c>
      <c r="BR123" s="880"/>
      <c r="BS123" s="880"/>
      <c r="BT123" s="880"/>
      <c r="BU123" s="880"/>
      <c r="BV123" s="880">
        <v>12607771</v>
      </c>
      <c r="BW123" s="880"/>
      <c r="BX123" s="880"/>
      <c r="BY123" s="880"/>
      <c r="BZ123" s="880"/>
      <c r="CA123" s="880">
        <v>12389875</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1" customFormat="1" ht="26.25" customHeight="1" thickBot="1">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470</v>
      </c>
      <c r="AB124" s="824"/>
      <c r="AC124" s="824"/>
      <c r="AD124" s="824"/>
      <c r="AE124" s="825"/>
      <c r="AF124" s="826" t="s">
        <v>470</v>
      </c>
      <c r="AG124" s="824"/>
      <c r="AH124" s="824"/>
      <c r="AI124" s="824"/>
      <c r="AJ124" s="825"/>
      <c r="AK124" s="826" t="s">
        <v>471</v>
      </c>
      <c r="AL124" s="824"/>
      <c r="AM124" s="824"/>
      <c r="AN124" s="824"/>
      <c r="AO124" s="825"/>
      <c r="AP124" s="871" t="s">
        <v>470</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49.2</v>
      </c>
      <c r="BR124" s="878"/>
      <c r="BS124" s="878"/>
      <c r="BT124" s="878"/>
      <c r="BU124" s="878"/>
      <c r="BV124" s="878">
        <v>48.3</v>
      </c>
      <c r="BW124" s="878"/>
      <c r="BX124" s="878"/>
      <c r="BY124" s="878"/>
      <c r="BZ124" s="878"/>
      <c r="CA124" s="878">
        <v>47.4</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474</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1" customFormat="1" ht="26.25" customHeight="1">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429</v>
      </c>
      <c r="AB125" s="824"/>
      <c r="AC125" s="824"/>
      <c r="AD125" s="824"/>
      <c r="AE125" s="825"/>
      <c r="AF125" s="826" t="s">
        <v>429</v>
      </c>
      <c r="AG125" s="824"/>
      <c r="AH125" s="824"/>
      <c r="AI125" s="824"/>
      <c r="AJ125" s="825"/>
      <c r="AK125" s="826" t="s">
        <v>127</v>
      </c>
      <c r="AL125" s="824"/>
      <c r="AM125" s="824"/>
      <c r="AN125" s="824"/>
      <c r="AO125" s="825"/>
      <c r="AP125" s="871" t="s">
        <v>127</v>
      </c>
      <c r="AQ125" s="872"/>
      <c r="AR125" s="872"/>
      <c r="AS125" s="872"/>
      <c r="AT125" s="87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471</v>
      </c>
      <c r="DM125" s="889"/>
      <c r="DN125" s="889"/>
      <c r="DO125" s="889"/>
      <c r="DP125" s="889"/>
      <c r="DQ125" s="889" t="s">
        <v>127</v>
      </c>
      <c r="DR125" s="889"/>
      <c r="DS125" s="889"/>
      <c r="DT125" s="889"/>
      <c r="DU125" s="889"/>
      <c r="DV125" s="890" t="s">
        <v>477</v>
      </c>
      <c r="DW125" s="890"/>
      <c r="DX125" s="890"/>
      <c r="DY125" s="890"/>
      <c r="DZ125" s="891"/>
    </row>
    <row r="126" spans="1:130" s="241" customFormat="1" ht="26.25" customHeight="1" thickBot="1">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470</v>
      </c>
      <c r="AB126" s="824"/>
      <c r="AC126" s="824"/>
      <c r="AD126" s="824"/>
      <c r="AE126" s="825"/>
      <c r="AF126" s="826" t="s">
        <v>127</v>
      </c>
      <c r="AG126" s="824"/>
      <c r="AH126" s="824"/>
      <c r="AI126" s="824"/>
      <c r="AJ126" s="825"/>
      <c r="AK126" s="826" t="s">
        <v>477</v>
      </c>
      <c r="AL126" s="824"/>
      <c r="AM126" s="824"/>
      <c r="AN126" s="824"/>
      <c r="AO126" s="825"/>
      <c r="AP126" s="871" t="s">
        <v>127</v>
      </c>
      <c r="AQ126" s="872"/>
      <c r="AR126" s="872"/>
      <c r="AS126" s="872"/>
      <c r="AT126" s="87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479</v>
      </c>
      <c r="DH126" s="861"/>
      <c r="DI126" s="861"/>
      <c r="DJ126" s="861"/>
      <c r="DK126" s="861"/>
      <c r="DL126" s="861" t="s">
        <v>127</v>
      </c>
      <c r="DM126" s="861"/>
      <c r="DN126" s="861"/>
      <c r="DO126" s="861"/>
      <c r="DP126" s="861"/>
      <c r="DQ126" s="861" t="s">
        <v>127</v>
      </c>
      <c r="DR126" s="861"/>
      <c r="DS126" s="861"/>
      <c r="DT126" s="861"/>
      <c r="DU126" s="861"/>
      <c r="DV126" s="838" t="s">
        <v>477</v>
      </c>
      <c r="DW126" s="838"/>
      <c r="DX126" s="838"/>
      <c r="DY126" s="838"/>
      <c r="DZ126" s="839"/>
    </row>
    <row r="127" spans="1:130" s="241" customFormat="1" ht="26.25" customHeight="1">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477</v>
      </c>
      <c r="AB127" s="824"/>
      <c r="AC127" s="824"/>
      <c r="AD127" s="824"/>
      <c r="AE127" s="825"/>
      <c r="AF127" s="826" t="s">
        <v>127</v>
      </c>
      <c r="AG127" s="824"/>
      <c r="AH127" s="824"/>
      <c r="AI127" s="824"/>
      <c r="AJ127" s="825"/>
      <c r="AK127" s="826" t="s">
        <v>479</v>
      </c>
      <c r="AL127" s="824"/>
      <c r="AM127" s="824"/>
      <c r="AN127" s="824"/>
      <c r="AO127" s="825"/>
      <c r="AP127" s="871" t="s">
        <v>127</v>
      </c>
      <c r="AQ127" s="872"/>
      <c r="AR127" s="872"/>
      <c r="AS127" s="872"/>
      <c r="AT127" s="873"/>
      <c r="AU127" s="277"/>
      <c r="AV127" s="277"/>
      <c r="AW127" s="277"/>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77"/>
      <c r="CB127" s="277"/>
      <c r="CC127" s="277"/>
      <c r="CD127" s="278"/>
      <c r="CE127" s="278"/>
      <c r="CF127" s="278"/>
      <c r="CG127" s="275"/>
      <c r="CH127" s="275"/>
      <c r="CI127" s="275"/>
      <c r="CJ127" s="276"/>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474</v>
      </c>
      <c r="DR127" s="861"/>
      <c r="DS127" s="861"/>
      <c r="DT127" s="861"/>
      <c r="DU127" s="861"/>
      <c r="DV127" s="838" t="s">
        <v>470</v>
      </c>
      <c r="DW127" s="838"/>
      <c r="DX127" s="838"/>
      <c r="DY127" s="838"/>
      <c r="DZ127" s="839"/>
    </row>
    <row r="128" spans="1:130" s="241" customFormat="1" ht="26.25" customHeight="1" thickBot="1">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103865</v>
      </c>
      <c r="AB128" s="845"/>
      <c r="AC128" s="845"/>
      <c r="AD128" s="845"/>
      <c r="AE128" s="846"/>
      <c r="AF128" s="847">
        <v>91543</v>
      </c>
      <c r="AG128" s="845"/>
      <c r="AH128" s="845"/>
      <c r="AI128" s="845"/>
      <c r="AJ128" s="846"/>
      <c r="AK128" s="847">
        <v>98920</v>
      </c>
      <c r="AL128" s="845"/>
      <c r="AM128" s="845"/>
      <c r="AN128" s="845"/>
      <c r="AO128" s="846"/>
      <c r="AP128" s="848"/>
      <c r="AQ128" s="849"/>
      <c r="AR128" s="849"/>
      <c r="AS128" s="849"/>
      <c r="AT128" s="850"/>
      <c r="AU128" s="277"/>
      <c r="AV128" s="277"/>
      <c r="AW128" s="277"/>
      <c r="AX128" s="851" t="s">
        <v>488</v>
      </c>
      <c r="AY128" s="852"/>
      <c r="AZ128" s="852"/>
      <c r="BA128" s="852"/>
      <c r="BB128" s="852"/>
      <c r="BC128" s="852"/>
      <c r="BD128" s="852"/>
      <c r="BE128" s="853"/>
      <c r="BF128" s="830" t="s">
        <v>127</v>
      </c>
      <c r="BG128" s="831"/>
      <c r="BH128" s="831"/>
      <c r="BI128" s="831"/>
      <c r="BJ128" s="831"/>
      <c r="BK128" s="831"/>
      <c r="BL128" s="854"/>
      <c r="BM128" s="830">
        <v>14.18</v>
      </c>
      <c r="BN128" s="831"/>
      <c r="BO128" s="831"/>
      <c r="BP128" s="831"/>
      <c r="BQ128" s="831"/>
      <c r="BR128" s="831"/>
      <c r="BS128" s="854"/>
      <c r="BT128" s="830">
        <v>20</v>
      </c>
      <c r="BU128" s="831"/>
      <c r="BV128" s="831"/>
      <c r="BW128" s="831"/>
      <c r="BX128" s="831"/>
      <c r="BY128" s="831"/>
      <c r="BZ128" s="832"/>
      <c r="CA128" s="278"/>
      <c r="CB128" s="278"/>
      <c r="CC128" s="278"/>
      <c r="CD128" s="278"/>
      <c r="CE128" s="278"/>
      <c r="CF128" s="278"/>
      <c r="CG128" s="275"/>
      <c r="CH128" s="275"/>
      <c r="CI128" s="275"/>
      <c r="CJ128" s="276"/>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474</v>
      </c>
      <c r="DH128" s="835"/>
      <c r="DI128" s="835"/>
      <c r="DJ128" s="835"/>
      <c r="DK128" s="835"/>
      <c r="DL128" s="835" t="s">
        <v>127</v>
      </c>
      <c r="DM128" s="835"/>
      <c r="DN128" s="835"/>
      <c r="DO128" s="835"/>
      <c r="DP128" s="835"/>
      <c r="DQ128" s="835" t="s">
        <v>474</v>
      </c>
      <c r="DR128" s="835"/>
      <c r="DS128" s="835"/>
      <c r="DT128" s="835"/>
      <c r="DU128" s="835"/>
      <c r="DV128" s="836" t="s">
        <v>127</v>
      </c>
      <c r="DW128" s="836"/>
      <c r="DX128" s="836"/>
      <c r="DY128" s="836"/>
      <c r="DZ128" s="837"/>
    </row>
    <row r="129" spans="1:131" s="241"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6679944</v>
      </c>
      <c r="AB129" s="824"/>
      <c r="AC129" s="824"/>
      <c r="AD129" s="824"/>
      <c r="AE129" s="825"/>
      <c r="AF129" s="826">
        <v>6659934</v>
      </c>
      <c r="AG129" s="824"/>
      <c r="AH129" s="824"/>
      <c r="AI129" s="824"/>
      <c r="AJ129" s="825"/>
      <c r="AK129" s="826">
        <v>6629389</v>
      </c>
      <c r="AL129" s="824"/>
      <c r="AM129" s="824"/>
      <c r="AN129" s="824"/>
      <c r="AO129" s="825"/>
      <c r="AP129" s="827"/>
      <c r="AQ129" s="828"/>
      <c r="AR129" s="828"/>
      <c r="AS129" s="828"/>
      <c r="AT129" s="829"/>
      <c r="AU129" s="279"/>
      <c r="AV129" s="279"/>
      <c r="AW129" s="279"/>
      <c r="AX129" s="793" t="s">
        <v>491</v>
      </c>
      <c r="AY129" s="794"/>
      <c r="AZ129" s="794"/>
      <c r="BA129" s="794"/>
      <c r="BB129" s="794"/>
      <c r="BC129" s="794"/>
      <c r="BD129" s="794"/>
      <c r="BE129" s="795"/>
      <c r="BF129" s="813" t="s">
        <v>127</v>
      </c>
      <c r="BG129" s="814"/>
      <c r="BH129" s="814"/>
      <c r="BI129" s="814"/>
      <c r="BJ129" s="814"/>
      <c r="BK129" s="814"/>
      <c r="BL129" s="815"/>
      <c r="BM129" s="813">
        <v>19.18</v>
      </c>
      <c r="BN129" s="814"/>
      <c r="BO129" s="814"/>
      <c r="BP129" s="814"/>
      <c r="BQ129" s="814"/>
      <c r="BR129" s="814"/>
      <c r="BS129" s="815"/>
      <c r="BT129" s="813">
        <v>30</v>
      </c>
      <c r="BU129" s="816"/>
      <c r="BV129" s="816"/>
      <c r="BW129" s="816"/>
      <c r="BX129" s="816"/>
      <c r="BY129" s="816"/>
      <c r="BZ129" s="81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765443</v>
      </c>
      <c r="AB130" s="824"/>
      <c r="AC130" s="824"/>
      <c r="AD130" s="824"/>
      <c r="AE130" s="825"/>
      <c r="AF130" s="826">
        <v>764537</v>
      </c>
      <c r="AG130" s="824"/>
      <c r="AH130" s="824"/>
      <c r="AI130" s="824"/>
      <c r="AJ130" s="825"/>
      <c r="AK130" s="826">
        <v>770195</v>
      </c>
      <c r="AL130" s="824"/>
      <c r="AM130" s="824"/>
      <c r="AN130" s="824"/>
      <c r="AO130" s="825"/>
      <c r="AP130" s="827"/>
      <c r="AQ130" s="828"/>
      <c r="AR130" s="828"/>
      <c r="AS130" s="828"/>
      <c r="AT130" s="829"/>
      <c r="AU130" s="279"/>
      <c r="AV130" s="279"/>
      <c r="AW130" s="279"/>
      <c r="AX130" s="793" t="s">
        <v>494</v>
      </c>
      <c r="AY130" s="794"/>
      <c r="AZ130" s="794"/>
      <c r="BA130" s="794"/>
      <c r="BB130" s="794"/>
      <c r="BC130" s="794"/>
      <c r="BD130" s="794"/>
      <c r="BE130" s="795"/>
      <c r="BF130" s="796">
        <v>7.8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5914501</v>
      </c>
      <c r="AB131" s="807"/>
      <c r="AC131" s="807"/>
      <c r="AD131" s="807"/>
      <c r="AE131" s="808"/>
      <c r="AF131" s="809">
        <v>5895397</v>
      </c>
      <c r="AG131" s="807"/>
      <c r="AH131" s="807"/>
      <c r="AI131" s="807"/>
      <c r="AJ131" s="808"/>
      <c r="AK131" s="809">
        <v>5859194</v>
      </c>
      <c r="AL131" s="807"/>
      <c r="AM131" s="807"/>
      <c r="AN131" s="807"/>
      <c r="AO131" s="808"/>
      <c r="AP131" s="810"/>
      <c r="AQ131" s="811"/>
      <c r="AR131" s="811"/>
      <c r="AS131" s="811"/>
      <c r="AT131" s="812"/>
      <c r="AU131" s="279"/>
      <c r="AV131" s="279"/>
      <c r="AW131" s="279"/>
      <c r="AX131" s="771" t="s">
        <v>496</v>
      </c>
      <c r="AY131" s="772"/>
      <c r="AZ131" s="772"/>
      <c r="BA131" s="772"/>
      <c r="BB131" s="772"/>
      <c r="BC131" s="772"/>
      <c r="BD131" s="772"/>
      <c r="BE131" s="773"/>
      <c r="BF131" s="774">
        <v>47.4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6.81386308</v>
      </c>
      <c r="AB132" s="787"/>
      <c r="AC132" s="787"/>
      <c r="AD132" s="787"/>
      <c r="AE132" s="788"/>
      <c r="AF132" s="789">
        <v>7.5602372500000001</v>
      </c>
      <c r="AG132" s="787"/>
      <c r="AH132" s="787"/>
      <c r="AI132" s="787"/>
      <c r="AJ132" s="788"/>
      <c r="AK132" s="789">
        <v>9.1221420559999995</v>
      </c>
      <c r="AL132" s="787"/>
      <c r="AM132" s="787"/>
      <c r="AN132" s="787"/>
      <c r="AO132" s="788"/>
      <c r="AP132" s="790"/>
      <c r="AQ132" s="791"/>
      <c r="AR132" s="791"/>
      <c r="AS132" s="791"/>
      <c r="AT132" s="7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6.1</v>
      </c>
      <c r="AB133" s="766"/>
      <c r="AC133" s="766"/>
      <c r="AD133" s="766"/>
      <c r="AE133" s="767"/>
      <c r="AF133" s="765">
        <v>6.7</v>
      </c>
      <c r="AG133" s="766"/>
      <c r="AH133" s="766"/>
      <c r="AI133" s="766"/>
      <c r="AJ133" s="767"/>
      <c r="AK133" s="765">
        <v>7.8</v>
      </c>
      <c r="AL133" s="766"/>
      <c r="AM133" s="766"/>
      <c r="AN133" s="766"/>
      <c r="AO133" s="767"/>
      <c r="AP133" s="768"/>
      <c r="AQ133" s="769"/>
      <c r="AR133" s="769"/>
      <c r="AS133" s="769"/>
      <c r="AT133" s="7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EHQwCKMCLPUBOOpxq3ulPJn3xH07pKZtMgVbDOuN/UuK51vP2iGEm7gudIUtqlKlscMmuBLePcQJiy2nfb3XhA==" saltValue="qOUEw59XtuUvP8L1OtSB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86" customWidth="1"/>
    <col min="121" max="121" width="0" style="285" hidden="1" customWidth="1"/>
    <col min="122" max="16384" width="9" style="285" hidden="1"/>
  </cols>
  <sheetData>
    <row r="1" spans="1:120">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row r="3" spans="1:120"/>
    <row r="4" spans="1:120"/>
    <row r="5" spans="1:120"/>
    <row r="6" spans="1:120"/>
    <row r="7" spans="1:120"/>
    <row r="8" spans="1:120"/>
    <row r="9" spans="1:120"/>
    <row r="10" spans="1:120"/>
    <row r="11" spans="1:120"/>
    <row r="12" spans="1:120"/>
    <row r="13" spans="1:120"/>
    <row r="14" spans="1:120"/>
    <row r="15" spans="1:120"/>
    <row r="16" spans="1:120">
      <c r="DP16" s="285"/>
    </row>
    <row r="17" spans="119:120">
      <c r="DP17" s="285"/>
    </row>
    <row r="18" spans="119:120"/>
    <row r="19" spans="119:120"/>
    <row r="20" spans="119:120">
      <c r="DO20" s="285"/>
      <c r="DP20" s="285"/>
    </row>
    <row r="21" spans="119:120">
      <c r="DP21" s="285"/>
    </row>
    <row r="22" spans="119:120"/>
    <row r="23" spans="119:120">
      <c r="DO23" s="285"/>
      <c r="DP23" s="285"/>
    </row>
    <row r="24" spans="119:120">
      <c r="DP24" s="285"/>
    </row>
    <row r="25" spans="119:120">
      <c r="DP25" s="285"/>
    </row>
    <row r="26" spans="119:120">
      <c r="DO26" s="285"/>
      <c r="DP26" s="285"/>
    </row>
    <row r="27" spans="119:120"/>
    <row r="28" spans="119:120">
      <c r="DO28" s="285"/>
      <c r="DP28" s="285"/>
    </row>
    <row r="29" spans="119:120">
      <c r="DP29" s="285"/>
    </row>
    <row r="30" spans="119:120"/>
    <row r="31" spans="119:120">
      <c r="DO31" s="285"/>
      <c r="DP31" s="285"/>
    </row>
    <row r="32" spans="119:120"/>
    <row r="33" spans="98:120">
      <c r="DO33" s="285"/>
      <c r="DP33" s="285"/>
    </row>
    <row r="34" spans="98:120">
      <c r="DM34" s="285"/>
    </row>
    <row r="35" spans="98:120">
      <c r="CT35" s="285"/>
      <c r="CU35" s="285"/>
      <c r="CV35" s="285"/>
      <c r="CY35" s="285"/>
      <c r="CZ35" s="285"/>
      <c r="DA35" s="285"/>
      <c r="DD35" s="285"/>
      <c r="DE35" s="285"/>
      <c r="DF35" s="285"/>
      <c r="DI35" s="285"/>
      <c r="DJ35" s="285"/>
      <c r="DK35" s="285"/>
      <c r="DM35" s="285"/>
      <c r="DN35" s="285"/>
      <c r="DO35" s="285"/>
      <c r="DP35" s="285"/>
    </row>
    <row r="36" spans="98:120"/>
    <row r="37" spans="98:120">
      <c r="CW37" s="285"/>
      <c r="DB37" s="285"/>
      <c r="DG37" s="285"/>
      <c r="DL37" s="285"/>
      <c r="DP37" s="285"/>
    </row>
    <row r="38" spans="98:120">
      <c r="CT38" s="285"/>
      <c r="CU38" s="285"/>
      <c r="CV38" s="285"/>
      <c r="CW38" s="285"/>
      <c r="CY38" s="285"/>
      <c r="CZ38" s="285"/>
      <c r="DA38" s="285"/>
      <c r="DB38" s="285"/>
      <c r="DD38" s="285"/>
      <c r="DE38" s="285"/>
      <c r="DF38" s="285"/>
      <c r="DG38" s="285"/>
      <c r="DI38" s="285"/>
      <c r="DJ38" s="285"/>
      <c r="DK38" s="285"/>
      <c r="DL38" s="285"/>
      <c r="DN38" s="285"/>
      <c r="DO38" s="285"/>
      <c r="DP38" s="285"/>
    </row>
    <row r="39" spans="98:120"/>
    <row r="40" spans="98:120"/>
    <row r="41" spans="98:120"/>
    <row r="42" spans="98:120"/>
    <row r="43" spans="98:120"/>
    <row r="44" spans="98:120"/>
    <row r="45" spans="98:120"/>
    <row r="46" spans="98:120"/>
    <row r="47" spans="98:120"/>
    <row r="48" spans="98:120"/>
    <row r="49" spans="22:120">
      <c r="DN49" s="285"/>
      <c r="DO49" s="285"/>
      <c r="DP49" s="28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5"/>
      <c r="CS63" s="285"/>
      <c r="CX63" s="285"/>
      <c r="DC63" s="285"/>
      <c r="DH63" s="285"/>
    </row>
    <row r="64" spans="22:120">
      <c r="V64" s="285"/>
    </row>
    <row r="65" spans="15:120">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c r="Q66" s="285"/>
      <c r="S66" s="285"/>
      <c r="U66" s="285"/>
      <c r="DM66" s="285"/>
    </row>
    <row r="67" spans="15:120">
      <c r="O67" s="285"/>
      <c r="P67" s="285"/>
      <c r="R67" s="285"/>
      <c r="T67" s="285"/>
      <c r="Y67" s="285"/>
      <c r="CT67" s="285"/>
      <c r="CV67" s="285"/>
      <c r="CW67" s="285"/>
      <c r="CY67" s="285"/>
      <c r="DA67" s="285"/>
      <c r="DB67" s="285"/>
      <c r="DD67" s="285"/>
      <c r="DF67" s="285"/>
      <c r="DG67" s="285"/>
      <c r="DI67" s="285"/>
      <c r="DK67" s="285"/>
      <c r="DL67" s="285"/>
      <c r="DN67" s="285"/>
      <c r="DO67" s="285"/>
      <c r="DP67" s="285"/>
    </row>
    <row r="68" spans="15:120"/>
    <row r="69" spans="15:120"/>
    <row r="70" spans="15:120"/>
    <row r="71" spans="15:120"/>
    <row r="72" spans="15:120">
      <c r="DP72" s="285"/>
    </row>
    <row r="73" spans="15:120">
      <c r="DP73" s="28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5"/>
      <c r="CX96" s="285"/>
      <c r="DC96" s="285"/>
      <c r="DH96" s="285"/>
    </row>
    <row r="97" spans="24:120">
      <c r="CS97" s="285"/>
      <c r="CX97" s="285"/>
      <c r="DC97" s="285"/>
      <c r="DH97" s="285"/>
      <c r="DP97" s="286" t="s">
        <v>500</v>
      </c>
    </row>
    <row r="98" spans="24:120" hidden="1">
      <c r="CS98" s="285"/>
      <c r="CX98" s="285"/>
      <c r="DC98" s="285"/>
      <c r="DH98" s="285"/>
    </row>
    <row r="99" spans="24:120"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idden="1">
      <c r="CT103" s="285"/>
      <c r="CV103" s="285"/>
      <c r="CW103" s="285"/>
      <c r="CY103" s="285"/>
      <c r="DA103" s="285"/>
      <c r="DB103" s="285"/>
      <c r="DD103" s="285"/>
      <c r="DF103" s="285"/>
      <c r="DG103" s="285"/>
      <c r="DI103" s="285"/>
      <c r="DK103" s="285"/>
      <c r="DL103" s="285"/>
      <c r="DM103" s="285"/>
      <c r="DN103" s="285"/>
      <c r="DO103" s="285"/>
      <c r="DP103" s="285"/>
    </row>
    <row r="104" spans="24:120" hidden="1">
      <c r="CV104" s="285"/>
      <c r="CW104" s="285"/>
      <c r="DA104" s="285"/>
      <c r="DB104" s="285"/>
      <c r="DF104" s="285"/>
      <c r="DG104" s="285"/>
      <c r="DK104" s="285"/>
      <c r="DL104" s="285"/>
      <c r="DN104" s="285"/>
      <c r="DO104" s="285"/>
      <c r="DP104" s="285"/>
    </row>
    <row r="105" spans="24:120" ht="12.75" hidden="1" customHeight="1"/>
  </sheetData>
  <sheetProtection algorithmName="SHA-512" hashValue="chvRYGMJgrcJl0N7fkyK7yTTyUOeTfzoege6H4k1kIEK3cRIEBmLqRhy4x9YBpa6odZh4d4Iq/ngy1uOEQJ3yw==" saltValue="uefQL1D9DDyXgckuLwED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86" customWidth="1"/>
    <col min="117" max="16384" width="9" style="285" hidden="1"/>
  </cols>
  <sheetData>
    <row r="1" spans="2:116">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row r="3" spans="2:116"/>
    <row r="4" spans="2:116">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row r="7" spans="2:116"/>
    <row r="8" spans="2:116"/>
    <row r="9" spans="2:116"/>
    <row r="10" spans="2:116"/>
    <row r="11" spans="2:116"/>
    <row r="12" spans="2:116"/>
    <row r="13" spans="2:116"/>
    <row r="14" spans="2:116"/>
    <row r="15" spans="2:116"/>
    <row r="16" spans="2:116"/>
    <row r="17" spans="9:116"/>
    <row r="18" spans="9:116">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row r="20" spans="9:116"/>
    <row r="21" spans="9:116">
      <c r="DL21" s="285"/>
    </row>
    <row r="22" spans="9:116">
      <c r="DI22" s="285"/>
      <c r="DJ22" s="285"/>
      <c r="DK22" s="285"/>
      <c r="DL22" s="285"/>
    </row>
    <row r="23" spans="9:116">
      <c r="CY23" s="285"/>
      <c r="CZ23" s="285"/>
      <c r="DA23" s="285"/>
      <c r="DB23" s="285"/>
      <c r="DC23" s="285"/>
      <c r="DD23" s="285"/>
      <c r="DE23" s="285"/>
      <c r="DF23" s="285"/>
      <c r="DG23" s="285"/>
      <c r="DH23" s="285"/>
      <c r="DI23" s="285"/>
      <c r="DJ23" s="285"/>
      <c r="DK23" s="285"/>
      <c r="DL23" s="285"/>
    </row>
    <row r="24" spans="9:116"/>
    <row r="25" spans="9:116"/>
    <row r="26" spans="9:116"/>
    <row r="27" spans="9:116"/>
    <row r="28" spans="9:116"/>
    <row r="29" spans="9:116"/>
    <row r="30" spans="9:116"/>
    <row r="31" spans="9:116"/>
    <row r="32" spans="9:116"/>
    <row r="33" spans="15:116"/>
    <row r="34" spans="15:116"/>
    <row r="35" spans="15:116">
      <c r="CZ35" s="285"/>
      <c r="DA35" s="285"/>
      <c r="DB35" s="285"/>
      <c r="DC35" s="285"/>
      <c r="DD35" s="285"/>
      <c r="DE35" s="285"/>
      <c r="DF35" s="285"/>
      <c r="DG35" s="285"/>
      <c r="DH35" s="285"/>
      <c r="DI35" s="285"/>
      <c r="DJ35" s="285"/>
      <c r="DK35" s="285"/>
      <c r="DL35" s="285"/>
    </row>
    <row r="36" spans="15:116"/>
    <row r="37" spans="15:116">
      <c r="DL37" s="285"/>
    </row>
    <row r="38" spans="15:116">
      <c r="DI38" s="285"/>
      <c r="DJ38" s="285"/>
      <c r="DK38" s="285"/>
      <c r="DL38" s="285"/>
    </row>
    <row r="39" spans="15:116"/>
    <row r="40" spans="15:116"/>
    <row r="41" spans="15:116"/>
    <row r="42" spans="15:116"/>
    <row r="43" spans="15:116">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c r="DL44" s="285"/>
    </row>
    <row r="45" spans="15:116"/>
    <row r="46" spans="15:116">
      <c r="DA46" s="285"/>
      <c r="DB46" s="285"/>
      <c r="DC46" s="285"/>
      <c r="DD46" s="285"/>
      <c r="DE46" s="285"/>
      <c r="DF46" s="285"/>
      <c r="DG46" s="285"/>
      <c r="DH46" s="285"/>
      <c r="DI46" s="285"/>
      <c r="DJ46" s="285"/>
      <c r="DK46" s="285"/>
      <c r="DL46" s="285"/>
    </row>
    <row r="47" spans="15:116"/>
    <row r="48" spans="15:116"/>
    <row r="49" spans="104:116"/>
    <row r="50" spans="104:116">
      <c r="CZ50" s="285"/>
      <c r="DA50" s="285"/>
      <c r="DB50" s="285"/>
      <c r="DC50" s="285"/>
      <c r="DD50" s="285"/>
      <c r="DE50" s="285"/>
      <c r="DF50" s="285"/>
      <c r="DG50" s="285"/>
      <c r="DH50" s="285"/>
      <c r="DI50" s="285"/>
      <c r="DJ50" s="285"/>
      <c r="DK50" s="285"/>
      <c r="DL50" s="285"/>
    </row>
    <row r="51" spans="104:116"/>
    <row r="52" spans="104:116"/>
    <row r="53" spans="104:116">
      <c r="DL53" s="28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5"/>
      <c r="DD67" s="285"/>
      <c r="DE67" s="285"/>
      <c r="DF67" s="285"/>
      <c r="DG67" s="285"/>
      <c r="DH67" s="285"/>
      <c r="DI67" s="285"/>
      <c r="DJ67" s="285"/>
      <c r="DK67" s="285"/>
      <c r="DL67" s="28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haKRHmsUMNjwaZ/dR2jFeYWMEwWYqQSdY+tsVFNg0vD9lJtdGbCxP2LEkomGLFol9fkHqxczQ6lRtG8t+DLDQ==" saltValue="Oq5Pficb6eZMINiPz2UL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c r="AS1" s="288"/>
      <c r="AT1" s="288"/>
    </row>
    <row r="2" spans="1:46">
      <c r="AS2" s="288"/>
      <c r="AT2" s="288"/>
    </row>
    <row r="3" spans="1:46">
      <c r="AS3" s="288"/>
      <c r="AT3" s="288"/>
    </row>
    <row r="4" spans="1:46">
      <c r="AS4" s="288"/>
      <c r="AT4" s="288"/>
    </row>
    <row r="5" spans="1:46" ht="17.25">
      <c r="A5" s="289" t="s">
        <v>501</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502</v>
      </c>
      <c r="AL6" s="293"/>
      <c r="AM6" s="293"/>
      <c r="AN6" s="293"/>
      <c r="AO6" s="288"/>
      <c r="AP6" s="288"/>
      <c r="AQ6" s="288"/>
      <c r="AR6" s="288"/>
    </row>
    <row r="7" spans="1:46">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8" t="s">
        <v>503</v>
      </c>
      <c r="AP7" s="298"/>
      <c r="AQ7" s="299" t="s">
        <v>504</v>
      </c>
      <c r="AR7" s="300"/>
    </row>
    <row r="8" spans="1:46">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9"/>
      <c r="AP8" s="304" t="s">
        <v>505</v>
      </c>
      <c r="AQ8" s="305" t="s">
        <v>506</v>
      </c>
      <c r="AR8" s="306" t="s">
        <v>507</v>
      </c>
    </row>
    <row r="9" spans="1:46">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2" t="s">
        <v>508</v>
      </c>
      <c r="AL9" s="1193"/>
      <c r="AM9" s="1193"/>
      <c r="AN9" s="1194"/>
      <c r="AO9" s="307">
        <v>1736671</v>
      </c>
      <c r="AP9" s="307">
        <v>51762</v>
      </c>
      <c r="AQ9" s="308">
        <v>56845</v>
      </c>
      <c r="AR9" s="309">
        <v>-8.9</v>
      </c>
    </row>
    <row r="10" spans="1:46">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2" t="s">
        <v>509</v>
      </c>
      <c r="AL10" s="1193"/>
      <c r="AM10" s="1193"/>
      <c r="AN10" s="1194"/>
      <c r="AO10" s="310">
        <v>129310</v>
      </c>
      <c r="AP10" s="310">
        <v>3854</v>
      </c>
      <c r="AQ10" s="311">
        <v>5922</v>
      </c>
      <c r="AR10" s="312">
        <v>-34.9</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2" t="s">
        <v>510</v>
      </c>
      <c r="AL11" s="1193"/>
      <c r="AM11" s="1193"/>
      <c r="AN11" s="1194"/>
      <c r="AO11" s="310">
        <v>520380</v>
      </c>
      <c r="AP11" s="310">
        <v>15510</v>
      </c>
      <c r="AQ11" s="311">
        <v>8264</v>
      </c>
      <c r="AR11" s="312">
        <v>87.7</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2" t="s">
        <v>511</v>
      </c>
      <c r="AL12" s="1193"/>
      <c r="AM12" s="1193"/>
      <c r="AN12" s="1194"/>
      <c r="AO12" s="310">
        <v>44097</v>
      </c>
      <c r="AP12" s="310">
        <v>1314</v>
      </c>
      <c r="AQ12" s="311">
        <v>284</v>
      </c>
      <c r="AR12" s="312">
        <v>362.7</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2" t="s">
        <v>512</v>
      </c>
      <c r="AL13" s="1193"/>
      <c r="AM13" s="1193"/>
      <c r="AN13" s="1194"/>
      <c r="AO13" s="310" t="s">
        <v>513</v>
      </c>
      <c r="AP13" s="310" t="s">
        <v>513</v>
      </c>
      <c r="AQ13" s="311">
        <v>20</v>
      </c>
      <c r="AR13" s="312" t="s">
        <v>513</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2" t="s">
        <v>514</v>
      </c>
      <c r="AL14" s="1193"/>
      <c r="AM14" s="1193"/>
      <c r="AN14" s="1194"/>
      <c r="AO14" s="310">
        <v>104264</v>
      </c>
      <c r="AP14" s="310">
        <v>3108</v>
      </c>
      <c r="AQ14" s="311">
        <v>2517</v>
      </c>
      <c r="AR14" s="312">
        <v>23.5</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2" t="s">
        <v>515</v>
      </c>
      <c r="AL15" s="1193"/>
      <c r="AM15" s="1193"/>
      <c r="AN15" s="1194"/>
      <c r="AO15" s="310">
        <v>14414</v>
      </c>
      <c r="AP15" s="310">
        <v>430</v>
      </c>
      <c r="AQ15" s="311">
        <v>1185</v>
      </c>
      <c r="AR15" s="312">
        <v>-63.7</v>
      </c>
    </row>
    <row r="16" spans="1:46">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5" t="s">
        <v>516</v>
      </c>
      <c r="AL16" s="1196"/>
      <c r="AM16" s="1196"/>
      <c r="AN16" s="1197"/>
      <c r="AO16" s="310">
        <v>-142066</v>
      </c>
      <c r="AP16" s="310">
        <v>-4234</v>
      </c>
      <c r="AQ16" s="311">
        <v>-4726</v>
      </c>
      <c r="AR16" s="312">
        <v>-10.4</v>
      </c>
    </row>
    <row r="17" spans="1:46">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5" t="s">
        <v>183</v>
      </c>
      <c r="AL17" s="1196"/>
      <c r="AM17" s="1196"/>
      <c r="AN17" s="1197"/>
      <c r="AO17" s="310">
        <v>2407070</v>
      </c>
      <c r="AP17" s="310">
        <v>71744</v>
      </c>
      <c r="AQ17" s="311">
        <v>70311</v>
      </c>
      <c r="AR17" s="312">
        <v>2</v>
      </c>
    </row>
    <row r="18" spans="1:46">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517</v>
      </c>
      <c r="AL19" s="288"/>
      <c r="AM19" s="288"/>
      <c r="AN19" s="288"/>
      <c r="AO19" s="288"/>
      <c r="AP19" s="288"/>
      <c r="AQ19" s="288"/>
      <c r="AR19" s="288"/>
    </row>
    <row r="20" spans="1:46">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518</v>
      </c>
      <c r="AP20" s="318" t="s">
        <v>519</v>
      </c>
      <c r="AQ20" s="319" t="s">
        <v>520</v>
      </c>
      <c r="AR20" s="320"/>
    </row>
    <row r="21" spans="1:46" s="326" customFormat="1">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9" t="s">
        <v>521</v>
      </c>
      <c r="AL21" s="1190"/>
      <c r="AM21" s="1190"/>
      <c r="AN21" s="1191"/>
      <c r="AO21" s="322">
        <v>6.53</v>
      </c>
      <c r="AP21" s="323">
        <v>6.54</v>
      </c>
      <c r="AQ21" s="324">
        <v>-0.01</v>
      </c>
      <c r="AR21" s="293"/>
      <c r="AS21" s="325"/>
      <c r="AT21" s="321"/>
    </row>
    <row r="22" spans="1:46" s="326" customFormat="1">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9" t="s">
        <v>522</v>
      </c>
      <c r="AL22" s="1190"/>
      <c r="AM22" s="1190"/>
      <c r="AN22" s="1191"/>
      <c r="AO22" s="327">
        <v>97.3</v>
      </c>
      <c r="AP22" s="328">
        <v>97.4</v>
      </c>
      <c r="AQ22" s="329">
        <v>-0.1</v>
      </c>
      <c r="AR22" s="313"/>
      <c r="AS22" s="325"/>
      <c r="AT22" s="321"/>
    </row>
    <row r="23" spans="1:46" s="326" customFormat="1">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c r="A26" s="293" t="s">
        <v>523</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c r="A27" s="334"/>
      <c r="AO27" s="288"/>
      <c r="AP27" s="288"/>
      <c r="AQ27" s="288"/>
      <c r="AR27" s="288"/>
      <c r="AS27" s="288"/>
      <c r="AT27" s="288"/>
    </row>
    <row r="28" spans="1:46" ht="17.25">
      <c r="A28" s="289" t="s">
        <v>524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525</v>
      </c>
      <c r="AL29" s="293"/>
      <c r="AM29" s="293"/>
      <c r="AN29" s="293"/>
      <c r="AO29" s="288"/>
      <c r="AP29" s="288"/>
      <c r="AQ29" s="288"/>
      <c r="AR29" s="288"/>
      <c r="AS29" s="336"/>
    </row>
    <row r="30" spans="1:46">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8" t="s">
        <v>503</v>
      </c>
      <c r="AP30" s="298"/>
      <c r="AQ30" s="299" t="s">
        <v>504</v>
      </c>
      <c r="AR30" s="300"/>
    </row>
    <row r="31" spans="1:46">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9"/>
      <c r="AP31" s="304" t="s">
        <v>505</v>
      </c>
      <c r="AQ31" s="305" t="s">
        <v>506</v>
      </c>
      <c r="AR31" s="306" t="s">
        <v>507</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0" t="s">
        <v>526</v>
      </c>
      <c r="AL32" s="1181"/>
      <c r="AM32" s="1181"/>
      <c r="AN32" s="1182"/>
      <c r="AO32" s="337">
        <v>982478</v>
      </c>
      <c r="AP32" s="337">
        <v>29283</v>
      </c>
      <c r="AQ32" s="338">
        <v>31480</v>
      </c>
      <c r="AR32" s="339">
        <v>-7</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0" t="s">
        <v>527</v>
      </c>
      <c r="AL33" s="1181"/>
      <c r="AM33" s="1181"/>
      <c r="AN33" s="1182"/>
      <c r="AO33" s="337" t="s">
        <v>513</v>
      </c>
      <c r="AP33" s="337" t="s">
        <v>513</v>
      </c>
      <c r="AQ33" s="338" t="s">
        <v>513</v>
      </c>
      <c r="AR33" s="339" t="s">
        <v>513</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0" t="s">
        <v>528</v>
      </c>
      <c r="AL34" s="1181"/>
      <c r="AM34" s="1181"/>
      <c r="AN34" s="1182"/>
      <c r="AO34" s="337" t="s">
        <v>513</v>
      </c>
      <c r="AP34" s="337" t="s">
        <v>513</v>
      </c>
      <c r="AQ34" s="338">
        <v>0</v>
      </c>
      <c r="AR34" s="339" t="s">
        <v>513</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0" t="s">
        <v>529</v>
      </c>
      <c r="AL35" s="1181"/>
      <c r="AM35" s="1181"/>
      <c r="AN35" s="1182"/>
      <c r="AO35" s="337">
        <v>15872</v>
      </c>
      <c r="AP35" s="337">
        <v>473</v>
      </c>
      <c r="AQ35" s="338">
        <v>9510</v>
      </c>
      <c r="AR35" s="339">
        <v>-95</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0" t="s">
        <v>530</v>
      </c>
      <c r="AL36" s="1181"/>
      <c r="AM36" s="1181"/>
      <c r="AN36" s="1182"/>
      <c r="AO36" s="337">
        <v>405249</v>
      </c>
      <c r="AP36" s="337">
        <v>12079</v>
      </c>
      <c r="AQ36" s="338">
        <v>2191</v>
      </c>
      <c r="AR36" s="339">
        <v>451.3</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0" t="s">
        <v>531</v>
      </c>
      <c r="AL37" s="1181"/>
      <c r="AM37" s="1181"/>
      <c r="AN37" s="1182"/>
      <c r="AO37" s="337" t="s">
        <v>513</v>
      </c>
      <c r="AP37" s="337" t="s">
        <v>513</v>
      </c>
      <c r="AQ37" s="338">
        <v>905</v>
      </c>
      <c r="AR37" s="339" t="s">
        <v>513</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3" t="s">
        <v>532</v>
      </c>
      <c r="AL38" s="1184"/>
      <c r="AM38" s="1184"/>
      <c r="AN38" s="1185"/>
      <c r="AO38" s="340" t="s">
        <v>513</v>
      </c>
      <c r="AP38" s="340" t="s">
        <v>513</v>
      </c>
      <c r="AQ38" s="341">
        <v>0</v>
      </c>
      <c r="AR38" s="329" t="s">
        <v>513</v>
      </c>
      <c r="AS38" s="336"/>
    </row>
    <row r="39" spans="1:46">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3" t="s">
        <v>533</v>
      </c>
      <c r="AL39" s="1184"/>
      <c r="AM39" s="1184"/>
      <c r="AN39" s="1185"/>
      <c r="AO39" s="337">
        <v>-98920</v>
      </c>
      <c r="AP39" s="337">
        <v>-2948</v>
      </c>
      <c r="AQ39" s="338">
        <v>-3197</v>
      </c>
      <c r="AR39" s="339">
        <v>-7.8</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0" t="s">
        <v>534</v>
      </c>
      <c r="AL40" s="1181"/>
      <c r="AM40" s="1181"/>
      <c r="AN40" s="1182"/>
      <c r="AO40" s="337">
        <v>-770195</v>
      </c>
      <c r="AP40" s="337">
        <v>-22956</v>
      </c>
      <c r="AQ40" s="338">
        <v>-28113</v>
      </c>
      <c r="AR40" s="339">
        <v>-18.3</v>
      </c>
      <c r="AS40" s="336"/>
    </row>
    <row r="41" spans="1:46">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6" t="s">
        <v>295</v>
      </c>
      <c r="AL41" s="1187"/>
      <c r="AM41" s="1187"/>
      <c r="AN41" s="1188"/>
      <c r="AO41" s="337">
        <v>534484</v>
      </c>
      <c r="AP41" s="337">
        <v>15930</v>
      </c>
      <c r="AQ41" s="338">
        <v>12777</v>
      </c>
      <c r="AR41" s="339">
        <v>24.7</v>
      </c>
      <c r="AS41" s="336"/>
    </row>
    <row r="42" spans="1:46">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535</v>
      </c>
      <c r="AL42" s="288"/>
      <c r="AM42" s="288"/>
      <c r="AN42" s="288"/>
      <c r="AO42" s="288"/>
      <c r="AP42" s="288"/>
      <c r="AQ42" s="313"/>
      <c r="AR42" s="313"/>
      <c r="AS42" s="336"/>
    </row>
    <row r="43" spans="1:46">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536</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537</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3" t="s">
        <v>503</v>
      </c>
      <c r="AN49" s="1175" t="s">
        <v>538</v>
      </c>
      <c r="AO49" s="1176"/>
      <c r="AP49" s="1176"/>
      <c r="AQ49" s="1176"/>
      <c r="AR49" s="1177"/>
    </row>
    <row r="50" spans="1:44">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4"/>
      <c r="AN50" s="353" t="s">
        <v>539</v>
      </c>
      <c r="AO50" s="354" t="s">
        <v>540</v>
      </c>
      <c r="AP50" s="355" t="s">
        <v>541</v>
      </c>
      <c r="AQ50" s="356" t="s">
        <v>542</v>
      </c>
      <c r="AR50" s="357" t="s">
        <v>543</v>
      </c>
    </row>
    <row r="51" spans="1:44">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544</v>
      </c>
      <c r="AL51" s="350"/>
      <c r="AM51" s="358">
        <v>1091526</v>
      </c>
      <c r="AN51" s="359">
        <v>31207</v>
      </c>
      <c r="AO51" s="360">
        <v>-11.1</v>
      </c>
      <c r="AP51" s="361">
        <v>49919</v>
      </c>
      <c r="AQ51" s="362">
        <v>-6.3</v>
      </c>
      <c r="AR51" s="363">
        <v>-4.8</v>
      </c>
    </row>
    <row r="52" spans="1:44">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545</v>
      </c>
      <c r="AM52" s="366">
        <v>938335</v>
      </c>
      <c r="AN52" s="367">
        <v>26827</v>
      </c>
      <c r="AO52" s="368">
        <v>27.5</v>
      </c>
      <c r="AP52" s="369">
        <v>26398</v>
      </c>
      <c r="AQ52" s="370">
        <v>-8.6999999999999993</v>
      </c>
      <c r="AR52" s="371">
        <v>36.200000000000003</v>
      </c>
    </row>
    <row r="53" spans="1:44">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546</v>
      </c>
      <c r="AL53" s="350"/>
      <c r="AM53" s="358">
        <v>1260234</v>
      </c>
      <c r="AN53" s="359">
        <v>36328</v>
      </c>
      <c r="AO53" s="360">
        <v>16.399999999999999</v>
      </c>
      <c r="AP53" s="361">
        <v>47738</v>
      </c>
      <c r="AQ53" s="362">
        <v>-4.4000000000000004</v>
      </c>
      <c r="AR53" s="363">
        <v>20.8</v>
      </c>
    </row>
    <row r="54" spans="1:44">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545</v>
      </c>
      <c r="AM54" s="366">
        <v>1114093</v>
      </c>
      <c r="AN54" s="367">
        <v>32116</v>
      </c>
      <c r="AO54" s="368">
        <v>19.7</v>
      </c>
      <c r="AP54" s="369">
        <v>24937</v>
      </c>
      <c r="AQ54" s="370">
        <v>-5.5</v>
      </c>
      <c r="AR54" s="371">
        <v>25.2</v>
      </c>
    </row>
    <row r="55" spans="1:44">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547</v>
      </c>
      <c r="AL55" s="350"/>
      <c r="AM55" s="358">
        <v>709026</v>
      </c>
      <c r="AN55" s="359">
        <v>20728</v>
      </c>
      <c r="AO55" s="360">
        <v>-42.9</v>
      </c>
      <c r="AP55" s="361">
        <v>52191</v>
      </c>
      <c r="AQ55" s="362">
        <v>9.3000000000000007</v>
      </c>
      <c r="AR55" s="363">
        <v>-52.2</v>
      </c>
    </row>
    <row r="56" spans="1:44">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545</v>
      </c>
      <c r="AM56" s="366">
        <v>492231</v>
      </c>
      <c r="AN56" s="367">
        <v>14390</v>
      </c>
      <c r="AO56" s="368">
        <v>-55.2</v>
      </c>
      <c r="AP56" s="369">
        <v>24843</v>
      </c>
      <c r="AQ56" s="370">
        <v>-0.4</v>
      </c>
      <c r="AR56" s="371">
        <v>-54.8</v>
      </c>
    </row>
    <row r="57" spans="1:44">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548</v>
      </c>
      <c r="AL57" s="350"/>
      <c r="AM57" s="358">
        <v>498185</v>
      </c>
      <c r="AN57" s="359">
        <v>14717</v>
      </c>
      <c r="AO57" s="360">
        <v>-29</v>
      </c>
      <c r="AP57" s="361">
        <v>47387</v>
      </c>
      <c r="AQ57" s="362">
        <v>-9.1999999999999993</v>
      </c>
      <c r="AR57" s="363">
        <v>-19.8</v>
      </c>
    </row>
    <row r="58" spans="1:44">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545</v>
      </c>
      <c r="AM58" s="366">
        <v>467334</v>
      </c>
      <c r="AN58" s="367">
        <v>13805</v>
      </c>
      <c r="AO58" s="368">
        <v>-4.0999999999999996</v>
      </c>
      <c r="AP58" s="369">
        <v>24928</v>
      </c>
      <c r="AQ58" s="370">
        <v>0.3</v>
      </c>
      <c r="AR58" s="371">
        <v>-4.4000000000000004</v>
      </c>
    </row>
    <row r="59" spans="1:44">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549</v>
      </c>
      <c r="AL59" s="350"/>
      <c r="AM59" s="358">
        <v>428997</v>
      </c>
      <c r="AN59" s="359">
        <v>12786</v>
      </c>
      <c r="AO59" s="360">
        <v>-13.1</v>
      </c>
      <c r="AP59" s="361">
        <v>51264</v>
      </c>
      <c r="AQ59" s="362">
        <v>8.1999999999999993</v>
      </c>
      <c r="AR59" s="363">
        <v>-21.3</v>
      </c>
    </row>
    <row r="60" spans="1:44">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545</v>
      </c>
      <c r="AM60" s="366">
        <v>361400</v>
      </c>
      <c r="AN60" s="367">
        <v>10772</v>
      </c>
      <c r="AO60" s="368">
        <v>-22</v>
      </c>
      <c r="AP60" s="369">
        <v>26040</v>
      </c>
      <c r="AQ60" s="370">
        <v>4.5</v>
      </c>
      <c r="AR60" s="371">
        <v>-26.5</v>
      </c>
    </row>
    <row r="61" spans="1:44">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550</v>
      </c>
      <c r="AL61" s="372"/>
      <c r="AM61" s="373">
        <v>797594</v>
      </c>
      <c r="AN61" s="374">
        <v>23153</v>
      </c>
      <c r="AO61" s="375">
        <v>-15.9</v>
      </c>
      <c r="AP61" s="376">
        <v>49700</v>
      </c>
      <c r="AQ61" s="377">
        <v>-0.5</v>
      </c>
      <c r="AR61" s="363">
        <v>-15.4</v>
      </c>
    </row>
    <row r="62" spans="1:44">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545</v>
      </c>
      <c r="AM62" s="366">
        <v>674679</v>
      </c>
      <c r="AN62" s="367">
        <v>19582</v>
      </c>
      <c r="AO62" s="368">
        <v>-6.8</v>
      </c>
      <c r="AP62" s="369">
        <v>25429</v>
      </c>
      <c r="AQ62" s="370">
        <v>-2</v>
      </c>
      <c r="AR62" s="371">
        <v>-4.8</v>
      </c>
    </row>
    <row r="63" spans="1:44">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idden="1">
      <c r="AK70" s="288"/>
      <c r="AL70" s="288"/>
      <c r="AM70" s="288"/>
      <c r="AN70" s="288"/>
      <c r="AO70" s="288"/>
      <c r="AP70" s="288"/>
      <c r="AQ70" s="288"/>
      <c r="AR70" s="288"/>
    </row>
    <row r="71" spans="1:46" hidden="1">
      <c r="AK71" s="288"/>
      <c r="AL71" s="288"/>
      <c r="AM71" s="288"/>
      <c r="AN71" s="288"/>
      <c r="AO71" s="288"/>
      <c r="AP71" s="288"/>
      <c r="AQ71" s="288"/>
      <c r="AR71" s="288"/>
    </row>
    <row r="72" spans="1:46" hidden="1">
      <c r="AK72" s="288"/>
      <c r="AL72" s="288"/>
      <c r="AM72" s="288"/>
      <c r="AN72" s="288"/>
      <c r="AO72" s="288"/>
      <c r="AP72" s="288"/>
      <c r="AQ72" s="288"/>
      <c r="AR72" s="288"/>
    </row>
    <row r="73" spans="1:46" hidden="1">
      <c r="AK73" s="288"/>
      <c r="AL73" s="288"/>
      <c r="AM73" s="288"/>
      <c r="AN73" s="288"/>
      <c r="AO73" s="288"/>
      <c r="AP73" s="288"/>
      <c r="AQ73" s="288"/>
      <c r="AR73" s="288"/>
    </row>
    <row r="74" spans="1:46" hidden="1"/>
  </sheetData>
  <sheetProtection algorithmName="SHA-512" hashValue="qCIAJ0sFjoWtXNROKjLOmFpGu5k2Ba6xlaRNwdf3yuZga5oU3WecSgoE44FYkRzoXM+P1IGCJyppgWmFNci6Ug==" saltValue="mq/81ZAEuctvaapPUeFy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c r="B2" s="285"/>
      <c r="DG2" s="285"/>
    </row>
    <row r="3" spans="2:12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row r="5" spans="2:125"/>
    <row r="6" spans="2:125"/>
    <row r="7" spans="2:125"/>
    <row r="8" spans="2:125"/>
    <row r="9" spans="2:125">
      <c r="DU9" s="285"/>
    </row>
    <row r="10" spans="2:125"/>
    <row r="11" spans="2:125"/>
    <row r="12" spans="2:125"/>
    <row r="13" spans="2:125"/>
    <row r="14" spans="2:125"/>
    <row r="15" spans="2:125"/>
    <row r="16" spans="2:125"/>
    <row r="17" spans="125:125">
      <c r="DU17" s="285"/>
    </row>
    <row r="18" spans="125:125"/>
    <row r="19" spans="125:125"/>
    <row r="20" spans="125:125">
      <c r="DU20" s="285"/>
    </row>
    <row r="21" spans="125:125">
      <c r="DU21" s="285"/>
    </row>
    <row r="22" spans="125:125"/>
    <row r="23" spans="125:125"/>
    <row r="24" spans="125:125"/>
    <row r="25" spans="125:125"/>
    <row r="26" spans="125:125"/>
    <row r="27" spans="125:125"/>
    <row r="28" spans="125:125">
      <c r="DU28" s="285"/>
    </row>
    <row r="29" spans="125:125"/>
    <row r="30" spans="125:125"/>
    <row r="31" spans="125:125"/>
    <row r="32" spans="125:125"/>
    <row r="33" spans="2:125">
      <c r="B33" s="285"/>
      <c r="G33" s="285"/>
      <c r="I33" s="285"/>
    </row>
    <row r="34" spans="2:125">
      <c r="C34" s="285"/>
      <c r="P34" s="285"/>
      <c r="DE34" s="285"/>
      <c r="DH34" s="285"/>
    </row>
    <row r="35" spans="2:125">
      <c r="D35" s="285"/>
      <c r="E35" s="285"/>
      <c r="DG35" s="285"/>
      <c r="DJ35" s="285"/>
      <c r="DP35" s="285"/>
      <c r="DQ35" s="285"/>
      <c r="DR35" s="285"/>
      <c r="DS35" s="285"/>
      <c r="DT35" s="285"/>
      <c r="DU35" s="285"/>
    </row>
    <row r="36" spans="2:12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c r="DU37" s="285"/>
    </row>
    <row r="38" spans="2:125">
      <c r="DT38" s="285"/>
      <c r="DU38" s="285"/>
    </row>
    <row r="39" spans="2:125"/>
    <row r="40" spans="2:125">
      <c r="DH40" s="285"/>
    </row>
    <row r="41" spans="2:125">
      <c r="DE41" s="285"/>
    </row>
    <row r="42" spans="2:125">
      <c r="DG42" s="285"/>
      <c r="DJ42" s="285"/>
    </row>
    <row r="43" spans="2:12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c r="DU44" s="285"/>
    </row>
    <row r="45" spans="2:125"/>
    <row r="46" spans="2:125"/>
    <row r="47" spans="2:125"/>
    <row r="48" spans="2:125">
      <c r="DT48" s="285"/>
      <c r="DU48" s="285"/>
    </row>
    <row r="49" spans="120:125">
      <c r="DU49" s="285"/>
    </row>
    <row r="50" spans="120:125">
      <c r="DU50" s="285"/>
    </row>
    <row r="51" spans="120:125">
      <c r="DP51" s="285"/>
      <c r="DQ51" s="285"/>
      <c r="DR51" s="285"/>
      <c r="DS51" s="285"/>
      <c r="DT51" s="285"/>
      <c r="DU51" s="285"/>
    </row>
    <row r="52" spans="120:125"/>
    <row r="53" spans="120:125"/>
    <row r="54" spans="120:125">
      <c r="DU54" s="285"/>
    </row>
    <row r="55" spans="120:125"/>
    <row r="56" spans="120:125"/>
    <row r="57" spans="120:125"/>
    <row r="58" spans="120:125">
      <c r="DU58" s="285"/>
    </row>
    <row r="59" spans="120:125"/>
    <row r="60" spans="120:125"/>
    <row r="61" spans="120:125"/>
    <row r="62" spans="120:125"/>
    <row r="63" spans="120:125">
      <c r="DU63" s="285"/>
    </row>
    <row r="64" spans="120:125">
      <c r="DT64" s="285"/>
      <c r="DU64" s="285"/>
    </row>
    <row r="65" spans="123:125"/>
    <row r="66" spans="123:125"/>
    <row r="67" spans="123:125"/>
    <row r="68" spans="123:125"/>
    <row r="69" spans="123:125">
      <c r="DS69" s="285"/>
      <c r="DT69" s="285"/>
      <c r="DU69" s="285"/>
    </row>
    <row r="70" spans="123:125"/>
    <row r="71" spans="123:125"/>
    <row r="72" spans="123:125"/>
    <row r="73" spans="123:125"/>
    <row r="74" spans="123:125"/>
    <row r="75" spans="123:125"/>
    <row r="76" spans="123:125"/>
    <row r="77" spans="123:125"/>
    <row r="78" spans="123:125"/>
    <row r="79" spans="123:125"/>
    <row r="80" spans="123:125"/>
    <row r="81" spans="116:125"/>
    <row r="82" spans="116:125">
      <c r="DL82" s="285"/>
    </row>
    <row r="83" spans="116:125">
      <c r="DM83" s="285"/>
      <c r="DN83" s="285"/>
      <c r="DO83" s="285"/>
      <c r="DP83" s="285"/>
      <c r="DQ83" s="285"/>
      <c r="DR83" s="285"/>
      <c r="DS83" s="285"/>
      <c r="DT83" s="285"/>
      <c r="DU83" s="285"/>
    </row>
    <row r="84" spans="116:125"/>
    <row r="85" spans="116:125"/>
    <row r="86" spans="116:125"/>
    <row r="87" spans="116:125"/>
    <row r="88" spans="116:125">
      <c r="DU88" s="285"/>
    </row>
    <row r="89" spans="116:125"/>
    <row r="90" spans="116:125"/>
    <row r="91" spans="116:125"/>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552</v>
      </c>
    </row>
    <row r="120" spans="125:125" ht="13.5" hidden="1" customHeight="1"/>
    <row r="121" spans="125:125" ht="13.5" hidden="1" customHeight="1">
      <c r="DU121" s="285"/>
    </row>
  </sheetData>
  <sheetProtection algorithmName="SHA-512" hashValue="3JsEgtMg1Qv+nYV/HIfYYBIzOJohSdlRTlXwwdeFV3xXl1LmKAP+zOVl3AwDNhsdma0xiZlU+/6OBy9hrOgwRA==" saltValue="vX4932kke/s/qCMfAkhj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c r="B2" s="285"/>
      <c r="T2" s="285"/>
    </row>
    <row r="3" spans="1:12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5"/>
      <c r="G33" s="285"/>
      <c r="I33" s="285"/>
    </row>
    <row r="34" spans="2:125">
      <c r="C34" s="285"/>
      <c r="P34" s="285"/>
      <c r="R34" s="285"/>
      <c r="U34" s="285"/>
    </row>
    <row r="35" spans="2:12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c r="F36" s="285"/>
      <c r="H36" s="285"/>
      <c r="J36" s="285"/>
      <c r="K36" s="285"/>
      <c r="L36" s="285"/>
      <c r="M36" s="285"/>
      <c r="N36" s="285"/>
      <c r="O36" s="285"/>
      <c r="Q36" s="285"/>
      <c r="S36" s="285"/>
      <c r="V36" s="285"/>
    </row>
    <row r="37" spans="2:125"/>
    <row r="38" spans="2:125"/>
    <row r="39" spans="2:125"/>
    <row r="40" spans="2:125">
      <c r="U40" s="285"/>
    </row>
    <row r="41" spans="2:125">
      <c r="R41" s="285"/>
    </row>
    <row r="42" spans="2:12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c r="Q43" s="285"/>
      <c r="S43" s="285"/>
      <c r="V43" s="28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553</v>
      </c>
    </row>
  </sheetData>
  <sheetProtection algorithmName="SHA-512" hashValue="0VsxZZtjxqCK1zVZ5zbvQyaQUE4t/OKGG95SHFCFCD/3tVMilityGv0dsF/OmIlhGi41bz+SzyhIiyqiq2AnJA==" saltValue="2RkRm/9GvNWpMTZhIhph5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12.37</v>
      </c>
      <c r="G47" s="12">
        <v>12.23</v>
      </c>
      <c r="H47" s="12">
        <v>11.54</v>
      </c>
      <c r="I47" s="12">
        <v>8.92</v>
      </c>
      <c r="J47" s="13">
        <v>7.64</v>
      </c>
    </row>
    <row r="48" spans="2:10" ht="57.75" customHeight="1">
      <c r="B48" s="14"/>
      <c r="C48" s="1200" t="s">
        <v>4</v>
      </c>
      <c r="D48" s="1200"/>
      <c r="E48" s="1201"/>
      <c r="F48" s="15">
        <v>4.9400000000000004</v>
      </c>
      <c r="G48" s="16">
        <v>4.6500000000000004</v>
      </c>
      <c r="H48" s="16">
        <v>4.59</v>
      </c>
      <c r="I48" s="16">
        <v>4.03</v>
      </c>
      <c r="J48" s="17">
        <v>4.8899999999999997</v>
      </c>
    </row>
    <row r="49" spans="2:10" ht="57.75" customHeight="1" thickBot="1">
      <c r="B49" s="18"/>
      <c r="C49" s="1202" t="s">
        <v>5</v>
      </c>
      <c r="D49" s="1202"/>
      <c r="E49" s="1203"/>
      <c r="F49" s="19">
        <v>0.81</v>
      </c>
      <c r="G49" s="20" t="s">
        <v>559</v>
      </c>
      <c r="H49" s="20" t="s">
        <v>560</v>
      </c>
      <c r="I49" s="20" t="s">
        <v>561</v>
      </c>
      <c r="J49" s="21" t="s">
        <v>562</v>
      </c>
    </row>
    <row r="50" spans="2:10" ht="13.5" customHeight="1"/>
  </sheetData>
  <sheetProtection algorithmName="SHA-512" hashValue="N9DJ5o/sltOw13/ZNBx/dn20v23gFVpEUwsFXxxxgAlgQko1ocZQr8T1Z+pv9EQsduuNKIfsDTmgZJbseCQjDA==" saltValue="xgeDnnUtMWuamAIaJT0g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563</v>
      </c>
      <c r="D34" s="1210"/>
      <c r="E34" s="1211"/>
      <c r="F34" s="32">
        <v>7.61</v>
      </c>
      <c r="G34" s="33">
        <v>7.13</v>
      </c>
      <c r="H34" s="33">
        <v>6.34</v>
      </c>
      <c r="I34" s="33">
        <v>7.17</v>
      </c>
      <c r="J34" s="34">
        <v>7.06</v>
      </c>
      <c r="K34" s="22"/>
      <c r="L34" s="22"/>
      <c r="M34" s="22"/>
      <c r="N34" s="22"/>
      <c r="O34" s="22"/>
      <c r="P34" s="22"/>
    </row>
    <row r="35" spans="1:16" ht="39" customHeight="1">
      <c r="A35" s="22"/>
      <c r="B35" s="35"/>
      <c r="C35" s="1204" t="s">
        <v>564</v>
      </c>
      <c r="D35" s="1205"/>
      <c r="E35" s="1206"/>
      <c r="F35" s="36">
        <v>4.93</v>
      </c>
      <c r="G35" s="37">
        <v>4.6500000000000004</v>
      </c>
      <c r="H35" s="37">
        <v>4.58</v>
      </c>
      <c r="I35" s="37">
        <v>4.03</v>
      </c>
      <c r="J35" s="38">
        <v>4.88</v>
      </c>
      <c r="K35" s="22"/>
      <c r="L35" s="22"/>
      <c r="M35" s="22"/>
      <c r="N35" s="22"/>
      <c r="O35" s="22"/>
      <c r="P35" s="22"/>
    </row>
    <row r="36" spans="1:16" ht="39" customHeight="1">
      <c r="A36" s="22"/>
      <c r="B36" s="35"/>
      <c r="C36" s="1204" t="s">
        <v>565</v>
      </c>
      <c r="D36" s="1205"/>
      <c r="E36" s="1206"/>
      <c r="F36" s="36">
        <v>4.22</v>
      </c>
      <c r="G36" s="37">
        <v>4.97</v>
      </c>
      <c r="H36" s="37">
        <v>2.86</v>
      </c>
      <c r="I36" s="37">
        <v>1.84</v>
      </c>
      <c r="J36" s="38">
        <v>1.88</v>
      </c>
      <c r="K36" s="22"/>
      <c r="L36" s="22"/>
      <c r="M36" s="22"/>
      <c r="N36" s="22"/>
      <c r="O36" s="22"/>
      <c r="P36" s="22"/>
    </row>
    <row r="37" spans="1:16" ht="39" customHeight="1">
      <c r="A37" s="22"/>
      <c r="B37" s="35"/>
      <c r="C37" s="1204" t="s">
        <v>566</v>
      </c>
      <c r="D37" s="1205"/>
      <c r="E37" s="1206"/>
      <c r="F37" s="36">
        <v>0.83</v>
      </c>
      <c r="G37" s="37">
        <v>1.51</v>
      </c>
      <c r="H37" s="37">
        <v>1.21</v>
      </c>
      <c r="I37" s="37">
        <v>1.52</v>
      </c>
      <c r="J37" s="38">
        <v>1.32</v>
      </c>
      <c r="K37" s="22"/>
      <c r="L37" s="22"/>
      <c r="M37" s="22"/>
      <c r="N37" s="22"/>
      <c r="O37" s="22"/>
      <c r="P37" s="22"/>
    </row>
    <row r="38" spans="1:16" ht="39" customHeight="1">
      <c r="A38" s="22"/>
      <c r="B38" s="35"/>
      <c r="C38" s="1204" t="s">
        <v>567</v>
      </c>
      <c r="D38" s="1205"/>
      <c r="E38" s="1206"/>
      <c r="F38" s="36">
        <v>7.0000000000000007E-2</v>
      </c>
      <c r="G38" s="37">
        <v>0.11</v>
      </c>
      <c r="H38" s="37">
        <v>0.1</v>
      </c>
      <c r="I38" s="37">
        <v>0.11</v>
      </c>
      <c r="J38" s="38">
        <v>0.12</v>
      </c>
      <c r="K38" s="22"/>
      <c r="L38" s="22"/>
      <c r="M38" s="22"/>
      <c r="N38" s="22"/>
      <c r="O38" s="22"/>
      <c r="P38" s="22"/>
    </row>
    <row r="39" spans="1:16" ht="39" customHeight="1">
      <c r="A39" s="22"/>
      <c r="B39" s="35"/>
      <c r="C39" s="1204" t="s">
        <v>568</v>
      </c>
      <c r="D39" s="1205"/>
      <c r="E39" s="1206"/>
      <c r="F39" s="36">
        <v>0.05</v>
      </c>
      <c r="G39" s="37">
        <v>0.05</v>
      </c>
      <c r="H39" s="37">
        <v>0.03</v>
      </c>
      <c r="I39" s="37">
        <v>0.04</v>
      </c>
      <c r="J39" s="38">
        <v>7.0000000000000007E-2</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570</v>
      </c>
      <c r="D43" s="1208"/>
      <c r="E43" s="120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KfrGwRjy8bXrgNxZ/YKvhevmtrskC2vMqHGwC7z2J2pZ4zGV57eWrK4dVwgzJK6UZ5L0j+O8Cun+csirvAmZw==" saltValue="YrrvdPOH4kGDybOQ5Vcf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0" t="s">
        <v>11</v>
      </c>
      <c r="C45" s="1231"/>
      <c r="D45" s="58"/>
      <c r="E45" s="1236" t="s">
        <v>12</v>
      </c>
      <c r="F45" s="1236"/>
      <c r="G45" s="1236"/>
      <c r="H45" s="1236"/>
      <c r="I45" s="1236"/>
      <c r="J45" s="1237"/>
      <c r="K45" s="59">
        <v>776</v>
      </c>
      <c r="L45" s="60">
        <v>812</v>
      </c>
      <c r="M45" s="60">
        <v>883</v>
      </c>
      <c r="N45" s="60">
        <v>931</v>
      </c>
      <c r="O45" s="61">
        <v>982</v>
      </c>
      <c r="P45" s="48"/>
      <c r="Q45" s="48"/>
      <c r="R45" s="48"/>
      <c r="S45" s="48"/>
      <c r="T45" s="48"/>
      <c r="U45" s="48"/>
    </row>
    <row r="46" spans="1:21" ht="30.75" customHeight="1">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15</v>
      </c>
      <c r="F48" s="1214"/>
      <c r="G48" s="1214"/>
      <c r="H48" s="1214"/>
      <c r="I48" s="1214"/>
      <c r="J48" s="1215"/>
      <c r="K48" s="63">
        <v>17</v>
      </c>
      <c r="L48" s="64">
        <v>17</v>
      </c>
      <c r="M48" s="64">
        <v>17</v>
      </c>
      <c r="N48" s="64">
        <v>16</v>
      </c>
      <c r="O48" s="65">
        <v>16</v>
      </c>
      <c r="P48" s="48"/>
      <c r="Q48" s="48"/>
      <c r="R48" s="48"/>
      <c r="S48" s="48"/>
      <c r="T48" s="48"/>
      <c r="U48" s="48"/>
    </row>
    <row r="49" spans="1:21" ht="30.75" customHeight="1">
      <c r="A49" s="48"/>
      <c r="B49" s="1232"/>
      <c r="C49" s="1233"/>
      <c r="D49" s="62"/>
      <c r="E49" s="1214" t="s">
        <v>16</v>
      </c>
      <c r="F49" s="1214"/>
      <c r="G49" s="1214"/>
      <c r="H49" s="1214"/>
      <c r="I49" s="1214"/>
      <c r="J49" s="1215"/>
      <c r="K49" s="63">
        <v>398</v>
      </c>
      <c r="L49" s="64">
        <v>395</v>
      </c>
      <c r="M49" s="64">
        <v>372</v>
      </c>
      <c r="N49" s="64">
        <v>355</v>
      </c>
      <c r="O49" s="65">
        <v>405</v>
      </c>
      <c r="P49" s="48"/>
      <c r="Q49" s="48"/>
      <c r="R49" s="48"/>
      <c r="S49" s="48"/>
      <c r="T49" s="48"/>
      <c r="U49" s="48"/>
    </row>
    <row r="50" spans="1:21" ht="30.75" customHeight="1">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c r="A52" s="48"/>
      <c r="B52" s="1212" t="s">
        <v>19</v>
      </c>
      <c r="C52" s="1213"/>
      <c r="D52" s="66"/>
      <c r="E52" s="1214" t="s">
        <v>20</v>
      </c>
      <c r="F52" s="1214"/>
      <c r="G52" s="1214"/>
      <c r="H52" s="1214"/>
      <c r="I52" s="1214"/>
      <c r="J52" s="1215"/>
      <c r="K52" s="63">
        <v>859</v>
      </c>
      <c r="L52" s="64">
        <v>868</v>
      </c>
      <c r="M52" s="64">
        <v>869</v>
      </c>
      <c r="N52" s="64">
        <v>856</v>
      </c>
      <c r="O52" s="65">
        <v>869</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332</v>
      </c>
      <c r="L53" s="69">
        <v>356</v>
      </c>
      <c r="M53" s="69">
        <v>403</v>
      </c>
      <c r="N53" s="69">
        <v>446</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0" t="s">
        <v>25</v>
      </c>
      <c r="C57" s="1221"/>
      <c r="D57" s="1224" t="s">
        <v>26</v>
      </c>
      <c r="E57" s="1225"/>
      <c r="F57" s="1225"/>
      <c r="G57" s="1225"/>
      <c r="H57" s="1225"/>
      <c r="I57" s="1225"/>
      <c r="J57" s="1226"/>
      <c r="K57" s="380" t="s">
        <v>588</v>
      </c>
      <c r="L57" s="382" t="s">
        <v>588</v>
      </c>
      <c r="M57" s="382" t="s">
        <v>588</v>
      </c>
      <c r="N57" s="382" t="s">
        <v>588</v>
      </c>
      <c r="O57" s="384" t="s">
        <v>588</v>
      </c>
    </row>
    <row r="58" spans="1:21" ht="31.5" customHeight="1" thickBot="1">
      <c r="B58" s="1222"/>
      <c r="C58" s="1223"/>
      <c r="D58" s="1227" t="s">
        <v>27</v>
      </c>
      <c r="E58" s="1228"/>
      <c r="F58" s="1228"/>
      <c r="G58" s="1228"/>
      <c r="H58" s="1228"/>
      <c r="I58" s="1228"/>
      <c r="J58" s="1229"/>
      <c r="K58" s="381" t="s">
        <v>588</v>
      </c>
      <c r="L58" s="383" t="s">
        <v>588</v>
      </c>
      <c r="M58" s="383" t="s">
        <v>588</v>
      </c>
      <c r="N58" s="383" t="s">
        <v>588</v>
      </c>
      <c r="O58" s="385" t="s">
        <v>588</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3CYkBHYrS92quJxEY88TgHRUfHExvn35arL8iVM32FmtHFNNDJm2j/1OtE+GXP32STX66ScjsLVmAfojKs61A==" saltValue="qwql8tz2cEBUWUu15qJ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554</v>
      </c>
      <c r="J40" s="94" t="s">
        <v>555</v>
      </c>
      <c r="K40" s="94" t="s">
        <v>556</v>
      </c>
      <c r="L40" s="94" t="s">
        <v>557</v>
      </c>
      <c r="M40" s="95" t="s">
        <v>558</v>
      </c>
    </row>
    <row r="41" spans="2:13" ht="27.75" customHeight="1">
      <c r="B41" s="1250" t="s">
        <v>30</v>
      </c>
      <c r="C41" s="1251"/>
      <c r="D41" s="96"/>
      <c r="E41" s="1252" t="s">
        <v>31</v>
      </c>
      <c r="F41" s="1252"/>
      <c r="G41" s="1252"/>
      <c r="H41" s="1253"/>
      <c r="I41" s="97">
        <v>10387</v>
      </c>
      <c r="J41" s="98">
        <v>10771</v>
      </c>
      <c r="K41" s="98">
        <v>10650</v>
      </c>
      <c r="L41" s="98">
        <v>10377</v>
      </c>
      <c r="M41" s="99">
        <v>9935</v>
      </c>
    </row>
    <row r="42" spans="2:13" ht="27.75" customHeight="1">
      <c r="B42" s="1240"/>
      <c r="C42" s="1241"/>
      <c r="D42" s="100"/>
      <c r="E42" s="1244" t="s">
        <v>32</v>
      </c>
      <c r="F42" s="1244"/>
      <c r="G42" s="1244"/>
      <c r="H42" s="1245"/>
      <c r="I42" s="101" t="s">
        <v>513</v>
      </c>
      <c r="J42" s="102" t="s">
        <v>513</v>
      </c>
      <c r="K42" s="102" t="s">
        <v>513</v>
      </c>
      <c r="L42" s="102" t="s">
        <v>513</v>
      </c>
      <c r="M42" s="103" t="s">
        <v>513</v>
      </c>
    </row>
    <row r="43" spans="2:13" ht="27.75" customHeight="1">
      <c r="B43" s="1240"/>
      <c r="C43" s="1241"/>
      <c r="D43" s="100"/>
      <c r="E43" s="1244" t="s">
        <v>33</v>
      </c>
      <c r="F43" s="1244"/>
      <c r="G43" s="1244"/>
      <c r="H43" s="1245"/>
      <c r="I43" s="101">
        <v>199</v>
      </c>
      <c r="J43" s="102">
        <v>187</v>
      </c>
      <c r="K43" s="102">
        <v>175</v>
      </c>
      <c r="L43" s="102">
        <v>160</v>
      </c>
      <c r="M43" s="103">
        <v>145</v>
      </c>
    </row>
    <row r="44" spans="2:13" ht="27.75" customHeight="1">
      <c r="B44" s="1240"/>
      <c r="C44" s="1241"/>
      <c r="D44" s="100"/>
      <c r="E44" s="1244" t="s">
        <v>34</v>
      </c>
      <c r="F44" s="1244"/>
      <c r="G44" s="1244"/>
      <c r="H44" s="1245"/>
      <c r="I44" s="101">
        <v>3573</v>
      </c>
      <c r="J44" s="102">
        <v>3495</v>
      </c>
      <c r="K44" s="102">
        <v>3457</v>
      </c>
      <c r="L44" s="102">
        <v>3404</v>
      </c>
      <c r="M44" s="103">
        <v>3602</v>
      </c>
    </row>
    <row r="45" spans="2:13" ht="27.75" customHeight="1">
      <c r="B45" s="1240"/>
      <c r="C45" s="1241"/>
      <c r="D45" s="100"/>
      <c r="E45" s="1244" t="s">
        <v>35</v>
      </c>
      <c r="F45" s="1244"/>
      <c r="G45" s="1244"/>
      <c r="H45" s="1245"/>
      <c r="I45" s="101">
        <v>1758</v>
      </c>
      <c r="J45" s="102">
        <v>1592</v>
      </c>
      <c r="K45" s="102">
        <v>1595</v>
      </c>
      <c r="L45" s="102">
        <v>1517</v>
      </c>
      <c r="M45" s="103">
        <v>1489</v>
      </c>
    </row>
    <row r="46" spans="2:13" ht="27.75" customHeight="1">
      <c r="B46" s="1240"/>
      <c r="C46" s="1241"/>
      <c r="D46" s="104"/>
      <c r="E46" s="1244" t="s">
        <v>36</v>
      </c>
      <c r="F46" s="1244"/>
      <c r="G46" s="1244"/>
      <c r="H46" s="1245"/>
      <c r="I46" s="101" t="s">
        <v>513</v>
      </c>
      <c r="J46" s="102" t="s">
        <v>513</v>
      </c>
      <c r="K46" s="102" t="s">
        <v>513</v>
      </c>
      <c r="L46" s="102" t="s">
        <v>513</v>
      </c>
      <c r="M46" s="103" t="s">
        <v>513</v>
      </c>
    </row>
    <row r="47" spans="2:13" ht="27.75" customHeight="1">
      <c r="B47" s="1240"/>
      <c r="C47" s="1241"/>
      <c r="D47" s="105"/>
      <c r="E47" s="1254" t="s">
        <v>37</v>
      </c>
      <c r="F47" s="1255"/>
      <c r="G47" s="1255"/>
      <c r="H47" s="1256"/>
      <c r="I47" s="101" t="s">
        <v>513</v>
      </c>
      <c r="J47" s="102" t="s">
        <v>513</v>
      </c>
      <c r="K47" s="102" t="s">
        <v>513</v>
      </c>
      <c r="L47" s="102" t="s">
        <v>513</v>
      </c>
      <c r="M47" s="103" t="s">
        <v>513</v>
      </c>
    </row>
    <row r="48" spans="2:13" ht="27.75" customHeight="1">
      <c r="B48" s="1240"/>
      <c r="C48" s="1241"/>
      <c r="D48" s="100"/>
      <c r="E48" s="1244" t="s">
        <v>38</v>
      </c>
      <c r="F48" s="1244"/>
      <c r="G48" s="1244"/>
      <c r="H48" s="1245"/>
      <c r="I48" s="101" t="s">
        <v>513</v>
      </c>
      <c r="J48" s="102" t="s">
        <v>513</v>
      </c>
      <c r="K48" s="102" t="s">
        <v>513</v>
      </c>
      <c r="L48" s="102" t="s">
        <v>513</v>
      </c>
      <c r="M48" s="103" t="s">
        <v>513</v>
      </c>
    </row>
    <row r="49" spans="2:13" ht="27.75" customHeight="1">
      <c r="B49" s="1242"/>
      <c r="C49" s="1243"/>
      <c r="D49" s="100"/>
      <c r="E49" s="1244" t="s">
        <v>39</v>
      </c>
      <c r="F49" s="1244"/>
      <c r="G49" s="1244"/>
      <c r="H49" s="1245"/>
      <c r="I49" s="101" t="s">
        <v>513</v>
      </c>
      <c r="J49" s="102" t="s">
        <v>513</v>
      </c>
      <c r="K49" s="102" t="s">
        <v>513</v>
      </c>
      <c r="L49" s="102" t="s">
        <v>513</v>
      </c>
      <c r="M49" s="103" t="s">
        <v>513</v>
      </c>
    </row>
    <row r="50" spans="2:13" ht="27.75" customHeight="1">
      <c r="B50" s="1238" t="s">
        <v>40</v>
      </c>
      <c r="C50" s="1239"/>
      <c r="D50" s="106"/>
      <c r="E50" s="1244" t="s">
        <v>41</v>
      </c>
      <c r="F50" s="1244"/>
      <c r="G50" s="1244"/>
      <c r="H50" s="1245"/>
      <c r="I50" s="101">
        <v>1833</v>
      </c>
      <c r="J50" s="102">
        <v>1886</v>
      </c>
      <c r="K50" s="102">
        <v>1817</v>
      </c>
      <c r="L50" s="102">
        <v>1617</v>
      </c>
      <c r="M50" s="103">
        <v>1543</v>
      </c>
    </row>
    <row r="51" spans="2:13" ht="27.75" customHeight="1">
      <c r="B51" s="1240"/>
      <c r="C51" s="1241"/>
      <c r="D51" s="100"/>
      <c r="E51" s="1244" t="s">
        <v>42</v>
      </c>
      <c r="F51" s="1244"/>
      <c r="G51" s="1244"/>
      <c r="H51" s="1245"/>
      <c r="I51" s="101">
        <v>1075</v>
      </c>
      <c r="J51" s="102">
        <v>1130</v>
      </c>
      <c r="K51" s="102">
        <v>1122</v>
      </c>
      <c r="L51" s="102">
        <v>1038</v>
      </c>
      <c r="M51" s="103">
        <v>912</v>
      </c>
    </row>
    <row r="52" spans="2:13" ht="27.75" customHeight="1">
      <c r="B52" s="1242"/>
      <c r="C52" s="1243"/>
      <c r="D52" s="100"/>
      <c r="E52" s="1244" t="s">
        <v>43</v>
      </c>
      <c r="F52" s="1244"/>
      <c r="G52" s="1244"/>
      <c r="H52" s="1245"/>
      <c r="I52" s="101">
        <v>10012</v>
      </c>
      <c r="J52" s="102">
        <v>10181</v>
      </c>
      <c r="K52" s="102">
        <v>10022</v>
      </c>
      <c r="L52" s="102">
        <v>9954</v>
      </c>
      <c r="M52" s="103">
        <v>9935</v>
      </c>
    </row>
    <row r="53" spans="2:13" ht="27.75" customHeight="1" thickBot="1">
      <c r="B53" s="1246" t="s">
        <v>44</v>
      </c>
      <c r="C53" s="1247"/>
      <c r="D53" s="107"/>
      <c r="E53" s="1248" t="s">
        <v>45</v>
      </c>
      <c r="F53" s="1248"/>
      <c r="G53" s="1248"/>
      <c r="H53" s="1249"/>
      <c r="I53" s="108">
        <v>2997</v>
      </c>
      <c r="J53" s="109">
        <v>2849</v>
      </c>
      <c r="K53" s="109">
        <v>2915</v>
      </c>
      <c r="L53" s="109">
        <v>2851</v>
      </c>
      <c r="M53" s="110">
        <v>2782</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gBmCXp9Afqfm6gOK5wSSnUa/aaFIuvcQzOHMJ6/1LhLqEq3vxrCrVRwgT8nhkNNQx/22Gz/iG8nohfHcPCbQ==" saltValue="jsJHPfPNaSzohtLJAc11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556</v>
      </c>
      <c r="G54" s="119" t="s">
        <v>557</v>
      </c>
      <c r="H54" s="120" t="s">
        <v>558</v>
      </c>
    </row>
    <row r="55" spans="2:8" ht="52.5" customHeight="1">
      <c r="B55" s="121"/>
      <c r="C55" s="1265" t="s">
        <v>48</v>
      </c>
      <c r="D55" s="1265"/>
      <c r="E55" s="1266"/>
      <c r="F55" s="122">
        <v>771</v>
      </c>
      <c r="G55" s="122">
        <v>594</v>
      </c>
      <c r="H55" s="123">
        <v>506</v>
      </c>
    </row>
    <row r="56" spans="2:8" ht="52.5" customHeight="1">
      <c r="B56" s="124"/>
      <c r="C56" s="1267" t="s">
        <v>49</v>
      </c>
      <c r="D56" s="1267"/>
      <c r="E56" s="1268"/>
      <c r="F56" s="125" t="s">
        <v>513</v>
      </c>
      <c r="G56" s="125" t="s">
        <v>513</v>
      </c>
      <c r="H56" s="126" t="s">
        <v>513</v>
      </c>
    </row>
    <row r="57" spans="2:8" ht="53.25" customHeight="1">
      <c r="B57" s="124"/>
      <c r="C57" s="1269" t="s">
        <v>50</v>
      </c>
      <c r="D57" s="1269"/>
      <c r="E57" s="1270"/>
      <c r="F57" s="127">
        <v>537</v>
      </c>
      <c r="G57" s="127">
        <v>463</v>
      </c>
      <c r="H57" s="128">
        <v>459</v>
      </c>
    </row>
    <row r="58" spans="2:8" ht="45.75" customHeight="1">
      <c r="B58" s="129"/>
      <c r="C58" s="1257" t="s">
        <v>589</v>
      </c>
      <c r="D58" s="1258"/>
      <c r="E58" s="1259"/>
      <c r="F58" s="130">
        <v>270</v>
      </c>
      <c r="G58" s="130">
        <v>270</v>
      </c>
      <c r="H58" s="131">
        <v>239</v>
      </c>
    </row>
    <row r="59" spans="2:8" ht="45.75" customHeight="1">
      <c r="B59" s="129"/>
      <c r="C59" s="1257" t="s">
        <v>590</v>
      </c>
      <c r="D59" s="1258"/>
      <c r="E59" s="1259"/>
      <c r="F59" s="130">
        <v>252</v>
      </c>
      <c r="G59" s="130">
        <v>170</v>
      </c>
      <c r="H59" s="131">
        <v>189</v>
      </c>
    </row>
    <row r="60" spans="2:8" ht="45.75" customHeight="1">
      <c r="B60" s="129"/>
      <c r="C60" s="1257" t="s">
        <v>591</v>
      </c>
      <c r="D60" s="1258"/>
      <c r="E60" s="1259"/>
      <c r="F60" s="130">
        <v>15</v>
      </c>
      <c r="G60" s="130">
        <v>23</v>
      </c>
      <c r="H60" s="131">
        <v>28</v>
      </c>
    </row>
    <row r="61" spans="2:8" ht="45.75" customHeight="1">
      <c r="B61" s="129"/>
      <c r="C61" s="1257" t="s">
        <v>592</v>
      </c>
      <c r="D61" s="1258"/>
      <c r="E61" s="1259"/>
      <c r="F61" s="130"/>
      <c r="G61" s="130"/>
      <c r="H61" s="131">
        <v>3</v>
      </c>
    </row>
    <row r="62" spans="2:8" ht="45.75" customHeight="1" thickBot="1">
      <c r="B62" s="132"/>
      <c r="C62" s="1260"/>
      <c r="D62" s="1261"/>
      <c r="E62" s="1262"/>
      <c r="F62" s="133"/>
      <c r="G62" s="133"/>
      <c r="H62" s="134"/>
    </row>
    <row r="63" spans="2:8" ht="52.5" customHeight="1" thickBot="1">
      <c r="B63" s="135"/>
      <c r="C63" s="1263" t="s">
        <v>51</v>
      </c>
      <c r="D63" s="1263"/>
      <c r="E63" s="1264"/>
      <c r="F63" s="136">
        <v>1307</v>
      </c>
      <c r="G63" s="136">
        <v>1057</v>
      </c>
      <c r="H63" s="137">
        <v>966</v>
      </c>
    </row>
    <row r="64" spans="2:8" ht="15" customHeight="1"/>
  </sheetData>
  <sheetProtection algorithmName="SHA-512" hashValue="2J/k6wFmPt+RCERR0FUkJTwlACeqSnHb9QqOnoFqfEwA/LEcfxqB3waYsDXkI8+Bc9eba0hGm5bxd7AJzRzb6g==" saltValue="js7l/zOo7/l2LgxSG/q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E4A89-15AC-443F-9D07-0F203701C4E9}">
  <sheetPr>
    <pageSetUpPr fitToPage="1"/>
  </sheetPr>
  <dimension ref="A1:WZM160"/>
  <sheetViews>
    <sheetView showGridLines="0" tabSelected="1" topLeftCell="AM16" zoomScaleNormal="100" zoomScaleSheetLayoutView="55" workbookViewId="0">
      <selection activeCell="AN70" sqref="AN70"/>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5"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6"/>
      <c r="DG4" s="286"/>
      <c r="DH4" s="286"/>
      <c r="DI4" s="286"/>
      <c r="DJ4" s="286"/>
      <c r="DK4" s="286"/>
      <c r="DL4" s="286"/>
      <c r="DM4" s="286"/>
      <c r="DN4" s="286"/>
      <c r="DO4" s="286"/>
      <c r="DP4" s="286"/>
      <c r="DQ4" s="286"/>
      <c r="DR4" s="286"/>
      <c r="DS4" s="286"/>
      <c r="DT4" s="286"/>
      <c r="DU4" s="286"/>
      <c r="DV4" s="286"/>
      <c r="DW4" s="286"/>
    </row>
    <row r="5" spans="1:143" s="285"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6"/>
      <c r="DG5" s="286"/>
      <c r="DH5" s="286"/>
      <c r="DI5" s="286"/>
      <c r="DJ5" s="286"/>
      <c r="DK5" s="286"/>
      <c r="DL5" s="286"/>
      <c r="DM5" s="286"/>
      <c r="DN5" s="286"/>
      <c r="DO5" s="286"/>
      <c r="DP5" s="286"/>
      <c r="DQ5" s="286"/>
      <c r="DR5" s="286"/>
      <c r="DS5" s="286"/>
      <c r="DT5" s="286"/>
      <c r="DU5" s="286"/>
      <c r="DV5" s="286"/>
      <c r="DW5" s="286"/>
    </row>
    <row r="6" spans="1:143" s="285"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6"/>
      <c r="DG6" s="286"/>
      <c r="DH6" s="286"/>
      <c r="DI6" s="286"/>
      <c r="DJ6" s="286"/>
      <c r="DK6" s="286"/>
      <c r="DL6" s="286"/>
      <c r="DM6" s="286"/>
      <c r="DN6" s="286"/>
      <c r="DO6" s="286"/>
      <c r="DP6" s="286"/>
      <c r="DQ6" s="286"/>
      <c r="DR6" s="286"/>
      <c r="DS6" s="286"/>
      <c r="DT6" s="286"/>
      <c r="DU6" s="286"/>
      <c r="DV6" s="286"/>
      <c r="DW6" s="286"/>
    </row>
    <row r="7" spans="1:143" s="285"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6"/>
      <c r="DG7" s="286"/>
      <c r="DH7" s="286"/>
      <c r="DI7" s="286"/>
      <c r="DJ7" s="286"/>
      <c r="DK7" s="286"/>
      <c r="DL7" s="286"/>
      <c r="DM7" s="286"/>
      <c r="DN7" s="286"/>
      <c r="DO7" s="286"/>
      <c r="DP7" s="286"/>
      <c r="DQ7" s="286"/>
      <c r="DR7" s="286"/>
      <c r="DS7" s="286"/>
      <c r="DT7" s="286"/>
      <c r="DU7" s="286"/>
      <c r="DV7" s="286"/>
      <c r="DW7" s="286"/>
    </row>
    <row r="8" spans="1:143" s="285"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6"/>
      <c r="DG8" s="286"/>
      <c r="DH8" s="286"/>
      <c r="DI8" s="286"/>
      <c r="DJ8" s="286"/>
      <c r="DK8" s="286"/>
      <c r="DL8" s="286"/>
      <c r="DM8" s="286"/>
      <c r="DN8" s="286"/>
      <c r="DO8" s="286"/>
      <c r="DP8" s="286"/>
      <c r="DQ8" s="286"/>
      <c r="DR8" s="286"/>
      <c r="DS8" s="286"/>
      <c r="DT8" s="286"/>
      <c r="DU8" s="286"/>
      <c r="DV8" s="286"/>
      <c r="DW8" s="286"/>
    </row>
    <row r="9" spans="1:143" s="285"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6"/>
      <c r="DG9" s="286"/>
      <c r="DH9" s="286"/>
      <c r="DI9" s="286"/>
      <c r="DJ9" s="286"/>
      <c r="DK9" s="286"/>
      <c r="DL9" s="286"/>
      <c r="DM9" s="286"/>
      <c r="DN9" s="286"/>
      <c r="DO9" s="286"/>
      <c r="DP9" s="286"/>
      <c r="DQ9" s="286"/>
      <c r="DR9" s="286"/>
      <c r="DS9" s="286"/>
      <c r="DT9" s="286"/>
      <c r="DU9" s="286"/>
      <c r="DV9" s="286"/>
      <c r="DW9" s="286"/>
    </row>
    <row r="10" spans="1:143" s="285"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6"/>
      <c r="DG10" s="286"/>
      <c r="DH10" s="286"/>
      <c r="DI10" s="286"/>
      <c r="DJ10" s="286"/>
      <c r="DK10" s="286"/>
      <c r="DL10" s="286"/>
      <c r="DM10" s="286"/>
      <c r="DN10" s="286"/>
      <c r="DO10" s="286"/>
      <c r="DP10" s="286"/>
      <c r="DQ10" s="286"/>
      <c r="DR10" s="286"/>
      <c r="DS10" s="286"/>
      <c r="DT10" s="286"/>
      <c r="DU10" s="286"/>
      <c r="DV10" s="286"/>
      <c r="DW10" s="286"/>
      <c r="EM10" s="285" t="s">
        <v>594</v>
      </c>
    </row>
    <row r="11" spans="1:143" s="285"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6"/>
      <c r="DG11" s="286"/>
      <c r="DH11" s="286"/>
      <c r="DI11" s="286"/>
      <c r="DJ11" s="286"/>
      <c r="DK11" s="286"/>
      <c r="DL11" s="286"/>
      <c r="DM11" s="286"/>
      <c r="DN11" s="286"/>
      <c r="DO11" s="286"/>
      <c r="DP11" s="286"/>
      <c r="DQ11" s="286"/>
      <c r="DR11" s="286"/>
      <c r="DS11" s="286"/>
      <c r="DT11" s="286"/>
      <c r="DU11" s="286"/>
      <c r="DV11" s="286"/>
      <c r="DW11" s="286"/>
    </row>
    <row r="12" spans="1:143" s="285"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6"/>
      <c r="DG12" s="286"/>
      <c r="DH12" s="286"/>
      <c r="DI12" s="286"/>
      <c r="DJ12" s="286"/>
      <c r="DK12" s="286"/>
      <c r="DL12" s="286"/>
      <c r="DM12" s="286"/>
      <c r="DN12" s="286"/>
      <c r="DO12" s="286"/>
      <c r="DP12" s="286"/>
      <c r="DQ12" s="286"/>
      <c r="DR12" s="286"/>
      <c r="DS12" s="286"/>
      <c r="DT12" s="286"/>
      <c r="DU12" s="286"/>
      <c r="DV12" s="286"/>
      <c r="DW12" s="286"/>
      <c r="EM12" s="285" t="s">
        <v>594</v>
      </c>
    </row>
    <row r="13" spans="1:143" s="285"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6"/>
      <c r="DG13" s="286"/>
      <c r="DH13" s="286"/>
      <c r="DI13" s="286"/>
      <c r="DJ13" s="286"/>
      <c r="DK13" s="286"/>
      <c r="DL13" s="286"/>
      <c r="DM13" s="286"/>
      <c r="DN13" s="286"/>
      <c r="DO13" s="286"/>
      <c r="DP13" s="286"/>
      <c r="DQ13" s="286"/>
      <c r="DR13" s="286"/>
      <c r="DS13" s="286"/>
      <c r="DT13" s="286"/>
      <c r="DU13" s="286"/>
      <c r="DV13" s="286"/>
      <c r="DW13" s="286"/>
    </row>
    <row r="14" spans="1:143" s="285"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6"/>
      <c r="DG14" s="286"/>
      <c r="DH14" s="286"/>
      <c r="DI14" s="286"/>
      <c r="DJ14" s="286"/>
      <c r="DK14" s="286"/>
      <c r="DL14" s="286"/>
      <c r="DM14" s="286"/>
      <c r="DN14" s="286"/>
      <c r="DO14" s="286"/>
      <c r="DP14" s="286"/>
      <c r="DQ14" s="286"/>
      <c r="DR14" s="286"/>
      <c r="DS14" s="286"/>
      <c r="DT14" s="286"/>
      <c r="DU14" s="286"/>
      <c r="DV14" s="286"/>
      <c r="DW14" s="286"/>
    </row>
    <row r="15" spans="1:143" s="285"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6"/>
      <c r="DG15" s="286"/>
      <c r="DH15" s="286"/>
      <c r="DI15" s="286"/>
      <c r="DJ15" s="286"/>
      <c r="DK15" s="286"/>
      <c r="DL15" s="286"/>
      <c r="DM15" s="286"/>
      <c r="DN15" s="286"/>
      <c r="DO15" s="286"/>
      <c r="DP15" s="286"/>
      <c r="DQ15" s="286"/>
      <c r="DR15" s="286"/>
      <c r="DS15" s="286"/>
      <c r="DT15" s="286"/>
      <c r="DU15" s="286"/>
      <c r="DV15" s="286"/>
      <c r="DW15" s="286"/>
    </row>
    <row r="16" spans="1:143" s="285"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6"/>
      <c r="DG16" s="286"/>
      <c r="DH16" s="286"/>
      <c r="DI16" s="286"/>
      <c r="DJ16" s="286"/>
      <c r="DK16" s="286"/>
      <c r="DL16" s="286"/>
      <c r="DM16" s="286"/>
      <c r="DN16" s="286"/>
      <c r="DO16" s="286"/>
      <c r="DP16" s="286"/>
      <c r="DQ16" s="286"/>
      <c r="DR16" s="286"/>
      <c r="DS16" s="286"/>
      <c r="DT16" s="286"/>
      <c r="DU16" s="286"/>
      <c r="DV16" s="286"/>
      <c r="DW16" s="286"/>
    </row>
    <row r="17" spans="1:351" s="285"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6"/>
      <c r="DG17" s="286"/>
      <c r="DH17" s="286"/>
      <c r="DI17" s="286"/>
      <c r="DJ17" s="286"/>
      <c r="DK17" s="286"/>
      <c r="DL17" s="286"/>
      <c r="DM17" s="286"/>
      <c r="DN17" s="286"/>
      <c r="DO17" s="286"/>
      <c r="DP17" s="286"/>
      <c r="DQ17" s="286"/>
      <c r="DR17" s="286"/>
      <c r="DS17" s="286"/>
      <c r="DT17" s="286"/>
      <c r="DU17" s="286"/>
      <c r="DV17" s="286"/>
      <c r="DW17" s="286"/>
    </row>
    <row r="18" spans="1:351" s="285"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6"/>
      <c r="DG18" s="286"/>
      <c r="DH18" s="286"/>
      <c r="DI18" s="286"/>
      <c r="DJ18" s="286"/>
      <c r="DK18" s="286"/>
      <c r="DL18" s="286"/>
      <c r="DM18" s="286"/>
      <c r="DN18" s="286"/>
      <c r="DO18" s="286"/>
      <c r="DP18" s="286"/>
      <c r="DQ18" s="286"/>
      <c r="DR18" s="286"/>
      <c r="DS18" s="286"/>
      <c r="DT18" s="286"/>
      <c r="DU18" s="286"/>
      <c r="DV18" s="286"/>
      <c r="DW18" s="286"/>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598</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48.2</v>
      </c>
      <c r="BY51" s="1311"/>
      <c r="BZ51" s="1311"/>
      <c r="CA51" s="1311"/>
      <c r="CB51" s="1311"/>
      <c r="CC51" s="1311"/>
      <c r="CD51" s="1311"/>
      <c r="CE51" s="1311"/>
      <c r="CF51" s="1311">
        <v>49.2</v>
      </c>
      <c r="CG51" s="1311"/>
      <c r="CH51" s="1311"/>
      <c r="CI51" s="1311"/>
      <c r="CJ51" s="1311"/>
      <c r="CK51" s="1311"/>
      <c r="CL51" s="1311"/>
      <c r="CM51" s="1311"/>
      <c r="CN51" s="1311">
        <v>48.3</v>
      </c>
      <c r="CO51" s="1311"/>
      <c r="CP51" s="1311"/>
      <c r="CQ51" s="1311"/>
      <c r="CR51" s="1311"/>
      <c r="CS51" s="1311"/>
      <c r="CT51" s="1311"/>
      <c r="CU51" s="1311"/>
      <c r="CV51" s="1311">
        <v>47.4</v>
      </c>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54</v>
      </c>
      <c r="BY53" s="1311"/>
      <c r="BZ53" s="1311"/>
      <c r="CA53" s="1311"/>
      <c r="CB53" s="1311"/>
      <c r="CC53" s="1311"/>
      <c r="CD53" s="1311"/>
      <c r="CE53" s="1311"/>
      <c r="CF53" s="1311">
        <v>55.6</v>
      </c>
      <c r="CG53" s="1311"/>
      <c r="CH53" s="1311"/>
      <c r="CI53" s="1311"/>
      <c r="CJ53" s="1311"/>
      <c r="CK53" s="1311"/>
      <c r="CL53" s="1311"/>
      <c r="CM53" s="1311"/>
      <c r="CN53" s="1311">
        <v>57.7</v>
      </c>
      <c r="CO53" s="1311"/>
      <c r="CP53" s="1311"/>
      <c r="CQ53" s="1311"/>
      <c r="CR53" s="1311"/>
      <c r="CS53" s="1311"/>
      <c r="CT53" s="1311"/>
      <c r="CU53" s="1311"/>
      <c r="CV53" s="1311">
        <v>59.5</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603</v>
      </c>
    </row>
    <row r="64" spans="1:109">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598</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v>49.8</v>
      </c>
      <c r="BQ73" s="1311"/>
      <c r="BR73" s="1311"/>
      <c r="BS73" s="1311"/>
      <c r="BT73" s="1311"/>
      <c r="BU73" s="1311"/>
      <c r="BV73" s="1311"/>
      <c r="BW73" s="1311"/>
      <c r="BX73" s="1311">
        <v>48.2</v>
      </c>
      <c r="BY73" s="1311"/>
      <c r="BZ73" s="1311"/>
      <c r="CA73" s="1311"/>
      <c r="CB73" s="1311"/>
      <c r="CC73" s="1311"/>
      <c r="CD73" s="1311"/>
      <c r="CE73" s="1311"/>
      <c r="CF73" s="1311">
        <v>49.2</v>
      </c>
      <c r="CG73" s="1311"/>
      <c r="CH73" s="1311"/>
      <c r="CI73" s="1311"/>
      <c r="CJ73" s="1311"/>
      <c r="CK73" s="1311"/>
      <c r="CL73" s="1311"/>
      <c r="CM73" s="1311"/>
      <c r="CN73" s="1311">
        <v>48.3</v>
      </c>
      <c r="CO73" s="1311"/>
      <c r="CP73" s="1311"/>
      <c r="CQ73" s="1311"/>
      <c r="CR73" s="1311"/>
      <c r="CS73" s="1311"/>
      <c r="CT73" s="1311"/>
      <c r="CU73" s="1311"/>
      <c r="CV73" s="1311">
        <v>47.4</v>
      </c>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1">
        <v>5.3</v>
      </c>
      <c r="BQ75" s="1311"/>
      <c r="BR75" s="1311"/>
      <c r="BS75" s="1311"/>
      <c r="BT75" s="1311"/>
      <c r="BU75" s="1311"/>
      <c r="BV75" s="1311"/>
      <c r="BW75" s="1311"/>
      <c r="BX75" s="1311">
        <v>5.6</v>
      </c>
      <c r="BY75" s="1311"/>
      <c r="BZ75" s="1311"/>
      <c r="CA75" s="1311"/>
      <c r="CB75" s="1311"/>
      <c r="CC75" s="1311"/>
      <c r="CD75" s="1311"/>
      <c r="CE75" s="1311"/>
      <c r="CF75" s="1311">
        <v>6.1</v>
      </c>
      <c r="CG75" s="1311"/>
      <c r="CH75" s="1311"/>
      <c r="CI75" s="1311"/>
      <c r="CJ75" s="1311"/>
      <c r="CK75" s="1311"/>
      <c r="CL75" s="1311"/>
      <c r="CM75" s="1311"/>
      <c r="CN75" s="1311">
        <v>6.7</v>
      </c>
      <c r="CO75" s="1311"/>
      <c r="CP75" s="1311"/>
      <c r="CQ75" s="1311"/>
      <c r="CR75" s="1311"/>
      <c r="CS75" s="1311"/>
      <c r="CT75" s="1311"/>
      <c r="CU75" s="1311"/>
      <c r="CV75" s="1311">
        <v>7.8</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AnBAAF7kqTxFvur5bGhTUlVakRfscJFkTHhhCsZ4FBu159bmbEzsff7vV0EN4+T1lmlfDyUl3VX+4NAqCuMuyw==" saltValue="LTacXuSbMBjnriyjwF7M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338DB-C941-4BFB-99EA-A7BA783B61D7}">
  <sheetPr>
    <pageSetUpPr fitToPage="1"/>
  </sheetPr>
  <dimension ref="A1:DR125"/>
  <sheetViews>
    <sheetView showGridLines="0" topLeftCell="A103" zoomScaleNormal="100" zoomScaleSheetLayoutView="70" workbookViewId="0">
      <selection activeCell="AN70" sqref="AN70"/>
    </sheetView>
  </sheetViews>
  <sheetFormatPr defaultColWidth="0" defaultRowHeight="13.5" customHeight="1" zeroHeight="1"/>
  <cols>
    <col min="1" max="34" width="2.5" style="286" customWidth="1"/>
    <col min="35" max="122" width="2.5" style="285" customWidth="1"/>
    <col min="123" max="16384" width="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c r="S2" s="285"/>
      <c r="AH2" s="285"/>
    </row>
    <row r="3" spans="1: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row r="5" spans="1:34"/>
    <row r="6" spans="1:34"/>
    <row r="7" spans="1:34"/>
    <row r="8" spans="1:34"/>
    <row r="9" spans="1:34">
      <c r="AH9" s="285"/>
    </row>
    <row r="10" spans="1:34"/>
    <row r="11" spans="1:34"/>
    <row r="12" spans="1:34"/>
    <row r="13" spans="1:34"/>
    <row r="14" spans="1:34"/>
    <row r="15" spans="1:34"/>
    <row r="16" spans="1: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500</v>
      </c>
    </row>
  </sheetData>
  <sheetProtection algorithmName="SHA-512" hashValue="o2wXwqJujXwYvxsA3jeExHA1wetpxVY3pQ/x9RTQVjuGXXcM9sta2UwfF0tdPe7EuSzZ8VFbVYiQuQCCNqt8Gw==" saltValue="kiQbhZ/yUUwdfIpBWws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7CE2-35DA-45B6-A6F8-E583336E949E}">
  <sheetPr>
    <pageSetUpPr fitToPage="1"/>
  </sheetPr>
  <dimension ref="A1:DR125"/>
  <sheetViews>
    <sheetView showGridLines="0" topLeftCell="BN99" zoomScaleNormal="100" zoomScaleSheetLayoutView="55" workbookViewId="0">
      <selection activeCell="AN70" sqref="AN70"/>
    </sheetView>
  </sheetViews>
  <sheetFormatPr defaultColWidth="0" defaultRowHeight="13.5" customHeight="1" zeroHeight="1"/>
  <cols>
    <col min="1" max="34" width="2.5" style="286" customWidth="1"/>
    <col min="35" max="122" width="2.5" style="285" customWidth="1"/>
    <col min="123" max="16384" width="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c r="S2" s="285"/>
      <c r="AH2" s="285"/>
    </row>
    <row r="3" spans="2:34">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row r="5" spans="2:34"/>
    <row r="6" spans="2:34"/>
    <row r="7" spans="2:34"/>
    <row r="8" spans="2:34"/>
    <row r="9" spans="2:34">
      <c r="AH9" s="285"/>
    </row>
    <row r="10" spans="2:34"/>
    <row r="11" spans="2:34"/>
    <row r="12" spans="2:34"/>
    <row r="13" spans="2:34"/>
    <row r="14" spans="2:34"/>
    <row r="15" spans="2:34"/>
    <row r="16" spans="2:34"/>
    <row r="17" spans="12:34">
      <c r="AH17" s="285"/>
    </row>
    <row r="18" spans="12:34"/>
    <row r="19" spans="12:34"/>
    <row r="20" spans="12:34">
      <c r="AH20" s="285"/>
    </row>
    <row r="21" spans="12:34">
      <c r="AH21" s="285"/>
    </row>
    <row r="22" spans="12:34"/>
    <row r="23" spans="12:34"/>
    <row r="24" spans="12:34">
      <c r="Q24" s="285"/>
    </row>
    <row r="25" spans="12:34"/>
    <row r="26" spans="12:34"/>
    <row r="27" spans="12:34"/>
    <row r="28" spans="12:34">
      <c r="O28" s="285"/>
      <c r="T28" s="285"/>
      <c r="AH28" s="285"/>
    </row>
    <row r="29" spans="12:34"/>
    <row r="30" spans="12:34"/>
    <row r="31" spans="12:34">
      <c r="Q31" s="285"/>
    </row>
    <row r="32" spans="12:34">
      <c r="L32" s="285"/>
    </row>
    <row r="33" spans="2:34">
      <c r="C33" s="285"/>
      <c r="E33" s="285"/>
      <c r="G33" s="285"/>
      <c r="I33" s="285"/>
      <c r="X33" s="285"/>
    </row>
    <row r="34" spans="2:34">
      <c r="B34" s="285"/>
      <c r="P34" s="285"/>
      <c r="R34" s="285"/>
      <c r="T34" s="285"/>
    </row>
    <row r="35" spans="2:34">
      <c r="D35" s="285"/>
      <c r="W35" s="285"/>
      <c r="AC35" s="285"/>
      <c r="AD35" s="285"/>
      <c r="AE35" s="285"/>
      <c r="AF35" s="285"/>
      <c r="AG35" s="285"/>
      <c r="AH35" s="285"/>
    </row>
    <row r="36" spans="2:34">
      <c r="H36" s="285"/>
      <c r="J36" s="285"/>
      <c r="K36" s="285"/>
      <c r="M36" s="285"/>
      <c r="Y36" s="285"/>
      <c r="Z36" s="285"/>
      <c r="AA36" s="285"/>
      <c r="AB36" s="285"/>
      <c r="AC36" s="285"/>
      <c r="AD36" s="285"/>
      <c r="AE36" s="285"/>
      <c r="AF36" s="285"/>
      <c r="AG36" s="285"/>
      <c r="AH36" s="285"/>
    </row>
    <row r="37" spans="2:34">
      <c r="AH37" s="285"/>
    </row>
    <row r="38" spans="2:34">
      <c r="AG38" s="285"/>
      <c r="AH38" s="285"/>
    </row>
    <row r="39" spans="2:34"/>
    <row r="40" spans="2:34">
      <c r="X40" s="285"/>
    </row>
    <row r="41" spans="2:34">
      <c r="R41" s="285"/>
    </row>
    <row r="42" spans="2:34">
      <c r="W42" s="285"/>
    </row>
    <row r="43" spans="2:34">
      <c r="Y43" s="285"/>
      <c r="Z43" s="285"/>
      <c r="AA43" s="285"/>
      <c r="AB43" s="285"/>
      <c r="AC43" s="285"/>
      <c r="AD43" s="285"/>
      <c r="AE43" s="285"/>
      <c r="AF43" s="285"/>
      <c r="AG43" s="285"/>
      <c r="AH43" s="285"/>
    </row>
    <row r="44" spans="2:34">
      <c r="AH44" s="285"/>
    </row>
    <row r="45" spans="2:34">
      <c r="X45" s="285"/>
    </row>
    <row r="46" spans="2:34"/>
    <row r="47" spans="2:34"/>
    <row r="48" spans="2:34">
      <c r="W48" s="285"/>
      <c r="Y48" s="285"/>
      <c r="Z48" s="285"/>
      <c r="AA48" s="285"/>
      <c r="AB48" s="285"/>
      <c r="AC48" s="285"/>
      <c r="AD48" s="285"/>
      <c r="AE48" s="285"/>
      <c r="AF48" s="285"/>
      <c r="AG48" s="285"/>
      <c r="AH48" s="285"/>
    </row>
    <row r="49" spans="28:34"/>
    <row r="50" spans="28:34">
      <c r="AE50" s="285"/>
      <c r="AF50" s="285"/>
      <c r="AG50" s="285"/>
      <c r="AH50" s="285"/>
    </row>
    <row r="51" spans="28:34">
      <c r="AC51" s="285"/>
      <c r="AD51" s="285"/>
      <c r="AE51" s="285"/>
      <c r="AF51" s="285"/>
      <c r="AG51" s="285"/>
      <c r="AH51" s="285"/>
    </row>
    <row r="52" spans="28:34"/>
    <row r="53" spans="28:34">
      <c r="AF53" s="285"/>
      <c r="AG53" s="285"/>
      <c r="AH53" s="285"/>
    </row>
    <row r="54" spans="28:34">
      <c r="AH54" s="285"/>
    </row>
    <row r="55" spans="28:34"/>
    <row r="56" spans="28:34">
      <c r="AB56" s="285"/>
      <c r="AC56" s="285"/>
      <c r="AD56" s="285"/>
      <c r="AE56" s="285"/>
      <c r="AF56" s="285"/>
      <c r="AG56" s="285"/>
      <c r="AH56" s="285"/>
    </row>
    <row r="57" spans="28:34">
      <c r="AH57" s="285"/>
    </row>
    <row r="58" spans="28:34">
      <c r="AH58" s="285"/>
    </row>
    <row r="59" spans="28:34">
      <c r="AG59" s="285"/>
      <c r="AH59" s="285"/>
    </row>
    <row r="60" spans="28:34"/>
    <row r="61" spans="28:34"/>
    <row r="62" spans="28:34"/>
    <row r="63" spans="28:34">
      <c r="AH63" s="285"/>
    </row>
    <row r="64" spans="28:34">
      <c r="AG64" s="285"/>
      <c r="AH64" s="285"/>
    </row>
    <row r="65" spans="28:34"/>
    <row r="66" spans="28:34"/>
    <row r="67" spans="28:34"/>
    <row r="68" spans="28:34">
      <c r="AB68" s="285"/>
      <c r="AC68" s="285"/>
      <c r="AD68" s="285"/>
      <c r="AE68" s="285"/>
      <c r="AF68" s="285"/>
      <c r="AG68" s="285"/>
      <c r="AH68" s="285"/>
    </row>
    <row r="69" spans="28:34">
      <c r="AF69" s="285"/>
      <c r="AG69" s="285"/>
      <c r="AH69" s="285"/>
    </row>
    <row r="70" spans="28:34"/>
    <row r="71" spans="28:34"/>
    <row r="72" spans="28:34"/>
    <row r="73" spans="28:34"/>
    <row r="74" spans="28:34"/>
    <row r="75" spans="28:34">
      <c r="AH75" s="285"/>
    </row>
    <row r="76" spans="28:34">
      <c r="AF76" s="285"/>
      <c r="AG76" s="285"/>
      <c r="AH76" s="285"/>
    </row>
    <row r="77" spans="28:34">
      <c r="AG77" s="285"/>
      <c r="AH77" s="285"/>
    </row>
    <row r="78" spans="28:34"/>
    <row r="79" spans="28:34"/>
    <row r="80" spans="28:34"/>
    <row r="81" spans="25:34"/>
    <row r="82" spans="25:34">
      <c r="Y82" s="285"/>
    </row>
    <row r="83" spans="25:34">
      <c r="Y83" s="285"/>
      <c r="Z83" s="285"/>
      <c r="AA83" s="285"/>
      <c r="AB83" s="285"/>
      <c r="AC83" s="285"/>
      <c r="AD83" s="285"/>
      <c r="AE83" s="285"/>
      <c r="AF83" s="285"/>
      <c r="AG83" s="285"/>
      <c r="AH83" s="285"/>
    </row>
    <row r="84" spans="25:34"/>
    <row r="85" spans="25:34"/>
    <row r="86" spans="25:34"/>
    <row r="87" spans="25:34"/>
    <row r="88" spans="25:34">
      <c r="AH88" s="285"/>
    </row>
    <row r="89" spans="25:34"/>
    <row r="90" spans="25:34"/>
    <row r="91" spans="25:34"/>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500</v>
      </c>
    </row>
  </sheetData>
  <sheetProtection algorithmName="SHA-512" hashValue="HFfzVP6lnmLts+txjNqBObzCeJRmmZdnX7nA3bKvRbRNdRFFwodFG1idlyuFf/5GgNlng581HW4cImBWr1Ua8w==" saltValue="s6cwL9kjtNtVaovFpMV4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551</v>
      </c>
      <c r="G2" s="151"/>
      <c r="H2" s="152"/>
    </row>
    <row r="3" spans="1:8">
      <c r="A3" s="148" t="s">
        <v>544</v>
      </c>
      <c r="B3" s="153"/>
      <c r="C3" s="154"/>
      <c r="D3" s="155">
        <v>31207</v>
      </c>
      <c r="E3" s="156"/>
      <c r="F3" s="157">
        <v>49919</v>
      </c>
      <c r="G3" s="158"/>
      <c r="H3" s="159"/>
    </row>
    <row r="4" spans="1:8">
      <c r="A4" s="160"/>
      <c r="B4" s="161"/>
      <c r="C4" s="162"/>
      <c r="D4" s="163">
        <v>26827</v>
      </c>
      <c r="E4" s="164"/>
      <c r="F4" s="165">
        <v>26398</v>
      </c>
      <c r="G4" s="166"/>
      <c r="H4" s="167"/>
    </row>
    <row r="5" spans="1:8">
      <c r="A5" s="148" t="s">
        <v>546</v>
      </c>
      <c r="B5" s="153"/>
      <c r="C5" s="154"/>
      <c r="D5" s="155">
        <v>36328</v>
      </c>
      <c r="E5" s="156"/>
      <c r="F5" s="157">
        <v>47738</v>
      </c>
      <c r="G5" s="158"/>
      <c r="H5" s="159"/>
    </row>
    <row r="6" spans="1:8">
      <c r="A6" s="160"/>
      <c r="B6" s="161"/>
      <c r="C6" s="162"/>
      <c r="D6" s="163">
        <v>32116</v>
      </c>
      <c r="E6" s="164"/>
      <c r="F6" s="165">
        <v>24937</v>
      </c>
      <c r="G6" s="166"/>
      <c r="H6" s="167"/>
    </row>
    <row r="7" spans="1:8">
      <c r="A7" s="148" t="s">
        <v>547</v>
      </c>
      <c r="B7" s="153"/>
      <c r="C7" s="154"/>
      <c r="D7" s="155">
        <v>20728</v>
      </c>
      <c r="E7" s="156"/>
      <c r="F7" s="157">
        <v>52191</v>
      </c>
      <c r="G7" s="158"/>
      <c r="H7" s="159"/>
    </row>
    <row r="8" spans="1:8">
      <c r="A8" s="160"/>
      <c r="B8" s="161"/>
      <c r="C8" s="162"/>
      <c r="D8" s="163">
        <v>14390</v>
      </c>
      <c r="E8" s="164"/>
      <c r="F8" s="165">
        <v>24843</v>
      </c>
      <c r="G8" s="166"/>
      <c r="H8" s="167"/>
    </row>
    <row r="9" spans="1:8">
      <c r="A9" s="148" t="s">
        <v>548</v>
      </c>
      <c r="B9" s="153"/>
      <c r="C9" s="154"/>
      <c r="D9" s="155">
        <v>14717</v>
      </c>
      <c r="E9" s="156"/>
      <c r="F9" s="157">
        <v>47387</v>
      </c>
      <c r="G9" s="158"/>
      <c r="H9" s="159"/>
    </row>
    <row r="10" spans="1:8">
      <c r="A10" s="160"/>
      <c r="B10" s="161"/>
      <c r="C10" s="162"/>
      <c r="D10" s="163">
        <v>13805</v>
      </c>
      <c r="E10" s="164"/>
      <c r="F10" s="165">
        <v>24928</v>
      </c>
      <c r="G10" s="166"/>
      <c r="H10" s="167"/>
    </row>
    <row r="11" spans="1:8">
      <c r="A11" s="148" t="s">
        <v>549</v>
      </c>
      <c r="B11" s="153"/>
      <c r="C11" s="154"/>
      <c r="D11" s="155">
        <v>12786</v>
      </c>
      <c r="E11" s="156"/>
      <c r="F11" s="157">
        <v>51264</v>
      </c>
      <c r="G11" s="158"/>
      <c r="H11" s="159"/>
    </row>
    <row r="12" spans="1:8">
      <c r="A12" s="160"/>
      <c r="B12" s="161"/>
      <c r="C12" s="168"/>
      <c r="D12" s="163">
        <v>10772</v>
      </c>
      <c r="E12" s="164"/>
      <c r="F12" s="165">
        <v>26040</v>
      </c>
      <c r="G12" s="166"/>
      <c r="H12" s="167"/>
    </row>
    <row r="13" spans="1:8">
      <c r="A13" s="148"/>
      <c r="B13" s="153"/>
      <c r="C13" s="169"/>
      <c r="D13" s="170">
        <v>23153</v>
      </c>
      <c r="E13" s="171"/>
      <c r="F13" s="172">
        <v>49700</v>
      </c>
      <c r="G13" s="173"/>
      <c r="H13" s="159"/>
    </row>
    <row r="14" spans="1:8">
      <c r="A14" s="160"/>
      <c r="B14" s="161"/>
      <c r="C14" s="162"/>
      <c r="D14" s="163">
        <v>19582</v>
      </c>
      <c r="E14" s="164"/>
      <c r="F14" s="165">
        <v>25429</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4.9400000000000004</v>
      </c>
      <c r="C19" s="174">
        <f>ROUND(VALUE(SUBSTITUTE(実質収支比率等に係る経年分析!G$48,"▲","-")),2)</f>
        <v>4.6500000000000004</v>
      </c>
      <c r="D19" s="174">
        <f>ROUND(VALUE(SUBSTITUTE(実質収支比率等に係る経年分析!H$48,"▲","-")),2)</f>
        <v>4.59</v>
      </c>
      <c r="E19" s="174">
        <f>ROUND(VALUE(SUBSTITUTE(実質収支比率等に係る経年分析!I$48,"▲","-")),2)</f>
        <v>4.03</v>
      </c>
      <c r="F19" s="174">
        <f>ROUND(VALUE(SUBSTITUTE(実質収支比率等に係る経年分析!J$48,"▲","-")),2)</f>
        <v>4.8899999999999997</v>
      </c>
    </row>
    <row r="20" spans="1:11">
      <c r="A20" s="174" t="s">
        <v>55</v>
      </c>
      <c r="B20" s="174">
        <f>ROUND(VALUE(SUBSTITUTE(実質収支比率等に係る経年分析!F$47,"▲","-")),2)</f>
        <v>12.37</v>
      </c>
      <c r="C20" s="174">
        <f>ROUND(VALUE(SUBSTITUTE(実質収支比率等に係る経年分析!G$47,"▲","-")),2)</f>
        <v>12.23</v>
      </c>
      <c r="D20" s="174">
        <f>ROUND(VALUE(SUBSTITUTE(実質収支比率等に係る経年分析!H$47,"▲","-")),2)</f>
        <v>11.54</v>
      </c>
      <c r="E20" s="174">
        <f>ROUND(VALUE(SUBSTITUTE(実質収支比率等に係る経年分析!I$47,"▲","-")),2)</f>
        <v>8.92</v>
      </c>
      <c r="F20" s="174">
        <f>ROUND(VALUE(SUBSTITUTE(実質収支比率等に係る経年分析!J$47,"▲","-")),2)</f>
        <v>7.64</v>
      </c>
    </row>
    <row r="21" spans="1:11">
      <c r="A21" s="174" t="s">
        <v>56</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-0.73</v>
      </c>
      <c r="E21" s="174">
        <f>IF(ISNUMBER(VALUE(SUBSTITUTE(実質収支比率等に係る経年分析!I$49,"▲","-"))),ROUND(VALUE(SUBSTITUTE(実質収支比率等に係る経年分析!I$49,"▲","-")),2),NA())</f>
        <v>-3.22</v>
      </c>
      <c r="F21" s="174">
        <f>IF(ISNUMBER(VALUE(SUBSTITUTE(実質収支比率等に係る経年分析!J$49,"▲","-"))),ROUND(VALUE(SUBSTITUTE(実質収支比率等に係る経年分析!J$49,"▲","-")),2),NA())</f>
        <v>-0.49</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4.88</v>
      </c>
    </row>
    <row r="36" spans="1:16">
      <c r="A36" s="175" t="str">
        <f>IF(連結実質赤字比率に係る赤字・黒字の構成分析!C$34="",NA(),連結実質赤字比率に係る赤字・黒字の構成分析!C$34)</f>
        <v>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7.06</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859</v>
      </c>
      <c r="E42" s="176"/>
      <c r="F42" s="176"/>
      <c r="G42" s="176">
        <f>'実質公債費比率（分子）の構造'!L$52</f>
        <v>868</v>
      </c>
      <c r="H42" s="176"/>
      <c r="I42" s="176"/>
      <c r="J42" s="176">
        <f>'実質公債費比率（分子）の構造'!M$52</f>
        <v>869</v>
      </c>
      <c r="K42" s="176"/>
      <c r="L42" s="176"/>
      <c r="M42" s="176">
        <f>'実質公債費比率（分子）の構造'!N$52</f>
        <v>856</v>
      </c>
      <c r="N42" s="176"/>
      <c r="O42" s="176"/>
      <c r="P42" s="176">
        <f>'実質公債費比率（分子）の構造'!O$52</f>
        <v>869</v>
      </c>
    </row>
    <row r="43" spans="1:16">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66</v>
      </c>
      <c r="B45" s="176">
        <f>'実質公債費比率（分子）の構造'!K$49</f>
        <v>398</v>
      </c>
      <c r="C45" s="176"/>
      <c r="D45" s="176"/>
      <c r="E45" s="176">
        <f>'実質公債費比率（分子）の構造'!L$49</f>
        <v>395</v>
      </c>
      <c r="F45" s="176"/>
      <c r="G45" s="176"/>
      <c r="H45" s="176">
        <f>'実質公債費比率（分子）の構造'!M$49</f>
        <v>372</v>
      </c>
      <c r="I45" s="176"/>
      <c r="J45" s="176"/>
      <c r="K45" s="176">
        <f>'実質公債費比率（分子）の構造'!N$49</f>
        <v>355</v>
      </c>
      <c r="L45" s="176"/>
      <c r="M45" s="176"/>
      <c r="N45" s="176">
        <f>'実質公債費比率（分子）の構造'!O$49</f>
        <v>405</v>
      </c>
      <c r="O45" s="176"/>
      <c r="P45" s="176"/>
    </row>
    <row r="46" spans="1:16">
      <c r="A46" s="176" t="s">
        <v>67</v>
      </c>
      <c r="B46" s="176">
        <f>'実質公債費比率（分子）の構造'!K$48</f>
        <v>17</v>
      </c>
      <c r="C46" s="176"/>
      <c r="D46" s="176"/>
      <c r="E46" s="176">
        <f>'実質公債費比率（分子）の構造'!L$48</f>
        <v>17</v>
      </c>
      <c r="F46" s="176"/>
      <c r="G46" s="176"/>
      <c r="H46" s="176">
        <f>'実質公債費比率（分子）の構造'!M$48</f>
        <v>17</v>
      </c>
      <c r="I46" s="176"/>
      <c r="J46" s="176"/>
      <c r="K46" s="176">
        <f>'実質公債費比率（分子）の構造'!N$48</f>
        <v>16</v>
      </c>
      <c r="L46" s="176"/>
      <c r="M46" s="176"/>
      <c r="N46" s="176">
        <f>'実質公債費比率（分子）の構造'!O$48</f>
        <v>16</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776</v>
      </c>
      <c r="C49" s="176"/>
      <c r="D49" s="176"/>
      <c r="E49" s="176">
        <f>'実質公債費比率（分子）の構造'!L$45</f>
        <v>812</v>
      </c>
      <c r="F49" s="176"/>
      <c r="G49" s="176"/>
      <c r="H49" s="176">
        <f>'実質公債費比率（分子）の構造'!M$45</f>
        <v>883</v>
      </c>
      <c r="I49" s="176"/>
      <c r="J49" s="176"/>
      <c r="K49" s="176">
        <f>'実質公債費比率（分子）の構造'!N$45</f>
        <v>931</v>
      </c>
      <c r="L49" s="176"/>
      <c r="M49" s="176"/>
      <c r="N49" s="176">
        <f>'実質公債費比率（分子）の構造'!O$45</f>
        <v>982</v>
      </c>
      <c r="O49" s="176"/>
      <c r="P49" s="176"/>
    </row>
    <row r="50" spans="1:16">
      <c r="A50" s="176" t="s">
        <v>71</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403</v>
      </c>
      <c r="J50" s="176" t="e">
        <f>NA()</f>
        <v>#N/A</v>
      </c>
      <c r="K50" s="176" t="e">
        <f>NA()</f>
        <v>#N/A</v>
      </c>
      <c r="L50" s="176">
        <f>IF(ISNUMBER('実質公債費比率（分子）の構造'!N$53),'実質公債費比率（分子）の構造'!N$53,NA())</f>
        <v>446</v>
      </c>
      <c r="M50" s="176" t="e">
        <f>NA()</f>
        <v>#N/A</v>
      </c>
      <c r="N50" s="176" t="e">
        <f>NA()</f>
        <v>#N/A</v>
      </c>
      <c r="O50" s="176">
        <f>IF(ISNUMBER('実質公債費比率（分子）の構造'!O$53),'実質公債費比率（分子）の構造'!O$53,NA())</f>
        <v>534</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10012</v>
      </c>
      <c r="E56" s="175"/>
      <c r="F56" s="175"/>
      <c r="G56" s="175">
        <f>'将来負担比率（分子）の構造'!J$52</f>
        <v>10181</v>
      </c>
      <c r="H56" s="175"/>
      <c r="I56" s="175"/>
      <c r="J56" s="175">
        <f>'将来負担比率（分子）の構造'!K$52</f>
        <v>10022</v>
      </c>
      <c r="K56" s="175"/>
      <c r="L56" s="175"/>
      <c r="M56" s="175">
        <f>'将来負担比率（分子）の構造'!L$52</f>
        <v>9954</v>
      </c>
      <c r="N56" s="175"/>
      <c r="O56" s="175"/>
      <c r="P56" s="175">
        <f>'将来負担比率（分子）の構造'!M$52</f>
        <v>9935</v>
      </c>
    </row>
    <row r="57" spans="1:16">
      <c r="A57" s="175" t="s">
        <v>42</v>
      </c>
      <c r="B57" s="175"/>
      <c r="C57" s="175"/>
      <c r="D57" s="175">
        <f>'将来負担比率（分子）の構造'!I$51</f>
        <v>1075</v>
      </c>
      <c r="E57" s="175"/>
      <c r="F57" s="175"/>
      <c r="G57" s="175">
        <f>'将来負担比率（分子）の構造'!J$51</f>
        <v>1130</v>
      </c>
      <c r="H57" s="175"/>
      <c r="I57" s="175"/>
      <c r="J57" s="175">
        <f>'将来負担比率（分子）の構造'!K$51</f>
        <v>1122</v>
      </c>
      <c r="K57" s="175"/>
      <c r="L57" s="175"/>
      <c r="M57" s="175">
        <f>'将来負担比率（分子）の構造'!L$51</f>
        <v>1038</v>
      </c>
      <c r="N57" s="175"/>
      <c r="O57" s="175"/>
      <c r="P57" s="175">
        <f>'将来負担比率（分子）の構造'!M$51</f>
        <v>912</v>
      </c>
    </row>
    <row r="58" spans="1:16">
      <c r="A58" s="175" t="s">
        <v>41</v>
      </c>
      <c r="B58" s="175"/>
      <c r="C58" s="175"/>
      <c r="D58" s="175">
        <f>'将来負担比率（分子）の構造'!I$50</f>
        <v>1833</v>
      </c>
      <c r="E58" s="175"/>
      <c r="F58" s="175"/>
      <c r="G58" s="175">
        <f>'将来負担比率（分子）の構造'!J$50</f>
        <v>1886</v>
      </c>
      <c r="H58" s="175"/>
      <c r="I58" s="175"/>
      <c r="J58" s="175">
        <f>'将来負担比率（分子）の構造'!K$50</f>
        <v>1817</v>
      </c>
      <c r="K58" s="175"/>
      <c r="L58" s="175"/>
      <c r="M58" s="175">
        <f>'将来負担比率（分子）の構造'!L$50</f>
        <v>1617</v>
      </c>
      <c r="N58" s="175"/>
      <c r="O58" s="175"/>
      <c r="P58" s="175">
        <f>'将来負担比率（分子）の構造'!M$50</f>
        <v>1543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1758</v>
      </c>
      <c r="C62" s="175"/>
      <c r="D62" s="175"/>
      <c r="E62" s="175">
        <f>'将来負担比率（分子）の構造'!J$45</f>
        <v>1592</v>
      </c>
      <c r="F62" s="175"/>
      <c r="G62" s="175"/>
      <c r="H62" s="175">
        <f>'将来負担比率（分子）の構造'!K$45</f>
        <v>1595</v>
      </c>
      <c r="I62" s="175"/>
      <c r="J62" s="175"/>
      <c r="K62" s="175">
        <f>'将来負担比率（分子）の構造'!L$45</f>
        <v>1517</v>
      </c>
      <c r="L62" s="175"/>
      <c r="M62" s="175"/>
      <c r="N62" s="175">
        <f>'将来負担比率（分子）の構造'!M$45</f>
        <v>1489</v>
      </c>
      <c r="O62" s="175"/>
      <c r="P62" s="175"/>
    </row>
    <row r="63" spans="1:16">
      <c r="A63" s="175" t="s">
        <v>34</v>
      </c>
      <c r="B63" s="175">
        <f>'将来負担比率（分子）の構造'!I$44</f>
        <v>3573</v>
      </c>
      <c r="C63" s="175"/>
      <c r="D63" s="175"/>
      <c r="E63" s="175">
        <f>'将来負担比率（分子）の構造'!J$44</f>
        <v>3495</v>
      </c>
      <c r="F63" s="175"/>
      <c r="G63" s="175"/>
      <c r="H63" s="175">
        <f>'将来負担比率（分子）の構造'!K$44</f>
        <v>3457</v>
      </c>
      <c r="I63" s="175"/>
      <c r="J63" s="175"/>
      <c r="K63" s="175">
        <f>'将来負担比率（分子）の構造'!L$44</f>
        <v>3404</v>
      </c>
      <c r="L63" s="175"/>
      <c r="M63" s="175"/>
      <c r="N63" s="175">
        <f>'将来負担比率（分子）の構造'!M$44</f>
        <v>3602</v>
      </c>
      <c r="O63" s="175"/>
      <c r="P63" s="175"/>
    </row>
    <row r="64" spans="1:16">
      <c r="A64" s="175" t="s">
        <v>33</v>
      </c>
      <c r="B64" s="175">
        <f>'将来負担比率（分子）の構造'!I$43</f>
        <v>199</v>
      </c>
      <c r="C64" s="175"/>
      <c r="D64" s="175"/>
      <c r="E64" s="175">
        <f>'将来負担比率（分子）の構造'!J$43</f>
        <v>187</v>
      </c>
      <c r="F64" s="175"/>
      <c r="G64" s="175"/>
      <c r="H64" s="175">
        <f>'将来負担比率（分子）の構造'!K$43</f>
        <v>175</v>
      </c>
      <c r="I64" s="175"/>
      <c r="J64" s="175"/>
      <c r="K64" s="175">
        <f>'将来負担比率（分子）の構造'!L$43</f>
        <v>160</v>
      </c>
      <c r="L64" s="175"/>
      <c r="M64" s="175"/>
      <c r="N64" s="175">
        <f>'将来負担比率（分子）の構造'!M$43</f>
        <v>145</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10387</v>
      </c>
      <c r="C66" s="175"/>
      <c r="D66" s="175"/>
      <c r="E66" s="175">
        <f>'将来負担比率（分子）の構造'!J$41</f>
        <v>10771</v>
      </c>
      <c r="F66" s="175"/>
      <c r="G66" s="175"/>
      <c r="H66" s="175">
        <f>'将来負担比率（分子）の構造'!K$41</f>
        <v>10650</v>
      </c>
      <c r="I66" s="175"/>
      <c r="J66" s="175"/>
      <c r="K66" s="175">
        <f>'将来負担比率（分子）の構造'!L$41</f>
        <v>10377</v>
      </c>
      <c r="L66" s="175"/>
      <c r="M66" s="175"/>
      <c r="N66" s="175">
        <f>'将来負担比率（分子）の構造'!M$41</f>
        <v>9935</v>
      </c>
      <c r="O66" s="175"/>
      <c r="P66" s="175"/>
    </row>
    <row r="67" spans="1:16">
      <c r="A67" s="175" t="s">
        <v>75</v>
      </c>
      <c r="B67" s="175" t="e">
        <f>NA()</f>
        <v>#N/A</v>
      </c>
      <c r="C67" s="175">
        <f>IF(ISNUMBER('将来負担比率（分子）の構造'!I$53), IF('将来負担比率（分子）の構造'!I$53 &lt; 0, 0, '将来負担比率（分子）の構造'!I$53), NA())</f>
        <v>2997</v>
      </c>
      <c r="D67" s="175" t="e">
        <f>NA()</f>
        <v>#N/A</v>
      </c>
      <c r="E67" s="175" t="e">
        <f>NA()</f>
        <v>#N/A</v>
      </c>
      <c r="F67" s="175">
        <f>IF(ISNUMBER('将来負担比率（分子）の構造'!J$53), IF('将来負担比率（分子）の構造'!J$53 &lt; 0, 0, '将来負担比率（分子）の構造'!J$53), NA())</f>
        <v>2849</v>
      </c>
      <c r="G67" s="175" t="e">
        <f>NA()</f>
        <v>#N/A</v>
      </c>
      <c r="H67" s="175" t="e">
        <f>NA()</f>
        <v>#N/A</v>
      </c>
      <c r="I67" s="175">
        <f>IF(ISNUMBER('将来負担比率（分子）の構造'!K$53), IF('将来負担比率（分子）の構造'!K$53 &lt; 0, 0, '将来負担比率（分子）の構造'!K$53), NA())</f>
        <v>2915</v>
      </c>
      <c r="J67" s="175" t="e">
        <f>NA()</f>
        <v>#N/A</v>
      </c>
      <c r="K67" s="175" t="e">
        <f>NA()</f>
        <v>#N/A</v>
      </c>
      <c r="L67" s="175">
        <f>IF(ISNUMBER('将来負担比率（分子）の構造'!L$53), IF('将来負担比率（分子）の構造'!L$53 &lt; 0, 0, '将来負担比率（分子）の構造'!L$53), NA())</f>
        <v>2851</v>
      </c>
      <c r="M67" s="175" t="e">
        <f>NA()</f>
        <v>#N/A</v>
      </c>
      <c r="N67" s="175" t="e">
        <f>NA()</f>
        <v>#N/A</v>
      </c>
      <c r="O67" s="175">
        <f>IF(ISNUMBER('将来負担比率（分子）の構造'!M$53), IF('将来負担比率（分子）の構造'!M$53 &lt; 0, 0, '将来負担比率（分子）の構造'!M$53), NA())</f>
        <v>2782</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771</v>
      </c>
      <c r="C72" s="179">
        <f>基金残高に係る経年分析!G55</f>
        <v>594</v>
      </c>
      <c r="D72" s="179">
        <f>基金残高に係る経年分析!H55</f>
        <v>506</v>
      </c>
    </row>
    <row r="73" spans="1:16">
      <c r="A73" s="178" t="s">
        <v>78</v>
      </c>
      <c r="B73" s="179" t="str">
        <f>基金残高に係る経年分析!F56</f>
        <v>-</v>
      </c>
      <c r="C73" s="179" t="str">
        <f>基金残高に係る経年分析!G56</f>
        <v>-</v>
      </c>
      <c r="D73" s="179" t="str">
        <f>基金残高に係る経年分析!H56</f>
        <v>-</v>
      </c>
    </row>
    <row r="74" spans="1:16">
      <c r="A74" s="178" t="s">
        <v>79</v>
      </c>
      <c r="B74" s="179">
        <f>基金残高に係る経年分析!F57</f>
        <v>537</v>
      </c>
      <c r="C74" s="179">
        <f>基金残高に係る経年分析!G57</f>
        <v>463</v>
      </c>
      <c r="D74" s="179">
        <f>基金残高に係る経年分析!H57</f>
        <v>459</v>
      </c>
    </row>
  </sheetData>
  <sheetProtection algorithmName="SHA-512" hashValue="ZyRjD3CaH4BKagUqXGfBPP1SCIodNHZ4Na+9i5s0QaaL4KOHhgCzWbgODRUgHbmb0Cf485/fuKPwY6PuVifjwA==" saltValue="hRtfNCBKLSqLS4nTUs4L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2021-03-04T05:56:26Z</cp:lastPrinted>
  <dcterms:created xsi:type="dcterms:W3CDTF">2021-02-05T01:45:56Z</dcterms:created>
  <dcterms:modified xsi:type="dcterms:W3CDTF">2021-10-21T04:56:25Z</dcterms:modified>
  <cp:category/>
</cp:coreProperties>
</file>