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4_企画財政部\04_財政課1\06_決算業務\01_決算統計\令和01年度決算\03_財政状況資料集\20210916_【埼玉県市町村課】（1015〆・作業依頼）令和元年度財政状況資料集の作成について（2回目）\03_提出\"/>
    </mc:Choice>
  </mc:AlternateContent>
  <bookViews>
    <workbookView xWindow="936" yWindow="0" windowWidth="15360" windowHeight="7632" tabRatio="85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O38" i="10"/>
  <c r="BE38" i="10"/>
  <c r="AM38" i="10"/>
  <c r="CO37" i="10"/>
  <c r="BE37" i="10"/>
  <c r="AM37" i="10"/>
  <c r="BE36" i="10"/>
  <c r="AM36" i="10"/>
  <c r="C36" i="10"/>
  <c r="BE35" i="10"/>
  <c r="C35" i="10"/>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l="1"/>
  <c r="U34" i="10" l="1"/>
  <c r="U35" i="10" l="1"/>
  <c r="U36" i="10" l="1"/>
  <c r="U37" i="10" l="1"/>
  <c r="U38" i="10" l="1"/>
  <c r="AM34" i="10"/>
  <c r="AM35"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<sst xmlns="http://schemas.openxmlformats.org/spreadsheetml/2006/main" count="1127" uniqueCount="623">
  <si>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</si>
  <si>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</si>
  <si>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</si>
  <si>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</si>
  <si>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</si>
  <si>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</si>
  <si>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</si>
  <si>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</si>
  <si>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</si>
  <si>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</si>
  <si>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</si>
  <si>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</si>
  <si>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</si>
  <si>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</si>
  <si>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</si>
  <si>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</si>
  <si>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</si>
  <si>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</si>
  <si>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</si>
  <si>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</si>
  <si>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</si>
  <si>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</si>
  <si>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</si>
  <si>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</si>
  <si>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</si>
  <si>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</si>
  <si>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</si>
  <si>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</si>
  <si>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</si>
  <si>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</si>
  <si>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</si>
  <si>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</si>
  <si>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</si>
  <si>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</si>
  <si>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</si>
  <si>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</si>
  <si>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</si>
  <si>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</si>
  <si>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</si>
  <si>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</si>
  <si>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</si>
  <si>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</si>
  <si>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</si>
  <si>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</si>
  <si>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</si>
  <si>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</si>
  <si>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</si>
  <si>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</si>
  <si>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</si>
  <si>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</si>
  <si>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</si>
  <si>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</si>
  <si>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</si>
  <si>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</si>
  <si>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</si>
  <si>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</si>
  <si>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</si>
  <si>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</si>
  <si>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</si>
  <si>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</si>
  <si>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</si>
  <si>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</si>
  <si>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</si>
  <si>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</si>
  <si>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</si>
  <si>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</si>
  <si>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</si>
  <si>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</si>
  <si>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</si>
  <si>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</si>
  <si>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</si>
  <si>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</si>
  <si>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</si>
  <si>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</si>
  <si>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</si>
  <si>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</si>
  <si>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</si>
  <si>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</si>
  <si>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</si>
  <si>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</si>
  <si>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</si>
  <si>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</si>
  <si>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</si>
  <si>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</si>
  <si>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</si>
  <si>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</si>
  <si>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</si>
  <si>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</si>
  <si>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</si>
  <si>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</si>
  <si>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</si>
  <si>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</si>
  <si>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</si>
  <si>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</si>
  <si>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</si>
  <si>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</si>
  <si>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</si>
  <si>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</si>
  <si>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</si>
  <si>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</si>
  <si>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</si>
  <si>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</si>
  <si>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</si>
  <si>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</si>
  <si>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</si>
  <si>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</si>
  <si>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</si>
  <si>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</si>
  <si>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</si>
  <si>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</si>
  <si>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</si>
  <si>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</si>
  <si>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</si>
  <si>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</si>
  <si>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</si>
  <si>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</si>
  <si>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</si>
  <si>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</si>
  <si>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</si>
  <si>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</si>
  <si>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</si>
  <si>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</si>
  <si>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</si>
  <si>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</si>
  <si>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</si>
  <si>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</si>
  <si>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</si>
  <si>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</si>
  <si>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</si>
  <si>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</si>
  <si>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</si>
  <si>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</si>
  <si>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</si>
  <si>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</si>
  <si>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</si>
  <si>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</si>
  <si>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</si>
  <si>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</si>
  <si>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</si>
  <si>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</si>
  <si>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</si>
  <si>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</si>
  <si>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</si>
  <si>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</si>
  <si>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</si>
  <si>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</si>
  <si>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</si>
  <si>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</si>
  <si>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</si>
  <si>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</si>
  <si>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</si>
  <si>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</si>
  <si>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</si>
  <si>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</si>
  <si>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</si>
  <si>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</si>
  <si>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</si>
  <si>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</si>
  <si>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</si>
  <si>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</si>
  <si>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</si>
  <si>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</si>
  <si>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</si>
  <si>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</si>
  <si>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</si>
  <si>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</si>
  <si>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</si>
  <si>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</si>
  <si>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</si>
  <si>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</si>
  <si>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</si>
  <si>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</si>
  <si>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</si>
  <si>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</si>
  <si>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</si>
  <si>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</si>
  <si>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</si>
  <si>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</si>
  <si>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</si>
  <si>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</si>
  <si>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</si>
  <si>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</si>
  <si>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</si>
  <si>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</si>
  <si>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</si>
  <si>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</si>
  <si>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</si>
  <si>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</si>
  <si>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</si>
  <si>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</si>
  <si>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</si>
  <si>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</si>
  <si>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</si>
  <si>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</si>
  <si>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</si>
  <si>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</si>
  <si>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</si>
  <si>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</si>
  <si>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</si>
  <si>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</si>
  <si>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</si>
  <si>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</si>
  <si>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</si>
  <si>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</si>
  <si>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</si>
  <si>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</si>
  <si>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</si>
  <si>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</si>
  <si>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</si>
  <si>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</si>
  <si>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</si>
  <si>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</si>
  <si>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</si>
  <si>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</si>
  <si>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埼玉県戸田市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</si>
  <si>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</si>
  <si>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</si>
  <si>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</si>
  <si>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</si>
  <si>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</si>
  <si>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</si>
  <si>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</si>
  <si>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</si>
  <si>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</si>
  <si>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</si>
  <si>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</si>
  <si>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</si>
  <si>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</si>
  <si>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</si>
  <si>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</si>
  <si>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</si>
  <si>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</si>
  <si>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</si>
  <si>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</si>
  <si>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</si>
  <si>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</si>
  <si>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</si>
  <si>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</si>
  <si>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</si>
  <si>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</si>
  <si>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</si>
  <si>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</si>
  <si>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</si>
  <si>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</si>
  <si>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</si>
  <si>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</si>
  <si>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</si>
  <si>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</si>
  <si>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</si>
  <si>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</si>
  <si>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</si>
  <si>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</si>
  <si>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</si>
  <si>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</si>
  <si>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</si>
  <si>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</si>
  <si>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</si>
  <si>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</si>
  <si>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</si>
  <si>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</si>
  <si>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</si>
  <si>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</si>
  <si>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</si>
  <si>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</si>
  <si>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</si>
  <si>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</si>
  <si>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</si>
  <si>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</si>
  <si>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</si>
  <si>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</si>
  <si>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</si>
  <si>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</si>
  <si>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</si>
  <si>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</si>
  <si>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</si>
  <si>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</si>
  <si>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</si>
  <si>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</si>
  <si>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</si>
  <si>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</si>
  <si>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</si>
  <si>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</si>
  <si>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</si>
  <si>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</si>
  <si>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</si>
  <si>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</si>
  <si>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</si>
  <si>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</si>
  <si>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</si>
  <si>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</si>
  <si>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</si>
  <si>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</si>
  <si>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</si>
  <si>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</si>
  <si>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</si>
  <si>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</si>
  <si>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</si>
  <si>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</si>
  <si>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</si>
  <si>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</si>
  <si>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</si>
  <si>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</si>
  <si>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</si>
  <si>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</si>
  <si>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</si>
  <si>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</si>
  <si>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</si>
  <si>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</si>
  <si>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</si>
  <si>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</si>
  <si>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</si>
  <si>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</si>
  <si>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</si>
  <si>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</si>
  <si>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</si>
  <si>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</si>
  <si>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</si>
  <si>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</si>
  <si>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</si>
  <si>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</si>
  <si>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</si>
  <si>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</si>
  <si>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</si>
  <si>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</si>
  <si>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</si>
  <si>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</si>
  <si>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</si>
  <si>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</si>
  <si>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</si>
  <si>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</si>
  <si>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</si>
  <si>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</si>
  <si>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</si>
  <si>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</si>
  <si>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</si>
  <si>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</si>
  <si>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</si>
  <si>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</si>
  <si>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</si>
  <si>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</si>
  <si>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</si>
  <si>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</si>
  <si>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</si>
  <si>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</si>
  <si>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</si>
  <si>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</si>
  <si>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</si>
  <si>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</si>
  <si>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</si>
  <si>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</si>
  <si>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</si>
  <si>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</si>
  <si>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</si>
  <si>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</si>
  <si>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</si>
  <si>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</si>
  <si>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</si>
  <si>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</si>
  <si>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</si>
  <si>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</si>
  <si>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</si>
  <si>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</si>
  <si>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</si>
  <si>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</si>
  <si>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</si>
  <si>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</si>
  <si>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</si>
  <si>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</si>
  <si>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埼玉県戸田市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</si>
  <si>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</si>
  <si>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</si>
  <si>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</si>
  <si>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</si>
  <si>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</si>
  <si>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</si>
  <si>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</si>
  <si>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</si>
  <si>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</si>
  <si>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</si>
  <si>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</si>
  <si>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</si>
  <si>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</si>
  <si>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</si>
  <si>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</si>
  <si>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</si>
  <si>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</si>
  <si>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</si>
  <si>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</si>
  <si>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</si>
  <si>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</si>
  <si>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</si>
  <si>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</si>
  <si>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</si>
  <si>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</si>
  <si>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</si>
  <si>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</si>
  <si>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</si>
  <si>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</si>
  <si>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</si>
  <si>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</si>
  <si>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</si>
  <si>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</si>
  <si>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</si>
  <si>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</si>
  <si>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</si>
  <si>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</si>
  <si>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</si>
  <si>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</si>
  <si>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</si>
  <si>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</si>
  <si>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</si>
  <si>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在宅介護支援事業</t>
    <phoneticPr fontId="5"/>
  </si>
  <si>
    <t>交通災害共済事業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</si>
  <si>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</si>
  <si>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</si>
  <si>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</si>
  <si>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</si>
  <si>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</si>
  <si>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</si>
  <si>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</si>
  <si>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</si>
  <si>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</si>
  <si>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</si>
  <si>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</si>
  <si>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</si>
  <si>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</si>
  <si>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</si>
  <si>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</si>
  <si>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</si>
  <si>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</si>
  <si>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</si>
  <si>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</si>
  <si>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</si>
  <si>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</si>
  <si>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</si>
  <si>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</si>
  <si>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</si>
  <si>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</si>
  <si>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</si>
  <si>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</si>
  <si>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</si>
  <si>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</si>
  <si>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</si>
  <si>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</si>
  <si>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</si>
  <si>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</si>
  <si>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</si>
  <si>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</si>
  <si>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</si>
  <si>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</si>
  <si>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</si>
  <si>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</si>
  <si>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</si>
  <si>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</si>
  <si>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</si>
  <si>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</si>
  <si>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</si>
  <si>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</si>
  <si>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</si>
  <si>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</si>
  <si>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</si>
  <si>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</si>
  <si>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</si>
  <si>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</si>
  <si>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</si>
  <si>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</si>
  <si>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</si>
  <si>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</si>
  <si>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</si>
  <si>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</si>
  <si>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</si>
  <si>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</si>
  <si>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</si>
  <si>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</si>
  <si>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</si>
  <si>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</si>
  <si>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</si>
  <si>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</si>
  <si>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</si>
  <si>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</si>
  <si>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</si>
  <si>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</si>
  <si>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</si>
  <si>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</si>
  <si>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</si>
  <si>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</si>
  <si>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</si>
  <si>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</si>
  <si>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t>
    <phoneticPr fontId="5"/>
  </si>
  <si>
    <t>(Ｆ)</t>
    <phoneticPr fontId="5"/>
  </si>
  <si>
    <t>交通災害共済事業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</si>
  <si>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</si>
  <si>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</si>
  <si>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</si>
  <si>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</si>
  <si>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</si>
  <si>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</si>
  <si>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</si>
  <si>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</si>
  <si>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</si>
  <si>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</si>
  <si>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</si>
  <si>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</si>
  <si>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</si>
  <si>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</si>
  <si>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</si>
  <si>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</si>
  <si>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</si>
  <si>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</si>
  <si>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</si>
  <si>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</si>
  <si>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</si>
  <si>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</si>
  <si>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</si>
  <si>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</si>
  <si>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</si>
  <si>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</si>
  <si>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</si>
  <si>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</si>
  <si>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</si>
  <si>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</si>
  <si>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</si>
  <si>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</si>
  <si>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</si>
  <si>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</si>
  <si>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</si>
  <si>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</si>
  <si>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</si>
  <si>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</si>
  <si>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</si>
  <si>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</si>
  <si>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</si>
  <si>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</si>
  <si>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</si>
  <si>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</si>
  <si>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</si>
  <si>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</si>
  <si>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</si>
  <si>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</si>
  <si>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</si>
  <si>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</si>
  <si>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</si>
  <si>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</si>
  <si>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</si>
  <si>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</si>
  <si>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</si>
  <si>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</si>
  <si>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</si>
  <si>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</si>
  <si>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</si>
  <si>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</si>
  <si>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</si>
  <si>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</si>
  <si>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</si>
  <si>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</si>
  <si>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</si>
  <si>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</si>
  <si>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</si>
  <si>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</si>
  <si>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</si>
  <si>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</si>
  <si>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</si>
  <si>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</si>
  <si>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</si>
  <si>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</si>
  <si>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</si>
  <si>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</si>
  <si>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</si>
  <si>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</si>
  <si>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</si>
  <si>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</si>
  <si>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</si>
  <si>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</si>
  <si>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</si>
  <si>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</si>
  <si>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</si>
  <si>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</si>
  <si>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</si>
  <si>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</si>
  <si>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下水道事業会計</t>
  </si>
  <si>
    <t>国民健康保険</t>
  </si>
  <si>
    <t>新曽第二土地区画整理事業</t>
  </si>
  <si>
    <t>新曽第一土地区画整理事業</t>
  </si>
  <si>
    <t>介護保険</t>
  </si>
  <si>
    <t>市民医療センター</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</si>
  <si>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</si>
  <si>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</si>
  <si>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</si>
  <si>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</si>
  <si>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</si>
  <si>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</si>
  <si>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</si>
  <si>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</si>
  <si>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2"/>
  </si>
  <si>
    <t>都市開発基金</t>
    <rPh sb="0" eb="2">
      <t>トシ</t>
    </rPh>
    <rPh sb="2" eb="4">
      <t>カイハツ</t>
    </rPh>
    <rPh sb="4" eb="6">
      <t>キキン</t>
    </rPh>
    <phoneticPr fontId="2"/>
  </si>
  <si>
    <t>教育基金</t>
    <rPh sb="0" eb="2">
      <t>キョウイク</t>
    </rPh>
    <rPh sb="2" eb="4">
      <t>キキン</t>
    </rPh>
    <phoneticPr fontId="2"/>
  </si>
  <si>
    <t>環境対策基金</t>
    <rPh sb="0" eb="2">
      <t>カンキョウ</t>
    </rPh>
    <rPh sb="2" eb="4">
      <t>タイサク</t>
    </rPh>
    <rPh sb="4" eb="6">
      <t>キキン</t>
    </rPh>
    <phoneticPr fontId="2"/>
  </si>
  <si>
    <t>防災減災基金</t>
    <rPh sb="0" eb="6">
      <t>ボウサイゲンサイキキン</t>
    </rPh>
    <phoneticPr fontId="2"/>
  </si>
  <si>
    <t>-</t>
    <phoneticPr fontId="2"/>
  </si>
  <si>
    <t>-</t>
    <phoneticPr fontId="2"/>
  </si>
  <si>
    <t>蕨戸田衛生センター組合</t>
    <rPh sb="0" eb="1">
      <t>ワラビ</t>
    </rPh>
    <rPh sb="1" eb="3">
      <t>トダ</t>
    </rPh>
    <rPh sb="3" eb="5">
      <t>エイセイ</t>
    </rPh>
    <rPh sb="9" eb="11">
      <t>クミアイ</t>
    </rPh>
    <phoneticPr fontId="5"/>
  </si>
  <si>
    <t>戸田競艇企業団</t>
    <rPh sb="0" eb="2">
      <t>トダ</t>
    </rPh>
    <rPh sb="2" eb="4">
      <t>キョウテイ</t>
    </rPh>
    <rPh sb="4" eb="6">
      <t>キギョウ</t>
    </rPh>
    <rPh sb="6" eb="7">
      <t>ダン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</si>
  <si>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</si>
  <si>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</si>
  <si>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5">
      <t>コウイキレンゴウ</t>
    </rPh>
    <phoneticPr fontId="18"/>
  </si>
  <si>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</si>
  <si>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</si>
  <si>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</si>
  <si>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戸田市文化スポーツ財団</t>
  </si>
  <si>
    <t>戸田市水と緑の公社</t>
    <rPh sb="3" eb="4">
      <t>ミズ</t>
    </rPh>
    <phoneticPr fontId="2"/>
  </si>
  <si>
    <t>戸田市土地開発公社</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</si>
  <si>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</si>
  <si>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</si>
  <si>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</si>
  <si>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</si>
  <si>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</si>
  <si>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</si>
  <si>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</si>
  <si>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</si>
  <si>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</si>
  <si>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</si>
  <si>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将来負担比率は、1.6％増加した20.3％となり、有形固定資産減価償却率は0.3％上昇した65.5％となっている。
　将来負担比率が増加した要因は、充当可能基金が増加し、退職手当支給予定額に係る負担見込額が減少する一方で、地方債残高及び公営企業の地方債償還に充てる一般会計繰入見込額が増加したことに加え、分母となる標準財政規模等が減少したことが挙げられる。
　有形固定資産減価償却率は、今後も増加傾向にあることを踏まえ、公共施設の老朽化に対応した計画が必要であることがわかる。</t>
    <rPh sb="1" eb="7">
      <t>ショウライフタンヒリツ</t>
    </rPh>
    <rPh sb="13" eb="15">
      <t>ゾウカ</t>
    </rPh>
    <rPh sb="26" eb="28">
      <t>ユウケイ</t>
    </rPh>
    <rPh sb="28" eb="30">
      <t>コテイ</t>
    </rPh>
    <rPh sb="30" eb="32">
      <t>シサン</t>
    </rPh>
    <rPh sb="32" eb="34">
      <t>ゲンカ</t>
    </rPh>
    <rPh sb="34" eb="36">
      <t>ショウキャク</t>
    </rPh>
    <rPh sb="36" eb="37">
      <t>リツ</t>
    </rPh>
    <rPh sb="42" eb="44">
      <t>ジョウショウ</t>
    </rPh>
    <rPh sb="60" eb="66">
      <t>ショウライフタンヒリツ</t>
    </rPh>
    <rPh sb="67" eb="69">
      <t>ゾウカ</t>
    </rPh>
    <rPh sb="71" eb="73">
      <t>ヨウイン</t>
    </rPh>
    <rPh sb="117" eb="118">
      <t>オヨ</t>
    </rPh>
    <rPh sb="173" eb="174">
      <t>ア</t>
    </rPh>
    <rPh sb="181" eb="192">
      <t>ユウケイコテイシサンゲンカショウキャクリツ</t>
    </rPh>
    <rPh sb="194" eb="196">
      <t>コンゴ</t>
    </rPh>
    <rPh sb="197" eb="201">
      <t>ゾウカケイコウ</t>
    </rPh>
    <rPh sb="207" eb="208">
      <t>フ</t>
    </rPh>
    <rPh sb="211" eb="215">
      <t>コウキョウシセツ</t>
    </rPh>
    <rPh sb="216" eb="219">
      <t>ロウキュウカ</t>
    </rPh>
    <rPh sb="220" eb="222">
      <t>タイオウ</t>
    </rPh>
    <rPh sb="224" eb="226">
      <t>ケイカク</t>
    </rPh>
    <rPh sb="227" eb="229">
      <t>ヒツヨウ</t>
    </rPh>
    <phoneticPr fontId="5"/>
  </si>
  <si>
    <t>　将来負担比率は、平成27年度以降、主に土地開発公社健全化計画による債務負担行為に基づく支出額が減少したことにより減少傾向にあったが、分子のうち、地方債残高及び公営企業の地方債償還に充てる一般会計繰入見込額が増加したことや、分母となる標準財政規模等が減少したことにより、対前年度比で1.6％の増加となっている。
　類似団体の傾向は、実質公債費比率が減少の傾向であるなか、本市がこれと異なる傾向となっているのは、土地開発公社経営健全化への対応として公共用地先行取得事業債の借入や公共施設の大規模改修等に係る事業債の償還が本格化してきたことの影響と考えられる。</t>
    <rPh sb="1" eb="7">
      <t>ショウライフタンヒリツ</t>
    </rPh>
    <rPh sb="9" eb="11">
      <t>ヘイセイ</t>
    </rPh>
    <rPh sb="13" eb="15">
      <t>ネンド</t>
    </rPh>
    <rPh sb="15" eb="17">
      <t>イコウ</t>
    </rPh>
    <rPh sb="18" eb="19">
      <t>オモ</t>
    </rPh>
    <rPh sb="20" eb="26">
      <t>トチカイハツコウシャ</t>
    </rPh>
    <rPh sb="26" eb="29">
      <t>ケンゼンカ</t>
    </rPh>
    <rPh sb="29" eb="31">
      <t>ケイカク</t>
    </rPh>
    <rPh sb="34" eb="40">
      <t>サイムフタンコウイ</t>
    </rPh>
    <rPh sb="41" eb="42">
      <t>モト</t>
    </rPh>
    <rPh sb="44" eb="47">
      <t>シシュツガク</t>
    </rPh>
    <rPh sb="48" eb="50">
      <t>ゲンショウ</t>
    </rPh>
    <rPh sb="57" eb="59">
      <t>ゲンショウ</t>
    </rPh>
    <rPh sb="59" eb="61">
      <t>ケイコウ</t>
    </rPh>
    <rPh sb="67" eb="69">
      <t>ブンシ</t>
    </rPh>
    <rPh sb="135" eb="136">
      <t>タイ</t>
    </rPh>
    <rPh sb="136" eb="140">
      <t>ゼンネンドヒ</t>
    </rPh>
    <rPh sb="146" eb="148">
      <t>ゾウカ</t>
    </rPh>
    <rPh sb="185" eb="187">
      <t>ホンシ</t>
    </rPh>
    <rPh sb="191" eb="192">
      <t>コト</t>
    </rPh>
    <rPh sb="194" eb="196">
      <t>ケイコウ</t>
    </rPh>
    <rPh sb="205" eb="211">
      <t>トチカイハツコウシャ</t>
    </rPh>
    <rPh sb="211" eb="216">
      <t>ケイエイケンゼンカ</t>
    </rPh>
    <rPh sb="218" eb="220">
      <t>タイオウ</t>
    </rPh>
    <rPh sb="227" eb="233">
      <t>センコウシュトクジギョウ</t>
    </rPh>
    <rPh sb="233" eb="234">
      <t>サイ</t>
    </rPh>
    <rPh sb="256" eb="258">
      <t>ショウカン</t>
    </rPh>
    <rPh sb="259" eb="262">
      <t>ホンカクカ</t>
    </rPh>
    <rPh sb="269" eb="271">
      <t>エイキョウ</t>
    </rPh>
    <rPh sb="272" eb="27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</si>
</sst>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EAF8-4381-8BC8-4F6AACB7E5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52724</c:v>
                </c:pt>
                <c:pt idx="1">
                  <c:v>34770</c:v>
                </c:pt>
                <c:pt idx="2">
                  <c:v>35489</c:v>
                </c:pt>
                <c:pt idx="3">
                  <c:v>26106</c:v>
                </c:pt>
                <c:pt idx="4">
                  <c:v>52484</c:v>
                </c:pt>
              </c:numCache>
            </c:numRef>
          </c:val>
          <c:smooth val="0"/>
          <c:extLst>
            <c:ext xmlns:c16="http://schemas.microsoft.com/office/drawing/2014/chart" uri="{C3380CC4-5D6E-409C-BE32-E72D297353CC}">
              <c16:uniqueId val="{00000001-EAF8-4381-8BC8-4F6AACB7E57E}"/>
            </c:ext>
          </c:extLst>
        </c:ser>
        <c:dLbls>
          <c:showLegendKey val="0"/>
          <c:showVal val="0"/>
          <c:showCatName val="0"/>
          <c:showSerName val="0"/>
          <c:showPercent val="0"/>
          <c:showBubbleSize val="0"/>
        </c:dLbls>
        <c:marker val="1"/>
        <c:smooth val="0"/>
        <c:axId val="419458432"/>
        <c:axId val="419451768"/>
      </c:lineChart>
      <c:catAx>
        <c:axId val="41945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451768"/>
        <c:crosses val="autoZero"/>
        <c:auto val="1"/>
        <c:lblAlgn val="ctr"/>
        <c:lblOffset val="100"/>
        <c:tickLblSkip val="1"/>
        <c:tickMarkSkip val="1"/>
        <c:noMultiLvlLbl val="0"/>
      </c:catAx>
      <c:valAx>
        <c:axId val="419451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45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8.7100000000000009</c:v>
                </c:pt>
                <c:pt idx="1">
                  <c:v>8.9499999999999993</c:v>
                </c:pt>
                <c:pt idx="2">
                  <c:v>10.34</c:v>
                </c:pt>
                <c:pt idx="3">
                  <c:v>8.73</c:v>
                </c:pt>
                <c:pt idx="4">
                  <c:v>12.51</c:v>
                </c:pt>
              </c:numCache>
            </c:numRef>
          </c:val>
          <c:extLst>
            <c:ext xmlns:c16="http://schemas.microsoft.com/office/drawing/2014/chart" uri="{C3380CC4-5D6E-409C-BE32-E72D297353CC}">
              <c16:uniqueId val="{00000000-AB2F-4409-A648-283171AC8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13.89</c:v>
                </c:pt>
                <c:pt idx="1">
                  <c:v>16.29</c:v>
                </c:pt>
                <c:pt idx="2">
                  <c:v>16.989999999999998</c:v>
                </c:pt>
                <c:pt idx="3">
                  <c:v>20.74</c:v>
                </c:pt>
                <c:pt idx="4">
                  <c:v>20.77</c:v>
                </c:pt>
              </c:numCache>
            </c:numRef>
          </c:val>
          <c:extLst>
            <c:ext xmlns:c16="http://schemas.microsoft.com/office/drawing/2014/chart" uri="{C3380CC4-5D6E-409C-BE32-E72D297353CC}">
              <c16:uniqueId val="{00000001-AB2F-4409-A648-283171AC8C31}"/>
            </c:ext>
          </c:extLst>
        </c:ser>
        <c:dLbls>
          <c:showLegendKey val="0"/>
          <c:showVal val="0"/>
          <c:showCatName val="0"/>
          <c:showSerName val="0"/>
          <c:showPercent val="0"/>
          <c:showBubbleSize val="0"/>
        </c:dLbls>
        <c:gapWidth val="250"/>
        <c:overlap val="100"/>
        <c:axId val="468357408"/>
        <c:axId val="47944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3.38</c:v>
                </c:pt>
                <c:pt idx="1">
                  <c:v>3.46</c:v>
                </c:pt>
                <c:pt idx="2">
                  <c:v>2.2599999999999998</c:v>
                </c:pt>
                <c:pt idx="3">
                  <c:v>3.25</c:v>
                </c:pt>
                <c:pt idx="4">
                  <c:v>3.25</c:v>
                </c:pt>
              </c:numCache>
            </c:numRef>
          </c:val>
          <c:smooth val="0"/>
          <c:extLst>
            <c:ext xmlns:c16="http://schemas.microsoft.com/office/drawing/2014/chart" uri="{C3380CC4-5D6E-409C-BE32-E72D297353CC}">
              <c16:uniqueId val="{00000002-AB2F-4409-A648-283171AC8C31}"/>
            </c:ext>
          </c:extLst>
        </c:ser>
        <c:dLbls>
          <c:showLegendKey val="0"/>
          <c:showVal val="0"/>
          <c:showCatName val="0"/>
          <c:showSerName val="0"/>
          <c:showPercent val="0"/>
          <c:showBubbleSize val="0"/>
        </c:dLbls>
        <c:marker val="1"/>
        <c:smooth val="0"/>
        <c:axId val="468357408"/>
        <c:axId val="479442288"/>
      </c:lineChart>
      <c:catAx>
        <c:axId val="4683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442288"/>
        <c:crosses val="autoZero"/>
        <c:auto val="1"/>
        <c:lblAlgn val="ctr"/>
        <c:lblOffset val="100"/>
        <c:tickLblSkip val="1"/>
        <c:tickMarkSkip val="1"/>
        <c:noMultiLvlLbl val="0"/>
      </c:catAx>
      <c:valAx>
        <c:axId val="47944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0.28999999999999998</c:v>
                </c:pt>
                <c:pt idx="4">
                  <c:v>#N/A</c:v>
                </c:pt>
                <c:pt idx="5">
                  <c:v>0.19</c:v>
                </c:pt>
                <c:pt idx="6">
                  <c:v>#N/A</c:v>
                </c:pt>
                <c:pt idx="7">
                  <c:v>0.11</c:v>
                </c:pt>
                <c:pt idx="8">
                  <c:v>#N/A</c:v>
                </c:pt>
                <c:pt idx="9">
                  <c:v>0.16</c:v>
                </c:pt>
              </c:numCache>
            </c:numRef>
          </c:val>
          <c:extLst>
            <c:ext xmlns:c16="http://schemas.microsoft.com/office/drawing/2014/chart" uri="{C3380CC4-5D6E-409C-BE32-E72D297353CC}">
              <c16:uniqueId val="{00000000-477A-4D48-A7AA-216333584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7A-4D48-A7AA-216333584DFA}"/>
            </c:ext>
          </c:extLst>
        </c:ser>
        <c:ser>
          <c:idx val="2"/>
          <c:order val="2"/>
          <c:tx>
            <c:strRef>
              <c:f>データシート!$A$29</c:f>
              <c:strCache>
                <c:ptCount val="1"/>
                <c:pt idx="0">
                  <c:v>市民医療センター</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0.42</c:v>
                </c:pt>
                <c:pt idx="2">
                  <c:v>#N/A</c:v>
                </c:pt>
                <c:pt idx="3">
                  <c:v>0.26</c:v>
                </c:pt>
                <c:pt idx="4">
                  <c:v>#N/A</c:v>
                </c:pt>
                <c:pt idx="5">
                  <c:v>0.18</c:v>
                </c:pt>
                <c:pt idx="6">
                  <c:v>#N/A</c:v>
                </c:pt>
                <c:pt idx="7">
                  <c:v>0.21</c:v>
                </c:pt>
                <c:pt idx="8">
                  <c:v>#N/A</c:v>
                </c:pt>
                <c:pt idx="9">
                  <c:v>0.15</c:v>
                </c:pt>
              </c:numCache>
            </c:numRef>
          </c:val>
          <c:extLst>
            <c:ext xmlns:c16="http://schemas.microsoft.com/office/drawing/2014/chart" uri="{C3380CC4-5D6E-409C-BE32-E72D297353CC}">
              <c16:uniqueId val="{00000002-477A-4D48-A7AA-216333584DFA}"/>
            </c:ext>
          </c:extLst>
        </c:ser>
        <c:ser>
          <c:idx val="3"/>
          <c:order val="3"/>
          <c:tx>
            <c:strRef>
              <c:f>データシート!$A$30</c:f>
              <c:strCache>
                <c:ptCount val="1"/>
                <c:pt idx="0">
                  <c:v>介護保険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0.76</c:v>
                </c:pt>
                <c:pt idx="2">
                  <c:v>#N/A</c:v>
                </c:pt>
                <c:pt idx="3">
                  <c:v>0.77</c:v>
                </c:pt>
                <c:pt idx="4">
                  <c:v>#N/A</c:v>
                </c:pt>
                <c:pt idx="5">
                  <c:v>0.57999999999999996</c:v>
                </c:pt>
                <c:pt idx="6">
                  <c:v>#N/A</c:v>
                </c:pt>
                <c:pt idx="7">
                  <c:v>0.74</c:v>
                </c:pt>
                <c:pt idx="8">
                  <c:v>#N/A</c:v>
                </c:pt>
                <c:pt idx="9">
                  <c:v>0.28999999999999998</c:v>
                </c:pt>
              </c:numCache>
            </c:numRef>
          </c:val>
          <c:extLst>
            <c:ext xmlns:c16="http://schemas.microsoft.com/office/drawing/2014/chart" uri="{C3380CC4-5D6E-409C-BE32-E72D297353CC}">
              <c16:uniqueId val="{00000003-477A-4D48-A7AA-216333584DFA}"/>
            </c:ext>
          </c:extLst>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0.47</c:v>
                </c:pt>
                <c:pt idx="4">
                  <c:v>#N/A</c:v>
                </c:pt>
                <c:pt idx="5">
                  <c:v>0.42</c:v>
                </c:pt>
                <c:pt idx="6">
                  <c:v>#N/A</c:v>
                </c:pt>
                <c:pt idx="7">
                  <c:v>0.33</c:v>
                </c:pt>
                <c:pt idx="8">
                  <c:v>#N/A</c:v>
                </c:pt>
                <c:pt idx="9">
                  <c:v>0.36</c:v>
                </c:pt>
              </c:numCache>
            </c:numRef>
          </c:val>
          <c:extLst>
            <c:ext xmlns:c16="http://schemas.microsoft.com/office/drawing/2014/chart" uri="{C3380CC4-5D6E-409C-BE32-E72D297353CC}">
              <c16:uniqueId val="{00000004-477A-4D48-A7AA-216333584DFA}"/>
            </c:ext>
          </c:extLst>
        </c:ser>
        <c:ser>
          <c:idx val="5"/>
          <c:order val="5"/>
          <c:tx>
            <c:strRef>
              <c:f>データシート!$A$32</c:f>
              <c:strCache>
                <c:ptCount val="1"/>
                <c:pt idx="0">
                  <c:v>新曽第二土地区画整理事業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0.27</c:v>
                </c:pt>
                <c:pt idx="4">
                  <c:v>#N/A</c:v>
                </c:pt>
                <c:pt idx="5">
                  <c:v>0.24</c:v>
                </c:pt>
                <c:pt idx="6">
                  <c:v>#N/A</c:v>
                </c:pt>
                <c:pt idx="7">
                  <c:v>0.13</c:v>
                </c:pt>
                <c:pt idx="8">
                  <c:v>#N/A</c:v>
                </c:pt>
                <c:pt idx="9">
                  <c:v>0.38</c:v>
                </c:pt>
              </c:numCache>
            </c:numRef>
          </c:val>
          <c:extLst>
            <c:ext xmlns:c16="http://schemas.microsoft.com/office/drawing/2014/chart" uri="{C3380CC4-5D6E-409C-BE32-E72D297353CC}">
              <c16:uniqueId val="{00000005-477A-4D48-A7AA-216333584DFA}"/>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1.36</c:v>
                </c:pt>
                <c:pt idx="2">
                  <c:v>#N/A</c:v>
                </c:pt>
                <c:pt idx="3">
                  <c:v>2.3199999999999998</c:v>
                </c:pt>
                <c:pt idx="4">
                  <c:v>#N/A</c:v>
                </c:pt>
                <c:pt idx="5">
                  <c:v>3.15</c:v>
                </c:pt>
                <c:pt idx="6">
                  <c:v>#N/A</c:v>
                </c:pt>
                <c:pt idx="7">
                  <c:v>0.56999999999999995</c:v>
                </c:pt>
                <c:pt idx="8">
                  <c:v>#N/A</c:v>
                </c:pt>
                <c:pt idx="9">
                  <c:v>0.54</c:v>
                </c:pt>
              </c:numCache>
            </c:numRef>
          </c:val>
          <c:extLst>
            <c:ext xmlns:c16="http://schemas.microsoft.com/office/drawing/2014/chart" uri="{C3380CC4-5D6E-409C-BE32-E72D297353CC}">
              <c16:uniqueId val="{00000006-477A-4D48-A7AA-216333584D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1.38</c:v>
                </c:pt>
                <c:pt idx="4">
                  <c:v>#N/A</c:v>
                </c:pt>
                <c:pt idx="5">
                  <c:v>1.26</c:v>
                </c:pt>
                <c:pt idx="6">
                  <c:v>#N/A</c:v>
                </c:pt>
                <c:pt idx="7">
                  <c:v>1.83</c:v>
                </c:pt>
                <c:pt idx="8">
                  <c:v>#N/A</c:v>
                </c:pt>
                <c:pt idx="9">
                  <c:v>2.0499999999999998</c:v>
                </c:pt>
              </c:numCache>
            </c:numRef>
          </c:val>
          <c:extLst>
            <c:ext xmlns:c16="http://schemas.microsoft.com/office/drawing/2014/chart" uri="{C3380CC4-5D6E-409C-BE32-E72D297353CC}">
              <c16:uniqueId val="{00000007-477A-4D48-A7AA-216333584D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2.86</c:v>
                </c:pt>
                <c:pt idx="2">
                  <c:v>#N/A</c:v>
                </c:pt>
                <c:pt idx="3">
                  <c:v>4.17</c:v>
                </c:pt>
                <c:pt idx="4">
                  <c:v>#N/A</c:v>
                </c:pt>
                <c:pt idx="5">
                  <c:v>2.94</c:v>
                </c:pt>
                <c:pt idx="6">
                  <c:v>#N/A</c:v>
                </c:pt>
                <c:pt idx="7">
                  <c:v>2.91</c:v>
                </c:pt>
                <c:pt idx="8">
                  <c:v>#N/A</c:v>
                </c:pt>
                <c:pt idx="9">
                  <c:v>2.46</c:v>
                </c:pt>
              </c:numCache>
            </c:numRef>
          </c:val>
          <c:extLst>
            <c:ext xmlns:c16="http://schemas.microsoft.com/office/drawing/2014/chart" uri="{C3380CC4-5D6E-409C-BE32-E72D297353CC}">
              <c16:uniqueId val="{00000008-477A-4D48-A7AA-216333584D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c:v>
                </c:pt>
                <c:pt idx="2">
                  <c:v>#N/A</c:v>
                </c:pt>
                <c:pt idx="3">
                  <c:v>7.92</c:v>
                </c:pt>
                <c:pt idx="4">
                  <c:v>#N/A</c:v>
                </c:pt>
                <c:pt idx="5">
                  <c:v>9.48</c:v>
                </c:pt>
                <c:pt idx="6">
                  <c:v>#N/A</c:v>
                </c:pt>
                <c:pt idx="7">
                  <c:v>8.0299999999999994</c:v>
                </c:pt>
                <c:pt idx="8">
                  <c:v>#N/A</c:v>
                </c:pt>
                <c:pt idx="9">
                  <c:v>11.58</c:v>
                </c:pt>
              </c:numCache>
            </c:numRef>
          </c:val>
          <c:extLst>
            <c:ext xmlns:c16="http://schemas.microsoft.com/office/drawing/2014/chart" uri="{C3380CC4-5D6E-409C-BE32-E72D297353CC}">
              <c16:uniqueId val="{00000009-477A-4D48-A7AA-216333584DFA}"/>
            </c:ext>
          </c:extLst>
        </c:ser>
        <c:dLbls>
          <c:showLegendKey val="0"/>
          <c:showVal val="0"/>
          <c:showCatName val="0"/>
          <c:showSerName val="0"/>
          <c:showPercent val="0"/>
          <c:showBubbleSize val="0"/>
        </c:dLbls>
        <c:gapWidth val="150"/>
        <c:overlap val="100"/>
        <c:axId val="677654416"/>
        <c:axId val="677652848"/>
      </c:barChart>
      <c:catAx>
        <c:axId val="67765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7652848"/>
        <c:crosses val="autoZero"/>
        <c:auto val="1"/>
        <c:lblAlgn val="ctr"/>
        <c:lblOffset val="100"/>
        <c:tickLblSkip val="1"/>
        <c:tickMarkSkip val="1"/>
        <c:noMultiLvlLbl val="0"/>
      </c:catAx>
      <c:valAx>
        <c:axId val="67765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65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2196</c:v>
                </c:pt>
                <c:pt idx="5">
                  <c:v>2132</c:v>
                </c:pt>
                <c:pt idx="8">
                  <c:v>2127</c:v>
                </c:pt>
                <c:pt idx="11">
                  <c:v>2025</c:v>
                </c:pt>
                <c:pt idx="14">
                  <c:v>1874</c:v>
                </c:pt>
              </c:numCache>
            </c:numRef>
          </c:val>
          <c:extLst>
            <c:ext xmlns:c16="http://schemas.microsoft.com/office/drawing/2014/chart" uri="{C3380CC4-5D6E-409C-BE32-E72D297353CC}">
              <c16:uniqueId val="{00000000-12F9-4DE6-A5D4-7E678A6AB6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F9-4DE6-A5D4-7E678A6AB6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109</c:v>
                </c:pt>
                <c:pt idx="3">
                  <c:v>25</c:v>
                </c:pt>
                <c:pt idx="6">
                  <c:v>61</c:v>
                </c:pt>
                <c:pt idx="9">
                  <c:v>26</c:v>
                </c:pt>
                <c:pt idx="12">
                  <c:v>23</c:v>
                </c:pt>
              </c:numCache>
            </c:numRef>
          </c:val>
          <c:extLst>
            <c:ext xmlns:c16="http://schemas.microsoft.com/office/drawing/2014/chart" uri="{C3380CC4-5D6E-409C-BE32-E72D297353CC}">
              <c16:uniqueId val="{00000002-12F9-4DE6-A5D4-7E678A6AB6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91</c:v>
                </c:pt>
                <c:pt idx="3">
                  <c:v>81</c:v>
                </c:pt>
                <c:pt idx="6">
                  <c:v>65</c:v>
                </c:pt>
                <c:pt idx="9">
                  <c:v>52</c:v>
                </c:pt>
                <c:pt idx="12">
                  <c:v>34</c:v>
                </c:pt>
              </c:numCache>
            </c:numRef>
          </c:val>
          <c:extLst>
            <c:ext xmlns:c16="http://schemas.microsoft.com/office/drawing/2014/chart" uri="{C3380CC4-5D6E-409C-BE32-E72D297353CC}">
              <c16:uniqueId val="{00000003-12F9-4DE6-A5D4-7E678A6AB6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581</c:v>
                </c:pt>
                <c:pt idx="3">
                  <c:v>557</c:v>
                </c:pt>
                <c:pt idx="6">
                  <c:v>489</c:v>
                </c:pt>
                <c:pt idx="9">
                  <c:v>435</c:v>
                </c:pt>
                <c:pt idx="12">
                  <c:v>450</c:v>
                </c:pt>
              </c:numCache>
            </c:numRef>
          </c:val>
          <c:extLst>
            <c:ext xmlns:c16="http://schemas.microsoft.com/office/drawing/2014/chart" uri="{C3380CC4-5D6E-409C-BE32-E72D297353CC}">
              <c16:uniqueId val="{00000004-12F9-4DE6-A5D4-7E678A6AB6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9-4DE6-A5D4-7E678A6AB6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9-4DE6-A5D4-7E678A6AB6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2428</c:v>
                </c:pt>
                <c:pt idx="3">
                  <c:v>2614</c:v>
                </c:pt>
                <c:pt idx="6">
                  <c:v>2853</c:v>
                </c:pt>
                <c:pt idx="9">
                  <c:v>3233</c:v>
                </c:pt>
                <c:pt idx="12">
                  <c:v>3437</c:v>
                </c:pt>
              </c:numCache>
            </c:numRef>
          </c:val>
          <c:extLst>
            <c:ext xmlns:c16="http://schemas.microsoft.com/office/drawing/2014/chart" uri="{C3380CC4-5D6E-409C-BE32-E72D297353CC}">
              <c16:uniqueId val="{00000007-12F9-4DE6-A5D4-7E678A6AB68C}"/>
            </c:ext>
          </c:extLst>
        </c:ser>
        <c:dLbls>
          <c:showLegendKey val="0"/>
          <c:showVal val="0"/>
          <c:showCatName val="0"/>
          <c:showSerName val="0"/>
          <c:showPercent val="0"/>
          <c:showBubbleSize val="0"/>
        </c:dLbls>
        <c:gapWidth val="100"/>
        <c:overlap val="100"/>
        <c:axId val="677655984"/>
        <c:axId val="6776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1013</c:v>
                </c:pt>
                <c:pt idx="2">
                  <c:v>#N/A</c:v>
                </c:pt>
                <c:pt idx="3">
                  <c:v>#N/A</c:v>
                </c:pt>
                <c:pt idx="4">
                  <c:v>1145</c:v>
                </c:pt>
                <c:pt idx="5">
                  <c:v>#N/A</c:v>
                </c:pt>
                <c:pt idx="6">
                  <c:v>#N/A</c:v>
                </c:pt>
                <c:pt idx="7">
                  <c:v>1341</c:v>
                </c:pt>
                <c:pt idx="8">
                  <c:v>#N/A</c:v>
                </c:pt>
                <c:pt idx="9">
                  <c:v>#N/A</c:v>
                </c:pt>
                <c:pt idx="10">
                  <c:v>1721</c:v>
                </c:pt>
                <c:pt idx="11">
                  <c:v>#N/A</c:v>
                </c:pt>
                <c:pt idx="12">
                  <c:v>#N/A</c:v>
                </c:pt>
                <c:pt idx="13">
                  <c:v>2070</c:v>
                </c:pt>
                <c:pt idx="14">
                  <c:v>#N/A</c:v>
                </c:pt>
              </c:numCache>
            </c:numRef>
          </c:val>
          <c:smooth val="0"/>
          <c:extLst>
            <c:ext xmlns:c16="http://schemas.microsoft.com/office/drawing/2014/chart" uri="{C3380CC4-5D6E-409C-BE32-E72D297353CC}">
              <c16:uniqueId val="{00000008-12F9-4DE6-A5D4-7E678A6AB68C}"/>
            </c:ext>
          </c:extLst>
        </c:ser>
        <c:dLbls>
          <c:showLegendKey val="0"/>
          <c:showVal val="0"/>
          <c:showCatName val="0"/>
          <c:showSerName val="0"/>
          <c:showPercent val="0"/>
          <c:showBubbleSize val="0"/>
        </c:dLbls>
        <c:marker val="1"/>
        <c:smooth val="0"/>
        <c:axId val="677655984"/>
        <c:axId val="677655200"/>
      </c:lineChart>
      <c:catAx>
        <c:axId val="67765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7655200"/>
        <c:crosses val="autoZero"/>
        <c:auto val="1"/>
        <c:lblAlgn val="ctr"/>
        <c:lblOffset val="100"/>
        <c:tickLblSkip val="1"/>
        <c:tickMarkSkip val="1"/>
        <c:noMultiLvlLbl val="0"/>
      </c:catAx>
      <c:valAx>
        <c:axId val="6776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65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15794</c:v>
                </c:pt>
                <c:pt idx="5">
                  <c:v>14562</c:v>
                </c:pt>
                <c:pt idx="8">
                  <c:v>13252</c:v>
                </c:pt>
                <c:pt idx="11">
                  <c:v>12300</c:v>
                </c:pt>
                <c:pt idx="14">
                  <c:v>11635</c:v>
                </c:pt>
              </c:numCache>
            </c:numRef>
          </c:val>
          <c:extLst>
            <c:ext xmlns:c16="http://schemas.microsoft.com/office/drawing/2014/chart" uri="{C3380CC4-5D6E-409C-BE32-E72D297353CC}">
              <c16:uniqueId val="{00000000-0C07-4BBC-990E-6EF720E957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10261</c:v>
                </c:pt>
                <c:pt idx="5">
                  <c:v>10618</c:v>
                </c:pt>
                <c:pt idx="8">
                  <c:v>10302</c:v>
                </c:pt>
                <c:pt idx="11">
                  <c:v>9918</c:v>
                </c:pt>
                <c:pt idx="14">
                  <c:v>9699</c:v>
                </c:pt>
              </c:numCache>
            </c:numRef>
          </c:val>
          <c:extLst>
            <c:ext xmlns:c16="http://schemas.microsoft.com/office/drawing/2014/chart" uri="{C3380CC4-5D6E-409C-BE32-E72D297353CC}">
              <c16:uniqueId val="{00000001-0C07-4BBC-990E-6EF720E957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7753</c:v>
                </c:pt>
                <c:pt idx="5">
                  <c:v>9734</c:v>
                </c:pt>
                <c:pt idx="8">
                  <c:v>11188</c:v>
                </c:pt>
                <c:pt idx="11">
                  <c:v>14920</c:v>
                </c:pt>
                <c:pt idx="14">
                  <c:v>15890</c:v>
                </c:pt>
              </c:numCache>
            </c:numRef>
          </c:val>
          <c:extLst>
            <c:ext xmlns:c16="http://schemas.microsoft.com/office/drawing/2014/chart" uri="{C3380CC4-5D6E-409C-BE32-E72D297353CC}">
              <c16:uniqueId val="{00000002-0C07-4BBC-990E-6EF720E957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07-4BBC-990E-6EF720E957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07-4BBC-990E-6EF720E957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07-4BBC-990E-6EF720E957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7021</c:v>
                </c:pt>
                <c:pt idx="3">
                  <c:v>6604</c:v>
                </c:pt>
                <c:pt idx="6">
                  <c:v>6555</c:v>
                </c:pt>
                <c:pt idx="9">
                  <c:v>6373</c:v>
                </c:pt>
                <c:pt idx="12">
                  <c:v>6010</c:v>
                </c:pt>
              </c:numCache>
            </c:numRef>
          </c:val>
          <c:extLst>
            <c:ext xmlns:c16="http://schemas.microsoft.com/office/drawing/2014/chart" uri="{C3380CC4-5D6E-409C-BE32-E72D297353CC}">
              <c16:uniqueId val="{00000006-0C07-4BBC-990E-6EF720E957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350</c:v>
                </c:pt>
                <c:pt idx="3">
                  <c:v>242</c:v>
                </c:pt>
                <c:pt idx="6">
                  <c:v>151</c:v>
                </c:pt>
                <c:pt idx="9">
                  <c:v>82</c:v>
                </c:pt>
                <c:pt idx="12">
                  <c:v>356</c:v>
                </c:pt>
              </c:numCache>
            </c:numRef>
          </c:val>
          <c:extLst>
            <c:ext xmlns:c16="http://schemas.microsoft.com/office/drawing/2014/chart" uri="{C3380CC4-5D6E-409C-BE32-E72D297353CC}">
              <c16:uniqueId val="{00000007-0C07-4BBC-990E-6EF720E957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6957</c:v>
                </c:pt>
                <c:pt idx="3">
                  <c:v>6585</c:v>
                </c:pt>
                <c:pt idx="6">
                  <c:v>5880</c:v>
                </c:pt>
                <c:pt idx="9">
                  <c:v>5003</c:v>
                </c:pt>
                <c:pt idx="12">
                  <c:v>5330</c:v>
                </c:pt>
              </c:numCache>
            </c:numRef>
          </c:val>
          <c:extLst>
            <c:ext xmlns:c16="http://schemas.microsoft.com/office/drawing/2014/chart" uri="{C3380CC4-5D6E-409C-BE32-E72D297353CC}">
              <c16:uniqueId val="{00000008-0C07-4BBC-990E-6EF720E957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6977</c:v>
                </c:pt>
                <c:pt idx="3">
                  <c:v>5691</c:v>
                </c:pt>
                <c:pt idx="6">
                  <c:v>4716</c:v>
                </c:pt>
                <c:pt idx="9">
                  <c:v>4792</c:v>
                </c:pt>
                <c:pt idx="12">
                  <c:v>4447</c:v>
                </c:pt>
              </c:numCache>
            </c:numRef>
          </c:val>
          <c:extLst>
            <c:ext xmlns:c16="http://schemas.microsoft.com/office/drawing/2014/chart" uri="{C3380CC4-5D6E-409C-BE32-E72D297353CC}">
              <c16:uniqueId val="{00000009-0C07-4BBC-990E-6EF720E957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26776</c:v>
                </c:pt>
                <c:pt idx="3">
                  <c:v>26750</c:v>
                </c:pt>
                <c:pt idx="6">
                  <c:v>25890</c:v>
                </c:pt>
                <c:pt idx="9">
                  <c:v>26231</c:v>
                </c:pt>
                <c:pt idx="12">
                  <c:v>26797</c:v>
                </c:pt>
              </c:numCache>
            </c:numRef>
          </c:val>
          <c:extLst>
            <c:ext xmlns:c16="http://schemas.microsoft.com/office/drawing/2014/chart" uri="{C3380CC4-5D6E-409C-BE32-E72D297353CC}">
              <c16:uniqueId val="{0000000A-0C07-4BBC-990E-6EF720E95792}"/>
            </c:ext>
          </c:extLst>
        </c:ser>
        <c:dLbls>
          <c:showLegendKey val="0"/>
          <c:showVal val="0"/>
          <c:showCatName val="0"/>
          <c:showSerName val="0"/>
          <c:showPercent val="0"/>
          <c:showBubbleSize val="0"/>
        </c:dLbls>
        <c:gapWidth val="100"/>
        <c:overlap val="100"/>
        <c:axId val="677653240"/>
        <c:axId val="677651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14271</c:v>
                </c:pt>
                <c:pt idx="2">
                  <c:v>#N/A</c:v>
                </c:pt>
                <c:pt idx="3">
                  <c:v>#N/A</c:v>
                </c:pt>
                <c:pt idx="4">
                  <c:v>10957</c:v>
                </c:pt>
                <c:pt idx="5">
                  <c:v>#N/A</c:v>
                </c:pt>
                <c:pt idx="6">
                  <c:v>#N/A</c:v>
                </c:pt>
                <c:pt idx="7">
                  <c:v>8450</c:v>
                </c:pt>
                <c:pt idx="8">
                  <c:v>#N/A</c:v>
                </c:pt>
                <c:pt idx="9">
                  <c:v>#N/A</c:v>
                </c:pt>
                <c:pt idx="10">
                  <c:v>5343</c:v>
                </c:pt>
                <c:pt idx="11">
                  <c:v>#N/A</c:v>
                </c:pt>
                <c:pt idx="12">
                  <c:v>#N/A</c:v>
                </c:pt>
                <c:pt idx="13">
                  <c:v>5716</c:v>
                </c:pt>
                <c:pt idx="14">
                  <c:v>#N/A</c:v>
                </c:pt>
              </c:numCache>
            </c:numRef>
          </c:val>
          <c:smooth val="0"/>
          <c:extLst>
            <c:ext xmlns:c16="http://schemas.microsoft.com/office/drawing/2014/chart" uri="{C3380CC4-5D6E-409C-BE32-E72D297353CC}">
              <c16:uniqueId val="{0000000B-0C07-4BBC-990E-6EF720E95792}"/>
            </c:ext>
          </c:extLst>
        </c:ser>
        <c:dLbls>
          <c:showLegendKey val="0"/>
          <c:showVal val="0"/>
          <c:showCatName val="0"/>
          <c:showSerName val="0"/>
          <c:showPercent val="0"/>
          <c:showBubbleSize val="0"/>
        </c:dLbls>
        <c:marker val="1"/>
        <c:smooth val="0"/>
        <c:axId val="677653240"/>
        <c:axId val="677651672"/>
      </c:lineChart>
      <c:catAx>
        <c:axId val="67765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7651672"/>
        <c:crosses val="autoZero"/>
        <c:auto val="1"/>
        <c:lblAlgn val="ctr"/>
        <c:lblOffset val="100"/>
        <c:tickLblSkip val="1"/>
        <c:tickMarkSkip val="1"/>
        <c:noMultiLvlLbl val="0"/>
      </c:catAx>
      <c:valAx>
        <c:axId val="677651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65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4911</c:v>
                </c:pt>
                <c:pt idx="1">
                  <c:v>6250</c:v>
                </c:pt>
                <c:pt idx="2">
                  <c:v>6142</c:v>
                </c:pt>
              </c:numCache>
            </c:numRef>
          </c:val>
          <c:extLst>
            <c:ext xmlns:c16="http://schemas.microsoft.com/office/drawing/2014/chart" uri="{C3380CC4-5D6E-409C-BE32-E72D297353CC}">
              <c16:uniqueId val="{00000000-5937-40D6-B392-570ACB8D24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37-40D6-B392-570ACB8D24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5538</c:v>
                </c:pt>
                <c:pt idx="1">
                  <c:v>7927</c:v>
                </c:pt>
                <c:pt idx="2">
                  <c:v>8975</c:v>
                </c:pt>
              </c:numCache>
            </c:numRef>
          </c:val>
          <c:extLst>
            <c:ext xmlns:c16="http://schemas.microsoft.com/office/drawing/2014/chart" uri="{C3380CC4-5D6E-409C-BE32-E72D297353CC}">
              <c16:uniqueId val="{00000002-5937-40D6-B392-570ACB8D2490}"/>
            </c:ext>
          </c:extLst>
        </c:ser>
        <c:dLbls>
          <c:showLegendKey val="0"/>
          <c:showVal val="0"/>
          <c:showCatName val="0"/>
          <c:showSerName val="0"/>
          <c:showPercent val="0"/>
          <c:showBubbleSize val="0"/>
        </c:dLbls>
        <c:gapWidth val="120"/>
        <c:overlap val="100"/>
        <c:axId val="677655592"/>
        <c:axId val="677652064"/>
      </c:barChart>
      <c:catAx>
        <c:axId val="67765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7652064"/>
        <c:crosses val="autoZero"/>
        <c:auto val="1"/>
        <c:lblAlgn val="ctr"/>
        <c:lblOffset val="100"/>
        <c:tickLblSkip val="1"/>
        <c:tickMarkSkip val="1"/>
        <c:noMultiLvlLbl val="0"/>
      </c:catAx>
      <c:valAx>
        <c:axId val="677652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765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{13A793FE-35AE-4E22-B98B-2CF62574767E}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6FF-461D-8C85-D2E49486F8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{91EEDB00-F009-4B43-B867-2DF5D8FC83C4}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FF-461D-8C85-D2E49486F8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{E27BCCD1-9D88-4E4E-A500-CCE9B56084FD}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FF-461D-8C85-D2E49486F8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{39DA18CC-3676-4B3D-86E9-D34E3139C938}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FF-461D-8C85-D2E49486F8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{D8A5A9EB-71C0-41CD-A636-8DD57DD7ECAE}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FF-461D-8C85-D2E49486F85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{28100F09-92A8-4212-BAA0-EC517CD79C56}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6FF-461D-8C85-D2E49486F85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{0C8D9899-71FA-48E1-B004-731975D4E25C}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6FF-461D-8C85-D2E49486F857}"/>
                </c:ext>
              </c:extLst>
            </c:dLbl>
            <c:dLbl>
              <c:idx val="24"/>
              <c:layout>
                <c:manualLayout>
                  <c:x val="-3.370813594298732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{5CA6FFE6-AF30-4392-B38D-2B159E7015E5}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6FF-461D-8C85-D2E49486F857}"/>
                </c:ext>
              </c:extLst>
            </c:dLbl>
            <c:dLbl>
              <c:idx val="32"/>
              <c:layout>
                <c:manualLayout>
                  <c:x val="-3.045281517681913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{D6ABB39B-8FC1-44FA-A24D-5874E9157DF7}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6FF-461D-8C85-D2E49486F8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62.8</c:v>
                </c:pt>
                <c:pt idx="16">
                  <c:v>64.3</c:v>
                </c:pt>
                <c:pt idx="24">
                  <c:v>65.2</c:v>
                </c:pt>
                <c:pt idx="32">
                  <c:v>65.5</c:v>
                </c:pt>
              </c:numCache>
            </c:numRef>
          </c:xVal>
          <c:yVal>
            <c:numRef>
              <c:f>公会計指標分析・財政指標組合せ分析表!$BP$51:$DC$51</c:f>
              <c:numCache>
                <c:formatCode>#,##0.0;"▲ "#,##0.0</c:formatCode>
                <c:ptCount val="40"/>
                <c:pt idx="0">
                  <c:v>54.9</c:v>
                </c:pt>
                <c:pt idx="8">
                  <c:v>40.4</c:v>
                </c:pt>
                <c:pt idx="16">
                  <c:v>30.9</c:v>
                </c:pt>
                <c:pt idx="24">
                  <c:v>18.7</c:v>
                </c:pt>
                <c:pt idx="32">
                  <c:v>20.3</c:v>
                </c:pt>
              </c:numCache>
            </c:numRef>
          </c:yVal>
          <c:smooth val="0"/>
          <c:extLst>
            <c:ext xmlns:c16="http://schemas.microsoft.com/office/drawing/2014/chart" uri="{C3380CC4-5D6E-409C-BE32-E72D297353CC}">
              <c16:uniqueId val="{00000009-56FF-461D-8C85-D2E49486F8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{CB06BF7F-51B6-41C3-8E5F-3913F4F36F7B}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6FF-461D-8C85-D2E49486F8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{8CC821E7-CA24-4D4E-8799-75CF5152C234}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FF-461D-8C85-D2E49486F8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{DB017BA7-AD6E-42E5-A88E-B218839026C0}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FF-461D-8C85-D2E49486F8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{2D234B5E-5D19-4A4C-A06D-4AA0D1B4B00C}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FF-461D-8C85-D2E49486F8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{BB2FD53D-54B9-4301-8E18-CFD4ACE94B34}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FF-461D-8C85-D2E49486F85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{1046D5BC-ADC7-44E8-8BAD-33DDB8E353EA}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6FF-461D-8C85-D2E49486F85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{D3C66E3F-0239-4784-8242-45E0363BAF9A}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6FF-461D-8C85-D2E49486F85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{17CB821F-AF8A-4EF2-81BD-E539DE7B4D14}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6FF-461D-8C85-D2E49486F85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{5B1C2191-2A1C-495A-ACB3-713FE8C00A4C}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6FF-461D-8C85-D2E49486F8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6FF-461D-8C85-D2E49486F857}"/>
            </c:ext>
          </c:extLst>
        </c:ser>
        <c:dLbls>
          <c:showLegendKey val="0"/>
          <c:showVal val="1"/>
          <c:showCatName val="0"/>
          <c:showSerName val="0"/>
          <c:showPercent val="0"/>
          <c:showBubbleSize val="0"/>
        </c:dLbls>
        <c:axId val="677652456"/>
        <c:axId val="677653632"/>
      </c:scatterChart>
      <c:valAx>
        <c:axId val="677652456"/>
        <c:scaling>
          <c:orientation val="minMax"/>
          <c:max val="66.3"/>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653632"/>
        <c:crosses val="autoZero"/>
        <c:crossBetween val="midCat"/>
      </c:valAx>
      <c:valAx>
        <c:axId val="677653632"/>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652456"/>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{08C77032-498F-4484-818C-AD2D05FA6BF8}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BA-4A3D-9B5B-1A7D0C5B12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{A9CDD20F-BEB4-4C01-82BD-A9C66990BBA9}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BA-4A3D-9B5B-1A7D0C5B12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{732A856E-D3C8-4E32-8C7C-FC170C58D6D5}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BA-4A3D-9B5B-1A7D0C5B12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{26630ACD-840E-4F79-9F04-B6661BBC6E43}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BA-4A3D-9B5B-1A7D0C5B12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{9F7B8F66-7791-42A2-89A3-2E0D3B3E4162}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BA-4A3D-9B5B-1A7D0C5B12E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{8AFBB2B5-DAF7-46CC-88DD-D33688271F1F}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BA-4A3D-9B5B-1A7D0C5B12E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{A0A13EDC-08A4-493D-BAA4-88EDEC0CA51E}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BA-4A3D-9B5B-1A7D0C5B12E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{8A6D7F10-F3E7-4E3F-B1ED-D2082D3CE14F}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BA-4A3D-9B5B-1A7D0C5B12E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{6173268F-D766-41DA-8890-742BD791B28B}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BA-4A3D-9B5B-1A7D0C5B12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4.3</c:v>
                </c:pt>
                <c:pt idx="24">
                  <c:v>5</c:v>
                </c:pt>
                <c:pt idx="32">
                  <c:v>6.1</c:v>
                </c:pt>
              </c:numCache>
            </c:numRef>
          </c:xVal>
          <c:yVal>
            <c:numRef>
              <c:f>公会計指標分析・財政指標組合せ分析表!$BP$73:$DC$73</c:f>
              <c:numCache>
                <c:formatCode>#,##0.0;"▲ "#,##0.0</c:formatCode>
                <c:ptCount val="40"/>
                <c:pt idx="0">
                  <c:v>54.9</c:v>
                </c:pt>
                <c:pt idx="8">
                  <c:v>40.4</c:v>
                </c:pt>
                <c:pt idx="16">
                  <c:v>30.9</c:v>
                </c:pt>
                <c:pt idx="24">
                  <c:v>18.7</c:v>
                </c:pt>
                <c:pt idx="32">
                  <c:v>20.3</c:v>
                </c:pt>
              </c:numCache>
            </c:numRef>
          </c:yVal>
          <c:smooth val="0"/>
          <c:extLst>
            <c:ext xmlns:c16="http://schemas.microsoft.com/office/drawing/2014/chart" uri="{C3380CC4-5D6E-409C-BE32-E72D297353CC}">
              <c16:uniqueId val="{00000009-25BA-4A3D-9B5B-1A7D0C5B12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{CAFB0A1B-10BD-4131-866B-42E40A1A1547}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BA-4A3D-9B5B-1A7D0C5B12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{3D8FFFBC-6E7A-463D-BE86-00E93A8DE898}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BA-4A3D-9B5B-1A7D0C5B12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{C37BA620-87A3-419D-97B9-C50DA66008ED}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BA-4A3D-9B5B-1A7D0C5B12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{D3BEDEA2-D972-4C80-9C72-955998165719}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BA-4A3D-9B5B-1A7D0C5B12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{8F5AD3F7-5A18-4E6D-9426-CA9FCD73B117}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BA-4A3D-9B5B-1A7D0C5B12E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{8723FBE5-57B6-4033-BEB0-1A162FDA8BDE}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BA-4A3D-9B5B-1A7D0C5B12E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{3F0FA8BA-2BB9-4F4B-8319-A5E63168062C}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BA-4A3D-9B5B-1A7D0C5B12E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{C69599F2-6256-46C9-A8A8-C200A2FA10D7}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BA-4A3D-9B5B-1A7D0C5B12E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{4EBBB1A3-74D4-4D2D-9DE3-7D6CC92C4D44}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BA-4A3D-9B5B-1A7D0C5B12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25BA-4A3D-9B5B-1A7D0C5B12E1}"/>
            </c:ext>
          </c:extLst>
        </c:ser>
        <c:dLbls>
          <c:showLegendKey val="0"/>
          <c:showVal val="1"/>
          <c:showCatName val="0"/>
          <c:showSerName val="0"/>
          <c:showPercent val="0"/>
          <c:showBubbleSize val="0"/>
        </c:dLbls>
        <c:axId val="677654024"/>
        <c:axId val="677657944"/>
      </c:scatterChart>
      <c:valAx>
        <c:axId val="677654024"/>
        <c:scaling>
          <c:orientation val="minMax"/>
          <c:max val="6.3"/>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657944"/>
        <c:crosses val="autoZero"/>
        <c:crossBetween val="midCat"/>
      </c:valAx>
      <c:valAx>
        <c:axId val="677657944"/>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65402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京都と隣接した立地等の要因から安定した固定資産税収入があり、また、市民税が伸びていることから、財政力指数は類似団体平均を上回っており、これまで不交付団体を維持している。その一方で、全国平均を上回る人口増加率と出生率等による財政需要の増加も見込まれていることから、引き続き行政の効率化や歳入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令和元年度については、平成３０年度と同率となっている。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14111</xdr:rowOff>
    </xdr:from>
    <xdr:to>
      <xdr:col>23</xdr:col>
      <xdr:colOff>133350</xdr:colOff>
      <xdr:row>38</xdr:row>
      <xdr:rowOff>14111</xdr:rowOff>
    </xdr:to>
    <xdr:cxnSp macro="">
      <xdr:nvCxnSpPr>
        <xdr:cNvPr id="69" name="直線コネクタ 68"/>
        <xdr:cNvCxnSpPr/>
      </xdr:nvCxnSpPr>
      <xdr:spPr>
        <a:xfrm>
          <a:off x="4114800" y="6529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14111</xdr:rowOff>
    </xdr:from>
    <xdr:to>
      <xdr:col>19</xdr:col>
      <xdr:colOff>133350</xdr:colOff>
      <xdr:row>38</xdr:row>
      <xdr:rowOff>27517</xdr:rowOff>
    </xdr:to>
    <xdr:cxnSp macro="">
      <xdr:nvCxnSpPr>
        <xdr:cNvPr id="72" name="直線コネクタ 71"/>
        <xdr:cNvCxnSpPr/>
      </xdr:nvCxnSpPr>
      <xdr:spPr>
        <a:xfrm flipV="1">
          <a:off x="3225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40922</xdr:rowOff>
    </xdr:to>
    <xdr:cxnSp macro="">
      <xdr:nvCxnSpPr>
        <xdr:cNvPr id="75" name="直線コネクタ 74"/>
        <xdr:cNvCxnSpPr/>
      </xdr:nvCxnSpPr>
      <xdr:spPr>
        <a:xfrm flipV="1">
          <a:off x="2336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67733</xdr:rowOff>
    </xdr:to>
    <xdr:cxnSp macro="">
      <xdr:nvCxnSpPr>
        <xdr:cNvPr id="78" name="直線コネクタ 77"/>
        <xdr:cNvCxnSpPr/>
      </xdr:nvCxnSpPr>
      <xdr:spPr>
        <a:xfrm flipV="1">
          <a:off x="1447800" y="65560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134761</xdr:rowOff>
    </xdr:from>
    <xdr:to>
      <xdr:col>23</xdr:col>
      <xdr:colOff>184150</xdr:colOff>
      <xdr:row>38</xdr:row>
      <xdr:rowOff>64911</xdr:rowOff>
    </xdr:to>
    <xdr:sp macro="" textlink="">
      <xdr:nvSpPr>
        <xdr:cNvPr id="88" name="楕円 87"/>
        <xdr:cNvSpPr/>
      </xdr:nvSpPr>
      <xdr:spPr>
        <a:xfrm>
          <a:off x="4902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151288</xdr:rowOff>
    </xdr:from>
    <xdr:ext cx="762000" cy="259045"/>
    <xdr:sp macro="" textlink="">
      <xdr:nvSpPr>
        <xdr:cNvPr id="89" name="財政力該当値テキスト"/>
        <xdr:cNvSpPr txBox="1"/>
      </xdr:nvSpPr>
      <xdr:spPr>
        <a:xfrm>
          <a:off x="5041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134761</xdr:rowOff>
    </xdr:from>
    <xdr:to>
      <xdr:col>19</xdr:col>
      <xdr:colOff>184150</xdr:colOff>
      <xdr:row>38</xdr:row>
      <xdr:rowOff>64911</xdr:rowOff>
    </xdr:to>
    <xdr:sp macro="" textlink="">
      <xdr:nvSpPr>
        <xdr:cNvPr id="90" name="楕円 89"/>
        <xdr:cNvSpPr/>
      </xdr:nvSpPr>
      <xdr:spPr>
        <a:xfrm>
          <a:off x="4064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75088</xdr:rowOff>
    </xdr:from>
    <xdr:ext cx="736600" cy="259045"/>
    <xdr:sp macro="" textlink="">
      <xdr:nvSpPr>
        <xdr:cNvPr id="91" name="テキスト ボックス 90"/>
        <xdr:cNvSpPr txBox="1"/>
      </xdr:nvSpPr>
      <xdr:spPr>
        <a:xfrm>
          <a:off x="3733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は、分母である法人市民税の増により、経常一般財源である市税が増加した等のことから、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今後は、公共施設の建替等による公債費の増加が見込まれることから、事業の見直しなどにより効率化を図り、比率の抑制に努める。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59</xdr:row>
      <xdr:rowOff>60113</xdr:rowOff>
    </xdr:to>
    <xdr:cxnSp macro="">
      <xdr:nvCxnSpPr>
        <xdr:cNvPr id="132" name="直線コネクタ 131"/>
        <xdr:cNvCxnSpPr/>
      </xdr:nvCxnSpPr>
      <xdr:spPr>
        <a:xfrm flipV="1">
          <a:off x="4114800" y="100389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25400</xdr:rowOff>
    </xdr:to>
    <xdr:cxnSp macro="">
      <xdr:nvCxnSpPr>
        <xdr:cNvPr id="135" name="直線コネクタ 134"/>
        <xdr:cNvCxnSpPr/>
      </xdr:nvCxnSpPr>
      <xdr:spPr>
        <a:xfrm flipV="1">
          <a:off x="3225800" y="101756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87206</xdr:rowOff>
    </xdr:to>
    <xdr:cxnSp macro="">
      <xdr:nvCxnSpPr>
        <xdr:cNvPr id="138" name="直線コネクタ 137"/>
        <xdr:cNvCxnSpPr/>
      </xdr:nvCxnSpPr>
      <xdr:spPr>
        <a:xfrm flipV="1">
          <a:off x="2336800" y="1031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61</xdr:row>
      <xdr:rowOff>87206</xdr:rowOff>
    </xdr:to>
    <xdr:cxnSp macro="">
      <xdr:nvCxnSpPr>
        <xdr:cNvPr id="141" name="直線コネクタ 140"/>
        <xdr:cNvCxnSpPr/>
      </xdr:nvCxnSpPr>
      <xdr:spPr>
        <a:xfrm>
          <a:off x="1447800" y="1021588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1" name="楕円 150"/>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2"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3" name="楕円 152"/>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4" name="テキスト ボックス 153"/>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9" name="楕円 158"/>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0" name="テキスト ボックス 159"/>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人当たり人件費・物件費については、前年度と比較して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今後も質の高いサービスを行うと同時に、職員一人一人がコスト意識を強く持ち、一層の経費の縮減に努める。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79885</xdr:rowOff>
    </xdr:from>
    <xdr:to>
      <xdr:col>23</xdr:col>
      <xdr:colOff>133350</xdr:colOff>
      <xdr:row>84</xdr:row>
      <xdr:rowOff>3180</xdr:rowOff>
    </xdr:to>
    <xdr:cxnSp macro="">
      <xdr:nvCxnSpPr>
        <xdr:cNvPr id="197" name="直線コネクタ 196"/>
        <xdr:cNvCxnSpPr/>
      </xdr:nvCxnSpPr>
      <xdr:spPr>
        <a:xfrm>
          <a:off x="4114800" y="14310235"/>
          <a:ext cx="838200" cy="9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51464</xdr:rowOff>
    </xdr:from>
    <xdr:to>
      <xdr:col>19</xdr:col>
      <xdr:colOff>133350</xdr:colOff>
      <xdr:row>83</xdr:row>
      <xdr:rowOff>79885</xdr:rowOff>
    </xdr:to>
    <xdr:cxnSp macro="">
      <xdr:nvCxnSpPr>
        <xdr:cNvPr id="200" name="直線コネクタ 199"/>
        <xdr:cNvCxnSpPr/>
      </xdr:nvCxnSpPr>
      <xdr:spPr>
        <a:xfrm>
          <a:off x="3225800" y="14281814"/>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51464</xdr:rowOff>
    </xdr:from>
    <xdr:to>
      <xdr:col>15</xdr:col>
      <xdr:colOff>82550</xdr:colOff>
      <xdr:row>83</xdr:row>
      <xdr:rowOff>76161</xdr:rowOff>
    </xdr:to>
    <xdr:cxnSp macro="">
      <xdr:nvCxnSpPr>
        <xdr:cNvPr id="203" name="直線コネクタ 202"/>
        <xdr:cNvCxnSpPr/>
      </xdr:nvCxnSpPr>
      <xdr:spPr>
        <a:xfrm flipV="1">
          <a:off x="2336800" y="14281814"/>
          <a:ext cx="889000" cy="2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76161</xdr:rowOff>
    </xdr:from>
    <xdr:to>
      <xdr:col>11</xdr:col>
      <xdr:colOff>31750</xdr:colOff>
      <xdr:row>83</xdr:row>
      <xdr:rowOff>105256</xdr:rowOff>
    </xdr:to>
    <xdr:cxnSp macro="">
      <xdr:nvCxnSpPr>
        <xdr:cNvPr id="206" name="直線コネクタ 205"/>
        <xdr:cNvCxnSpPr/>
      </xdr:nvCxnSpPr>
      <xdr:spPr>
        <a:xfrm flipV="1">
          <a:off x="1447800" y="14306511"/>
          <a:ext cx="889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123830</xdr:rowOff>
    </xdr:from>
    <xdr:to>
      <xdr:col>23</xdr:col>
      <xdr:colOff>184150</xdr:colOff>
      <xdr:row>84</xdr:row>
      <xdr:rowOff>53980</xdr:rowOff>
    </xdr:to>
    <xdr:sp macro="" textlink="">
      <xdr:nvSpPr>
        <xdr:cNvPr id="216" name="楕円 215"/>
        <xdr:cNvSpPr/>
      </xdr:nvSpPr>
      <xdr:spPr>
        <a:xfrm>
          <a:off x="4902200" y="143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95907</xdr:rowOff>
    </xdr:from>
    <xdr:ext cx="762000" cy="259045"/>
    <xdr:sp macro="" textlink="">
      <xdr:nvSpPr>
        <xdr:cNvPr id="217" name="人件費・物件費等の状況該当値テキスト"/>
        <xdr:cNvSpPr txBox="1"/>
      </xdr:nvSpPr>
      <xdr:spPr>
        <a:xfrm>
          <a:off x="5041900" y="143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29085</xdr:rowOff>
    </xdr:from>
    <xdr:to>
      <xdr:col>19</xdr:col>
      <xdr:colOff>184150</xdr:colOff>
      <xdr:row>83</xdr:row>
      <xdr:rowOff>130685</xdr:rowOff>
    </xdr:to>
    <xdr:sp macro="" textlink="">
      <xdr:nvSpPr>
        <xdr:cNvPr id="218" name="楕円 217"/>
        <xdr:cNvSpPr/>
      </xdr:nvSpPr>
      <xdr:spPr>
        <a:xfrm>
          <a:off x="4064000" y="14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115462</xdr:rowOff>
    </xdr:from>
    <xdr:ext cx="736600" cy="259045"/>
    <xdr:sp macro="" textlink="">
      <xdr:nvSpPr>
        <xdr:cNvPr id="219" name="テキスト ボックス 218"/>
        <xdr:cNvSpPr txBox="1"/>
      </xdr:nvSpPr>
      <xdr:spPr>
        <a:xfrm>
          <a:off x="3733800" y="1434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664</xdr:rowOff>
    </xdr:from>
    <xdr:to>
      <xdr:col>15</xdr:col>
      <xdr:colOff>133350</xdr:colOff>
      <xdr:row>83</xdr:row>
      <xdr:rowOff>102264</xdr:rowOff>
    </xdr:to>
    <xdr:sp macro="" textlink="">
      <xdr:nvSpPr>
        <xdr:cNvPr id="220" name="楕円 219"/>
        <xdr:cNvSpPr/>
      </xdr:nvSpPr>
      <xdr:spPr>
        <a:xfrm>
          <a:off x="3175000" y="142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87041</xdr:rowOff>
    </xdr:from>
    <xdr:ext cx="762000" cy="259045"/>
    <xdr:sp macro="" textlink="">
      <xdr:nvSpPr>
        <xdr:cNvPr id="221" name="テキスト ボックス 220"/>
        <xdr:cNvSpPr txBox="1"/>
      </xdr:nvSpPr>
      <xdr:spPr>
        <a:xfrm>
          <a:off x="2844800" y="14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25361</xdr:rowOff>
    </xdr:from>
    <xdr:to>
      <xdr:col>11</xdr:col>
      <xdr:colOff>82550</xdr:colOff>
      <xdr:row>83</xdr:row>
      <xdr:rowOff>126961</xdr:rowOff>
    </xdr:to>
    <xdr:sp macro="" textlink="">
      <xdr:nvSpPr>
        <xdr:cNvPr id="222" name="楕円 221"/>
        <xdr:cNvSpPr/>
      </xdr:nvSpPr>
      <xdr:spPr>
        <a:xfrm>
          <a:off x="2286000" y="142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111738</xdr:rowOff>
    </xdr:from>
    <xdr:ext cx="762000" cy="259045"/>
    <xdr:sp macro="" textlink="">
      <xdr:nvSpPr>
        <xdr:cNvPr id="223" name="テキスト ボックス 222"/>
        <xdr:cNvSpPr txBox="1"/>
      </xdr:nvSpPr>
      <xdr:spPr>
        <a:xfrm>
          <a:off x="1955800" y="1434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54456</xdr:rowOff>
    </xdr:from>
    <xdr:to>
      <xdr:col>7</xdr:col>
      <xdr:colOff>31750</xdr:colOff>
      <xdr:row>83</xdr:row>
      <xdr:rowOff>156056</xdr:rowOff>
    </xdr:to>
    <xdr:sp macro="" textlink="">
      <xdr:nvSpPr>
        <xdr:cNvPr id="224" name="楕円 223"/>
        <xdr:cNvSpPr/>
      </xdr:nvSpPr>
      <xdr:spPr>
        <a:xfrm>
          <a:off x="1397000" y="142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140833</xdr:rowOff>
    </xdr:from>
    <xdr:ext cx="762000" cy="259045"/>
    <xdr:sp macro="" textlink="">
      <xdr:nvSpPr>
        <xdr:cNvPr id="225" name="テキスト ボックス 224"/>
        <xdr:cNvSpPr txBox="1"/>
      </xdr:nvSpPr>
      <xdr:spPr>
        <a:xfrm>
          <a:off x="1066800" y="1437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本市は若手の積極的な登用を進めていることから、若年層の職員比率が高く、同年代の国家公務員よりも昇任ペースが早い傾向があり、結果的にラスパイレス指数を押し上げることとなっている。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今後も人事院勧告の内容や国、他の地方公共団体の状況等を総合的に勘案し、更なる給与適正化に努めていく。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61" name="直線コネクタ 260"/>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4" name="直線コネクタ 263"/>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7" name="直線コネクタ 266"/>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xdr:cNvCxnSpPr/>
      </xdr:nvCxnSpPr>
      <xdr:spPr>
        <a:xfrm>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年度を期間とする戸田市定員管理計画に基づき、平成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日の職員数</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人を確保した。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引き続き、大幅な事務事業の見直し、外部委託や指定管理の導入を図りつつ、本市における人口増加や長時間労働の改善等を考慮したうえで、市民サービス向上に向けた新たな事業展開に向けて、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業務量に応じた適正な定員管理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3704</xdr:rowOff>
    </xdr:from>
    <xdr:to>
      <xdr:col>81</xdr:col>
      <xdr:colOff>44450</xdr:colOff>
      <xdr:row>63</xdr:row>
      <xdr:rowOff>9737</xdr:rowOff>
    </xdr:to>
    <xdr:cxnSp macro="">
      <xdr:nvCxnSpPr>
        <xdr:cNvPr id="324" name="直線コネクタ 323"/>
        <xdr:cNvCxnSpPr/>
      </xdr:nvCxnSpPr>
      <xdr:spPr>
        <a:xfrm flipV="1">
          <a:off x="16179800" y="108050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9737</xdr:rowOff>
    </xdr:to>
    <xdr:cxnSp macro="">
      <xdr:nvCxnSpPr>
        <xdr:cNvPr id="327" name="直線コネクタ 326"/>
        <xdr:cNvCxnSpPr/>
      </xdr:nvCxnSpPr>
      <xdr:spPr>
        <a:xfrm>
          <a:off x="15290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171132</xdr:rowOff>
    </xdr:to>
    <xdr:cxnSp macro="">
      <xdr:nvCxnSpPr>
        <xdr:cNvPr id="330" name="直線コネクタ 329"/>
        <xdr:cNvCxnSpPr/>
      </xdr:nvCxnSpPr>
      <xdr:spPr>
        <a:xfrm>
          <a:off x="14401800" y="1077489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147003</xdr:rowOff>
    </xdr:to>
    <xdr:cxnSp macro="">
      <xdr:nvCxnSpPr>
        <xdr:cNvPr id="333" name="直線コネクタ 332"/>
        <xdr:cNvCxnSpPr/>
      </xdr:nvCxnSpPr>
      <xdr:spPr>
        <a:xfrm flipV="1">
          <a:off x="13512800" y="107748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43" name="楕円 342"/>
        <xdr:cNvSpPr/>
      </xdr:nvSpPr>
      <xdr:spPr>
        <a:xfrm>
          <a:off x="169672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96431</xdr:rowOff>
    </xdr:from>
    <xdr:ext cx="762000" cy="259045"/>
    <xdr:sp macro="" textlink="">
      <xdr:nvSpPr>
        <xdr:cNvPr id="344" name="定員管理の状況該当値テキスト"/>
        <xdr:cNvSpPr txBox="1"/>
      </xdr:nvSpPr>
      <xdr:spPr>
        <a:xfrm>
          <a:off x="17106900" y="107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130387</xdr:rowOff>
    </xdr:from>
    <xdr:to>
      <xdr:col>77</xdr:col>
      <xdr:colOff>95250</xdr:colOff>
      <xdr:row>63</xdr:row>
      <xdr:rowOff>60537</xdr:rowOff>
    </xdr:to>
    <xdr:sp macro="" textlink="">
      <xdr:nvSpPr>
        <xdr:cNvPr id="345" name="楕円 344"/>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45314</xdr:rowOff>
    </xdr:from>
    <xdr:ext cx="736600" cy="259045"/>
    <xdr:sp macro="" textlink="">
      <xdr:nvSpPr>
        <xdr:cNvPr id="346" name="テキスト ボックス 345"/>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7" name="楕円 346"/>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35259</xdr:rowOff>
    </xdr:from>
    <xdr:ext cx="762000" cy="259045"/>
    <xdr:sp macro="" textlink="">
      <xdr:nvSpPr>
        <xdr:cNvPr id="348" name="テキスト ボックス 347"/>
        <xdr:cNvSpPr txBox="1"/>
      </xdr:nvSpPr>
      <xdr:spPr>
        <a:xfrm>
          <a:off x="14909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9" name="楕円 348"/>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34519</xdr:rowOff>
    </xdr:from>
    <xdr:ext cx="762000" cy="259045"/>
    <xdr:sp macro="" textlink="">
      <xdr:nvSpPr>
        <xdr:cNvPr id="350" name="テキスト ボックス 349"/>
        <xdr:cNvSpPr txBox="1"/>
      </xdr:nvSpPr>
      <xdr:spPr>
        <a:xfrm>
          <a:off x="14020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96203</xdr:rowOff>
    </xdr:from>
    <xdr:to>
      <xdr:col>64</xdr:col>
      <xdr:colOff>152400</xdr:colOff>
      <xdr:row>63</xdr:row>
      <xdr:rowOff>26353</xdr:rowOff>
    </xdr:to>
    <xdr:sp macro="" textlink="">
      <xdr:nvSpPr>
        <xdr:cNvPr id="351" name="楕円 350"/>
        <xdr:cNvSpPr/>
      </xdr:nvSpPr>
      <xdr:spPr>
        <a:xfrm>
          <a:off x="13462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36530</xdr:rowOff>
    </xdr:from>
    <xdr:ext cx="762000" cy="259045"/>
    <xdr:sp macro="" textlink="">
      <xdr:nvSpPr>
        <xdr:cNvPr id="352" name="テキスト ボックス 351"/>
        <xdr:cNvSpPr txBox="1"/>
      </xdr:nvSpPr>
      <xdr:spPr>
        <a:xfrm>
          <a:off x="13131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実質公債費比率は前年度比と比較して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ポイント増加し、類似団体平均や県平均を下回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地域情報配信システム整備事業、新曽福祉センターホール天井改修及びアスベスト除去事業、図書館・郷土博物館設備改修事業等の償還が開始されたこと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等によるものである。今後も公共施設の建替えによる公債費の増加が見込まれることから、世代間負担のバランスを図りながら、財源が起債に大きく偏ることのないよう、健全な財政運営に努める。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44027</xdr:rowOff>
    </xdr:to>
    <xdr:cxnSp macro="">
      <xdr:nvCxnSpPr>
        <xdr:cNvPr id="385" name="直線コネクタ 384"/>
        <xdr:cNvCxnSpPr/>
      </xdr:nvCxnSpPr>
      <xdr:spPr>
        <a:xfrm>
          <a:off x="16179800" y="69850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127000</xdr:rowOff>
    </xdr:to>
    <xdr:cxnSp macro="">
      <xdr:nvCxnSpPr>
        <xdr:cNvPr id="388" name="直線コネクタ 387"/>
        <xdr:cNvCxnSpPr/>
      </xdr:nvCxnSpPr>
      <xdr:spPr>
        <a:xfrm>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70696</xdr:rowOff>
    </xdr:to>
    <xdr:cxnSp macro="">
      <xdr:nvCxnSpPr>
        <xdr:cNvPr id="391" name="直線コネクタ 390"/>
        <xdr:cNvCxnSpPr/>
      </xdr:nvCxnSpPr>
      <xdr:spPr>
        <a:xfrm>
          <a:off x="14401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30480</xdr:rowOff>
    </xdr:to>
    <xdr:cxnSp macro="">
      <xdr:nvCxnSpPr>
        <xdr:cNvPr id="394" name="直線コネクタ 393"/>
        <xdr:cNvCxnSpPr/>
      </xdr:nvCxnSpPr>
      <xdr:spPr>
        <a:xfrm>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5"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9" name="テキスト ボックス 408"/>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0" name="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1" name="テキスト ボックス 41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2" name="楕円 411"/>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3" name="テキスト ボックス 412"/>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依然として類似団体平均、県平均を上回っているが、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下水道事業の地方債償還に充てる一般会計からの繰入見込額が増となったことがあげられる。また、分母となる標準財政規模が約５億円減少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した。引き続き、将来に過度な財政負担を残さない健全な財政運営に努めていく。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63772</xdr:rowOff>
    </xdr:from>
    <xdr:to>
      <xdr:col>81</xdr:col>
      <xdr:colOff>44450</xdr:colOff>
      <xdr:row>15</xdr:row>
      <xdr:rowOff>91349</xdr:rowOff>
    </xdr:to>
    <xdr:cxnSp macro="">
      <xdr:nvCxnSpPr>
        <xdr:cNvPr id="449" name="直線コネクタ 448"/>
        <xdr:cNvCxnSpPr/>
      </xdr:nvCxnSpPr>
      <xdr:spPr>
        <a:xfrm>
          <a:off x="16179800" y="263552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63772</xdr:rowOff>
    </xdr:from>
    <xdr:to>
      <xdr:col>77</xdr:col>
      <xdr:colOff>44450</xdr:colOff>
      <xdr:row>16</xdr:row>
      <xdr:rowOff>102598</xdr:rowOff>
    </xdr:to>
    <xdr:cxnSp macro="">
      <xdr:nvCxnSpPr>
        <xdr:cNvPr id="452" name="直線コネクタ 451"/>
        <xdr:cNvCxnSpPr/>
      </xdr:nvCxnSpPr>
      <xdr:spPr>
        <a:xfrm flipV="1">
          <a:off x="15290800" y="2635522"/>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102598</xdr:rowOff>
    </xdr:from>
    <xdr:to>
      <xdr:col>72</xdr:col>
      <xdr:colOff>203200</xdr:colOff>
      <xdr:row>17</xdr:row>
      <xdr:rowOff>94887</xdr:rowOff>
    </xdr:to>
    <xdr:cxnSp macro="">
      <xdr:nvCxnSpPr>
        <xdr:cNvPr id="455" name="直線コネクタ 454"/>
        <xdr:cNvCxnSpPr/>
      </xdr:nvCxnSpPr>
      <xdr:spPr>
        <a:xfrm flipV="1">
          <a:off x="14401800" y="2845798"/>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94887</xdr:rowOff>
    </xdr:from>
    <xdr:to>
      <xdr:col>68</xdr:col>
      <xdr:colOff>152400</xdr:colOff>
      <xdr:row>19</xdr:row>
      <xdr:rowOff>1905</xdr:rowOff>
    </xdr:to>
    <xdr:cxnSp macro="">
      <xdr:nvCxnSpPr>
        <xdr:cNvPr id="458" name="直線コネクタ 457"/>
        <xdr:cNvCxnSpPr/>
      </xdr:nvCxnSpPr>
      <xdr:spPr>
        <a:xfrm flipV="1">
          <a:off x="13512800" y="3009537"/>
          <a:ext cx="889000" cy="2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40549</xdr:rowOff>
    </xdr:from>
    <xdr:to>
      <xdr:col>81</xdr:col>
      <xdr:colOff>95250</xdr:colOff>
      <xdr:row>15</xdr:row>
      <xdr:rowOff>142149</xdr:rowOff>
    </xdr:to>
    <xdr:sp macro="" textlink="">
      <xdr:nvSpPr>
        <xdr:cNvPr id="468" name="楕円 467"/>
        <xdr:cNvSpPr/>
      </xdr:nvSpPr>
      <xdr:spPr>
        <a:xfrm>
          <a:off x="16967200" y="2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12626</xdr:rowOff>
    </xdr:from>
    <xdr:ext cx="762000" cy="259045"/>
    <xdr:sp macro="" textlink="">
      <xdr:nvSpPr>
        <xdr:cNvPr id="469" name="将来負担の状況該当値テキスト"/>
        <xdr:cNvSpPr txBox="1"/>
      </xdr:nvSpPr>
      <xdr:spPr>
        <a:xfrm>
          <a:off x="17106900" y="258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12972</xdr:rowOff>
    </xdr:from>
    <xdr:to>
      <xdr:col>77</xdr:col>
      <xdr:colOff>95250</xdr:colOff>
      <xdr:row>15</xdr:row>
      <xdr:rowOff>114572</xdr:rowOff>
    </xdr:to>
    <xdr:sp macro="" textlink="">
      <xdr:nvSpPr>
        <xdr:cNvPr id="470" name="楕円 469"/>
        <xdr:cNvSpPr/>
      </xdr:nvSpPr>
      <xdr:spPr>
        <a:xfrm>
          <a:off x="161290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99349</xdr:rowOff>
    </xdr:from>
    <xdr:ext cx="736600" cy="259045"/>
    <xdr:sp macro="" textlink="">
      <xdr:nvSpPr>
        <xdr:cNvPr id="471" name="テキスト ボックス 470"/>
        <xdr:cNvSpPr txBox="1"/>
      </xdr:nvSpPr>
      <xdr:spPr>
        <a:xfrm>
          <a:off x="15798800" y="267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51798</xdr:rowOff>
    </xdr:from>
    <xdr:to>
      <xdr:col>73</xdr:col>
      <xdr:colOff>44450</xdr:colOff>
      <xdr:row>16</xdr:row>
      <xdr:rowOff>153398</xdr:rowOff>
    </xdr:to>
    <xdr:sp macro="" textlink="">
      <xdr:nvSpPr>
        <xdr:cNvPr id="472" name="楕円 471"/>
        <xdr:cNvSpPr/>
      </xdr:nvSpPr>
      <xdr:spPr>
        <a:xfrm>
          <a:off x="15240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138175</xdr:rowOff>
    </xdr:from>
    <xdr:ext cx="762000" cy="259045"/>
    <xdr:sp macro="" textlink="">
      <xdr:nvSpPr>
        <xdr:cNvPr id="473" name="テキスト ボックス 472"/>
        <xdr:cNvSpPr txBox="1"/>
      </xdr:nvSpPr>
      <xdr:spPr>
        <a:xfrm>
          <a:off x="14909800" y="28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44087</xdr:rowOff>
    </xdr:from>
    <xdr:to>
      <xdr:col>68</xdr:col>
      <xdr:colOff>203200</xdr:colOff>
      <xdr:row>17</xdr:row>
      <xdr:rowOff>145687</xdr:rowOff>
    </xdr:to>
    <xdr:sp macro="" textlink="">
      <xdr:nvSpPr>
        <xdr:cNvPr id="474" name="楕円 473"/>
        <xdr:cNvSpPr/>
      </xdr:nvSpPr>
      <xdr:spPr>
        <a:xfrm>
          <a:off x="14351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130464</xdr:rowOff>
    </xdr:from>
    <xdr:ext cx="762000" cy="259045"/>
    <xdr:sp macro="" textlink="">
      <xdr:nvSpPr>
        <xdr:cNvPr id="475" name="テキスト ボックス 474"/>
        <xdr:cNvSpPr txBox="1"/>
      </xdr:nvSpPr>
      <xdr:spPr>
        <a:xfrm>
          <a:off x="14020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76" name="楕円 475"/>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37482</xdr:rowOff>
    </xdr:from>
    <xdr:ext cx="762000" cy="259045"/>
    <xdr:sp macro="" textlink="">
      <xdr:nvSpPr>
        <xdr:cNvPr id="477" name="テキスト ボックス 476"/>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人件費の比率は類似団体平均、県平均を下回って推移しているが、給料の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した。今後も引き続き、指定管理者制度の導入等、人件費関係経費全体について、さらなる適正化へ向けての取り組みを進める。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xdr:cNvCxnSpPr/>
      </xdr:nvCxnSpPr>
      <xdr:spPr>
        <a:xfrm flipV="1">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35560</xdr:rowOff>
    </xdr:to>
    <xdr:cxnSp macro="">
      <xdr:nvCxnSpPr>
        <xdr:cNvPr id="69" name="直線コネクタ 68"/>
        <xdr:cNvCxnSpPr/>
      </xdr:nvCxnSpPr>
      <xdr:spPr>
        <a:xfrm>
          <a:off x="3098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20320</xdr:rowOff>
    </xdr:to>
    <xdr:cxnSp macro="">
      <xdr:nvCxnSpPr>
        <xdr:cNvPr id="72" name="直線コネクタ 71"/>
        <xdr:cNvCxnSpPr/>
      </xdr:nvCxnSpPr>
      <xdr:spPr>
        <a:xfrm flipV="1">
          <a:off x="2209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20320</xdr:rowOff>
    </xdr:to>
    <xdr:cxnSp macro="">
      <xdr:nvCxnSpPr>
        <xdr:cNvPr id="75" name="直線コネクタ 74"/>
        <xdr:cNvCxnSpPr/>
      </xdr:nvCxnSpPr>
      <xdr:spPr>
        <a:xfrm>
          <a:off x="1320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物件費の比率については、前年度より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億円増加したことにより、比率としては減少したが、引き続き、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さらなる事務の効率化等の見直しを行い、適正化に努める必要がある。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123190</xdr:rowOff>
    </xdr:to>
    <xdr:cxnSp macro="">
      <xdr:nvCxnSpPr>
        <xdr:cNvPr id="127" name="直線コネクタ 126"/>
        <xdr:cNvCxnSpPr/>
      </xdr:nvCxnSpPr>
      <xdr:spPr>
        <a:xfrm flipV="1">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123190</xdr:rowOff>
    </xdr:to>
    <xdr:cxnSp macro="">
      <xdr:nvCxnSpPr>
        <xdr:cNvPr id="130" name="直線コネクタ 129"/>
        <xdr:cNvCxnSpPr/>
      </xdr:nvCxnSpPr>
      <xdr:spPr>
        <a:xfrm>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3" name="直線コネクタ 132"/>
        <xdr:cNvCxnSpPr/>
      </xdr:nvCxnSpPr>
      <xdr:spPr>
        <a:xfrm flipV="1">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115570</xdr:rowOff>
    </xdr:to>
    <xdr:cxnSp macro="">
      <xdr:nvCxnSpPr>
        <xdr:cNvPr id="136" name="直線コネクタ 135"/>
        <xdr:cNvCxnSpPr/>
      </xdr:nvCxnSpPr>
      <xdr:spPr>
        <a:xfrm>
          <a:off x="13004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医療扶助約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億円の大幅な減が挙げられる。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しかしながら子育て世代の多い本市については、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待機児童対策として、民間保育所の増設を行ったことに伴う児童福祉関連経費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が引き続き見込まれるため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、市単独事業について適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宜見直しを図るなど、適正化に努める。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57</xdr:row>
      <xdr:rowOff>48078</xdr:rowOff>
    </xdr:to>
    <xdr:cxnSp macro="">
      <xdr:nvCxnSpPr>
        <xdr:cNvPr id="190" name="直線コネクタ 189"/>
        <xdr:cNvCxnSpPr/>
      </xdr:nvCxnSpPr>
      <xdr:spPr>
        <a:xfrm flipV="1">
          <a:off x="3987800" y="94288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48078</xdr:rowOff>
    </xdr:to>
    <xdr:cxnSp macro="">
      <xdr:nvCxnSpPr>
        <xdr:cNvPr id="193" name="直線コネクタ 192"/>
        <xdr:cNvCxnSpPr/>
      </xdr:nvCxnSpPr>
      <xdr:spPr>
        <a:xfrm>
          <a:off x="3098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6" name="直線コネクタ 195"/>
        <xdr:cNvCxnSpPr/>
      </xdr:nvCxnSpPr>
      <xdr:spPr>
        <a:xfrm flipV="1">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48078</xdr:rowOff>
    </xdr:to>
    <xdr:cxnSp macro="">
      <xdr:nvCxnSpPr>
        <xdr:cNvPr id="199" name="直線コネクタ 198"/>
        <xdr:cNvCxnSpPr/>
      </xdr:nvCxnSpPr>
      <xdr:spPr>
        <a:xfrm>
          <a:off x="1320800" y="9668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5" name="楕円 214"/>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6" name="テキスト ボックス 215"/>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7" name="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その他のものとしては、繰出金や維持補修費等があり、比率は前年度から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主な要因としては、公営企業（宅地造成事業）への繰出金は約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引き続き事業の適正化を図り、繰出金の抑制に努める。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132443</xdr:rowOff>
    </xdr:from>
    <xdr:to>
      <xdr:col>82</xdr:col>
      <xdr:colOff>107950</xdr:colOff>
      <xdr:row>53</xdr:row>
      <xdr:rowOff>146050</xdr:rowOff>
    </xdr:to>
    <xdr:cxnSp macro="">
      <xdr:nvCxnSpPr>
        <xdr:cNvPr id="253" name="直線コネクタ 252"/>
        <xdr:cNvCxnSpPr/>
      </xdr:nvCxnSpPr>
      <xdr:spPr>
        <a:xfrm>
          <a:off x="15671800" y="90478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132443</xdr:rowOff>
    </xdr:from>
    <xdr:to>
      <xdr:col>78</xdr:col>
      <xdr:colOff>69850</xdr:colOff>
      <xdr:row>56</xdr:row>
      <xdr:rowOff>1815</xdr:rowOff>
    </xdr:to>
    <xdr:cxnSp macro="">
      <xdr:nvCxnSpPr>
        <xdr:cNvPr id="256" name="直線コネクタ 255"/>
        <xdr:cNvCxnSpPr/>
      </xdr:nvCxnSpPr>
      <xdr:spPr>
        <a:xfrm flipV="1">
          <a:off x="14782800" y="90478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48078</xdr:rowOff>
    </xdr:to>
    <xdr:cxnSp macro="">
      <xdr:nvCxnSpPr>
        <xdr:cNvPr id="259" name="直線コネクタ 258"/>
        <xdr:cNvCxnSpPr/>
      </xdr:nvCxnSpPr>
      <xdr:spPr>
        <a:xfrm flipV="1">
          <a:off x="13893800" y="96030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48078</xdr:rowOff>
    </xdr:to>
    <xdr:cxnSp macro="">
      <xdr:nvCxnSpPr>
        <xdr:cNvPr id="262" name="直線コネクタ 261"/>
        <xdr:cNvCxnSpPr/>
      </xdr:nvCxnSpPr>
      <xdr:spPr>
        <a:xfrm>
          <a:off x="13004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2" name="楕円 271"/>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73"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81643</xdr:rowOff>
    </xdr:from>
    <xdr:to>
      <xdr:col>78</xdr:col>
      <xdr:colOff>120650</xdr:colOff>
      <xdr:row>53</xdr:row>
      <xdr:rowOff>11793</xdr:rowOff>
    </xdr:to>
    <xdr:sp macro="" textlink="">
      <xdr:nvSpPr>
        <xdr:cNvPr id="274" name="楕円 273"/>
        <xdr:cNvSpPr/>
      </xdr:nvSpPr>
      <xdr:spPr>
        <a:xfrm>
          <a:off x="15621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21970</xdr:rowOff>
    </xdr:from>
    <xdr:ext cx="736600" cy="259045"/>
    <xdr:sp macro="" textlink="">
      <xdr:nvSpPr>
        <xdr:cNvPr id="275" name="テキスト ボックス 274"/>
        <xdr:cNvSpPr txBox="1"/>
      </xdr:nvSpPr>
      <xdr:spPr>
        <a:xfrm>
          <a:off x="15290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6" name="楕円 275"/>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7" name="テキスト ボックス 276"/>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8" name="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9" name="テキスト ボックス 278"/>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補助費等の比率については、ほぼ横ばいで推移しているが、前年度から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幼稚園施設等利用給付費の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159657</xdr:rowOff>
    </xdr:to>
    <xdr:cxnSp macro="">
      <xdr:nvCxnSpPr>
        <xdr:cNvPr id="316" name="直線コネクタ 315"/>
        <xdr:cNvCxnSpPr/>
      </xdr:nvCxnSpPr>
      <xdr:spPr>
        <a:xfrm>
          <a:off x="15671800" y="65114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167822</xdr:rowOff>
    </xdr:to>
    <xdr:cxnSp macro="">
      <xdr:nvCxnSpPr>
        <xdr:cNvPr id="319" name="直線コネクタ 318"/>
        <xdr:cNvCxnSpPr/>
      </xdr:nvCxnSpPr>
      <xdr:spPr>
        <a:xfrm>
          <a:off x="14782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38</xdr:row>
      <xdr:rowOff>29028</xdr:rowOff>
    </xdr:to>
    <xdr:cxnSp macro="">
      <xdr:nvCxnSpPr>
        <xdr:cNvPr id="322" name="直線コネクタ 321"/>
        <xdr:cNvCxnSpPr/>
      </xdr:nvCxnSpPr>
      <xdr:spPr>
        <a:xfrm flipV="1">
          <a:off x="13893800" y="646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29028</xdr:rowOff>
    </xdr:to>
    <xdr:cxnSp macro="">
      <xdr:nvCxnSpPr>
        <xdr:cNvPr id="325" name="直線コネクタ 324"/>
        <xdr:cNvCxnSpPr/>
      </xdr:nvCxnSpPr>
      <xdr:spPr>
        <a:xfrm>
          <a:off x="13004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5" name="楕円 334"/>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6"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7" name="楕円 336"/>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8" name="テキスト ボックス 337"/>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9" name="楕円 338"/>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40" name="テキスト ボックス 339"/>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41" name="楕円 340"/>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2" name="テキスト ボックス 341"/>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3" name="楕円 342"/>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4" name="テキスト ボックス 343"/>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平成３０年度新規借入に係る元利償還金の増が償還が終了したことによる元利償還金の減を下回ったため、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。また、前年度から引き続き、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類似団体平均や県平均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下回っている。今後も公債費のさらなる増加が見込まれることから、引き続き計画的な財源の確保に努め、健全な財政の維持を図る。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62230</xdr:rowOff>
    </xdr:to>
    <xdr:cxnSp macro="">
      <xdr:nvCxnSpPr>
        <xdr:cNvPr id="377" name="直線コネクタ 376"/>
        <xdr:cNvCxnSpPr/>
      </xdr:nvCxnSpPr>
      <xdr:spPr>
        <a:xfrm flipV="1">
          <a:off x="3987800" y="12882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62230</xdr:rowOff>
    </xdr:to>
    <xdr:cxnSp macro="">
      <xdr:nvCxnSpPr>
        <xdr:cNvPr id="380" name="直線コネクタ 379"/>
        <xdr:cNvCxnSpPr/>
      </xdr:nvCxnSpPr>
      <xdr:spPr>
        <a:xfrm>
          <a:off x="3098800" y="12821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134620</xdr:rowOff>
    </xdr:to>
    <xdr:cxnSp macro="">
      <xdr:nvCxnSpPr>
        <xdr:cNvPr id="383" name="直線コネクタ 382"/>
        <xdr:cNvCxnSpPr/>
      </xdr:nvCxnSpPr>
      <xdr:spPr>
        <a:xfrm>
          <a:off x="2209800" y="12730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74</xdr:row>
      <xdr:rowOff>43180</xdr:rowOff>
    </xdr:to>
    <xdr:cxnSp macro="">
      <xdr:nvCxnSpPr>
        <xdr:cNvPr id="386" name="直線コネクタ 385"/>
        <xdr:cNvCxnSpPr/>
      </xdr:nvCxnSpPr>
      <xdr:spPr>
        <a:xfrm>
          <a:off x="1320800" y="12646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6" name="楕円 39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8" name="楕円 397"/>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9" name="テキスト ボックス 398"/>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400" name="楕円 399"/>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401" name="テキスト ボックス 400"/>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402" name="楕円 401"/>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403" name="テキスト ボックス 402"/>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404" name="楕円 403"/>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405" name="テキスト ボックス 404"/>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公債費以外の比率については、前年度より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ポイント減少し、類似団体平均、県平均を上回った。しかしながら、物件費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や補助費に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おいては類似団体と比較した比率の差が大きいことから、今後も引き続き行財政改革を進めていくことで、上昇幅を抑制するように努める。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5080</xdr:rowOff>
    </xdr:to>
    <xdr:cxnSp macro="">
      <xdr:nvCxnSpPr>
        <xdr:cNvPr id="438" name="直線コネクタ 437"/>
        <xdr:cNvCxnSpPr/>
      </xdr:nvCxnSpPr>
      <xdr:spPr>
        <a:xfrm flipV="1">
          <a:off x="15671800" y="12943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77</xdr:row>
      <xdr:rowOff>62230</xdr:rowOff>
    </xdr:to>
    <xdr:cxnSp macro="">
      <xdr:nvCxnSpPr>
        <xdr:cNvPr id="441" name="直線コネクタ 440"/>
        <xdr:cNvCxnSpPr/>
      </xdr:nvCxnSpPr>
      <xdr:spPr>
        <a:xfrm flipV="1">
          <a:off x="14782800" y="13035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79</xdr:row>
      <xdr:rowOff>31750</xdr:rowOff>
    </xdr:to>
    <xdr:cxnSp macro="">
      <xdr:nvCxnSpPr>
        <xdr:cNvPr id="444" name="直線コネクタ 443"/>
        <xdr:cNvCxnSpPr/>
      </xdr:nvCxnSpPr>
      <xdr:spPr>
        <a:xfrm flipV="1">
          <a:off x="13893800" y="13263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79</xdr:row>
      <xdr:rowOff>31750</xdr:rowOff>
    </xdr:to>
    <xdr:cxnSp macro="">
      <xdr:nvCxnSpPr>
        <xdr:cNvPr id="447" name="直線コネクタ 446"/>
        <xdr:cNvCxnSpPr/>
      </xdr:nvCxnSpPr>
      <xdr:spPr>
        <a:xfrm>
          <a:off x="13004800" y="13347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7" name="楕円 456"/>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8"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9" name="楕円 458"/>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60" name="テキスト ボックス 459"/>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61" name="楕円 460"/>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62" name="テキスト ボックス 461"/>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4" name="テキスト ボックス 463"/>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5" name="楕円 464"/>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6" name="テキスト ボックス 465"/>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120937</xdr:rowOff>
    </xdr:from>
    <xdr:to>
      <xdr:col>29</xdr:col>
      <xdr:colOff>127000</xdr:colOff>
      <xdr:row>17</xdr:row>
      <xdr:rowOff>139976</xdr:rowOff>
    </xdr:to>
    <xdr:cxnSp macro="">
      <xdr:nvCxnSpPr>
        <xdr:cNvPr id="52" name="直線コネクタ 51"/>
        <xdr:cNvCxnSpPr/>
      </xdr:nvCxnSpPr>
      <xdr:spPr bwMode="auto">
        <a:xfrm flipV="1">
          <a:off x="5003800" y="3083212"/>
          <a:ext cx="6477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139976</xdr:rowOff>
    </xdr:from>
    <xdr:to>
      <xdr:col>26</xdr:col>
      <xdr:colOff>50800</xdr:colOff>
      <xdr:row>17</xdr:row>
      <xdr:rowOff>167996</xdr:rowOff>
    </xdr:to>
    <xdr:cxnSp macro="">
      <xdr:nvCxnSpPr>
        <xdr:cNvPr id="55" name="直線コネクタ 54"/>
        <xdr:cNvCxnSpPr/>
      </xdr:nvCxnSpPr>
      <xdr:spPr bwMode="auto">
        <a:xfrm flipV="1">
          <a:off x="4305300" y="3102251"/>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155684</xdr:rowOff>
    </xdr:from>
    <xdr:to>
      <xdr:col>22</xdr:col>
      <xdr:colOff>114300</xdr:colOff>
      <xdr:row>17</xdr:row>
      <xdr:rowOff>167996</xdr:rowOff>
    </xdr:to>
    <xdr:cxnSp macro="">
      <xdr:nvCxnSpPr>
        <xdr:cNvPr id="58" name="直線コネクタ 57"/>
        <xdr:cNvCxnSpPr/>
      </xdr:nvCxnSpPr>
      <xdr:spPr bwMode="auto">
        <a:xfrm>
          <a:off x="3606800" y="3117959"/>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100167</xdr:rowOff>
    </xdr:from>
    <xdr:to>
      <xdr:col>18</xdr:col>
      <xdr:colOff>177800</xdr:colOff>
      <xdr:row>17</xdr:row>
      <xdr:rowOff>155684</xdr:rowOff>
    </xdr:to>
    <xdr:cxnSp macro="">
      <xdr:nvCxnSpPr>
        <xdr:cNvPr id="61" name="直線コネクタ 60"/>
        <xdr:cNvCxnSpPr/>
      </xdr:nvCxnSpPr>
      <xdr:spPr bwMode="auto">
        <a:xfrm>
          <a:off x="2908300" y="3062442"/>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70137</xdr:rowOff>
    </xdr:from>
    <xdr:to>
      <xdr:col>29</xdr:col>
      <xdr:colOff>177800</xdr:colOff>
      <xdr:row>18</xdr:row>
      <xdr:rowOff>287</xdr:rowOff>
    </xdr:to>
    <xdr:sp macro="" textlink="">
      <xdr:nvSpPr>
        <xdr:cNvPr id="71" name="楕円 70"/>
        <xdr:cNvSpPr/>
      </xdr:nvSpPr>
      <xdr:spPr bwMode="auto">
        <a:xfrm>
          <a:off x="5600700" y="303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42214</xdr:rowOff>
    </xdr:from>
    <xdr:ext cx="762000" cy="259045"/>
    <xdr:sp macro="" textlink="">
      <xdr:nvSpPr>
        <xdr:cNvPr id="72" name="人口1人当たり決算額の推移該当値テキスト130"/>
        <xdr:cNvSpPr txBox="1"/>
      </xdr:nvSpPr>
      <xdr:spPr>
        <a:xfrm>
          <a:off x="5740400" y="3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89176</xdr:rowOff>
    </xdr:from>
    <xdr:to>
      <xdr:col>26</xdr:col>
      <xdr:colOff>101600</xdr:colOff>
      <xdr:row>18</xdr:row>
      <xdr:rowOff>19326</xdr:rowOff>
    </xdr:to>
    <xdr:sp macro="" textlink="">
      <xdr:nvSpPr>
        <xdr:cNvPr id="73" name="楕円 72"/>
        <xdr:cNvSpPr/>
      </xdr:nvSpPr>
      <xdr:spPr bwMode="auto">
        <a:xfrm>
          <a:off x="4953000" y="305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4103</xdr:rowOff>
    </xdr:from>
    <xdr:ext cx="736600" cy="259045"/>
    <xdr:sp macro="" textlink="">
      <xdr:nvSpPr>
        <xdr:cNvPr id="74" name="テキスト ボックス 73"/>
        <xdr:cNvSpPr txBox="1"/>
      </xdr:nvSpPr>
      <xdr:spPr>
        <a:xfrm>
          <a:off x="4622800" y="313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117196</xdr:rowOff>
    </xdr:from>
    <xdr:to>
      <xdr:col>22</xdr:col>
      <xdr:colOff>165100</xdr:colOff>
      <xdr:row>18</xdr:row>
      <xdr:rowOff>47346</xdr:rowOff>
    </xdr:to>
    <xdr:sp macro="" textlink="">
      <xdr:nvSpPr>
        <xdr:cNvPr id="75" name="楕円 74"/>
        <xdr:cNvSpPr/>
      </xdr:nvSpPr>
      <xdr:spPr bwMode="auto">
        <a:xfrm>
          <a:off x="4254500" y="307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32123</xdr:rowOff>
    </xdr:from>
    <xdr:ext cx="762000" cy="259045"/>
    <xdr:sp macro="" textlink="">
      <xdr:nvSpPr>
        <xdr:cNvPr id="76" name="テキスト ボックス 75"/>
        <xdr:cNvSpPr txBox="1"/>
      </xdr:nvSpPr>
      <xdr:spPr>
        <a:xfrm>
          <a:off x="3924300" y="31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104884</xdr:rowOff>
    </xdr:from>
    <xdr:to>
      <xdr:col>19</xdr:col>
      <xdr:colOff>38100</xdr:colOff>
      <xdr:row>18</xdr:row>
      <xdr:rowOff>35034</xdr:rowOff>
    </xdr:to>
    <xdr:sp macro="" textlink="">
      <xdr:nvSpPr>
        <xdr:cNvPr id="77" name="楕円 76"/>
        <xdr:cNvSpPr/>
      </xdr:nvSpPr>
      <xdr:spPr bwMode="auto">
        <a:xfrm>
          <a:off x="3556000" y="306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19811</xdr:rowOff>
    </xdr:from>
    <xdr:ext cx="762000" cy="259045"/>
    <xdr:sp macro="" textlink="">
      <xdr:nvSpPr>
        <xdr:cNvPr id="78" name="テキスト ボックス 77"/>
        <xdr:cNvSpPr txBox="1"/>
      </xdr:nvSpPr>
      <xdr:spPr>
        <a:xfrm>
          <a:off x="3225800" y="31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49367</xdr:rowOff>
    </xdr:from>
    <xdr:to>
      <xdr:col>15</xdr:col>
      <xdr:colOff>101600</xdr:colOff>
      <xdr:row>17</xdr:row>
      <xdr:rowOff>150967</xdr:rowOff>
    </xdr:to>
    <xdr:sp macro="" textlink="">
      <xdr:nvSpPr>
        <xdr:cNvPr id="79" name="楕円 78"/>
        <xdr:cNvSpPr/>
      </xdr:nvSpPr>
      <xdr:spPr bwMode="auto">
        <a:xfrm>
          <a:off x="2857500" y="301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135744</xdr:rowOff>
    </xdr:from>
    <xdr:ext cx="762000" cy="259045"/>
    <xdr:sp macro="" textlink="">
      <xdr:nvSpPr>
        <xdr:cNvPr id="80" name="テキスト ボックス 79"/>
        <xdr:cNvSpPr txBox="1"/>
      </xdr:nvSpPr>
      <xdr:spPr>
        <a:xfrm>
          <a:off x="2527300" y="30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82377</xdr:rowOff>
    </xdr:from>
    <xdr:to>
      <xdr:col>29</xdr:col>
      <xdr:colOff>127000</xdr:colOff>
      <xdr:row>34</xdr:row>
      <xdr:rowOff>192243</xdr:rowOff>
    </xdr:to>
    <xdr:cxnSp macro="">
      <xdr:nvCxnSpPr>
        <xdr:cNvPr id="111" name="直線コネクタ 110"/>
        <xdr:cNvCxnSpPr/>
      </xdr:nvCxnSpPr>
      <xdr:spPr bwMode="auto">
        <a:xfrm flipV="1">
          <a:off x="5003800" y="6349827"/>
          <a:ext cx="647700" cy="109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192243</xdr:rowOff>
    </xdr:from>
    <xdr:to>
      <xdr:col>26</xdr:col>
      <xdr:colOff>50800</xdr:colOff>
      <xdr:row>34</xdr:row>
      <xdr:rowOff>313766</xdr:rowOff>
    </xdr:to>
    <xdr:cxnSp macro="">
      <xdr:nvCxnSpPr>
        <xdr:cNvPr id="114" name="直線コネクタ 113"/>
        <xdr:cNvCxnSpPr/>
      </xdr:nvCxnSpPr>
      <xdr:spPr bwMode="auto">
        <a:xfrm flipV="1">
          <a:off x="4305300" y="6459693"/>
          <a:ext cx="698500" cy="12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313766</xdr:rowOff>
    </xdr:from>
    <xdr:to>
      <xdr:col>22</xdr:col>
      <xdr:colOff>114300</xdr:colOff>
      <xdr:row>35</xdr:row>
      <xdr:rowOff>31857</xdr:rowOff>
    </xdr:to>
    <xdr:cxnSp macro="">
      <xdr:nvCxnSpPr>
        <xdr:cNvPr id="117" name="直線コネクタ 116"/>
        <xdr:cNvCxnSpPr/>
      </xdr:nvCxnSpPr>
      <xdr:spPr bwMode="auto">
        <a:xfrm flipV="1">
          <a:off x="3606800" y="6581216"/>
          <a:ext cx="698500" cy="6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31857</xdr:rowOff>
    </xdr:from>
    <xdr:to>
      <xdr:col>18</xdr:col>
      <xdr:colOff>177800</xdr:colOff>
      <xdr:row>35</xdr:row>
      <xdr:rowOff>70124</xdr:rowOff>
    </xdr:to>
    <xdr:cxnSp macro="">
      <xdr:nvCxnSpPr>
        <xdr:cNvPr id="120" name="直線コネクタ 119"/>
        <xdr:cNvCxnSpPr/>
      </xdr:nvCxnSpPr>
      <xdr:spPr bwMode="auto">
        <a:xfrm flipV="1">
          <a:off x="2908300" y="6642207"/>
          <a:ext cx="698500" cy="3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31577</xdr:rowOff>
    </xdr:from>
    <xdr:to>
      <xdr:col>29</xdr:col>
      <xdr:colOff>177800</xdr:colOff>
      <xdr:row>34</xdr:row>
      <xdr:rowOff>133177</xdr:rowOff>
    </xdr:to>
    <xdr:sp macro="" textlink="">
      <xdr:nvSpPr>
        <xdr:cNvPr id="130" name="楕円 129"/>
        <xdr:cNvSpPr/>
      </xdr:nvSpPr>
      <xdr:spPr bwMode="auto">
        <a:xfrm>
          <a:off x="5600700" y="62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219554</xdr:rowOff>
    </xdr:from>
    <xdr:ext cx="762000" cy="259045"/>
    <xdr:sp macro="" textlink="">
      <xdr:nvSpPr>
        <xdr:cNvPr id="131" name="人口1人当たり決算額の推移該当値テキスト445"/>
        <xdr:cNvSpPr txBox="1"/>
      </xdr:nvSpPr>
      <xdr:spPr>
        <a:xfrm>
          <a:off x="5740400" y="61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141443</xdr:rowOff>
    </xdr:from>
    <xdr:to>
      <xdr:col>26</xdr:col>
      <xdr:colOff>101600</xdr:colOff>
      <xdr:row>34</xdr:row>
      <xdr:rowOff>243043</xdr:rowOff>
    </xdr:to>
    <xdr:sp macro="" textlink="">
      <xdr:nvSpPr>
        <xdr:cNvPr id="132" name="楕円 131"/>
        <xdr:cNvSpPr/>
      </xdr:nvSpPr>
      <xdr:spPr bwMode="auto">
        <a:xfrm>
          <a:off x="4953000" y="640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253220</xdr:rowOff>
    </xdr:from>
    <xdr:ext cx="736600" cy="259045"/>
    <xdr:sp macro="" textlink="">
      <xdr:nvSpPr>
        <xdr:cNvPr id="133" name="テキスト ボックス 132"/>
        <xdr:cNvSpPr txBox="1"/>
      </xdr:nvSpPr>
      <xdr:spPr>
        <a:xfrm>
          <a:off x="4622800" y="617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262966</xdr:rowOff>
    </xdr:from>
    <xdr:to>
      <xdr:col>22</xdr:col>
      <xdr:colOff>165100</xdr:colOff>
      <xdr:row>35</xdr:row>
      <xdr:rowOff>21666</xdr:rowOff>
    </xdr:to>
    <xdr:sp macro="" textlink="">
      <xdr:nvSpPr>
        <xdr:cNvPr id="134" name="楕円 133"/>
        <xdr:cNvSpPr/>
      </xdr:nvSpPr>
      <xdr:spPr bwMode="auto">
        <a:xfrm>
          <a:off x="4254500" y="65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31843</xdr:rowOff>
    </xdr:from>
    <xdr:ext cx="762000" cy="259045"/>
    <xdr:sp macro="" textlink="">
      <xdr:nvSpPr>
        <xdr:cNvPr id="135" name="テキスト ボックス 134"/>
        <xdr:cNvSpPr txBox="1"/>
      </xdr:nvSpPr>
      <xdr:spPr>
        <a:xfrm>
          <a:off x="3924300" y="629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323957</xdr:rowOff>
    </xdr:from>
    <xdr:to>
      <xdr:col>19</xdr:col>
      <xdr:colOff>38100</xdr:colOff>
      <xdr:row>35</xdr:row>
      <xdr:rowOff>82657</xdr:rowOff>
    </xdr:to>
    <xdr:sp macro="" textlink="">
      <xdr:nvSpPr>
        <xdr:cNvPr id="136" name="楕円 135"/>
        <xdr:cNvSpPr/>
      </xdr:nvSpPr>
      <xdr:spPr bwMode="auto">
        <a:xfrm>
          <a:off x="3556000" y="65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67434</xdr:rowOff>
    </xdr:from>
    <xdr:ext cx="762000" cy="259045"/>
    <xdr:sp macro="" textlink="">
      <xdr:nvSpPr>
        <xdr:cNvPr id="137" name="テキスト ボックス 136"/>
        <xdr:cNvSpPr txBox="1"/>
      </xdr:nvSpPr>
      <xdr:spPr>
        <a:xfrm>
          <a:off x="3225800" y="667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19324</xdr:rowOff>
    </xdr:from>
    <xdr:to>
      <xdr:col>15</xdr:col>
      <xdr:colOff>101600</xdr:colOff>
      <xdr:row>35</xdr:row>
      <xdr:rowOff>120924</xdr:rowOff>
    </xdr:to>
    <xdr:sp macro="" textlink="">
      <xdr:nvSpPr>
        <xdr:cNvPr id="138" name="楕円 137"/>
        <xdr:cNvSpPr/>
      </xdr:nvSpPr>
      <xdr:spPr bwMode="auto">
        <a:xfrm>
          <a:off x="2857500" y="662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105701</xdr:rowOff>
    </xdr:from>
    <xdr:ext cx="762000" cy="259045"/>
    <xdr:sp macro="" textlink="">
      <xdr:nvSpPr>
        <xdr:cNvPr id="139" name="テキスト ボックス 138"/>
        <xdr:cNvSpPr txBox="1"/>
      </xdr:nvSpPr>
      <xdr:spPr>
        <a:xfrm>
          <a:off x="2527300" y="67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81178</xdr:rowOff>
    </xdr:from>
    <xdr:to>
      <xdr:col>24</xdr:col>
      <xdr:colOff>63500</xdr:colOff>
      <xdr:row>35</xdr:row>
      <xdr:rowOff>85424</xdr:rowOff>
    </xdr:to>
    <xdr:cxnSp macro="">
      <xdr:nvCxnSpPr>
        <xdr:cNvPr id="63" name="直線コネクタ 62"/>
        <xdr:cNvCxnSpPr/>
      </xdr:nvCxnSpPr>
      <xdr:spPr>
        <a:xfrm flipV="1">
          <a:off x="3797300" y="608192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85424</xdr:rowOff>
    </xdr:from>
    <xdr:to>
      <xdr:col>19</xdr:col>
      <xdr:colOff>177800</xdr:colOff>
      <xdr:row>35</xdr:row>
      <xdr:rowOff>126931</xdr:rowOff>
    </xdr:to>
    <xdr:cxnSp macro="">
      <xdr:nvCxnSpPr>
        <xdr:cNvPr id="66" name="直線コネクタ 65"/>
        <xdr:cNvCxnSpPr/>
      </xdr:nvCxnSpPr>
      <xdr:spPr>
        <a:xfrm flipV="1">
          <a:off x="2908300" y="6086174"/>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126768</xdr:rowOff>
    </xdr:from>
    <xdr:to>
      <xdr:col>15</xdr:col>
      <xdr:colOff>50800</xdr:colOff>
      <xdr:row>35</xdr:row>
      <xdr:rowOff>126931</xdr:rowOff>
    </xdr:to>
    <xdr:cxnSp macro="">
      <xdr:nvCxnSpPr>
        <xdr:cNvPr id="69" name="直線コネクタ 68"/>
        <xdr:cNvCxnSpPr/>
      </xdr:nvCxnSpPr>
      <xdr:spPr>
        <a:xfrm>
          <a:off x="2019300" y="612751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103059</xdr:rowOff>
    </xdr:from>
    <xdr:to>
      <xdr:col>10</xdr:col>
      <xdr:colOff>114300</xdr:colOff>
      <xdr:row>35</xdr:row>
      <xdr:rowOff>126768</xdr:rowOff>
    </xdr:to>
    <xdr:cxnSp macro="">
      <xdr:nvCxnSpPr>
        <xdr:cNvPr id="72" name="直線コネクタ 71"/>
        <xdr:cNvCxnSpPr/>
      </xdr:nvCxnSpPr>
      <xdr:spPr>
        <a:xfrm>
          <a:off x="1130300" y="6103809"/>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30378</xdr:rowOff>
    </xdr:from>
    <xdr:to>
      <xdr:col>24</xdr:col>
      <xdr:colOff>114300</xdr:colOff>
      <xdr:row>35</xdr:row>
      <xdr:rowOff>131978</xdr:rowOff>
    </xdr:to>
    <xdr:sp macro="" textlink="">
      <xdr:nvSpPr>
        <xdr:cNvPr id="82" name="楕円 81"/>
        <xdr:cNvSpPr/>
      </xdr:nvSpPr>
      <xdr:spPr>
        <a:xfrm>
          <a:off x="45847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8805</xdr:rowOff>
    </xdr:from>
    <xdr:ext cx="534377" cy="259045"/>
    <xdr:sp macro="" textlink="">
      <xdr:nvSpPr>
        <xdr:cNvPr id="83" name="人件費該当値テキスト"/>
        <xdr:cNvSpPr txBox="1"/>
      </xdr:nvSpPr>
      <xdr:spPr>
        <a:xfrm>
          <a:off x="4686300" y="60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34624</xdr:rowOff>
    </xdr:from>
    <xdr:to>
      <xdr:col>20</xdr:col>
      <xdr:colOff>38100</xdr:colOff>
      <xdr:row>35</xdr:row>
      <xdr:rowOff>136224</xdr:rowOff>
    </xdr:to>
    <xdr:sp macro="" textlink="">
      <xdr:nvSpPr>
        <xdr:cNvPr id="84" name="楕円 83"/>
        <xdr:cNvSpPr/>
      </xdr:nvSpPr>
      <xdr:spPr>
        <a:xfrm>
          <a:off x="3746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127351</xdr:rowOff>
    </xdr:from>
    <xdr:ext cx="534377" cy="259045"/>
    <xdr:sp macro="" textlink="">
      <xdr:nvSpPr>
        <xdr:cNvPr id="85" name="テキスト ボックス 84"/>
        <xdr:cNvSpPr txBox="1"/>
      </xdr:nvSpPr>
      <xdr:spPr>
        <a:xfrm>
          <a:off x="3530111" y="61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76131</xdr:rowOff>
    </xdr:from>
    <xdr:to>
      <xdr:col>15</xdr:col>
      <xdr:colOff>101600</xdr:colOff>
      <xdr:row>36</xdr:row>
      <xdr:rowOff>6281</xdr:rowOff>
    </xdr:to>
    <xdr:sp macro="" textlink="">
      <xdr:nvSpPr>
        <xdr:cNvPr id="86" name="楕円 85"/>
        <xdr:cNvSpPr/>
      </xdr:nvSpPr>
      <xdr:spPr>
        <a:xfrm>
          <a:off x="2857500" y="60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168858</xdr:rowOff>
    </xdr:from>
    <xdr:ext cx="534377" cy="259045"/>
    <xdr:sp macro="" textlink="">
      <xdr:nvSpPr>
        <xdr:cNvPr id="87" name="テキスト ボックス 86"/>
        <xdr:cNvSpPr txBox="1"/>
      </xdr:nvSpPr>
      <xdr:spPr>
        <a:xfrm>
          <a:off x="2641111" y="616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75968</xdr:rowOff>
    </xdr:from>
    <xdr:to>
      <xdr:col>10</xdr:col>
      <xdr:colOff>165100</xdr:colOff>
      <xdr:row>36</xdr:row>
      <xdr:rowOff>6118</xdr:rowOff>
    </xdr:to>
    <xdr:sp macro="" textlink="">
      <xdr:nvSpPr>
        <xdr:cNvPr id="88" name="楕円 87"/>
        <xdr:cNvSpPr/>
      </xdr:nvSpPr>
      <xdr:spPr>
        <a:xfrm>
          <a:off x="1968500" y="60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168695</xdr:rowOff>
    </xdr:from>
    <xdr:ext cx="534377" cy="259045"/>
    <xdr:sp macro="" textlink="">
      <xdr:nvSpPr>
        <xdr:cNvPr id="89" name="テキスト ボックス 88"/>
        <xdr:cNvSpPr txBox="1"/>
      </xdr:nvSpPr>
      <xdr:spPr>
        <a:xfrm>
          <a:off x="1752111" y="61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52259</xdr:rowOff>
    </xdr:from>
    <xdr:to>
      <xdr:col>6</xdr:col>
      <xdr:colOff>38100</xdr:colOff>
      <xdr:row>35</xdr:row>
      <xdr:rowOff>153859</xdr:rowOff>
    </xdr:to>
    <xdr:sp macro="" textlink="">
      <xdr:nvSpPr>
        <xdr:cNvPr id="90" name="楕円 89"/>
        <xdr:cNvSpPr/>
      </xdr:nvSpPr>
      <xdr:spPr>
        <a:xfrm>
          <a:off x="1079500" y="60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144986</xdr:rowOff>
    </xdr:from>
    <xdr:ext cx="534377" cy="259045"/>
    <xdr:sp macro="" textlink="">
      <xdr:nvSpPr>
        <xdr:cNvPr id="91" name="テキスト ボックス 90"/>
        <xdr:cNvSpPr txBox="1"/>
      </xdr:nvSpPr>
      <xdr:spPr>
        <a:xfrm>
          <a:off x="863111" y="61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18866</xdr:rowOff>
    </xdr:from>
    <xdr:to>
      <xdr:col>24</xdr:col>
      <xdr:colOff>63500</xdr:colOff>
      <xdr:row>56</xdr:row>
      <xdr:rowOff>113888</xdr:rowOff>
    </xdr:to>
    <xdr:cxnSp macro="">
      <xdr:nvCxnSpPr>
        <xdr:cNvPr id="121" name="直線コネクタ 120"/>
        <xdr:cNvCxnSpPr/>
      </xdr:nvCxnSpPr>
      <xdr:spPr>
        <a:xfrm flipV="1">
          <a:off x="3797300" y="9620066"/>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113049</xdr:rowOff>
    </xdr:from>
    <xdr:to>
      <xdr:col>19</xdr:col>
      <xdr:colOff>177800</xdr:colOff>
      <xdr:row>56</xdr:row>
      <xdr:rowOff>113888</xdr:rowOff>
    </xdr:to>
    <xdr:cxnSp macro="">
      <xdr:nvCxnSpPr>
        <xdr:cNvPr id="124" name="直線コネクタ 123"/>
        <xdr:cNvCxnSpPr/>
      </xdr:nvCxnSpPr>
      <xdr:spPr>
        <a:xfrm>
          <a:off x="2908300" y="971424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84741</xdr:rowOff>
    </xdr:from>
    <xdr:to>
      <xdr:col>15</xdr:col>
      <xdr:colOff>50800</xdr:colOff>
      <xdr:row>56</xdr:row>
      <xdr:rowOff>113049</xdr:rowOff>
    </xdr:to>
    <xdr:cxnSp macro="">
      <xdr:nvCxnSpPr>
        <xdr:cNvPr id="127" name="直線コネクタ 126"/>
        <xdr:cNvCxnSpPr/>
      </xdr:nvCxnSpPr>
      <xdr:spPr>
        <a:xfrm>
          <a:off x="2019300" y="9685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62071</xdr:rowOff>
    </xdr:from>
    <xdr:to>
      <xdr:col>10</xdr:col>
      <xdr:colOff>114300</xdr:colOff>
      <xdr:row>56</xdr:row>
      <xdr:rowOff>84741</xdr:rowOff>
    </xdr:to>
    <xdr:cxnSp macro="">
      <xdr:nvCxnSpPr>
        <xdr:cNvPr id="130" name="直線コネクタ 129"/>
        <xdr:cNvCxnSpPr/>
      </xdr:nvCxnSpPr>
      <xdr:spPr>
        <a:xfrm>
          <a:off x="1130300" y="966327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139516</xdr:rowOff>
    </xdr:from>
    <xdr:to>
      <xdr:col>24</xdr:col>
      <xdr:colOff>114300</xdr:colOff>
      <xdr:row>56</xdr:row>
      <xdr:rowOff>69666</xdr:rowOff>
    </xdr:to>
    <xdr:sp macro="" textlink="">
      <xdr:nvSpPr>
        <xdr:cNvPr id="140" name="楕円 139"/>
        <xdr:cNvSpPr/>
      </xdr:nvSpPr>
      <xdr:spPr>
        <a:xfrm>
          <a:off x="4584700" y="95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162393</xdr:rowOff>
    </xdr:from>
    <xdr:ext cx="534377" cy="259045"/>
    <xdr:sp macro="" textlink="">
      <xdr:nvSpPr>
        <xdr:cNvPr id="141" name="物件費該当値テキスト"/>
        <xdr:cNvSpPr txBox="1"/>
      </xdr:nvSpPr>
      <xdr:spPr>
        <a:xfrm>
          <a:off x="4686300" y="94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63088</xdr:rowOff>
    </xdr:from>
    <xdr:to>
      <xdr:col>20</xdr:col>
      <xdr:colOff>38100</xdr:colOff>
      <xdr:row>56</xdr:row>
      <xdr:rowOff>164688</xdr:rowOff>
    </xdr:to>
    <xdr:sp macro="" textlink="">
      <xdr:nvSpPr>
        <xdr:cNvPr id="142" name="楕円 141"/>
        <xdr:cNvSpPr/>
      </xdr:nvSpPr>
      <xdr:spPr>
        <a:xfrm>
          <a:off x="3746500" y="96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9765</xdr:rowOff>
    </xdr:from>
    <xdr:ext cx="534377" cy="259045"/>
    <xdr:sp macro="" textlink="">
      <xdr:nvSpPr>
        <xdr:cNvPr id="143" name="テキスト ボックス 142"/>
        <xdr:cNvSpPr txBox="1"/>
      </xdr:nvSpPr>
      <xdr:spPr>
        <a:xfrm>
          <a:off x="3530111" y="94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62249</xdr:rowOff>
    </xdr:from>
    <xdr:to>
      <xdr:col>15</xdr:col>
      <xdr:colOff>101600</xdr:colOff>
      <xdr:row>56</xdr:row>
      <xdr:rowOff>163849</xdr:rowOff>
    </xdr:to>
    <xdr:sp macro="" textlink="">
      <xdr:nvSpPr>
        <xdr:cNvPr id="144" name="楕円 143"/>
        <xdr:cNvSpPr/>
      </xdr:nvSpPr>
      <xdr:spPr>
        <a:xfrm>
          <a:off x="2857500" y="96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xdr:rowOff>
    </xdr:from>
    <xdr:ext cx="534377" cy="259045"/>
    <xdr:sp macro="" textlink="">
      <xdr:nvSpPr>
        <xdr:cNvPr id="145" name="テキスト ボックス 144"/>
        <xdr:cNvSpPr txBox="1"/>
      </xdr:nvSpPr>
      <xdr:spPr>
        <a:xfrm>
          <a:off x="2641111" y="94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33941</xdr:rowOff>
    </xdr:from>
    <xdr:to>
      <xdr:col>10</xdr:col>
      <xdr:colOff>165100</xdr:colOff>
      <xdr:row>56</xdr:row>
      <xdr:rowOff>135541</xdr:rowOff>
    </xdr:to>
    <xdr:sp macro="" textlink="">
      <xdr:nvSpPr>
        <xdr:cNvPr id="146" name="楕円 145"/>
        <xdr:cNvSpPr/>
      </xdr:nvSpPr>
      <xdr:spPr>
        <a:xfrm>
          <a:off x="1968500" y="9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152068</xdr:rowOff>
    </xdr:from>
    <xdr:ext cx="534377" cy="259045"/>
    <xdr:sp macro="" textlink="">
      <xdr:nvSpPr>
        <xdr:cNvPr id="147" name="テキスト ボックス 146"/>
        <xdr:cNvSpPr txBox="1"/>
      </xdr:nvSpPr>
      <xdr:spPr>
        <a:xfrm>
          <a:off x="1752111" y="94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11271</xdr:rowOff>
    </xdr:from>
    <xdr:to>
      <xdr:col>6</xdr:col>
      <xdr:colOff>38100</xdr:colOff>
      <xdr:row>56</xdr:row>
      <xdr:rowOff>112871</xdr:rowOff>
    </xdr:to>
    <xdr:sp macro="" textlink="">
      <xdr:nvSpPr>
        <xdr:cNvPr id="148" name="楕円 147"/>
        <xdr:cNvSpPr/>
      </xdr:nvSpPr>
      <xdr:spPr>
        <a:xfrm>
          <a:off x="1079500" y="96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129398</xdr:rowOff>
    </xdr:from>
    <xdr:ext cx="534377" cy="259045"/>
    <xdr:sp macro="" textlink="">
      <xdr:nvSpPr>
        <xdr:cNvPr id="149" name="テキスト ボックス 148"/>
        <xdr:cNvSpPr txBox="1"/>
      </xdr:nvSpPr>
      <xdr:spPr>
        <a:xfrm>
          <a:off x="863111" y="93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111398</xdr:rowOff>
    </xdr:from>
    <xdr:to>
      <xdr:col>24</xdr:col>
      <xdr:colOff>63500</xdr:colOff>
      <xdr:row>78</xdr:row>
      <xdr:rowOff>118799</xdr:rowOff>
    </xdr:to>
    <xdr:cxnSp macro="">
      <xdr:nvCxnSpPr>
        <xdr:cNvPr id="180" name="直線コネクタ 179"/>
        <xdr:cNvCxnSpPr/>
      </xdr:nvCxnSpPr>
      <xdr:spPr>
        <a:xfrm>
          <a:off x="3797300" y="13484498"/>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111398</xdr:rowOff>
    </xdr:from>
    <xdr:to>
      <xdr:col>19</xdr:col>
      <xdr:colOff>177800</xdr:colOff>
      <xdr:row>78</xdr:row>
      <xdr:rowOff>120541</xdr:rowOff>
    </xdr:to>
    <xdr:cxnSp macro="">
      <xdr:nvCxnSpPr>
        <xdr:cNvPr id="183" name="直線コネクタ 182"/>
        <xdr:cNvCxnSpPr/>
      </xdr:nvCxnSpPr>
      <xdr:spPr>
        <a:xfrm flipV="1">
          <a:off x="2908300" y="1348449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94306</xdr:rowOff>
    </xdr:from>
    <xdr:to>
      <xdr:col>15</xdr:col>
      <xdr:colOff>50800</xdr:colOff>
      <xdr:row>78</xdr:row>
      <xdr:rowOff>120541</xdr:rowOff>
    </xdr:to>
    <xdr:cxnSp macro="">
      <xdr:nvCxnSpPr>
        <xdr:cNvPr id="186" name="直線コネクタ 185"/>
        <xdr:cNvCxnSpPr/>
      </xdr:nvCxnSpPr>
      <xdr:spPr>
        <a:xfrm>
          <a:off x="2019300" y="13467406"/>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94306</xdr:rowOff>
    </xdr:from>
    <xdr:to>
      <xdr:col>10</xdr:col>
      <xdr:colOff>114300</xdr:colOff>
      <xdr:row>78</xdr:row>
      <xdr:rowOff>107152</xdr:rowOff>
    </xdr:to>
    <xdr:cxnSp macro="">
      <xdr:nvCxnSpPr>
        <xdr:cNvPr id="189" name="直線コネクタ 188"/>
        <xdr:cNvCxnSpPr/>
      </xdr:nvCxnSpPr>
      <xdr:spPr>
        <a:xfrm flipV="1">
          <a:off x="1130300" y="13467406"/>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67999</xdr:rowOff>
    </xdr:from>
    <xdr:to>
      <xdr:col>24</xdr:col>
      <xdr:colOff>114300</xdr:colOff>
      <xdr:row>78</xdr:row>
      <xdr:rowOff>169599</xdr:rowOff>
    </xdr:to>
    <xdr:sp macro="" textlink="">
      <xdr:nvSpPr>
        <xdr:cNvPr id="199" name="楕円 198"/>
        <xdr:cNvSpPr/>
      </xdr:nvSpPr>
      <xdr:spPr>
        <a:xfrm>
          <a:off x="4584700" y="13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154376</xdr:rowOff>
    </xdr:from>
    <xdr:ext cx="469744" cy="259045"/>
    <xdr:sp macro="" textlink="">
      <xdr:nvSpPr>
        <xdr:cNvPr id="200" name="維持補修費該当値テキスト"/>
        <xdr:cNvSpPr txBox="1"/>
      </xdr:nvSpPr>
      <xdr:spPr>
        <a:xfrm>
          <a:off x="4686300" y="1335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60598</xdr:rowOff>
    </xdr:from>
    <xdr:to>
      <xdr:col>20</xdr:col>
      <xdr:colOff>38100</xdr:colOff>
      <xdr:row>78</xdr:row>
      <xdr:rowOff>162198</xdr:rowOff>
    </xdr:to>
    <xdr:sp macro="" textlink="">
      <xdr:nvSpPr>
        <xdr:cNvPr id="201" name="楕円 200"/>
        <xdr:cNvSpPr/>
      </xdr:nvSpPr>
      <xdr:spPr>
        <a:xfrm>
          <a:off x="3746500" y="134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153325</xdr:rowOff>
    </xdr:from>
    <xdr:ext cx="469744" cy="259045"/>
    <xdr:sp macro="" textlink="">
      <xdr:nvSpPr>
        <xdr:cNvPr id="202" name="テキスト ボックス 201"/>
        <xdr:cNvSpPr txBox="1"/>
      </xdr:nvSpPr>
      <xdr:spPr>
        <a:xfrm>
          <a:off x="3562428" y="1352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69741</xdr:rowOff>
    </xdr:from>
    <xdr:to>
      <xdr:col>15</xdr:col>
      <xdr:colOff>101600</xdr:colOff>
      <xdr:row>78</xdr:row>
      <xdr:rowOff>171341</xdr:rowOff>
    </xdr:to>
    <xdr:sp macro="" textlink="">
      <xdr:nvSpPr>
        <xdr:cNvPr id="203" name="楕円 202"/>
        <xdr:cNvSpPr/>
      </xdr:nvSpPr>
      <xdr:spPr>
        <a:xfrm>
          <a:off x="2857500" y="134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162468</xdr:rowOff>
    </xdr:from>
    <xdr:ext cx="469744" cy="259045"/>
    <xdr:sp macro="" textlink="">
      <xdr:nvSpPr>
        <xdr:cNvPr id="204" name="テキスト ボックス 203"/>
        <xdr:cNvSpPr txBox="1"/>
      </xdr:nvSpPr>
      <xdr:spPr>
        <a:xfrm>
          <a:off x="2673428" y="1353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43506</xdr:rowOff>
    </xdr:from>
    <xdr:to>
      <xdr:col>10</xdr:col>
      <xdr:colOff>165100</xdr:colOff>
      <xdr:row>78</xdr:row>
      <xdr:rowOff>145106</xdr:rowOff>
    </xdr:to>
    <xdr:sp macro="" textlink="">
      <xdr:nvSpPr>
        <xdr:cNvPr id="205" name="楕円 204"/>
        <xdr:cNvSpPr/>
      </xdr:nvSpPr>
      <xdr:spPr>
        <a:xfrm>
          <a:off x="1968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136233</xdr:rowOff>
    </xdr:from>
    <xdr:ext cx="469744" cy="259045"/>
    <xdr:sp macro="" textlink="">
      <xdr:nvSpPr>
        <xdr:cNvPr id="206" name="テキスト ボックス 205"/>
        <xdr:cNvSpPr txBox="1"/>
      </xdr:nvSpPr>
      <xdr:spPr>
        <a:xfrm>
          <a:off x="1784428"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56352</xdr:rowOff>
    </xdr:from>
    <xdr:to>
      <xdr:col>6</xdr:col>
      <xdr:colOff>38100</xdr:colOff>
      <xdr:row>78</xdr:row>
      <xdr:rowOff>157952</xdr:rowOff>
    </xdr:to>
    <xdr:sp macro="" textlink="">
      <xdr:nvSpPr>
        <xdr:cNvPr id="207" name="楕円 206"/>
        <xdr:cNvSpPr/>
      </xdr:nvSpPr>
      <xdr:spPr>
        <a:xfrm>
          <a:off x="1079500" y="134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149079</xdr:rowOff>
    </xdr:from>
    <xdr:ext cx="469744" cy="259045"/>
    <xdr:sp macro="" textlink="">
      <xdr:nvSpPr>
        <xdr:cNvPr id="208" name="テキスト ボックス 207"/>
        <xdr:cNvSpPr txBox="1"/>
      </xdr:nvSpPr>
      <xdr:spPr>
        <a:xfrm>
          <a:off x="895428" y="135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32080</xdr:rowOff>
    </xdr:from>
    <xdr:to>
      <xdr:col>24</xdr:col>
      <xdr:colOff>63500</xdr:colOff>
      <xdr:row>95</xdr:row>
      <xdr:rowOff>60833</xdr:rowOff>
    </xdr:to>
    <xdr:cxnSp macro="">
      <xdr:nvCxnSpPr>
        <xdr:cNvPr id="238" name="直線コネクタ 237"/>
        <xdr:cNvCxnSpPr/>
      </xdr:nvCxnSpPr>
      <xdr:spPr>
        <a:xfrm>
          <a:off x="3797300" y="16319830"/>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32080</xdr:rowOff>
    </xdr:from>
    <xdr:to>
      <xdr:col>19</xdr:col>
      <xdr:colOff>177800</xdr:colOff>
      <xdr:row>95</xdr:row>
      <xdr:rowOff>79705</xdr:rowOff>
    </xdr:to>
    <xdr:cxnSp macro="">
      <xdr:nvCxnSpPr>
        <xdr:cNvPr id="241" name="直線コネクタ 240"/>
        <xdr:cNvCxnSpPr/>
      </xdr:nvCxnSpPr>
      <xdr:spPr>
        <a:xfrm flipV="1">
          <a:off x="2908300" y="1631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79705</xdr:rowOff>
    </xdr:from>
    <xdr:to>
      <xdr:col>15</xdr:col>
      <xdr:colOff>50800</xdr:colOff>
      <xdr:row>95</xdr:row>
      <xdr:rowOff>114719</xdr:rowOff>
    </xdr:to>
    <xdr:cxnSp macro="">
      <xdr:nvCxnSpPr>
        <xdr:cNvPr id="244" name="直線コネクタ 243"/>
        <xdr:cNvCxnSpPr/>
      </xdr:nvCxnSpPr>
      <xdr:spPr>
        <a:xfrm flipV="1">
          <a:off x="2019300" y="16367455"/>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114719</xdr:rowOff>
    </xdr:from>
    <xdr:to>
      <xdr:col>10</xdr:col>
      <xdr:colOff>114300</xdr:colOff>
      <xdr:row>96</xdr:row>
      <xdr:rowOff>55308</xdr:rowOff>
    </xdr:to>
    <xdr:cxnSp macro="">
      <xdr:nvCxnSpPr>
        <xdr:cNvPr id="247" name="直線コネクタ 246"/>
        <xdr:cNvCxnSpPr/>
      </xdr:nvCxnSpPr>
      <xdr:spPr>
        <a:xfrm flipV="1">
          <a:off x="1130300" y="16402469"/>
          <a:ext cx="889000" cy="1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10033</xdr:rowOff>
    </xdr:from>
    <xdr:to>
      <xdr:col>24</xdr:col>
      <xdr:colOff>114300</xdr:colOff>
      <xdr:row>95</xdr:row>
      <xdr:rowOff>111633</xdr:rowOff>
    </xdr:to>
    <xdr:sp macro="" textlink="">
      <xdr:nvSpPr>
        <xdr:cNvPr id="257" name="楕円 256"/>
        <xdr:cNvSpPr/>
      </xdr:nvSpPr>
      <xdr:spPr>
        <a:xfrm>
          <a:off x="45847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32910</xdr:rowOff>
    </xdr:from>
    <xdr:ext cx="599010" cy="259045"/>
    <xdr:sp macro="" textlink="">
      <xdr:nvSpPr>
        <xdr:cNvPr id="258" name="扶助費該当値テキスト"/>
        <xdr:cNvSpPr txBox="1"/>
      </xdr:nvSpPr>
      <xdr:spPr>
        <a:xfrm>
          <a:off x="4686300" y="161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152730</xdr:rowOff>
    </xdr:from>
    <xdr:to>
      <xdr:col>20</xdr:col>
      <xdr:colOff>38100</xdr:colOff>
      <xdr:row>95</xdr:row>
      <xdr:rowOff>82880</xdr:rowOff>
    </xdr:to>
    <xdr:sp macro="" textlink="">
      <xdr:nvSpPr>
        <xdr:cNvPr id="259" name="楕円 258"/>
        <xdr:cNvSpPr/>
      </xdr:nvSpPr>
      <xdr:spPr>
        <a:xfrm>
          <a:off x="3746500" y="16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99407</xdr:rowOff>
    </xdr:from>
    <xdr:ext cx="599010" cy="259045"/>
    <xdr:sp macro="" textlink="">
      <xdr:nvSpPr>
        <xdr:cNvPr id="260" name="テキスト ボックス 259"/>
        <xdr:cNvSpPr txBox="1"/>
      </xdr:nvSpPr>
      <xdr:spPr>
        <a:xfrm>
          <a:off x="3497795" y="1604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28905</xdr:rowOff>
    </xdr:from>
    <xdr:to>
      <xdr:col>15</xdr:col>
      <xdr:colOff>101600</xdr:colOff>
      <xdr:row>95</xdr:row>
      <xdr:rowOff>130505</xdr:rowOff>
    </xdr:to>
    <xdr:sp macro="" textlink="">
      <xdr:nvSpPr>
        <xdr:cNvPr id="261" name="楕円 260"/>
        <xdr:cNvSpPr/>
      </xdr:nvSpPr>
      <xdr:spPr>
        <a:xfrm>
          <a:off x="2857500" y="16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147032</xdr:rowOff>
    </xdr:from>
    <xdr:ext cx="599010" cy="259045"/>
    <xdr:sp macro="" textlink="">
      <xdr:nvSpPr>
        <xdr:cNvPr id="262" name="テキスト ボックス 261"/>
        <xdr:cNvSpPr txBox="1"/>
      </xdr:nvSpPr>
      <xdr:spPr>
        <a:xfrm>
          <a:off x="2608795" y="160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63919</xdr:rowOff>
    </xdr:from>
    <xdr:to>
      <xdr:col>10</xdr:col>
      <xdr:colOff>165100</xdr:colOff>
      <xdr:row>95</xdr:row>
      <xdr:rowOff>165519</xdr:rowOff>
    </xdr:to>
    <xdr:sp macro="" textlink="">
      <xdr:nvSpPr>
        <xdr:cNvPr id="263" name="楕円 262"/>
        <xdr:cNvSpPr/>
      </xdr:nvSpPr>
      <xdr:spPr>
        <a:xfrm>
          <a:off x="1968500" y="163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10596</xdr:rowOff>
    </xdr:from>
    <xdr:ext cx="599010" cy="259045"/>
    <xdr:sp macro="" textlink="">
      <xdr:nvSpPr>
        <xdr:cNvPr id="264" name="テキスト ボックス 263"/>
        <xdr:cNvSpPr txBox="1"/>
      </xdr:nvSpPr>
      <xdr:spPr>
        <a:xfrm>
          <a:off x="1719795" y="161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4508</xdr:rowOff>
    </xdr:from>
    <xdr:to>
      <xdr:col>6</xdr:col>
      <xdr:colOff>38100</xdr:colOff>
      <xdr:row>96</xdr:row>
      <xdr:rowOff>106108</xdr:rowOff>
    </xdr:to>
    <xdr:sp macro="" textlink="">
      <xdr:nvSpPr>
        <xdr:cNvPr id="265" name="楕円 264"/>
        <xdr:cNvSpPr/>
      </xdr:nvSpPr>
      <xdr:spPr>
        <a:xfrm>
          <a:off x="1079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122635</xdr:rowOff>
    </xdr:from>
    <xdr:ext cx="534377" cy="259045"/>
    <xdr:sp macro="" textlink="">
      <xdr:nvSpPr>
        <xdr:cNvPr id="266" name="テキスト ボックス 265"/>
        <xdr:cNvSpPr txBox="1"/>
      </xdr:nvSpPr>
      <xdr:spPr>
        <a:xfrm>
          <a:off x="863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144373</xdr:rowOff>
    </xdr:from>
    <xdr:to>
      <xdr:col>55</xdr:col>
      <xdr:colOff>0</xdr:colOff>
      <xdr:row>37</xdr:row>
      <xdr:rowOff>163968</xdr:rowOff>
    </xdr:to>
    <xdr:cxnSp macro="">
      <xdr:nvCxnSpPr>
        <xdr:cNvPr id="293" name="直線コネクタ 292"/>
        <xdr:cNvCxnSpPr/>
      </xdr:nvCxnSpPr>
      <xdr:spPr>
        <a:xfrm flipV="1">
          <a:off x="9639300" y="64880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141090</xdr:rowOff>
    </xdr:from>
    <xdr:to>
      <xdr:col>50</xdr:col>
      <xdr:colOff>114300</xdr:colOff>
      <xdr:row>37</xdr:row>
      <xdr:rowOff>163968</xdr:rowOff>
    </xdr:to>
    <xdr:cxnSp macro="">
      <xdr:nvCxnSpPr>
        <xdr:cNvPr id="296" name="直線コネクタ 295"/>
        <xdr:cNvCxnSpPr/>
      </xdr:nvCxnSpPr>
      <xdr:spPr>
        <a:xfrm>
          <a:off x="8750300" y="6484740"/>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141090</xdr:rowOff>
    </xdr:from>
    <xdr:to>
      <xdr:col>45</xdr:col>
      <xdr:colOff>177800</xdr:colOff>
      <xdr:row>37</xdr:row>
      <xdr:rowOff>166067</xdr:rowOff>
    </xdr:to>
    <xdr:cxnSp macro="">
      <xdr:nvCxnSpPr>
        <xdr:cNvPr id="299" name="直線コネクタ 298"/>
        <xdr:cNvCxnSpPr/>
      </xdr:nvCxnSpPr>
      <xdr:spPr>
        <a:xfrm flipV="1">
          <a:off x="7861300" y="6484740"/>
          <a:ext cx="8890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156703</xdr:rowOff>
    </xdr:from>
    <xdr:to>
      <xdr:col>41</xdr:col>
      <xdr:colOff>50800</xdr:colOff>
      <xdr:row>37</xdr:row>
      <xdr:rowOff>166067</xdr:rowOff>
    </xdr:to>
    <xdr:cxnSp macro="">
      <xdr:nvCxnSpPr>
        <xdr:cNvPr id="302" name="直線コネクタ 301"/>
        <xdr:cNvCxnSpPr/>
      </xdr:nvCxnSpPr>
      <xdr:spPr>
        <a:xfrm>
          <a:off x="6972300" y="6500353"/>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93573</xdr:rowOff>
    </xdr:from>
    <xdr:to>
      <xdr:col>55</xdr:col>
      <xdr:colOff>50800</xdr:colOff>
      <xdr:row>38</xdr:row>
      <xdr:rowOff>23723</xdr:rowOff>
    </xdr:to>
    <xdr:sp macro="" textlink="">
      <xdr:nvSpPr>
        <xdr:cNvPr id="312" name="楕円 311"/>
        <xdr:cNvSpPr/>
      </xdr:nvSpPr>
      <xdr:spPr>
        <a:xfrm>
          <a:off x="10426700" y="64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113168</xdr:rowOff>
    </xdr:from>
    <xdr:to>
      <xdr:col>50</xdr:col>
      <xdr:colOff>165100</xdr:colOff>
      <xdr:row>38</xdr:row>
      <xdr:rowOff>43318</xdr:rowOff>
    </xdr:to>
    <xdr:sp macro="" textlink="">
      <xdr:nvSpPr>
        <xdr:cNvPr id="314" name="楕円 313"/>
        <xdr:cNvSpPr/>
      </xdr:nvSpPr>
      <xdr:spPr>
        <a:xfrm>
          <a:off x="9588500" y="64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34445</xdr:rowOff>
    </xdr:from>
    <xdr:ext cx="534377" cy="259045"/>
    <xdr:sp macro="" textlink="">
      <xdr:nvSpPr>
        <xdr:cNvPr id="315" name="テキスト ボックス 314"/>
        <xdr:cNvSpPr txBox="1"/>
      </xdr:nvSpPr>
      <xdr:spPr>
        <a:xfrm>
          <a:off x="9372111" y="65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90290</xdr:rowOff>
    </xdr:from>
    <xdr:to>
      <xdr:col>46</xdr:col>
      <xdr:colOff>38100</xdr:colOff>
      <xdr:row>38</xdr:row>
      <xdr:rowOff>20440</xdr:rowOff>
    </xdr:to>
    <xdr:sp macro="" textlink="">
      <xdr:nvSpPr>
        <xdr:cNvPr id="316" name="楕円 315"/>
        <xdr:cNvSpPr/>
      </xdr:nvSpPr>
      <xdr:spPr>
        <a:xfrm>
          <a:off x="8699500" y="64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36967</xdr:rowOff>
    </xdr:from>
    <xdr:ext cx="534377" cy="259045"/>
    <xdr:sp macro="" textlink="">
      <xdr:nvSpPr>
        <xdr:cNvPr id="317" name="テキスト ボックス 316"/>
        <xdr:cNvSpPr txBox="1"/>
      </xdr:nvSpPr>
      <xdr:spPr>
        <a:xfrm>
          <a:off x="8483111" y="62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115267</xdr:rowOff>
    </xdr:from>
    <xdr:to>
      <xdr:col>41</xdr:col>
      <xdr:colOff>101600</xdr:colOff>
      <xdr:row>38</xdr:row>
      <xdr:rowOff>45417</xdr:rowOff>
    </xdr:to>
    <xdr:sp macro="" textlink="">
      <xdr:nvSpPr>
        <xdr:cNvPr id="318" name="楕円 317"/>
        <xdr:cNvSpPr/>
      </xdr:nvSpPr>
      <xdr:spPr>
        <a:xfrm>
          <a:off x="7810500" y="64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61944</xdr:rowOff>
    </xdr:from>
    <xdr:ext cx="534377" cy="259045"/>
    <xdr:sp macro="" textlink="">
      <xdr:nvSpPr>
        <xdr:cNvPr id="319" name="テキスト ボックス 318"/>
        <xdr:cNvSpPr txBox="1"/>
      </xdr:nvSpPr>
      <xdr:spPr>
        <a:xfrm>
          <a:off x="7594111" y="62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105903</xdr:rowOff>
    </xdr:from>
    <xdr:to>
      <xdr:col>36</xdr:col>
      <xdr:colOff>165100</xdr:colOff>
      <xdr:row>38</xdr:row>
      <xdr:rowOff>36054</xdr:rowOff>
    </xdr:to>
    <xdr:sp macro="" textlink="">
      <xdr:nvSpPr>
        <xdr:cNvPr id="320" name="楕円 319"/>
        <xdr:cNvSpPr/>
      </xdr:nvSpPr>
      <xdr:spPr>
        <a:xfrm>
          <a:off x="6921500" y="64495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52580</xdr:rowOff>
    </xdr:from>
    <xdr:ext cx="534377" cy="259045"/>
    <xdr:sp macro="" textlink="">
      <xdr:nvSpPr>
        <xdr:cNvPr id="321" name="テキスト ボックス 320"/>
        <xdr:cNvSpPr txBox="1"/>
      </xdr:nvSpPr>
      <xdr:spPr>
        <a:xfrm>
          <a:off x="6705111" y="62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41903</xdr:rowOff>
    </xdr:from>
    <xdr:to>
      <xdr:col>55</xdr:col>
      <xdr:colOff>0</xdr:colOff>
      <xdr:row>57</xdr:row>
      <xdr:rowOff>157596</xdr:rowOff>
    </xdr:to>
    <xdr:cxnSp macro="">
      <xdr:nvCxnSpPr>
        <xdr:cNvPr id="352" name="直線コネクタ 351"/>
        <xdr:cNvCxnSpPr/>
      </xdr:nvCxnSpPr>
      <xdr:spPr>
        <a:xfrm flipV="1">
          <a:off x="9639300" y="9643103"/>
          <a:ext cx="838200" cy="28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55456</xdr:rowOff>
    </xdr:from>
    <xdr:to>
      <xdr:col>50</xdr:col>
      <xdr:colOff>114300</xdr:colOff>
      <xdr:row>57</xdr:row>
      <xdr:rowOff>157596</xdr:rowOff>
    </xdr:to>
    <xdr:cxnSp macro="">
      <xdr:nvCxnSpPr>
        <xdr:cNvPr id="355" name="直線コネクタ 354"/>
        <xdr:cNvCxnSpPr/>
      </xdr:nvCxnSpPr>
      <xdr:spPr>
        <a:xfrm>
          <a:off x="8750300" y="9828106"/>
          <a:ext cx="889000" cy="1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55456</xdr:rowOff>
    </xdr:from>
    <xdr:to>
      <xdr:col>45</xdr:col>
      <xdr:colOff>177800</xdr:colOff>
      <xdr:row>57</xdr:row>
      <xdr:rowOff>63282</xdr:rowOff>
    </xdr:to>
    <xdr:cxnSp macro="">
      <xdr:nvCxnSpPr>
        <xdr:cNvPr id="358" name="直線コネクタ 357"/>
        <xdr:cNvCxnSpPr/>
      </xdr:nvCxnSpPr>
      <xdr:spPr>
        <a:xfrm flipV="1">
          <a:off x="7861300" y="982810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39290</xdr:rowOff>
    </xdr:from>
    <xdr:to>
      <xdr:col>41</xdr:col>
      <xdr:colOff>50800</xdr:colOff>
      <xdr:row>57</xdr:row>
      <xdr:rowOff>63282</xdr:rowOff>
    </xdr:to>
    <xdr:cxnSp macro="">
      <xdr:nvCxnSpPr>
        <xdr:cNvPr id="361" name="直線コネクタ 360"/>
        <xdr:cNvCxnSpPr/>
      </xdr:nvCxnSpPr>
      <xdr:spPr>
        <a:xfrm>
          <a:off x="6972300" y="9640490"/>
          <a:ext cx="889000" cy="1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162553</xdr:rowOff>
    </xdr:from>
    <xdr:to>
      <xdr:col>55</xdr:col>
      <xdr:colOff>50800</xdr:colOff>
      <xdr:row>56</xdr:row>
      <xdr:rowOff>92703</xdr:rowOff>
    </xdr:to>
    <xdr:sp macro="" textlink="">
      <xdr:nvSpPr>
        <xdr:cNvPr id="371" name="楕円 370"/>
        <xdr:cNvSpPr/>
      </xdr:nvSpPr>
      <xdr:spPr>
        <a:xfrm>
          <a:off x="10426700" y="95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13980</xdr:rowOff>
    </xdr:from>
    <xdr:ext cx="534377" cy="259045"/>
    <xdr:sp macro="" textlink="">
      <xdr:nvSpPr>
        <xdr:cNvPr id="372" name="普通建設事業費該当値テキスト"/>
        <xdr:cNvSpPr txBox="1"/>
      </xdr:nvSpPr>
      <xdr:spPr>
        <a:xfrm>
          <a:off x="10528300" y="94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106796</xdr:rowOff>
    </xdr:from>
    <xdr:to>
      <xdr:col>50</xdr:col>
      <xdr:colOff>165100</xdr:colOff>
      <xdr:row>58</xdr:row>
      <xdr:rowOff>36946</xdr:rowOff>
    </xdr:to>
    <xdr:sp macro="" textlink="">
      <xdr:nvSpPr>
        <xdr:cNvPr id="373" name="楕円 372"/>
        <xdr:cNvSpPr/>
      </xdr:nvSpPr>
      <xdr:spPr>
        <a:xfrm>
          <a:off x="9588500" y="98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28073</xdr:rowOff>
    </xdr:from>
    <xdr:ext cx="534377" cy="259045"/>
    <xdr:sp macro="" textlink="">
      <xdr:nvSpPr>
        <xdr:cNvPr id="374" name="テキスト ボックス 373"/>
        <xdr:cNvSpPr txBox="1"/>
      </xdr:nvSpPr>
      <xdr:spPr>
        <a:xfrm>
          <a:off x="9372111" y="99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4656</xdr:rowOff>
    </xdr:from>
    <xdr:to>
      <xdr:col>46</xdr:col>
      <xdr:colOff>38100</xdr:colOff>
      <xdr:row>57</xdr:row>
      <xdr:rowOff>106256</xdr:rowOff>
    </xdr:to>
    <xdr:sp macro="" textlink="">
      <xdr:nvSpPr>
        <xdr:cNvPr id="375" name="楕円 374"/>
        <xdr:cNvSpPr/>
      </xdr:nvSpPr>
      <xdr:spPr>
        <a:xfrm>
          <a:off x="8699500" y="97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97383</xdr:rowOff>
    </xdr:from>
    <xdr:ext cx="534377" cy="259045"/>
    <xdr:sp macro="" textlink="">
      <xdr:nvSpPr>
        <xdr:cNvPr id="376" name="テキスト ボックス 375"/>
        <xdr:cNvSpPr txBox="1"/>
      </xdr:nvSpPr>
      <xdr:spPr>
        <a:xfrm>
          <a:off x="8483111" y="98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12482</xdr:rowOff>
    </xdr:from>
    <xdr:to>
      <xdr:col>41</xdr:col>
      <xdr:colOff>101600</xdr:colOff>
      <xdr:row>57</xdr:row>
      <xdr:rowOff>114082</xdr:rowOff>
    </xdr:to>
    <xdr:sp macro="" textlink="">
      <xdr:nvSpPr>
        <xdr:cNvPr id="377" name="楕円 376"/>
        <xdr:cNvSpPr/>
      </xdr:nvSpPr>
      <xdr:spPr>
        <a:xfrm>
          <a:off x="7810500" y="9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105209</xdr:rowOff>
    </xdr:from>
    <xdr:ext cx="534377" cy="259045"/>
    <xdr:sp macro="" textlink="">
      <xdr:nvSpPr>
        <xdr:cNvPr id="378" name="テキスト ボックス 377"/>
        <xdr:cNvSpPr txBox="1"/>
      </xdr:nvSpPr>
      <xdr:spPr>
        <a:xfrm>
          <a:off x="7594111" y="9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159940</xdr:rowOff>
    </xdr:from>
    <xdr:to>
      <xdr:col>36</xdr:col>
      <xdr:colOff>165100</xdr:colOff>
      <xdr:row>56</xdr:row>
      <xdr:rowOff>90090</xdr:rowOff>
    </xdr:to>
    <xdr:sp macro="" textlink="">
      <xdr:nvSpPr>
        <xdr:cNvPr id="379" name="楕円 378"/>
        <xdr:cNvSpPr/>
      </xdr:nvSpPr>
      <xdr:spPr>
        <a:xfrm>
          <a:off x="6921500" y="9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106617</xdr:rowOff>
    </xdr:from>
    <xdr:ext cx="534377" cy="259045"/>
    <xdr:sp macro="" textlink="">
      <xdr:nvSpPr>
        <xdr:cNvPr id="380" name="テキスト ボックス 379"/>
        <xdr:cNvSpPr txBox="1"/>
      </xdr:nvSpPr>
      <xdr:spPr>
        <a:xfrm>
          <a:off x="6705111" y="93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64148</xdr:rowOff>
    </xdr:from>
    <xdr:to>
      <xdr:col>55</xdr:col>
      <xdr:colOff>0</xdr:colOff>
      <xdr:row>77</xdr:row>
      <xdr:rowOff>170923</xdr:rowOff>
    </xdr:to>
    <xdr:cxnSp macro="">
      <xdr:nvCxnSpPr>
        <xdr:cNvPr id="409" name="直線コネクタ 408"/>
        <xdr:cNvCxnSpPr/>
      </xdr:nvCxnSpPr>
      <xdr:spPr>
        <a:xfrm flipV="1">
          <a:off x="9639300" y="13094348"/>
          <a:ext cx="838200" cy="27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139395</xdr:rowOff>
    </xdr:from>
    <xdr:to>
      <xdr:col>50</xdr:col>
      <xdr:colOff>114300</xdr:colOff>
      <xdr:row>77</xdr:row>
      <xdr:rowOff>170923</xdr:rowOff>
    </xdr:to>
    <xdr:cxnSp macro="">
      <xdr:nvCxnSpPr>
        <xdr:cNvPr id="412" name="直線コネクタ 411"/>
        <xdr:cNvCxnSpPr/>
      </xdr:nvCxnSpPr>
      <xdr:spPr>
        <a:xfrm>
          <a:off x="8750300" y="13341045"/>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139395</xdr:rowOff>
    </xdr:from>
    <xdr:to>
      <xdr:col>45</xdr:col>
      <xdr:colOff>177800</xdr:colOff>
      <xdr:row>78</xdr:row>
      <xdr:rowOff>806</xdr:rowOff>
    </xdr:to>
    <xdr:cxnSp macro="">
      <xdr:nvCxnSpPr>
        <xdr:cNvPr id="415" name="直線コネクタ 414"/>
        <xdr:cNvCxnSpPr/>
      </xdr:nvCxnSpPr>
      <xdr:spPr>
        <a:xfrm flipV="1">
          <a:off x="7861300" y="13341045"/>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143072</xdr:rowOff>
    </xdr:from>
    <xdr:to>
      <xdr:col>41</xdr:col>
      <xdr:colOff>50800</xdr:colOff>
      <xdr:row>78</xdr:row>
      <xdr:rowOff>806</xdr:rowOff>
    </xdr:to>
    <xdr:cxnSp macro="">
      <xdr:nvCxnSpPr>
        <xdr:cNvPr id="418" name="直線コネクタ 417"/>
        <xdr:cNvCxnSpPr/>
      </xdr:nvCxnSpPr>
      <xdr:spPr>
        <a:xfrm>
          <a:off x="6972300" y="13344722"/>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13348</xdr:rowOff>
    </xdr:from>
    <xdr:to>
      <xdr:col>55</xdr:col>
      <xdr:colOff>50800</xdr:colOff>
      <xdr:row>76</xdr:row>
      <xdr:rowOff>114948</xdr:rowOff>
    </xdr:to>
    <xdr:sp macro="" textlink="">
      <xdr:nvSpPr>
        <xdr:cNvPr id="428" name="楕円 427"/>
        <xdr:cNvSpPr/>
      </xdr:nvSpPr>
      <xdr:spPr>
        <a:xfrm>
          <a:off x="104267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36225</xdr:rowOff>
    </xdr:from>
    <xdr:ext cx="534377" cy="259045"/>
    <xdr:sp macro="" textlink="">
      <xdr:nvSpPr>
        <xdr:cNvPr id="429" name="普通建設事業費 （ うち新規整備　）該当値テキスト"/>
        <xdr:cNvSpPr txBox="1"/>
      </xdr:nvSpPr>
      <xdr:spPr>
        <a:xfrm>
          <a:off x="10528300" y="128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120123</xdr:rowOff>
    </xdr:from>
    <xdr:to>
      <xdr:col>50</xdr:col>
      <xdr:colOff>165100</xdr:colOff>
      <xdr:row>78</xdr:row>
      <xdr:rowOff>50273</xdr:rowOff>
    </xdr:to>
    <xdr:sp macro="" textlink="">
      <xdr:nvSpPr>
        <xdr:cNvPr id="430" name="楕円 429"/>
        <xdr:cNvSpPr/>
      </xdr:nvSpPr>
      <xdr:spPr>
        <a:xfrm>
          <a:off x="9588500" y="133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66800</xdr:rowOff>
    </xdr:from>
    <xdr:ext cx="534377" cy="259045"/>
    <xdr:sp macro="" textlink="">
      <xdr:nvSpPr>
        <xdr:cNvPr id="431" name="テキスト ボックス 430"/>
        <xdr:cNvSpPr txBox="1"/>
      </xdr:nvSpPr>
      <xdr:spPr>
        <a:xfrm>
          <a:off x="9372111" y="130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88595</xdr:rowOff>
    </xdr:from>
    <xdr:to>
      <xdr:col>46</xdr:col>
      <xdr:colOff>38100</xdr:colOff>
      <xdr:row>78</xdr:row>
      <xdr:rowOff>18745</xdr:rowOff>
    </xdr:to>
    <xdr:sp macro="" textlink="">
      <xdr:nvSpPr>
        <xdr:cNvPr id="432" name="楕円 431"/>
        <xdr:cNvSpPr/>
      </xdr:nvSpPr>
      <xdr:spPr>
        <a:xfrm>
          <a:off x="86995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35272</xdr:rowOff>
    </xdr:from>
    <xdr:ext cx="534377" cy="259045"/>
    <xdr:sp macro="" textlink="">
      <xdr:nvSpPr>
        <xdr:cNvPr id="433" name="テキスト ボックス 432"/>
        <xdr:cNvSpPr txBox="1"/>
      </xdr:nvSpPr>
      <xdr:spPr>
        <a:xfrm>
          <a:off x="8483111" y="130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121456</xdr:rowOff>
    </xdr:from>
    <xdr:to>
      <xdr:col>41</xdr:col>
      <xdr:colOff>101600</xdr:colOff>
      <xdr:row>78</xdr:row>
      <xdr:rowOff>51606</xdr:rowOff>
    </xdr:to>
    <xdr:sp macro="" textlink="">
      <xdr:nvSpPr>
        <xdr:cNvPr id="434" name="楕円 433"/>
        <xdr:cNvSpPr/>
      </xdr:nvSpPr>
      <xdr:spPr>
        <a:xfrm>
          <a:off x="7810500" y="133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68133</xdr:rowOff>
    </xdr:from>
    <xdr:ext cx="534377" cy="259045"/>
    <xdr:sp macro="" textlink="">
      <xdr:nvSpPr>
        <xdr:cNvPr id="435" name="テキスト ボックス 434"/>
        <xdr:cNvSpPr txBox="1"/>
      </xdr:nvSpPr>
      <xdr:spPr>
        <a:xfrm>
          <a:off x="7594111" y="130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92272</xdr:rowOff>
    </xdr:from>
    <xdr:to>
      <xdr:col>36</xdr:col>
      <xdr:colOff>165100</xdr:colOff>
      <xdr:row>78</xdr:row>
      <xdr:rowOff>22422</xdr:rowOff>
    </xdr:to>
    <xdr:sp macro="" textlink="">
      <xdr:nvSpPr>
        <xdr:cNvPr id="436" name="楕円 435"/>
        <xdr:cNvSpPr/>
      </xdr:nvSpPr>
      <xdr:spPr>
        <a:xfrm>
          <a:off x="69215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13549</xdr:rowOff>
    </xdr:from>
    <xdr:ext cx="534377" cy="259045"/>
    <xdr:sp macro="" textlink="">
      <xdr:nvSpPr>
        <xdr:cNvPr id="437" name="テキスト ボックス 436"/>
        <xdr:cNvSpPr txBox="1"/>
      </xdr:nvSpPr>
      <xdr:spPr>
        <a:xfrm>
          <a:off x="6705111" y="133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115534</xdr:rowOff>
    </xdr:from>
    <xdr:to>
      <xdr:col>55</xdr:col>
      <xdr:colOff>0</xdr:colOff>
      <xdr:row>97</xdr:row>
      <xdr:rowOff>119714</xdr:rowOff>
    </xdr:to>
    <xdr:cxnSp macro="">
      <xdr:nvCxnSpPr>
        <xdr:cNvPr id="468" name="直線コネクタ 467"/>
        <xdr:cNvCxnSpPr/>
      </xdr:nvCxnSpPr>
      <xdr:spPr>
        <a:xfrm flipV="1">
          <a:off x="9639300" y="16231834"/>
          <a:ext cx="838200" cy="5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119714</xdr:rowOff>
    </xdr:from>
    <xdr:to>
      <xdr:col>50</xdr:col>
      <xdr:colOff>114300</xdr:colOff>
      <xdr:row>97</xdr:row>
      <xdr:rowOff>164258</xdr:rowOff>
    </xdr:to>
    <xdr:cxnSp macro="">
      <xdr:nvCxnSpPr>
        <xdr:cNvPr id="471" name="直線コネクタ 470"/>
        <xdr:cNvCxnSpPr/>
      </xdr:nvCxnSpPr>
      <xdr:spPr>
        <a:xfrm flipV="1">
          <a:off x="8750300" y="16750364"/>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79121</xdr:rowOff>
    </xdr:from>
    <xdr:to>
      <xdr:col>45</xdr:col>
      <xdr:colOff>177800</xdr:colOff>
      <xdr:row>97</xdr:row>
      <xdr:rowOff>164258</xdr:rowOff>
    </xdr:to>
    <xdr:cxnSp macro="">
      <xdr:nvCxnSpPr>
        <xdr:cNvPr id="474" name="直線コネクタ 473"/>
        <xdr:cNvCxnSpPr/>
      </xdr:nvCxnSpPr>
      <xdr:spPr>
        <a:xfrm>
          <a:off x="7861300" y="16709771"/>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31246</xdr:rowOff>
    </xdr:from>
    <xdr:to>
      <xdr:col>41</xdr:col>
      <xdr:colOff>50800</xdr:colOff>
      <xdr:row>97</xdr:row>
      <xdr:rowOff>79121</xdr:rowOff>
    </xdr:to>
    <xdr:cxnSp macro="">
      <xdr:nvCxnSpPr>
        <xdr:cNvPr id="477" name="直線コネクタ 476"/>
        <xdr:cNvCxnSpPr/>
      </xdr:nvCxnSpPr>
      <xdr:spPr>
        <a:xfrm>
          <a:off x="6972300" y="16147546"/>
          <a:ext cx="889000" cy="5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64734</xdr:rowOff>
    </xdr:from>
    <xdr:to>
      <xdr:col>55</xdr:col>
      <xdr:colOff>50800</xdr:colOff>
      <xdr:row>94</xdr:row>
      <xdr:rowOff>166334</xdr:rowOff>
    </xdr:to>
    <xdr:sp macro="" textlink="">
      <xdr:nvSpPr>
        <xdr:cNvPr id="487" name="楕円 486"/>
        <xdr:cNvSpPr/>
      </xdr:nvSpPr>
      <xdr:spPr>
        <a:xfrm>
          <a:off x="10426700" y="161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87611</xdr:rowOff>
    </xdr:from>
    <xdr:ext cx="534377" cy="259045"/>
    <xdr:sp macro="" textlink="">
      <xdr:nvSpPr>
        <xdr:cNvPr id="488" name="普通建設事業費 （ うち更新整備　）該当値テキスト"/>
        <xdr:cNvSpPr txBox="1"/>
      </xdr:nvSpPr>
      <xdr:spPr>
        <a:xfrm>
          <a:off x="10528300" y="160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68914</xdr:rowOff>
    </xdr:from>
    <xdr:to>
      <xdr:col>50</xdr:col>
      <xdr:colOff>165100</xdr:colOff>
      <xdr:row>97</xdr:row>
      <xdr:rowOff>170514</xdr:rowOff>
    </xdr:to>
    <xdr:sp macro="" textlink="">
      <xdr:nvSpPr>
        <xdr:cNvPr id="489" name="楕円 488"/>
        <xdr:cNvSpPr/>
      </xdr:nvSpPr>
      <xdr:spPr>
        <a:xfrm>
          <a:off x="9588500" y="166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161641</xdr:rowOff>
    </xdr:from>
    <xdr:ext cx="469744" cy="259045"/>
    <xdr:sp macro="" textlink="">
      <xdr:nvSpPr>
        <xdr:cNvPr id="490" name="テキスト ボックス 489"/>
        <xdr:cNvSpPr txBox="1"/>
      </xdr:nvSpPr>
      <xdr:spPr>
        <a:xfrm>
          <a:off x="9404428" y="167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113458</xdr:rowOff>
    </xdr:from>
    <xdr:to>
      <xdr:col>46</xdr:col>
      <xdr:colOff>38100</xdr:colOff>
      <xdr:row>98</xdr:row>
      <xdr:rowOff>43608</xdr:rowOff>
    </xdr:to>
    <xdr:sp macro="" textlink="">
      <xdr:nvSpPr>
        <xdr:cNvPr id="491" name="楕円 490"/>
        <xdr:cNvSpPr/>
      </xdr:nvSpPr>
      <xdr:spPr>
        <a:xfrm>
          <a:off x="8699500" y="167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34735</xdr:rowOff>
    </xdr:from>
    <xdr:ext cx="469744" cy="259045"/>
    <xdr:sp macro="" textlink="">
      <xdr:nvSpPr>
        <xdr:cNvPr id="492" name="テキスト ボックス 491"/>
        <xdr:cNvSpPr txBox="1"/>
      </xdr:nvSpPr>
      <xdr:spPr>
        <a:xfrm>
          <a:off x="8515428" y="168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28321</xdr:rowOff>
    </xdr:from>
    <xdr:to>
      <xdr:col>41</xdr:col>
      <xdr:colOff>101600</xdr:colOff>
      <xdr:row>97</xdr:row>
      <xdr:rowOff>129921</xdr:rowOff>
    </xdr:to>
    <xdr:sp macro="" textlink="">
      <xdr:nvSpPr>
        <xdr:cNvPr id="493" name="楕円 492"/>
        <xdr:cNvSpPr/>
      </xdr:nvSpPr>
      <xdr:spPr>
        <a:xfrm>
          <a:off x="7810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121048</xdr:rowOff>
    </xdr:from>
    <xdr:ext cx="534377" cy="259045"/>
    <xdr:sp macro="" textlink="">
      <xdr:nvSpPr>
        <xdr:cNvPr id="494" name="テキスト ボックス 493"/>
        <xdr:cNvSpPr txBox="1"/>
      </xdr:nvSpPr>
      <xdr:spPr>
        <a:xfrm>
          <a:off x="7594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151896</xdr:rowOff>
    </xdr:from>
    <xdr:to>
      <xdr:col>36</xdr:col>
      <xdr:colOff>165100</xdr:colOff>
      <xdr:row>94</xdr:row>
      <xdr:rowOff>82046</xdr:rowOff>
    </xdr:to>
    <xdr:sp macro="" textlink="">
      <xdr:nvSpPr>
        <xdr:cNvPr id="495" name="楕円 494"/>
        <xdr:cNvSpPr/>
      </xdr:nvSpPr>
      <xdr:spPr>
        <a:xfrm>
          <a:off x="6921500" y="160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98573</xdr:rowOff>
    </xdr:from>
    <xdr:ext cx="534377" cy="259045"/>
    <xdr:sp macro="" textlink="">
      <xdr:nvSpPr>
        <xdr:cNvPr id="496" name="テキスト ボックス 495"/>
        <xdr:cNvSpPr txBox="1"/>
      </xdr:nvSpPr>
      <xdr:spPr>
        <a:xfrm>
          <a:off x="6705111" y="158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23571</xdr:rowOff>
    </xdr:from>
    <xdr:to>
      <xdr:col>81</xdr:col>
      <xdr:colOff>50800</xdr:colOff>
      <xdr:row>38</xdr:row>
      <xdr:rowOff>25400</xdr:rowOff>
    </xdr:to>
    <xdr:cxnSp macro="">
      <xdr:nvCxnSpPr>
        <xdr:cNvPr id="524" name="直線コネクタ 523"/>
        <xdr:cNvCxnSpPr/>
      </xdr:nvCxnSpPr>
      <xdr:spPr>
        <a:xfrm>
          <a:off x="14592300" y="6538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23571</xdr:rowOff>
    </xdr:from>
    <xdr:to>
      <xdr:col>76</xdr:col>
      <xdr:colOff>114300</xdr:colOff>
      <xdr:row>38</xdr:row>
      <xdr:rowOff>25400</xdr:rowOff>
    </xdr:to>
    <xdr:cxnSp macro="">
      <xdr:nvCxnSpPr>
        <xdr:cNvPr id="527" name="直線コネクタ 526"/>
        <xdr:cNvCxnSpPr/>
      </xdr:nvCxnSpPr>
      <xdr:spPr>
        <a:xfrm flipV="1">
          <a:off x="13703300" y="6538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144221</xdr:rowOff>
    </xdr:from>
    <xdr:to>
      <xdr:col>76</xdr:col>
      <xdr:colOff>165100</xdr:colOff>
      <xdr:row>38</xdr:row>
      <xdr:rowOff>74371</xdr:rowOff>
    </xdr:to>
    <xdr:sp macro="" textlink="">
      <xdr:nvSpPr>
        <xdr:cNvPr id="544" name="楕円 543"/>
        <xdr:cNvSpPr/>
      </xdr:nvSpPr>
      <xdr:spPr>
        <a:xfrm>
          <a:off x="14541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65498</xdr:rowOff>
    </xdr:from>
    <xdr:ext cx="313932" cy="259045"/>
    <xdr:sp macro="" textlink="">
      <xdr:nvSpPr>
        <xdr:cNvPr id="545" name="テキスト ボックス 544"/>
        <xdr:cNvSpPr txBox="1"/>
      </xdr:nvSpPr>
      <xdr:spPr>
        <a:xfrm>
          <a:off x="14435333" y="6580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12142</xdr:rowOff>
    </xdr:from>
    <xdr:to>
      <xdr:col>85</xdr:col>
      <xdr:colOff>127000</xdr:colOff>
      <xdr:row>77</xdr:row>
      <xdr:rowOff>23375</xdr:rowOff>
    </xdr:to>
    <xdr:cxnSp macro="">
      <xdr:nvCxnSpPr>
        <xdr:cNvPr id="630" name="直線コネクタ 629"/>
        <xdr:cNvCxnSpPr/>
      </xdr:nvCxnSpPr>
      <xdr:spPr>
        <a:xfrm>
          <a:off x="15481300" y="13213792"/>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12142</xdr:rowOff>
    </xdr:from>
    <xdr:to>
      <xdr:col>81</xdr:col>
      <xdr:colOff>50800</xdr:colOff>
      <xdr:row>77</xdr:row>
      <xdr:rowOff>96855</xdr:rowOff>
    </xdr:to>
    <xdr:cxnSp macro="">
      <xdr:nvCxnSpPr>
        <xdr:cNvPr id="633" name="直線コネクタ 632"/>
        <xdr:cNvCxnSpPr/>
      </xdr:nvCxnSpPr>
      <xdr:spPr>
        <a:xfrm flipV="1">
          <a:off x="14592300" y="13213792"/>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96855</xdr:rowOff>
    </xdr:from>
    <xdr:to>
      <xdr:col>76</xdr:col>
      <xdr:colOff>114300</xdr:colOff>
      <xdr:row>78</xdr:row>
      <xdr:rowOff>35296</xdr:rowOff>
    </xdr:to>
    <xdr:cxnSp macro="">
      <xdr:nvCxnSpPr>
        <xdr:cNvPr id="636" name="直線コネクタ 635"/>
        <xdr:cNvCxnSpPr/>
      </xdr:nvCxnSpPr>
      <xdr:spPr>
        <a:xfrm flipV="1">
          <a:off x="13703300" y="13298505"/>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35296</xdr:rowOff>
    </xdr:from>
    <xdr:to>
      <xdr:col>71</xdr:col>
      <xdr:colOff>177800</xdr:colOff>
      <xdr:row>78</xdr:row>
      <xdr:rowOff>110798</xdr:rowOff>
    </xdr:to>
    <xdr:cxnSp macro="">
      <xdr:nvCxnSpPr>
        <xdr:cNvPr id="639" name="直線コネクタ 638"/>
        <xdr:cNvCxnSpPr/>
      </xdr:nvCxnSpPr>
      <xdr:spPr>
        <a:xfrm flipV="1">
          <a:off x="12814300" y="13408396"/>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144025</xdr:rowOff>
    </xdr:from>
    <xdr:to>
      <xdr:col>85</xdr:col>
      <xdr:colOff>177800</xdr:colOff>
      <xdr:row>77</xdr:row>
      <xdr:rowOff>74175</xdr:rowOff>
    </xdr:to>
    <xdr:sp macro="" textlink="">
      <xdr:nvSpPr>
        <xdr:cNvPr id="649" name="楕円 648"/>
        <xdr:cNvSpPr/>
      </xdr:nvSpPr>
      <xdr:spPr>
        <a:xfrm>
          <a:off x="16268700" y="131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122452</xdr:rowOff>
    </xdr:from>
    <xdr:ext cx="534377" cy="259045"/>
    <xdr:sp macro="" textlink="">
      <xdr:nvSpPr>
        <xdr:cNvPr id="650" name="公債費該当値テキスト"/>
        <xdr:cNvSpPr txBox="1"/>
      </xdr:nvSpPr>
      <xdr:spPr>
        <a:xfrm>
          <a:off x="16370300" y="13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132792</xdr:rowOff>
    </xdr:from>
    <xdr:to>
      <xdr:col>81</xdr:col>
      <xdr:colOff>101600</xdr:colOff>
      <xdr:row>77</xdr:row>
      <xdr:rowOff>62942</xdr:rowOff>
    </xdr:to>
    <xdr:sp macro="" textlink="">
      <xdr:nvSpPr>
        <xdr:cNvPr id="651" name="楕円 650"/>
        <xdr:cNvSpPr/>
      </xdr:nvSpPr>
      <xdr:spPr>
        <a:xfrm>
          <a:off x="15430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54069</xdr:rowOff>
    </xdr:from>
    <xdr:ext cx="534377" cy="259045"/>
    <xdr:sp macro="" textlink="">
      <xdr:nvSpPr>
        <xdr:cNvPr id="652" name="テキスト ボックス 651"/>
        <xdr:cNvSpPr txBox="1"/>
      </xdr:nvSpPr>
      <xdr:spPr>
        <a:xfrm>
          <a:off x="15214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46055</xdr:rowOff>
    </xdr:from>
    <xdr:to>
      <xdr:col>76</xdr:col>
      <xdr:colOff>165100</xdr:colOff>
      <xdr:row>77</xdr:row>
      <xdr:rowOff>147655</xdr:rowOff>
    </xdr:to>
    <xdr:sp macro="" textlink="">
      <xdr:nvSpPr>
        <xdr:cNvPr id="653" name="楕円 652"/>
        <xdr:cNvSpPr/>
      </xdr:nvSpPr>
      <xdr:spPr>
        <a:xfrm>
          <a:off x="14541500" y="132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138782</xdr:rowOff>
    </xdr:from>
    <xdr:ext cx="534377" cy="259045"/>
    <xdr:sp macro="" textlink="">
      <xdr:nvSpPr>
        <xdr:cNvPr id="654" name="テキスト ボックス 653"/>
        <xdr:cNvSpPr txBox="1"/>
      </xdr:nvSpPr>
      <xdr:spPr>
        <a:xfrm>
          <a:off x="14325111" y="133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155946</xdr:rowOff>
    </xdr:from>
    <xdr:to>
      <xdr:col>72</xdr:col>
      <xdr:colOff>38100</xdr:colOff>
      <xdr:row>78</xdr:row>
      <xdr:rowOff>86096</xdr:rowOff>
    </xdr:to>
    <xdr:sp macro="" textlink="">
      <xdr:nvSpPr>
        <xdr:cNvPr id="655" name="楕円 654"/>
        <xdr:cNvSpPr/>
      </xdr:nvSpPr>
      <xdr:spPr>
        <a:xfrm>
          <a:off x="13652500" y="13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77223</xdr:rowOff>
    </xdr:from>
    <xdr:ext cx="534377" cy="259045"/>
    <xdr:sp macro="" textlink="">
      <xdr:nvSpPr>
        <xdr:cNvPr id="656" name="テキスト ボックス 655"/>
        <xdr:cNvSpPr txBox="1"/>
      </xdr:nvSpPr>
      <xdr:spPr>
        <a:xfrm>
          <a:off x="13436111" y="134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59998</xdr:rowOff>
    </xdr:from>
    <xdr:to>
      <xdr:col>67</xdr:col>
      <xdr:colOff>101600</xdr:colOff>
      <xdr:row>78</xdr:row>
      <xdr:rowOff>161598</xdr:rowOff>
    </xdr:to>
    <xdr:sp macro="" textlink="">
      <xdr:nvSpPr>
        <xdr:cNvPr id="657" name="楕円 656"/>
        <xdr:cNvSpPr/>
      </xdr:nvSpPr>
      <xdr:spPr>
        <a:xfrm>
          <a:off x="12763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152725</xdr:rowOff>
    </xdr:from>
    <xdr:ext cx="534377" cy="259045"/>
    <xdr:sp macro="" textlink="">
      <xdr:nvSpPr>
        <xdr:cNvPr id="658" name="テキスト ボックス 657"/>
        <xdr:cNvSpPr txBox="1"/>
      </xdr:nvSpPr>
      <xdr:spPr>
        <a:xfrm>
          <a:off x="12547111" y="1352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124383</xdr:rowOff>
    </xdr:from>
    <xdr:to>
      <xdr:col>85</xdr:col>
      <xdr:colOff>127000</xdr:colOff>
      <xdr:row>98</xdr:row>
      <xdr:rowOff>32807</xdr:rowOff>
    </xdr:to>
    <xdr:cxnSp macro="">
      <xdr:nvCxnSpPr>
        <xdr:cNvPr id="687" name="直線コネクタ 686"/>
        <xdr:cNvCxnSpPr/>
      </xdr:nvCxnSpPr>
      <xdr:spPr>
        <a:xfrm>
          <a:off x="15481300" y="16755033"/>
          <a:ext cx="838200" cy="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124383</xdr:rowOff>
    </xdr:from>
    <xdr:to>
      <xdr:col>81</xdr:col>
      <xdr:colOff>50800</xdr:colOff>
      <xdr:row>98</xdr:row>
      <xdr:rowOff>24775</xdr:rowOff>
    </xdr:to>
    <xdr:cxnSp macro="">
      <xdr:nvCxnSpPr>
        <xdr:cNvPr id="690" name="直線コネクタ 689"/>
        <xdr:cNvCxnSpPr/>
      </xdr:nvCxnSpPr>
      <xdr:spPr>
        <a:xfrm flipV="1">
          <a:off x="14592300" y="16755033"/>
          <a:ext cx="889000" cy="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92" name="テキスト ボックス 691"/>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24775</xdr:rowOff>
    </xdr:from>
    <xdr:to>
      <xdr:col>76</xdr:col>
      <xdr:colOff>114300</xdr:colOff>
      <xdr:row>98</xdr:row>
      <xdr:rowOff>90604</xdr:rowOff>
    </xdr:to>
    <xdr:cxnSp macro="">
      <xdr:nvCxnSpPr>
        <xdr:cNvPr id="693" name="直線コネクタ 692"/>
        <xdr:cNvCxnSpPr/>
      </xdr:nvCxnSpPr>
      <xdr:spPr>
        <a:xfrm flipV="1">
          <a:off x="13703300" y="16826875"/>
          <a:ext cx="889000" cy="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62250</xdr:rowOff>
    </xdr:from>
    <xdr:to>
      <xdr:col>71</xdr:col>
      <xdr:colOff>177800</xdr:colOff>
      <xdr:row>98</xdr:row>
      <xdr:rowOff>90604</xdr:rowOff>
    </xdr:to>
    <xdr:cxnSp macro="">
      <xdr:nvCxnSpPr>
        <xdr:cNvPr id="696" name="直線コネクタ 695"/>
        <xdr:cNvCxnSpPr/>
      </xdr:nvCxnSpPr>
      <xdr:spPr>
        <a:xfrm>
          <a:off x="12814300" y="1686435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153457</xdr:rowOff>
    </xdr:from>
    <xdr:to>
      <xdr:col>85</xdr:col>
      <xdr:colOff>177800</xdr:colOff>
      <xdr:row>98</xdr:row>
      <xdr:rowOff>83607</xdr:rowOff>
    </xdr:to>
    <xdr:sp macro="" textlink="">
      <xdr:nvSpPr>
        <xdr:cNvPr id="706" name="楕円 705"/>
        <xdr:cNvSpPr/>
      </xdr:nvSpPr>
      <xdr:spPr>
        <a:xfrm>
          <a:off x="16268700" y="167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4884</xdr:rowOff>
    </xdr:from>
    <xdr:ext cx="534377" cy="259045"/>
    <xdr:sp macro="" textlink="">
      <xdr:nvSpPr>
        <xdr:cNvPr id="707" name="積立金該当値テキスト"/>
        <xdr:cNvSpPr txBox="1"/>
      </xdr:nvSpPr>
      <xdr:spPr>
        <a:xfrm>
          <a:off x="16370300" y="166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73583</xdr:rowOff>
    </xdr:from>
    <xdr:to>
      <xdr:col>81</xdr:col>
      <xdr:colOff>101600</xdr:colOff>
      <xdr:row>98</xdr:row>
      <xdr:rowOff>3733</xdr:rowOff>
    </xdr:to>
    <xdr:sp macro="" textlink="">
      <xdr:nvSpPr>
        <xdr:cNvPr id="708" name="楕円 707"/>
        <xdr:cNvSpPr/>
      </xdr:nvSpPr>
      <xdr:spPr>
        <a:xfrm>
          <a:off x="15430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20260</xdr:rowOff>
    </xdr:from>
    <xdr:ext cx="534377" cy="259045"/>
    <xdr:sp macro="" textlink="">
      <xdr:nvSpPr>
        <xdr:cNvPr id="709" name="テキスト ボックス 708"/>
        <xdr:cNvSpPr txBox="1"/>
      </xdr:nvSpPr>
      <xdr:spPr>
        <a:xfrm>
          <a:off x="15214111" y="164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145425</xdr:rowOff>
    </xdr:from>
    <xdr:to>
      <xdr:col>76</xdr:col>
      <xdr:colOff>165100</xdr:colOff>
      <xdr:row>98</xdr:row>
      <xdr:rowOff>75575</xdr:rowOff>
    </xdr:to>
    <xdr:sp macro="" textlink="">
      <xdr:nvSpPr>
        <xdr:cNvPr id="710" name="楕円 709"/>
        <xdr:cNvSpPr/>
      </xdr:nvSpPr>
      <xdr:spPr>
        <a:xfrm>
          <a:off x="14541500" y="16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92102</xdr:rowOff>
    </xdr:from>
    <xdr:ext cx="534377" cy="259045"/>
    <xdr:sp macro="" textlink="">
      <xdr:nvSpPr>
        <xdr:cNvPr id="711" name="テキスト ボックス 710"/>
        <xdr:cNvSpPr txBox="1"/>
      </xdr:nvSpPr>
      <xdr:spPr>
        <a:xfrm>
          <a:off x="14325111" y="165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39804</xdr:rowOff>
    </xdr:from>
    <xdr:to>
      <xdr:col>72</xdr:col>
      <xdr:colOff>38100</xdr:colOff>
      <xdr:row>98</xdr:row>
      <xdr:rowOff>141404</xdr:rowOff>
    </xdr:to>
    <xdr:sp macro="" textlink="">
      <xdr:nvSpPr>
        <xdr:cNvPr id="712" name="楕円 711"/>
        <xdr:cNvSpPr/>
      </xdr:nvSpPr>
      <xdr:spPr>
        <a:xfrm>
          <a:off x="13652500" y="168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157931</xdr:rowOff>
    </xdr:from>
    <xdr:ext cx="534377" cy="259045"/>
    <xdr:sp macro="" textlink="">
      <xdr:nvSpPr>
        <xdr:cNvPr id="713" name="テキスト ボックス 712"/>
        <xdr:cNvSpPr txBox="1"/>
      </xdr:nvSpPr>
      <xdr:spPr>
        <a:xfrm>
          <a:off x="13436111" y="166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11450</xdr:rowOff>
    </xdr:from>
    <xdr:to>
      <xdr:col>67</xdr:col>
      <xdr:colOff>101600</xdr:colOff>
      <xdr:row>98</xdr:row>
      <xdr:rowOff>113050</xdr:rowOff>
    </xdr:to>
    <xdr:sp macro="" textlink="">
      <xdr:nvSpPr>
        <xdr:cNvPr id="714" name="楕円 713"/>
        <xdr:cNvSpPr/>
      </xdr:nvSpPr>
      <xdr:spPr>
        <a:xfrm>
          <a:off x="12763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129577</xdr:rowOff>
    </xdr:from>
    <xdr:ext cx="534377" cy="259045"/>
    <xdr:sp macro="" textlink="">
      <xdr:nvSpPr>
        <xdr:cNvPr id="715" name="テキスト ボックス 714"/>
        <xdr:cNvSpPr txBox="1"/>
      </xdr:nvSpPr>
      <xdr:spPr>
        <a:xfrm>
          <a:off x="12547111" y="165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63968</xdr:rowOff>
    </xdr:from>
    <xdr:to>
      <xdr:col>116</xdr:col>
      <xdr:colOff>63500</xdr:colOff>
      <xdr:row>59</xdr:row>
      <xdr:rowOff>67789</xdr:rowOff>
    </xdr:to>
    <xdr:cxnSp macro="">
      <xdr:nvCxnSpPr>
        <xdr:cNvPr id="803" name="直線コネクタ 802"/>
        <xdr:cNvCxnSpPr/>
      </xdr:nvCxnSpPr>
      <xdr:spPr>
        <a:xfrm>
          <a:off x="21323300" y="10179518"/>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58123</xdr:rowOff>
    </xdr:from>
    <xdr:to>
      <xdr:col>111</xdr:col>
      <xdr:colOff>177800</xdr:colOff>
      <xdr:row>59</xdr:row>
      <xdr:rowOff>63968</xdr:rowOff>
    </xdr:to>
    <xdr:cxnSp macro="">
      <xdr:nvCxnSpPr>
        <xdr:cNvPr id="806" name="直線コネクタ 805"/>
        <xdr:cNvCxnSpPr/>
      </xdr:nvCxnSpPr>
      <xdr:spPr>
        <a:xfrm>
          <a:off x="20434300" y="10173673"/>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49403</xdr:rowOff>
    </xdr:from>
    <xdr:to>
      <xdr:col>107</xdr:col>
      <xdr:colOff>50800</xdr:colOff>
      <xdr:row>59</xdr:row>
      <xdr:rowOff>58123</xdr:rowOff>
    </xdr:to>
    <xdr:cxnSp macro="">
      <xdr:nvCxnSpPr>
        <xdr:cNvPr id="809" name="直線コネクタ 808"/>
        <xdr:cNvCxnSpPr/>
      </xdr:nvCxnSpPr>
      <xdr:spPr>
        <a:xfrm>
          <a:off x="19545300" y="10164953"/>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36961</xdr:rowOff>
    </xdr:from>
    <xdr:to>
      <xdr:col>102</xdr:col>
      <xdr:colOff>114300</xdr:colOff>
      <xdr:row>59</xdr:row>
      <xdr:rowOff>49403</xdr:rowOff>
    </xdr:to>
    <xdr:cxnSp macro="">
      <xdr:nvCxnSpPr>
        <xdr:cNvPr id="812" name="直線コネクタ 811"/>
        <xdr:cNvCxnSpPr/>
      </xdr:nvCxnSpPr>
      <xdr:spPr>
        <a:xfrm>
          <a:off x="18656300" y="1015251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16989</xdr:rowOff>
    </xdr:from>
    <xdr:to>
      <xdr:col>116</xdr:col>
      <xdr:colOff>114300</xdr:colOff>
      <xdr:row>59</xdr:row>
      <xdr:rowOff>118589</xdr:rowOff>
    </xdr:to>
    <xdr:sp macro="" textlink="">
      <xdr:nvSpPr>
        <xdr:cNvPr id="822" name="楕円 821"/>
        <xdr:cNvSpPr/>
      </xdr:nvSpPr>
      <xdr:spPr>
        <a:xfrm>
          <a:off x="22110700" y="101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103366</xdr:rowOff>
    </xdr:from>
    <xdr:ext cx="378565" cy="259045"/>
    <xdr:sp macro="" textlink="">
      <xdr:nvSpPr>
        <xdr:cNvPr id="823" name="貸付金該当値テキスト"/>
        <xdr:cNvSpPr txBox="1"/>
      </xdr:nvSpPr>
      <xdr:spPr>
        <a:xfrm>
          <a:off x="22212300" y="1004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13168</xdr:rowOff>
    </xdr:from>
    <xdr:to>
      <xdr:col>112</xdr:col>
      <xdr:colOff>38100</xdr:colOff>
      <xdr:row>59</xdr:row>
      <xdr:rowOff>114768</xdr:rowOff>
    </xdr:to>
    <xdr:sp macro="" textlink="">
      <xdr:nvSpPr>
        <xdr:cNvPr id="824" name="楕円 823"/>
        <xdr:cNvSpPr/>
      </xdr:nvSpPr>
      <xdr:spPr>
        <a:xfrm>
          <a:off x="21272500" y="101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105895</xdr:rowOff>
    </xdr:from>
    <xdr:ext cx="469744" cy="259045"/>
    <xdr:sp macro="" textlink="">
      <xdr:nvSpPr>
        <xdr:cNvPr id="825" name="テキスト ボックス 824"/>
        <xdr:cNvSpPr txBox="1"/>
      </xdr:nvSpPr>
      <xdr:spPr>
        <a:xfrm>
          <a:off x="21088428" y="102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7323</xdr:rowOff>
    </xdr:from>
    <xdr:to>
      <xdr:col>107</xdr:col>
      <xdr:colOff>101600</xdr:colOff>
      <xdr:row>59</xdr:row>
      <xdr:rowOff>108923</xdr:rowOff>
    </xdr:to>
    <xdr:sp macro="" textlink="">
      <xdr:nvSpPr>
        <xdr:cNvPr id="826" name="楕円 825"/>
        <xdr:cNvSpPr/>
      </xdr:nvSpPr>
      <xdr:spPr>
        <a:xfrm>
          <a:off x="20383500" y="101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100050</xdr:rowOff>
    </xdr:from>
    <xdr:ext cx="469744" cy="259045"/>
    <xdr:sp macro="" textlink="">
      <xdr:nvSpPr>
        <xdr:cNvPr id="827" name="テキスト ボックス 826"/>
        <xdr:cNvSpPr txBox="1"/>
      </xdr:nvSpPr>
      <xdr:spPr>
        <a:xfrm>
          <a:off x="20199428" y="1021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170053</xdr:rowOff>
    </xdr:from>
    <xdr:to>
      <xdr:col>102</xdr:col>
      <xdr:colOff>165100</xdr:colOff>
      <xdr:row>59</xdr:row>
      <xdr:rowOff>100203</xdr:rowOff>
    </xdr:to>
    <xdr:sp macro="" textlink="">
      <xdr:nvSpPr>
        <xdr:cNvPr id="828" name="楕円 827"/>
        <xdr:cNvSpPr/>
      </xdr:nvSpPr>
      <xdr:spPr>
        <a:xfrm>
          <a:off x="19494500" y="10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91330</xdr:rowOff>
    </xdr:from>
    <xdr:ext cx="469744" cy="259045"/>
    <xdr:sp macro="" textlink="">
      <xdr:nvSpPr>
        <xdr:cNvPr id="829" name="テキスト ボックス 828"/>
        <xdr:cNvSpPr txBox="1"/>
      </xdr:nvSpPr>
      <xdr:spPr>
        <a:xfrm>
          <a:off x="19310428"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157611</xdr:rowOff>
    </xdr:from>
    <xdr:to>
      <xdr:col>98</xdr:col>
      <xdr:colOff>38100</xdr:colOff>
      <xdr:row>59</xdr:row>
      <xdr:rowOff>87761</xdr:rowOff>
    </xdr:to>
    <xdr:sp macro="" textlink="">
      <xdr:nvSpPr>
        <xdr:cNvPr id="830" name="楕円 829"/>
        <xdr:cNvSpPr/>
      </xdr:nvSpPr>
      <xdr:spPr>
        <a:xfrm>
          <a:off x="18605500" y="101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78888</xdr:rowOff>
    </xdr:from>
    <xdr:ext cx="469744" cy="259045"/>
    <xdr:sp macro="" textlink="">
      <xdr:nvSpPr>
        <xdr:cNvPr id="831" name="テキスト ボックス 830"/>
        <xdr:cNvSpPr txBox="1"/>
      </xdr:nvSpPr>
      <xdr:spPr>
        <a:xfrm>
          <a:off x="18421428" y="1019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147930</xdr:rowOff>
    </xdr:from>
    <xdr:to>
      <xdr:col>116</xdr:col>
      <xdr:colOff>62864</xdr:colOff>
      <xdr:row>77</xdr:row>
      <xdr:rowOff>23963</xdr:rowOff>
    </xdr:to>
    <xdr:cxnSp macro="">
      <xdr:nvCxnSpPr>
        <xdr:cNvPr id="858" name="直線コネクタ 857"/>
        <xdr:cNvCxnSpPr/>
      </xdr:nvCxnSpPr>
      <xdr:spPr>
        <a:xfrm flipV="1">
          <a:off x="22159595" y="12149430"/>
          <a:ext cx="1269" cy="107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27790</xdr:rowOff>
    </xdr:from>
    <xdr:ext cx="534377" cy="259045"/>
    <xdr:sp macro="" textlink="">
      <xdr:nvSpPr>
        <xdr:cNvPr id="859" name="繰出金最小値テキスト"/>
        <xdr:cNvSpPr txBox="1"/>
      </xdr:nvSpPr>
      <xdr:spPr>
        <a:xfrm>
          <a:off x="22212300" y="132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23963</xdr:rowOff>
    </xdr:from>
    <xdr:to>
      <xdr:col>116</xdr:col>
      <xdr:colOff>152400</xdr:colOff>
      <xdr:row>77</xdr:row>
      <xdr:rowOff>23963</xdr:rowOff>
    </xdr:to>
    <xdr:cxnSp macro="">
      <xdr:nvCxnSpPr>
        <xdr:cNvPr id="860" name="直線コネクタ 859"/>
        <xdr:cNvCxnSpPr/>
      </xdr:nvCxnSpPr>
      <xdr:spPr>
        <a:xfrm>
          <a:off x="22072600" y="1322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94607</xdr:rowOff>
    </xdr:from>
    <xdr:ext cx="534377" cy="259045"/>
    <xdr:sp macro="" textlink="">
      <xdr:nvSpPr>
        <xdr:cNvPr id="861" name="繰出金最大値テキスト"/>
        <xdr:cNvSpPr txBox="1"/>
      </xdr:nvSpPr>
      <xdr:spPr>
        <a:xfrm>
          <a:off x="22212300" y="119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147930</xdr:rowOff>
    </xdr:from>
    <xdr:to>
      <xdr:col>116</xdr:col>
      <xdr:colOff>152400</xdr:colOff>
      <xdr:row>70</xdr:row>
      <xdr:rowOff>147930</xdr:rowOff>
    </xdr:to>
    <xdr:cxnSp macro="">
      <xdr:nvCxnSpPr>
        <xdr:cNvPr id="862" name="直線コネクタ 861"/>
        <xdr:cNvCxnSpPr/>
      </xdr:nvCxnSpPr>
      <xdr:spPr>
        <a:xfrm>
          <a:off x="22072600" y="1214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23963</xdr:rowOff>
    </xdr:from>
    <xdr:to>
      <xdr:col>116</xdr:col>
      <xdr:colOff>63500</xdr:colOff>
      <xdr:row>78</xdr:row>
      <xdr:rowOff>73242</xdr:rowOff>
    </xdr:to>
    <xdr:cxnSp macro="">
      <xdr:nvCxnSpPr>
        <xdr:cNvPr id="863" name="直線コネクタ 862"/>
        <xdr:cNvCxnSpPr/>
      </xdr:nvCxnSpPr>
      <xdr:spPr>
        <a:xfrm flipV="1">
          <a:off x="21323300" y="13225613"/>
          <a:ext cx="8382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840</xdr:rowOff>
    </xdr:from>
    <xdr:ext cx="534377" cy="259045"/>
    <xdr:sp macro="" textlink="">
      <xdr:nvSpPr>
        <xdr:cNvPr id="864" name="繰出金平均値テキスト"/>
        <xdr:cNvSpPr txBox="1"/>
      </xdr:nvSpPr>
      <xdr:spPr>
        <a:xfrm>
          <a:off x="22212300" y="1251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149413</xdr:rowOff>
    </xdr:from>
    <xdr:to>
      <xdr:col>116</xdr:col>
      <xdr:colOff>114300</xdr:colOff>
      <xdr:row>74</xdr:row>
      <xdr:rowOff>79563</xdr:rowOff>
    </xdr:to>
    <xdr:sp macro="" textlink="">
      <xdr:nvSpPr>
        <xdr:cNvPr id="865" name="フローチャート: 判断 864"/>
        <xdr:cNvSpPr/>
      </xdr:nvSpPr>
      <xdr:spPr>
        <a:xfrm>
          <a:off x="22110700" y="126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87709</xdr:rowOff>
    </xdr:from>
    <xdr:to>
      <xdr:col>111</xdr:col>
      <xdr:colOff>177800</xdr:colOff>
      <xdr:row>78</xdr:row>
      <xdr:rowOff>73242</xdr:rowOff>
    </xdr:to>
    <xdr:cxnSp macro="">
      <xdr:nvCxnSpPr>
        <xdr:cNvPr id="866" name="直線コネクタ 865"/>
        <xdr:cNvCxnSpPr/>
      </xdr:nvCxnSpPr>
      <xdr:spPr>
        <a:xfrm>
          <a:off x="20434300" y="13117909"/>
          <a:ext cx="889000" cy="3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161726</xdr:rowOff>
    </xdr:from>
    <xdr:to>
      <xdr:col>112</xdr:col>
      <xdr:colOff>38100</xdr:colOff>
      <xdr:row>74</xdr:row>
      <xdr:rowOff>91876</xdr:rowOff>
    </xdr:to>
    <xdr:sp macro="" textlink="">
      <xdr:nvSpPr>
        <xdr:cNvPr id="867" name="フローチャート: 判断 866"/>
        <xdr:cNvSpPr/>
      </xdr:nvSpPr>
      <xdr:spPr>
        <a:xfrm>
          <a:off x="212725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108403</xdr:rowOff>
    </xdr:from>
    <xdr:ext cx="534377" cy="259045"/>
    <xdr:sp macro="" textlink="">
      <xdr:nvSpPr>
        <xdr:cNvPr id="868" name="テキスト ボックス 867"/>
        <xdr:cNvSpPr txBox="1"/>
      </xdr:nvSpPr>
      <xdr:spPr>
        <a:xfrm>
          <a:off x="21056111" y="124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126050</xdr:rowOff>
    </xdr:from>
    <xdr:to>
      <xdr:col>107</xdr:col>
      <xdr:colOff>50800</xdr:colOff>
      <xdr:row>76</xdr:row>
      <xdr:rowOff>87709</xdr:rowOff>
    </xdr:to>
    <xdr:cxnSp macro="">
      <xdr:nvCxnSpPr>
        <xdr:cNvPr id="869" name="直線コネクタ 868"/>
        <xdr:cNvCxnSpPr/>
      </xdr:nvCxnSpPr>
      <xdr:spPr>
        <a:xfrm>
          <a:off x="19545300" y="12984800"/>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146801</xdr:rowOff>
    </xdr:from>
    <xdr:to>
      <xdr:col>107</xdr:col>
      <xdr:colOff>101600</xdr:colOff>
      <xdr:row>74</xdr:row>
      <xdr:rowOff>76951</xdr:rowOff>
    </xdr:to>
    <xdr:sp macro="" textlink="">
      <xdr:nvSpPr>
        <xdr:cNvPr id="870" name="フローチャート: 判断 869"/>
        <xdr:cNvSpPr/>
      </xdr:nvSpPr>
      <xdr:spPr>
        <a:xfrm>
          <a:off x="20383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93478</xdr:rowOff>
    </xdr:from>
    <xdr:ext cx="534377" cy="259045"/>
    <xdr:sp macro="" textlink="">
      <xdr:nvSpPr>
        <xdr:cNvPr id="871" name="テキスト ボックス 870"/>
        <xdr:cNvSpPr txBox="1"/>
      </xdr:nvSpPr>
      <xdr:spPr>
        <a:xfrm>
          <a:off x="20167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126050</xdr:rowOff>
    </xdr:from>
    <xdr:to>
      <xdr:col>102</xdr:col>
      <xdr:colOff>114300</xdr:colOff>
      <xdr:row>75</xdr:row>
      <xdr:rowOff>132091</xdr:rowOff>
    </xdr:to>
    <xdr:cxnSp macro="">
      <xdr:nvCxnSpPr>
        <xdr:cNvPr id="872" name="直線コネクタ 871"/>
        <xdr:cNvCxnSpPr/>
      </xdr:nvCxnSpPr>
      <xdr:spPr>
        <a:xfrm flipV="1">
          <a:off x="18656300" y="1298480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117769</xdr:rowOff>
    </xdr:from>
    <xdr:to>
      <xdr:col>102</xdr:col>
      <xdr:colOff>165100</xdr:colOff>
      <xdr:row>74</xdr:row>
      <xdr:rowOff>47919</xdr:rowOff>
    </xdr:to>
    <xdr:sp macro="" textlink="">
      <xdr:nvSpPr>
        <xdr:cNvPr id="873" name="フローチャート: 判断 872"/>
        <xdr:cNvSpPr/>
      </xdr:nvSpPr>
      <xdr:spPr>
        <a:xfrm>
          <a:off x="19494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64446</xdr:rowOff>
    </xdr:from>
    <xdr:ext cx="534377" cy="259045"/>
    <xdr:sp macro="" textlink="">
      <xdr:nvSpPr>
        <xdr:cNvPr id="874" name="テキスト ボックス 873"/>
        <xdr:cNvSpPr txBox="1"/>
      </xdr:nvSpPr>
      <xdr:spPr>
        <a:xfrm>
          <a:off x="19278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150589</xdr:rowOff>
    </xdr:from>
    <xdr:to>
      <xdr:col>98</xdr:col>
      <xdr:colOff>38100</xdr:colOff>
      <xdr:row>74</xdr:row>
      <xdr:rowOff>80739</xdr:rowOff>
    </xdr:to>
    <xdr:sp macro="" textlink="">
      <xdr:nvSpPr>
        <xdr:cNvPr id="875" name="フローチャート: 判断 874"/>
        <xdr:cNvSpPr/>
      </xdr:nvSpPr>
      <xdr:spPr>
        <a:xfrm>
          <a:off x="18605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97266</xdr:rowOff>
    </xdr:from>
    <xdr:ext cx="534377" cy="259045"/>
    <xdr:sp macro="" textlink="">
      <xdr:nvSpPr>
        <xdr:cNvPr id="876" name="テキスト ボックス 875"/>
        <xdr:cNvSpPr txBox="1"/>
      </xdr:nvSpPr>
      <xdr:spPr>
        <a:xfrm>
          <a:off x="18389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144613</xdr:rowOff>
    </xdr:from>
    <xdr:to>
      <xdr:col>116</xdr:col>
      <xdr:colOff>114300</xdr:colOff>
      <xdr:row>77</xdr:row>
      <xdr:rowOff>74763</xdr:rowOff>
    </xdr:to>
    <xdr:sp macro="" textlink="">
      <xdr:nvSpPr>
        <xdr:cNvPr id="882" name="楕円 881"/>
        <xdr:cNvSpPr/>
      </xdr:nvSpPr>
      <xdr:spPr>
        <a:xfrm>
          <a:off x="221107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59540</xdr:rowOff>
    </xdr:from>
    <xdr:ext cx="534377" cy="259045"/>
    <xdr:sp macro="" textlink="">
      <xdr:nvSpPr>
        <xdr:cNvPr id="883" name="繰出金該当値テキスト"/>
        <xdr:cNvSpPr txBox="1"/>
      </xdr:nvSpPr>
      <xdr:spPr>
        <a:xfrm>
          <a:off x="22212300" y="130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22442</xdr:rowOff>
    </xdr:from>
    <xdr:to>
      <xdr:col>112</xdr:col>
      <xdr:colOff>38100</xdr:colOff>
      <xdr:row>78</xdr:row>
      <xdr:rowOff>124042</xdr:rowOff>
    </xdr:to>
    <xdr:sp macro="" textlink="">
      <xdr:nvSpPr>
        <xdr:cNvPr id="884" name="楕円 883"/>
        <xdr:cNvSpPr/>
      </xdr:nvSpPr>
      <xdr:spPr>
        <a:xfrm>
          <a:off x="21272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115169</xdr:rowOff>
    </xdr:from>
    <xdr:ext cx="534377" cy="259045"/>
    <xdr:sp macro="" textlink="">
      <xdr:nvSpPr>
        <xdr:cNvPr id="885" name="テキスト ボックス 884"/>
        <xdr:cNvSpPr txBox="1"/>
      </xdr:nvSpPr>
      <xdr:spPr>
        <a:xfrm>
          <a:off x="21056111" y="13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36909</xdr:rowOff>
    </xdr:from>
    <xdr:to>
      <xdr:col>107</xdr:col>
      <xdr:colOff>101600</xdr:colOff>
      <xdr:row>76</xdr:row>
      <xdr:rowOff>138509</xdr:rowOff>
    </xdr:to>
    <xdr:sp macro="" textlink="">
      <xdr:nvSpPr>
        <xdr:cNvPr id="886" name="楕円 885"/>
        <xdr:cNvSpPr/>
      </xdr:nvSpPr>
      <xdr:spPr>
        <a:xfrm>
          <a:off x="20383500" y="130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129636</xdr:rowOff>
    </xdr:from>
    <xdr:ext cx="534377" cy="259045"/>
    <xdr:sp macro="" textlink="">
      <xdr:nvSpPr>
        <xdr:cNvPr id="887" name="テキスト ボックス 886"/>
        <xdr:cNvSpPr txBox="1"/>
      </xdr:nvSpPr>
      <xdr:spPr>
        <a:xfrm>
          <a:off x="20167111" y="131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75250</xdr:rowOff>
    </xdr:from>
    <xdr:to>
      <xdr:col>102</xdr:col>
      <xdr:colOff>165100</xdr:colOff>
      <xdr:row>76</xdr:row>
      <xdr:rowOff>5400</xdr:rowOff>
    </xdr:to>
    <xdr:sp macro="" textlink="">
      <xdr:nvSpPr>
        <xdr:cNvPr id="888" name="楕円 887"/>
        <xdr:cNvSpPr/>
      </xdr:nvSpPr>
      <xdr:spPr>
        <a:xfrm>
          <a:off x="19494500" y="129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167977</xdr:rowOff>
    </xdr:from>
    <xdr:ext cx="534377" cy="259045"/>
    <xdr:sp macro="" textlink="">
      <xdr:nvSpPr>
        <xdr:cNvPr id="889" name="テキスト ボックス 888"/>
        <xdr:cNvSpPr txBox="1"/>
      </xdr:nvSpPr>
      <xdr:spPr>
        <a:xfrm>
          <a:off x="19278111" y="130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81291</xdr:rowOff>
    </xdr:from>
    <xdr:to>
      <xdr:col>98</xdr:col>
      <xdr:colOff>38100</xdr:colOff>
      <xdr:row>76</xdr:row>
      <xdr:rowOff>11441</xdr:rowOff>
    </xdr:to>
    <xdr:sp macro="" textlink="">
      <xdr:nvSpPr>
        <xdr:cNvPr id="890" name="楕円 889"/>
        <xdr:cNvSpPr/>
      </xdr:nvSpPr>
      <xdr:spPr>
        <a:xfrm>
          <a:off x="18605500" y="129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2568</xdr:rowOff>
    </xdr:from>
    <xdr:ext cx="534377" cy="259045"/>
    <xdr:sp macro="" textlink="">
      <xdr:nvSpPr>
        <xdr:cNvPr id="891" name="テキスト ボックス 890"/>
        <xdr:cNvSpPr txBox="1"/>
      </xdr:nvSpPr>
      <xdr:spPr>
        <a:xfrm>
          <a:off x="18389111" y="130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扶助費は全体で最も決算額が大きく、住民一人当たり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112,710円となっており、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年度までは増加傾向であったが、令和元年度については減少した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生活保護者への医療扶助の減少等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が挙げられる。物件費については多くの公共施設で指定管理者制度を導入していることなどから、住民一人当たり68,343円と類似団体平均と比べて高い水準に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年度よりも増加した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で増減幅が大きいが、令和元年度については、前年度から大きく増加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し、住民一人当たり52,484円となった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。これは、戸田東小学校・戸田東中学校改築等事業（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期）、新曽中学校教室棟増築等事業、スポーツセンター屋内プール新築工事等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が影響しているものである。公債費については、類似団体平均を下回った額で推移して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おり、前年度と比べると減少している。しかしながら、通年で分析すると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上昇傾向にあり、今後も、老朽化した施設の大規模改修や建替えに係る起債に伴い増加していくことが見込まれる。繰出金については、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公営企業（宅地造成事業）への繰出金の増等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住民一人当たりの額は22,794円となり、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極めて低い水準となっている。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164846</xdr:rowOff>
    </xdr:from>
    <xdr:to>
      <xdr:col>24</xdr:col>
      <xdr:colOff>63500</xdr:colOff>
      <xdr:row>36</xdr:row>
      <xdr:rowOff>103886</xdr:rowOff>
    </xdr:to>
    <xdr:cxnSp macro="">
      <xdr:nvCxnSpPr>
        <xdr:cNvPr id="61" name="直線コネクタ 60"/>
        <xdr:cNvCxnSpPr/>
      </xdr:nvCxnSpPr>
      <xdr:spPr>
        <a:xfrm>
          <a:off x="3797300" y="6165596"/>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164846</xdr:rowOff>
    </xdr:from>
    <xdr:to>
      <xdr:col>19</xdr:col>
      <xdr:colOff>177800</xdr:colOff>
      <xdr:row>36</xdr:row>
      <xdr:rowOff>7874</xdr:rowOff>
    </xdr:to>
    <xdr:cxnSp macro="">
      <xdr:nvCxnSpPr>
        <xdr:cNvPr id="64" name="直線コネクタ 63"/>
        <xdr:cNvCxnSpPr/>
      </xdr:nvCxnSpPr>
      <xdr:spPr>
        <a:xfrm flipV="1">
          <a:off x="2908300" y="61655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7874</xdr:rowOff>
    </xdr:from>
    <xdr:to>
      <xdr:col>15</xdr:col>
      <xdr:colOff>50800</xdr:colOff>
      <xdr:row>36</xdr:row>
      <xdr:rowOff>75692</xdr:rowOff>
    </xdr:to>
    <xdr:cxnSp macro="">
      <xdr:nvCxnSpPr>
        <xdr:cNvPr id="67" name="直線コネクタ 66"/>
        <xdr:cNvCxnSpPr/>
      </xdr:nvCxnSpPr>
      <xdr:spPr>
        <a:xfrm flipV="1">
          <a:off x="2019300" y="618007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106934</xdr:rowOff>
    </xdr:from>
    <xdr:to>
      <xdr:col>10</xdr:col>
      <xdr:colOff>114300</xdr:colOff>
      <xdr:row>36</xdr:row>
      <xdr:rowOff>75692</xdr:rowOff>
    </xdr:to>
    <xdr:cxnSp macro="">
      <xdr:nvCxnSpPr>
        <xdr:cNvPr id="70" name="直線コネクタ 69"/>
        <xdr:cNvCxnSpPr/>
      </xdr:nvCxnSpPr>
      <xdr:spPr>
        <a:xfrm>
          <a:off x="1130300" y="610768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53086</xdr:rowOff>
    </xdr:from>
    <xdr:to>
      <xdr:col>24</xdr:col>
      <xdr:colOff>114300</xdr:colOff>
      <xdr:row>36</xdr:row>
      <xdr:rowOff>154686</xdr:rowOff>
    </xdr:to>
    <xdr:sp macro="" textlink="">
      <xdr:nvSpPr>
        <xdr:cNvPr id="80" name="楕円 79"/>
        <xdr:cNvSpPr/>
      </xdr:nvSpPr>
      <xdr:spPr>
        <a:xfrm>
          <a:off x="45847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31513</xdr:rowOff>
    </xdr:from>
    <xdr:ext cx="469744" cy="259045"/>
    <xdr:sp macro="" textlink="">
      <xdr:nvSpPr>
        <xdr:cNvPr id="81" name="議会費該当値テキスト"/>
        <xdr:cNvSpPr txBox="1"/>
      </xdr:nvSpPr>
      <xdr:spPr>
        <a:xfrm>
          <a:off x="4686300"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114046</xdr:rowOff>
    </xdr:from>
    <xdr:to>
      <xdr:col>20</xdr:col>
      <xdr:colOff>38100</xdr:colOff>
      <xdr:row>36</xdr:row>
      <xdr:rowOff>44196</xdr:rowOff>
    </xdr:to>
    <xdr:sp macro="" textlink="">
      <xdr:nvSpPr>
        <xdr:cNvPr id="82" name="楕円 81"/>
        <xdr:cNvSpPr/>
      </xdr:nvSpPr>
      <xdr:spPr>
        <a:xfrm>
          <a:off x="3746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60723</xdr:rowOff>
    </xdr:from>
    <xdr:ext cx="469744" cy="259045"/>
    <xdr:sp macro="" textlink="">
      <xdr:nvSpPr>
        <xdr:cNvPr id="83" name="テキスト ボックス 82"/>
        <xdr:cNvSpPr txBox="1"/>
      </xdr:nvSpPr>
      <xdr:spPr>
        <a:xfrm>
          <a:off x="3562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128524</xdr:rowOff>
    </xdr:from>
    <xdr:to>
      <xdr:col>15</xdr:col>
      <xdr:colOff>101600</xdr:colOff>
      <xdr:row>36</xdr:row>
      <xdr:rowOff>58674</xdr:rowOff>
    </xdr:to>
    <xdr:sp macro="" textlink="">
      <xdr:nvSpPr>
        <xdr:cNvPr id="84" name="楕円 83"/>
        <xdr:cNvSpPr/>
      </xdr:nvSpPr>
      <xdr:spPr>
        <a:xfrm>
          <a:off x="2857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85" name="テキスト ボックス 84"/>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24892</xdr:rowOff>
    </xdr:from>
    <xdr:to>
      <xdr:col>10</xdr:col>
      <xdr:colOff>165100</xdr:colOff>
      <xdr:row>36</xdr:row>
      <xdr:rowOff>126492</xdr:rowOff>
    </xdr:to>
    <xdr:sp macro="" textlink="">
      <xdr:nvSpPr>
        <xdr:cNvPr id="86" name="楕円 85"/>
        <xdr:cNvSpPr/>
      </xdr:nvSpPr>
      <xdr:spPr>
        <a:xfrm>
          <a:off x="196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117619</xdr:rowOff>
    </xdr:from>
    <xdr:ext cx="469744" cy="259045"/>
    <xdr:sp macro="" textlink="">
      <xdr:nvSpPr>
        <xdr:cNvPr id="87" name="テキスト ボックス 86"/>
        <xdr:cNvSpPr txBox="1"/>
      </xdr:nvSpPr>
      <xdr:spPr>
        <a:xfrm>
          <a:off x="1784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58151</xdr:rowOff>
    </xdr:from>
    <xdr:to>
      <xdr:col>24</xdr:col>
      <xdr:colOff>63500</xdr:colOff>
      <xdr:row>58</xdr:row>
      <xdr:rowOff>102513</xdr:rowOff>
    </xdr:to>
    <xdr:cxnSp macro="">
      <xdr:nvCxnSpPr>
        <xdr:cNvPr id="120" name="直線コネクタ 119"/>
        <xdr:cNvCxnSpPr/>
      </xdr:nvCxnSpPr>
      <xdr:spPr>
        <a:xfrm>
          <a:off x="3797300" y="10002251"/>
          <a:ext cx="8382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58151</xdr:rowOff>
    </xdr:from>
    <xdr:to>
      <xdr:col>19</xdr:col>
      <xdr:colOff>177800</xdr:colOff>
      <xdr:row>58</xdr:row>
      <xdr:rowOff>84653</xdr:rowOff>
    </xdr:to>
    <xdr:cxnSp macro="">
      <xdr:nvCxnSpPr>
        <xdr:cNvPr id="123" name="直線コネクタ 122"/>
        <xdr:cNvCxnSpPr/>
      </xdr:nvCxnSpPr>
      <xdr:spPr>
        <a:xfrm flipV="1">
          <a:off x="2908300" y="10002251"/>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84653</xdr:rowOff>
    </xdr:from>
    <xdr:to>
      <xdr:col>15</xdr:col>
      <xdr:colOff>50800</xdr:colOff>
      <xdr:row>58</xdr:row>
      <xdr:rowOff>125226</xdr:rowOff>
    </xdr:to>
    <xdr:cxnSp macro="">
      <xdr:nvCxnSpPr>
        <xdr:cNvPr id="126" name="直線コネクタ 125"/>
        <xdr:cNvCxnSpPr/>
      </xdr:nvCxnSpPr>
      <xdr:spPr>
        <a:xfrm flipV="1">
          <a:off x="2019300" y="10028753"/>
          <a:ext cx="889000" cy="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104381</xdr:rowOff>
    </xdr:from>
    <xdr:to>
      <xdr:col>10</xdr:col>
      <xdr:colOff>114300</xdr:colOff>
      <xdr:row>58</xdr:row>
      <xdr:rowOff>125226</xdr:rowOff>
    </xdr:to>
    <xdr:cxnSp macro="">
      <xdr:nvCxnSpPr>
        <xdr:cNvPr id="129" name="直線コネクタ 128"/>
        <xdr:cNvCxnSpPr/>
      </xdr:nvCxnSpPr>
      <xdr:spPr>
        <a:xfrm>
          <a:off x="1130300" y="10048481"/>
          <a:ext cx="8890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51713</xdr:rowOff>
    </xdr:from>
    <xdr:to>
      <xdr:col>24</xdr:col>
      <xdr:colOff>114300</xdr:colOff>
      <xdr:row>58</xdr:row>
      <xdr:rowOff>153313</xdr:rowOff>
    </xdr:to>
    <xdr:sp macro="" textlink="">
      <xdr:nvSpPr>
        <xdr:cNvPr id="139" name="楕円 138"/>
        <xdr:cNvSpPr/>
      </xdr:nvSpPr>
      <xdr:spPr>
        <a:xfrm>
          <a:off x="4584700" y="99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7351</xdr:rowOff>
    </xdr:from>
    <xdr:to>
      <xdr:col>20</xdr:col>
      <xdr:colOff>38100</xdr:colOff>
      <xdr:row>58</xdr:row>
      <xdr:rowOff>108951</xdr:rowOff>
    </xdr:to>
    <xdr:sp macro="" textlink="">
      <xdr:nvSpPr>
        <xdr:cNvPr id="141" name="楕円 140"/>
        <xdr:cNvSpPr/>
      </xdr:nvSpPr>
      <xdr:spPr>
        <a:xfrm>
          <a:off x="3746500" y="99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125478</xdr:rowOff>
    </xdr:from>
    <xdr:ext cx="534377" cy="259045"/>
    <xdr:sp macro="" textlink="">
      <xdr:nvSpPr>
        <xdr:cNvPr id="142" name="テキスト ボックス 141"/>
        <xdr:cNvSpPr txBox="1"/>
      </xdr:nvSpPr>
      <xdr:spPr>
        <a:xfrm>
          <a:off x="3530111"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33853</xdr:rowOff>
    </xdr:from>
    <xdr:to>
      <xdr:col>15</xdr:col>
      <xdr:colOff>101600</xdr:colOff>
      <xdr:row>58</xdr:row>
      <xdr:rowOff>135453</xdr:rowOff>
    </xdr:to>
    <xdr:sp macro="" textlink="">
      <xdr:nvSpPr>
        <xdr:cNvPr id="143" name="楕円 142"/>
        <xdr:cNvSpPr/>
      </xdr:nvSpPr>
      <xdr:spPr>
        <a:xfrm>
          <a:off x="2857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151980</xdr:rowOff>
    </xdr:from>
    <xdr:ext cx="534377" cy="259045"/>
    <xdr:sp macro="" textlink="">
      <xdr:nvSpPr>
        <xdr:cNvPr id="144" name="テキスト ボックス 143"/>
        <xdr:cNvSpPr txBox="1"/>
      </xdr:nvSpPr>
      <xdr:spPr>
        <a:xfrm>
          <a:off x="2641111" y="97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74426</xdr:rowOff>
    </xdr:from>
    <xdr:to>
      <xdr:col>10</xdr:col>
      <xdr:colOff>165100</xdr:colOff>
      <xdr:row>59</xdr:row>
      <xdr:rowOff>4576</xdr:rowOff>
    </xdr:to>
    <xdr:sp macro="" textlink="">
      <xdr:nvSpPr>
        <xdr:cNvPr id="145" name="楕円 144"/>
        <xdr:cNvSpPr/>
      </xdr:nvSpPr>
      <xdr:spPr>
        <a:xfrm>
          <a:off x="1968500" y="100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167153</xdr:rowOff>
    </xdr:from>
    <xdr:ext cx="534377" cy="259045"/>
    <xdr:sp macro="" textlink="">
      <xdr:nvSpPr>
        <xdr:cNvPr id="146" name="テキスト ボックス 145"/>
        <xdr:cNvSpPr txBox="1"/>
      </xdr:nvSpPr>
      <xdr:spPr>
        <a:xfrm>
          <a:off x="1752111" y="101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53581</xdr:rowOff>
    </xdr:from>
    <xdr:to>
      <xdr:col>6</xdr:col>
      <xdr:colOff>38100</xdr:colOff>
      <xdr:row>58</xdr:row>
      <xdr:rowOff>155181</xdr:rowOff>
    </xdr:to>
    <xdr:sp macro="" textlink="">
      <xdr:nvSpPr>
        <xdr:cNvPr id="147" name="楕円 146"/>
        <xdr:cNvSpPr/>
      </xdr:nvSpPr>
      <xdr:spPr>
        <a:xfrm>
          <a:off x="1079500" y="9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xdr:rowOff>
    </xdr:from>
    <xdr:ext cx="534377" cy="259045"/>
    <xdr:sp macro="" textlink="">
      <xdr:nvSpPr>
        <xdr:cNvPr id="148" name="テキスト ボックス 147"/>
        <xdr:cNvSpPr txBox="1"/>
      </xdr:nvSpPr>
      <xdr:spPr>
        <a:xfrm>
          <a:off x="863111" y="97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81661</xdr:rowOff>
    </xdr:from>
    <xdr:to>
      <xdr:col>24</xdr:col>
      <xdr:colOff>63500</xdr:colOff>
      <xdr:row>75</xdr:row>
      <xdr:rowOff>164401</xdr:rowOff>
    </xdr:to>
    <xdr:cxnSp macro="">
      <xdr:nvCxnSpPr>
        <xdr:cNvPr id="178" name="直線コネクタ 177"/>
        <xdr:cNvCxnSpPr/>
      </xdr:nvCxnSpPr>
      <xdr:spPr>
        <a:xfrm flipV="1">
          <a:off x="3797300" y="12940411"/>
          <a:ext cx="838200" cy="8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49670</xdr:rowOff>
    </xdr:from>
    <xdr:to>
      <xdr:col>19</xdr:col>
      <xdr:colOff>177800</xdr:colOff>
      <xdr:row>75</xdr:row>
      <xdr:rowOff>164401</xdr:rowOff>
    </xdr:to>
    <xdr:cxnSp macro="">
      <xdr:nvCxnSpPr>
        <xdr:cNvPr id="181" name="直線コネクタ 180"/>
        <xdr:cNvCxnSpPr/>
      </xdr:nvCxnSpPr>
      <xdr:spPr>
        <a:xfrm>
          <a:off x="2908300" y="12908420"/>
          <a:ext cx="889000" cy="1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49670</xdr:rowOff>
    </xdr:from>
    <xdr:to>
      <xdr:col>15</xdr:col>
      <xdr:colOff>50800</xdr:colOff>
      <xdr:row>75</xdr:row>
      <xdr:rowOff>114579</xdr:rowOff>
    </xdr:to>
    <xdr:cxnSp macro="">
      <xdr:nvCxnSpPr>
        <xdr:cNvPr id="184" name="直線コネクタ 183"/>
        <xdr:cNvCxnSpPr/>
      </xdr:nvCxnSpPr>
      <xdr:spPr>
        <a:xfrm flipV="1">
          <a:off x="2019300" y="12908420"/>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114579</xdr:rowOff>
    </xdr:from>
    <xdr:to>
      <xdr:col>10</xdr:col>
      <xdr:colOff>114300</xdr:colOff>
      <xdr:row>75</xdr:row>
      <xdr:rowOff>116116</xdr:rowOff>
    </xdr:to>
    <xdr:cxnSp macro="">
      <xdr:nvCxnSpPr>
        <xdr:cNvPr id="187" name="直線コネクタ 186"/>
        <xdr:cNvCxnSpPr/>
      </xdr:nvCxnSpPr>
      <xdr:spPr>
        <a:xfrm flipV="1">
          <a:off x="1130300" y="12973329"/>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30861</xdr:rowOff>
    </xdr:from>
    <xdr:to>
      <xdr:col>24</xdr:col>
      <xdr:colOff>114300</xdr:colOff>
      <xdr:row>75</xdr:row>
      <xdr:rowOff>132461</xdr:rowOff>
    </xdr:to>
    <xdr:sp macro="" textlink="">
      <xdr:nvSpPr>
        <xdr:cNvPr id="197" name="楕円 196"/>
        <xdr:cNvSpPr/>
      </xdr:nvSpPr>
      <xdr:spPr>
        <a:xfrm>
          <a:off x="4584700" y="128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53738</xdr:rowOff>
    </xdr:from>
    <xdr:ext cx="599010" cy="259045"/>
    <xdr:sp macro="" textlink="">
      <xdr:nvSpPr>
        <xdr:cNvPr id="198" name="民生費該当値テキスト"/>
        <xdr:cNvSpPr txBox="1"/>
      </xdr:nvSpPr>
      <xdr:spPr>
        <a:xfrm>
          <a:off x="4686300" y="127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113602</xdr:rowOff>
    </xdr:from>
    <xdr:to>
      <xdr:col>20</xdr:col>
      <xdr:colOff>38100</xdr:colOff>
      <xdr:row>76</xdr:row>
      <xdr:rowOff>43752</xdr:rowOff>
    </xdr:to>
    <xdr:sp macro="" textlink="">
      <xdr:nvSpPr>
        <xdr:cNvPr id="199" name="楕円 198"/>
        <xdr:cNvSpPr/>
      </xdr:nvSpPr>
      <xdr:spPr>
        <a:xfrm>
          <a:off x="3746500" y="129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60279</xdr:rowOff>
    </xdr:from>
    <xdr:ext cx="599010" cy="259045"/>
    <xdr:sp macro="" textlink="">
      <xdr:nvSpPr>
        <xdr:cNvPr id="200" name="テキスト ボックス 199"/>
        <xdr:cNvSpPr txBox="1"/>
      </xdr:nvSpPr>
      <xdr:spPr>
        <a:xfrm>
          <a:off x="3497795" y="1274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170320</xdr:rowOff>
    </xdr:from>
    <xdr:to>
      <xdr:col>15</xdr:col>
      <xdr:colOff>101600</xdr:colOff>
      <xdr:row>75</xdr:row>
      <xdr:rowOff>100470</xdr:rowOff>
    </xdr:to>
    <xdr:sp macro="" textlink="">
      <xdr:nvSpPr>
        <xdr:cNvPr id="201" name="楕円 200"/>
        <xdr:cNvSpPr/>
      </xdr:nvSpPr>
      <xdr:spPr>
        <a:xfrm>
          <a:off x="2857500" y="128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116997</xdr:rowOff>
    </xdr:from>
    <xdr:ext cx="599010" cy="259045"/>
    <xdr:sp macro="" textlink="">
      <xdr:nvSpPr>
        <xdr:cNvPr id="202" name="テキスト ボックス 201"/>
        <xdr:cNvSpPr txBox="1"/>
      </xdr:nvSpPr>
      <xdr:spPr>
        <a:xfrm>
          <a:off x="2608795" y="126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63779</xdr:rowOff>
    </xdr:from>
    <xdr:to>
      <xdr:col>10</xdr:col>
      <xdr:colOff>165100</xdr:colOff>
      <xdr:row>75</xdr:row>
      <xdr:rowOff>165379</xdr:rowOff>
    </xdr:to>
    <xdr:sp macro="" textlink="">
      <xdr:nvSpPr>
        <xdr:cNvPr id="203" name="楕円 202"/>
        <xdr:cNvSpPr/>
      </xdr:nvSpPr>
      <xdr:spPr>
        <a:xfrm>
          <a:off x="1968500" y="129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10456</xdr:rowOff>
    </xdr:from>
    <xdr:ext cx="599010" cy="259045"/>
    <xdr:sp macro="" textlink="">
      <xdr:nvSpPr>
        <xdr:cNvPr id="204" name="テキスト ボックス 203"/>
        <xdr:cNvSpPr txBox="1"/>
      </xdr:nvSpPr>
      <xdr:spPr>
        <a:xfrm>
          <a:off x="1719795" y="1269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65316</xdr:rowOff>
    </xdr:from>
    <xdr:to>
      <xdr:col>6</xdr:col>
      <xdr:colOff>38100</xdr:colOff>
      <xdr:row>75</xdr:row>
      <xdr:rowOff>166917</xdr:rowOff>
    </xdr:to>
    <xdr:sp macro="" textlink="">
      <xdr:nvSpPr>
        <xdr:cNvPr id="205" name="楕円 204"/>
        <xdr:cNvSpPr/>
      </xdr:nvSpPr>
      <xdr:spPr>
        <a:xfrm>
          <a:off x="1079500" y="12924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11993</xdr:rowOff>
    </xdr:from>
    <xdr:ext cx="599010" cy="259045"/>
    <xdr:sp macro="" textlink="">
      <xdr:nvSpPr>
        <xdr:cNvPr id="206" name="テキスト ボックス 205"/>
        <xdr:cNvSpPr txBox="1"/>
      </xdr:nvSpPr>
      <xdr:spPr>
        <a:xfrm>
          <a:off x="830795" y="126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71022</xdr:rowOff>
    </xdr:from>
    <xdr:to>
      <xdr:col>24</xdr:col>
      <xdr:colOff>63500</xdr:colOff>
      <xdr:row>96</xdr:row>
      <xdr:rowOff>82387</xdr:rowOff>
    </xdr:to>
    <xdr:cxnSp macro="">
      <xdr:nvCxnSpPr>
        <xdr:cNvPr id="238" name="直線コネクタ 237"/>
        <xdr:cNvCxnSpPr/>
      </xdr:nvCxnSpPr>
      <xdr:spPr>
        <a:xfrm flipV="1">
          <a:off x="3797300" y="16530222"/>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82387</xdr:rowOff>
    </xdr:from>
    <xdr:to>
      <xdr:col>19</xdr:col>
      <xdr:colOff>177800</xdr:colOff>
      <xdr:row>96</xdr:row>
      <xdr:rowOff>146493</xdr:rowOff>
    </xdr:to>
    <xdr:cxnSp macro="">
      <xdr:nvCxnSpPr>
        <xdr:cNvPr id="241" name="直線コネクタ 240"/>
        <xdr:cNvCxnSpPr/>
      </xdr:nvCxnSpPr>
      <xdr:spPr>
        <a:xfrm flipV="1">
          <a:off x="2908300" y="16541587"/>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109623</xdr:rowOff>
    </xdr:from>
    <xdr:to>
      <xdr:col>15</xdr:col>
      <xdr:colOff>50800</xdr:colOff>
      <xdr:row>96</xdr:row>
      <xdr:rowOff>146493</xdr:rowOff>
    </xdr:to>
    <xdr:cxnSp macro="">
      <xdr:nvCxnSpPr>
        <xdr:cNvPr id="244" name="直線コネクタ 243"/>
        <xdr:cNvCxnSpPr/>
      </xdr:nvCxnSpPr>
      <xdr:spPr>
        <a:xfrm>
          <a:off x="2019300" y="16568823"/>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48129</xdr:rowOff>
    </xdr:from>
    <xdr:to>
      <xdr:col>10</xdr:col>
      <xdr:colOff>114300</xdr:colOff>
      <xdr:row>96</xdr:row>
      <xdr:rowOff>109623</xdr:rowOff>
    </xdr:to>
    <xdr:cxnSp macro="">
      <xdr:nvCxnSpPr>
        <xdr:cNvPr id="247" name="直線コネクタ 246"/>
        <xdr:cNvCxnSpPr/>
      </xdr:nvCxnSpPr>
      <xdr:spPr>
        <a:xfrm>
          <a:off x="1130300" y="1650732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20222</xdr:rowOff>
    </xdr:from>
    <xdr:to>
      <xdr:col>24</xdr:col>
      <xdr:colOff>114300</xdr:colOff>
      <xdr:row>96</xdr:row>
      <xdr:rowOff>121822</xdr:rowOff>
    </xdr:to>
    <xdr:sp macro="" textlink="">
      <xdr:nvSpPr>
        <xdr:cNvPr id="257" name="楕円 256"/>
        <xdr:cNvSpPr/>
      </xdr:nvSpPr>
      <xdr:spPr>
        <a:xfrm>
          <a:off x="4584700" y="16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170099</xdr:rowOff>
    </xdr:from>
    <xdr:ext cx="534377" cy="259045"/>
    <xdr:sp macro="" textlink="">
      <xdr:nvSpPr>
        <xdr:cNvPr id="258" name="衛生費該当値テキスト"/>
        <xdr:cNvSpPr txBox="1"/>
      </xdr:nvSpPr>
      <xdr:spPr>
        <a:xfrm>
          <a:off x="4686300" y="164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31587</xdr:rowOff>
    </xdr:from>
    <xdr:to>
      <xdr:col>20</xdr:col>
      <xdr:colOff>38100</xdr:colOff>
      <xdr:row>96</xdr:row>
      <xdr:rowOff>133187</xdr:rowOff>
    </xdr:to>
    <xdr:sp macro="" textlink="">
      <xdr:nvSpPr>
        <xdr:cNvPr id="259" name="楕円 258"/>
        <xdr:cNvSpPr/>
      </xdr:nvSpPr>
      <xdr:spPr>
        <a:xfrm>
          <a:off x="3746500" y="164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124314</xdr:rowOff>
    </xdr:from>
    <xdr:ext cx="534377" cy="259045"/>
    <xdr:sp macro="" textlink="">
      <xdr:nvSpPr>
        <xdr:cNvPr id="260" name="テキスト ボックス 259"/>
        <xdr:cNvSpPr txBox="1"/>
      </xdr:nvSpPr>
      <xdr:spPr>
        <a:xfrm>
          <a:off x="3530111" y="165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95693</xdr:rowOff>
    </xdr:from>
    <xdr:to>
      <xdr:col>15</xdr:col>
      <xdr:colOff>101600</xdr:colOff>
      <xdr:row>97</xdr:row>
      <xdr:rowOff>25843</xdr:rowOff>
    </xdr:to>
    <xdr:sp macro="" textlink="">
      <xdr:nvSpPr>
        <xdr:cNvPr id="261" name="楕円 260"/>
        <xdr:cNvSpPr/>
      </xdr:nvSpPr>
      <xdr:spPr>
        <a:xfrm>
          <a:off x="2857500" y="165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16970</xdr:rowOff>
    </xdr:from>
    <xdr:ext cx="534377" cy="259045"/>
    <xdr:sp macro="" textlink="">
      <xdr:nvSpPr>
        <xdr:cNvPr id="262" name="テキスト ボックス 261"/>
        <xdr:cNvSpPr txBox="1"/>
      </xdr:nvSpPr>
      <xdr:spPr>
        <a:xfrm>
          <a:off x="2641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58823</xdr:rowOff>
    </xdr:from>
    <xdr:to>
      <xdr:col>10</xdr:col>
      <xdr:colOff>165100</xdr:colOff>
      <xdr:row>96</xdr:row>
      <xdr:rowOff>160423</xdr:rowOff>
    </xdr:to>
    <xdr:sp macro="" textlink="">
      <xdr:nvSpPr>
        <xdr:cNvPr id="263" name="楕円 262"/>
        <xdr:cNvSpPr/>
      </xdr:nvSpPr>
      <xdr:spPr>
        <a:xfrm>
          <a:off x="1968500" y="165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151550</xdr:rowOff>
    </xdr:from>
    <xdr:ext cx="534377" cy="259045"/>
    <xdr:sp macro="" textlink="">
      <xdr:nvSpPr>
        <xdr:cNvPr id="264" name="テキスト ボックス 263"/>
        <xdr:cNvSpPr txBox="1"/>
      </xdr:nvSpPr>
      <xdr:spPr>
        <a:xfrm>
          <a:off x="1752111" y="16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168779</xdr:rowOff>
    </xdr:from>
    <xdr:to>
      <xdr:col>6</xdr:col>
      <xdr:colOff>38100</xdr:colOff>
      <xdr:row>96</xdr:row>
      <xdr:rowOff>98929</xdr:rowOff>
    </xdr:to>
    <xdr:sp macro="" textlink="">
      <xdr:nvSpPr>
        <xdr:cNvPr id="265" name="楕円 264"/>
        <xdr:cNvSpPr/>
      </xdr:nvSpPr>
      <xdr:spPr>
        <a:xfrm>
          <a:off x="1079500" y="164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90056</xdr:rowOff>
    </xdr:from>
    <xdr:ext cx="534377" cy="259045"/>
    <xdr:sp macro="" textlink="">
      <xdr:nvSpPr>
        <xdr:cNvPr id="266" name="テキスト ボックス 265"/>
        <xdr:cNvSpPr txBox="1"/>
      </xdr:nvSpPr>
      <xdr:spPr>
        <a:xfrm>
          <a:off x="863111" y="165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77521</xdr:rowOff>
    </xdr:from>
    <xdr:to>
      <xdr:col>54</xdr:col>
      <xdr:colOff>189865</xdr:colOff>
      <xdr:row>38</xdr:row>
      <xdr:rowOff>138100</xdr:rowOff>
    </xdr:to>
    <xdr:cxnSp macro="">
      <xdr:nvCxnSpPr>
        <xdr:cNvPr id="288" name="直線コネクタ 287"/>
        <xdr:cNvCxnSpPr/>
      </xdr:nvCxnSpPr>
      <xdr:spPr>
        <a:xfrm flipV="1">
          <a:off x="10475595" y="5906821"/>
          <a:ext cx="1270" cy="74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141927</xdr:rowOff>
    </xdr:from>
    <xdr:ext cx="249299" cy="259045"/>
    <xdr:sp macro="" textlink="">
      <xdr:nvSpPr>
        <xdr:cNvPr id="289" name="労働費最小値テキスト"/>
        <xdr:cNvSpPr txBox="1"/>
      </xdr:nvSpPr>
      <xdr:spPr>
        <a:xfrm>
          <a:off x="10528300" y="665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138100</xdr:rowOff>
    </xdr:from>
    <xdr:to>
      <xdr:col>55</xdr:col>
      <xdr:colOff>88900</xdr:colOff>
      <xdr:row>38</xdr:row>
      <xdr:rowOff>138100</xdr:rowOff>
    </xdr:to>
    <xdr:cxnSp macro="">
      <xdr:nvCxnSpPr>
        <xdr:cNvPr id="290" name="直線コネクタ 289"/>
        <xdr:cNvCxnSpPr/>
      </xdr:nvCxnSpPr>
      <xdr:spPr>
        <a:xfrm>
          <a:off x="10388600" y="66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24198</xdr:rowOff>
    </xdr:from>
    <xdr:ext cx="469744" cy="259045"/>
    <xdr:sp macro="" textlink="">
      <xdr:nvSpPr>
        <xdr:cNvPr id="291" name="労働費最大値テキスト"/>
        <xdr:cNvSpPr txBox="1"/>
      </xdr:nvSpPr>
      <xdr:spPr>
        <a:xfrm>
          <a:off x="10528300" y="56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77521</xdr:rowOff>
    </xdr:from>
    <xdr:to>
      <xdr:col>55</xdr:col>
      <xdr:colOff>88900</xdr:colOff>
      <xdr:row>34</xdr:row>
      <xdr:rowOff>77521</xdr:rowOff>
    </xdr:to>
    <xdr:cxnSp macro="">
      <xdr:nvCxnSpPr>
        <xdr:cNvPr id="292" name="直線コネクタ 291"/>
        <xdr:cNvCxnSpPr/>
      </xdr:nvCxnSpPr>
      <xdr:spPr>
        <a:xfrm>
          <a:off x="10388600" y="590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xdr:rowOff>
    </xdr:from>
    <xdr:to>
      <xdr:col>55</xdr:col>
      <xdr:colOff>0</xdr:colOff>
      <xdr:row>38</xdr:row>
      <xdr:rowOff>41859</xdr:rowOff>
    </xdr:to>
    <xdr:cxnSp macro="">
      <xdr:nvCxnSpPr>
        <xdr:cNvPr id="293" name="直線コネクタ 292"/>
        <xdr:cNvCxnSpPr/>
      </xdr:nvCxnSpPr>
      <xdr:spPr>
        <a:xfrm flipV="1">
          <a:off x="9639300" y="6526555"/>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98747</xdr:rowOff>
    </xdr:from>
    <xdr:ext cx="378565" cy="259045"/>
    <xdr:sp macro="" textlink="">
      <xdr:nvSpPr>
        <xdr:cNvPr id="294" name="労働費平均値テキスト"/>
        <xdr:cNvSpPr txBox="1"/>
      </xdr:nvSpPr>
      <xdr:spPr>
        <a:xfrm>
          <a:off x="10528300" y="6270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75870</xdr:rowOff>
    </xdr:from>
    <xdr:to>
      <xdr:col>55</xdr:col>
      <xdr:colOff>50800</xdr:colOff>
      <xdr:row>38</xdr:row>
      <xdr:rowOff>6020</xdr:rowOff>
    </xdr:to>
    <xdr:sp macro="" textlink="">
      <xdr:nvSpPr>
        <xdr:cNvPr id="295" name="フローチャート: 判断 294"/>
        <xdr:cNvSpPr/>
      </xdr:nvSpPr>
      <xdr:spPr>
        <a:xfrm>
          <a:off x="104267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75463</xdr:rowOff>
    </xdr:from>
    <xdr:to>
      <xdr:col>50</xdr:col>
      <xdr:colOff>114300</xdr:colOff>
      <xdr:row>38</xdr:row>
      <xdr:rowOff>41859</xdr:rowOff>
    </xdr:to>
    <xdr:cxnSp macro="">
      <xdr:nvCxnSpPr>
        <xdr:cNvPr id="296" name="直線コネクタ 295"/>
        <xdr:cNvCxnSpPr/>
      </xdr:nvCxnSpPr>
      <xdr:spPr>
        <a:xfrm>
          <a:off x="8750300" y="5390413"/>
          <a:ext cx="889000" cy="11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70383</xdr:rowOff>
    </xdr:from>
    <xdr:to>
      <xdr:col>50</xdr:col>
      <xdr:colOff>165100</xdr:colOff>
      <xdr:row>38</xdr:row>
      <xdr:rowOff>533</xdr:rowOff>
    </xdr:to>
    <xdr:sp macro="" textlink="">
      <xdr:nvSpPr>
        <xdr:cNvPr id="297" name="フローチャート: 判断 296"/>
        <xdr:cNvSpPr/>
      </xdr:nvSpPr>
      <xdr:spPr>
        <a:xfrm>
          <a:off x="9588500" y="641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17060</xdr:rowOff>
    </xdr:from>
    <xdr:ext cx="378565" cy="259045"/>
    <xdr:sp macro="" textlink="">
      <xdr:nvSpPr>
        <xdr:cNvPr id="298" name="テキスト ボックス 297"/>
        <xdr:cNvSpPr txBox="1"/>
      </xdr:nvSpPr>
      <xdr:spPr>
        <a:xfrm>
          <a:off x="9450017" y="618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75463</xdr:rowOff>
    </xdr:from>
    <xdr:to>
      <xdr:col>45</xdr:col>
      <xdr:colOff>177800</xdr:colOff>
      <xdr:row>36</xdr:row>
      <xdr:rowOff>82321</xdr:rowOff>
    </xdr:to>
    <xdr:cxnSp macro="">
      <xdr:nvCxnSpPr>
        <xdr:cNvPr id="299" name="直線コネクタ 298"/>
        <xdr:cNvCxnSpPr/>
      </xdr:nvCxnSpPr>
      <xdr:spPr>
        <a:xfrm flipV="1">
          <a:off x="7861300" y="5390413"/>
          <a:ext cx="889000" cy="8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42723</xdr:rowOff>
    </xdr:from>
    <xdr:to>
      <xdr:col>46</xdr:col>
      <xdr:colOff>38100</xdr:colOff>
      <xdr:row>37</xdr:row>
      <xdr:rowOff>144323</xdr:rowOff>
    </xdr:to>
    <xdr:sp macro="" textlink="">
      <xdr:nvSpPr>
        <xdr:cNvPr id="300" name="フローチャート: 判断 299"/>
        <xdr:cNvSpPr/>
      </xdr:nvSpPr>
      <xdr:spPr>
        <a:xfrm>
          <a:off x="86995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135450</xdr:rowOff>
    </xdr:from>
    <xdr:ext cx="378565" cy="259045"/>
    <xdr:sp macro="" textlink="">
      <xdr:nvSpPr>
        <xdr:cNvPr id="301" name="テキスト ボックス 300"/>
        <xdr:cNvSpPr txBox="1"/>
      </xdr:nvSpPr>
      <xdr:spPr>
        <a:xfrm>
          <a:off x="8561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82321</xdr:rowOff>
    </xdr:from>
    <xdr:to>
      <xdr:col>41</xdr:col>
      <xdr:colOff>50800</xdr:colOff>
      <xdr:row>36</xdr:row>
      <xdr:rowOff>128041</xdr:rowOff>
    </xdr:to>
    <xdr:cxnSp macro="">
      <xdr:nvCxnSpPr>
        <xdr:cNvPr id="302" name="直線コネクタ 301"/>
        <xdr:cNvCxnSpPr/>
      </xdr:nvCxnSpPr>
      <xdr:spPr>
        <a:xfrm flipV="1">
          <a:off x="6972300" y="625452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53924</xdr:rowOff>
    </xdr:from>
    <xdr:to>
      <xdr:col>41</xdr:col>
      <xdr:colOff>101600</xdr:colOff>
      <xdr:row>37</xdr:row>
      <xdr:rowOff>155524</xdr:rowOff>
    </xdr:to>
    <xdr:sp macro="" textlink="">
      <xdr:nvSpPr>
        <xdr:cNvPr id="303" name="フローチャート: 判断 302"/>
        <xdr:cNvSpPr/>
      </xdr:nvSpPr>
      <xdr:spPr>
        <a:xfrm>
          <a:off x="7810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146651</xdr:rowOff>
    </xdr:from>
    <xdr:ext cx="378565" cy="259045"/>
    <xdr:sp macro="" textlink="">
      <xdr:nvSpPr>
        <xdr:cNvPr id="304" name="テキスト ボックス 303"/>
        <xdr:cNvSpPr txBox="1"/>
      </xdr:nvSpPr>
      <xdr:spPr>
        <a:xfrm>
          <a:off x="7672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38151</xdr:rowOff>
    </xdr:from>
    <xdr:to>
      <xdr:col>36</xdr:col>
      <xdr:colOff>165100</xdr:colOff>
      <xdr:row>37</xdr:row>
      <xdr:rowOff>139751</xdr:rowOff>
    </xdr:to>
    <xdr:sp macro="" textlink="">
      <xdr:nvSpPr>
        <xdr:cNvPr id="305" name="フローチャート: 判断 304"/>
        <xdr:cNvSpPr/>
      </xdr:nvSpPr>
      <xdr:spPr>
        <a:xfrm>
          <a:off x="6921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130878</xdr:rowOff>
    </xdr:from>
    <xdr:ext cx="378565" cy="259045"/>
    <xdr:sp macro="" textlink="">
      <xdr:nvSpPr>
        <xdr:cNvPr id="306" name="テキスト ボックス 305"/>
        <xdr:cNvSpPr txBox="1"/>
      </xdr:nvSpPr>
      <xdr:spPr>
        <a:xfrm>
          <a:off x="6783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132106</xdr:rowOff>
    </xdr:from>
    <xdr:to>
      <xdr:col>55</xdr:col>
      <xdr:colOff>50800</xdr:colOff>
      <xdr:row>38</xdr:row>
      <xdr:rowOff>62255</xdr:rowOff>
    </xdr:to>
    <xdr:sp macro="" textlink="">
      <xdr:nvSpPr>
        <xdr:cNvPr id="312" name="楕円 311"/>
        <xdr:cNvSpPr/>
      </xdr:nvSpPr>
      <xdr:spPr>
        <a:xfrm>
          <a:off x="10426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54297</xdr:rowOff>
    </xdr:from>
    <xdr:ext cx="378565" cy="259045"/>
    <xdr:sp macro="" textlink="">
      <xdr:nvSpPr>
        <xdr:cNvPr id="313" name="労働費該当値テキスト"/>
        <xdr:cNvSpPr txBox="1"/>
      </xdr:nvSpPr>
      <xdr:spPr>
        <a:xfrm>
          <a:off x="10528300" y="63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162509</xdr:rowOff>
    </xdr:from>
    <xdr:to>
      <xdr:col>50</xdr:col>
      <xdr:colOff>165100</xdr:colOff>
      <xdr:row>38</xdr:row>
      <xdr:rowOff>92659</xdr:rowOff>
    </xdr:to>
    <xdr:sp macro="" textlink="">
      <xdr:nvSpPr>
        <xdr:cNvPr id="314" name="楕円 313"/>
        <xdr:cNvSpPr/>
      </xdr:nvSpPr>
      <xdr:spPr>
        <a:xfrm>
          <a:off x="9588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83786</xdr:rowOff>
    </xdr:from>
    <xdr:ext cx="378565" cy="259045"/>
    <xdr:sp macro="" textlink="">
      <xdr:nvSpPr>
        <xdr:cNvPr id="315" name="テキスト ボックス 314"/>
        <xdr:cNvSpPr txBox="1"/>
      </xdr:nvSpPr>
      <xdr:spPr>
        <a:xfrm>
          <a:off x="9450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24663</xdr:rowOff>
    </xdr:from>
    <xdr:to>
      <xdr:col>46</xdr:col>
      <xdr:colOff>38100</xdr:colOff>
      <xdr:row>31</xdr:row>
      <xdr:rowOff>126263</xdr:rowOff>
    </xdr:to>
    <xdr:sp macro="" textlink="">
      <xdr:nvSpPr>
        <xdr:cNvPr id="316" name="楕円 315"/>
        <xdr:cNvSpPr/>
      </xdr:nvSpPr>
      <xdr:spPr>
        <a:xfrm>
          <a:off x="8699500" y="53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142790</xdr:rowOff>
    </xdr:from>
    <xdr:ext cx="469744" cy="259045"/>
    <xdr:sp macro="" textlink="">
      <xdr:nvSpPr>
        <xdr:cNvPr id="317" name="テキスト ボックス 316"/>
        <xdr:cNvSpPr txBox="1"/>
      </xdr:nvSpPr>
      <xdr:spPr>
        <a:xfrm>
          <a:off x="8515428" y="511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31521</xdr:rowOff>
    </xdr:from>
    <xdr:to>
      <xdr:col>41</xdr:col>
      <xdr:colOff>101600</xdr:colOff>
      <xdr:row>36</xdr:row>
      <xdr:rowOff>133121</xdr:rowOff>
    </xdr:to>
    <xdr:sp macro="" textlink="">
      <xdr:nvSpPr>
        <xdr:cNvPr id="318" name="楕円 317"/>
        <xdr:cNvSpPr/>
      </xdr:nvSpPr>
      <xdr:spPr>
        <a:xfrm>
          <a:off x="7810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149648</xdr:rowOff>
    </xdr:from>
    <xdr:ext cx="469744" cy="259045"/>
    <xdr:sp macro="" textlink="">
      <xdr:nvSpPr>
        <xdr:cNvPr id="319" name="テキスト ボックス 318"/>
        <xdr:cNvSpPr txBox="1"/>
      </xdr:nvSpPr>
      <xdr:spPr>
        <a:xfrm>
          <a:off x="7626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77241</xdr:rowOff>
    </xdr:from>
    <xdr:to>
      <xdr:col>36</xdr:col>
      <xdr:colOff>165100</xdr:colOff>
      <xdr:row>37</xdr:row>
      <xdr:rowOff>7391</xdr:rowOff>
    </xdr:to>
    <xdr:sp macro="" textlink="">
      <xdr:nvSpPr>
        <xdr:cNvPr id="320" name="楕円 319"/>
        <xdr:cNvSpPr/>
      </xdr:nvSpPr>
      <xdr:spPr>
        <a:xfrm>
          <a:off x="6921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23918</xdr:rowOff>
    </xdr:from>
    <xdr:ext cx="469744" cy="259045"/>
    <xdr:sp macro="" textlink="">
      <xdr:nvSpPr>
        <xdr:cNvPr id="321" name="テキスト ボックス 320"/>
        <xdr:cNvSpPr txBox="1"/>
      </xdr:nvSpPr>
      <xdr:spPr>
        <a:xfrm>
          <a:off x="6737428" y="60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137963</xdr:rowOff>
    </xdr:from>
    <xdr:to>
      <xdr:col>55</xdr:col>
      <xdr:colOff>0</xdr:colOff>
      <xdr:row>58</xdr:row>
      <xdr:rowOff>138054</xdr:rowOff>
    </xdr:to>
    <xdr:cxnSp macro="">
      <xdr:nvCxnSpPr>
        <xdr:cNvPr id="348" name="直線コネクタ 347"/>
        <xdr:cNvCxnSpPr/>
      </xdr:nvCxnSpPr>
      <xdr:spPr>
        <a:xfrm>
          <a:off x="9639300" y="1008206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136499</xdr:rowOff>
    </xdr:from>
    <xdr:to>
      <xdr:col>50</xdr:col>
      <xdr:colOff>114300</xdr:colOff>
      <xdr:row>58</xdr:row>
      <xdr:rowOff>137963</xdr:rowOff>
    </xdr:to>
    <xdr:cxnSp macro="">
      <xdr:nvCxnSpPr>
        <xdr:cNvPr id="351" name="直線コネクタ 350"/>
        <xdr:cNvCxnSpPr/>
      </xdr:nvCxnSpPr>
      <xdr:spPr>
        <a:xfrm>
          <a:off x="8750300" y="1008059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136499</xdr:rowOff>
    </xdr:from>
    <xdr:to>
      <xdr:col>45</xdr:col>
      <xdr:colOff>177800</xdr:colOff>
      <xdr:row>58</xdr:row>
      <xdr:rowOff>137185</xdr:rowOff>
    </xdr:to>
    <xdr:cxnSp macro="">
      <xdr:nvCxnSpPr>
        <xdr:cNvPr id="354" name="直線コネクタ 353"/>
        <xdr:cNvCxnSpPr/>
      </xdr:nvCxnSpPr>
      <xdr:spPr>
        <a:xfrm flipV="1">
          <a:off x="7861300" y="100805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137185</xdr:rowOff>
    </xdr:from>
    <xdr:to>
      <xdr:col>41</xdr:col>
      <xdr:colOff>50800</xdr:colOff>
      <xdr:row>58</xdr:row>
      <xdr:rowOff>137734</xdr:rowOff>
    </xdr:to>
    <xdr:cxnSp macro="">
      <xdr:nvCxnSpPr>
        <xdr:cNvPr id="357" name="直線コネクタ 356"/>
        <xdr:cNvCxnSpPr/>
      </xdr:nvCxnSpPr>
      <xdr:spPr>
        <a:xfrm flipV="1">
          <a:off x="6972300" y="100812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87254</xdr:rowOff>
    </xdr:from>
    <xdr:to>
      <xdr:col>55</xdr:col>
      <xdr:colOff>50800</xdr:colOff>
      <xdr:row>59</xdr:row>
      <xdr:rowOff>17404</xdr:rowOff>
    </xdr:to>
    <xdr:sp macro="" textlink="">
      <xdr:nvSpPr>
        <xdr:cNvPr id="367" name="楕円 366"/>
        <xdr:cNvSpPr/>
      </xdr:nvSpPr>
      <xdr:spPr>
        <a:xfrm>
          <a:off x="104267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2181</xdr:rowOff>
    </xdr:from>
    <xdr:ext cx="313932" cy="259045"/>
    <xdr:sp macro="" textlink="">
      <xdr:nvSpPr>
        <xdr:cNvPr id="368" name="農林水産業費該当値テキスト"/>
        <xdr:cNvSpPr txBox="1"/>
      </xdr:nvSpPr>
      <xdr:spPr>
        <a:xfrm>
          <a:off x="10528300" y="9946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87163</xdr:rowOff>
    </xdr:from>
    <xdr:to>
      <xdr:col>50</xdr:col>
      <xdr:colOff>165100</xdr:colOff>
      <xdr:row>59</xdr:row>
      <xdr:rowOff>17313</xdr:rowOff>
    </xdr:to>
    <xdr:sp macro="" textlink="">
      <xdr:nvSpPr>
        <xdr:cNvPr id="369" name="楕円 368"/>
        <xdr:cNvSpPr/>
      </xdr:nvSpPr>
      <xdr:spPr>
        <a:xfrm>
          <a:off x="9588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8440</xdr:rowOff>
    </xdr:from>
    <xdr:ext cx="313932" cy="259045"/>
    <xdr:sp macro="" textlink="">
      <xdr:nvSpPr>
        <xdr:cNvPr id="370" name="テキスト ボックス 369"/>
        <xdr:cNvSpPr txBox="1"/>
      </xdr:nvSpPr>
      <xdr:spPr>
        <a:xfrm>
          <a:off x="9482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85699</xdr:rowOff>
    </xdr:from>
    <xdr:to>
      <xdr:col>46</xdr:col>
      <xdr:colOff>38100</xdr:colOff>
      <xdr:row>59</xdr:row>
      <xdr:rowOff>15849</xdr:rowOff>
    </xdr:to>
    <xdr:sp macro="" textlink="">
      <xdr:nvSpPr>
        <xdr:cNvPr id="371" name="楕円 370"/>
        <xdr:cNvSpPr/>
      </xdr:nvSpPr>
      <xdr:spPr>
        <a:xfrm>
          <a:off x="8699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6976</xdr:rowOff>
    </xdr:from>
    <xdr:ext cx="313932" cy="259045"/>
    <xdr:sp macro="" textlink="">
      <xdr:nvSpPr>
        <xdr:cNvPr id="372" name="テキスト ボックス 371"/>
        <xdr:cNvSpPr txBox="1"/>
      </xdr:nvSpPr>
      <xdr:spPr>
        <a:xfrm>
          <a:off x="8593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86385</xdr:rowOff>
    </xdr:from>
    <xdr:to>
      <xdr:col>41</xdr:col>
      <xdr:colOff>101600</xdr:colOff>
      <xdr:row>59</xdr:row>
      <xdr:rowOff>16535</xdr:rowOff>
    </xdr:to>
    <xdr:sp macro="" textlink="">
      <xdr:nvSpPr>
        <xdr:cNvPr id="373" name="楕円 372"/>
        <xdr:cNvSpPr/>
      </xdr:nvSpPr>
      <xdr:spPr>
        <a:xfrm>
          <a:off x="7810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7662</xdr:rowOff>
    </xdr:from>
    <xdr:ext cx="313932" cy="259045"/>
    <xdr:sp macro="" textlink="">
      <xdr:nvSpPr>
        <xdr:cNvPr id="374" name="テキスト ボックス 373"/>
        <xdr:cNvSpPr txBox="1"/>
      </xdr:nvSpPr>
      <xdr:spPr>
        <a:xfrm>
          <a:off x="7704333" y="101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86934</xdr:rowOff>
    </xdr:from>
    <xdr:to>
      <xdr:col>36</xdr:col>
      <xdr:colOff>165100</xdr:colOff>
      <xdr:row>59</xdr:row>
      <xdr:rowOff>17084</xdr:rowOff>
    </xdr:to>
    <xdr:sp macro="" textlink="">
      <xdr:nvSpPr>
        <xdr:cNvPr id="375" name="楕円 374"/>
        <xdr:cNvSpPr/>
      </xdr:nvSpPr>
      <xdr:spPr>
        <a:xfrm>
          <a:off x="6921500" y="100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8211</xdr:rowOff>
    </xdr:from>
    <xdr:ext cx="313932" cy="259045"/>
    <xdr:sp macro="" textlink="">
      <xdr:nvSpPr>
        <xdr:cNvPr id="376" name="テキスト ボックス 375"/>
        <xdr:cNvSpPr txBox="1"/>
      </xdr:nvSpPr>
      <xdr:spPr>
        <a:xfrm>
          <a:off x="6815333" y="10123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14982</xdr:rowOff>
    </xdr:from>
    <xdr:to>
      <xdr:col>55</xdr:col>
      <xdr:colOff>0</xdr:colOff>
      <xdr:row>79</xdr:row>
      <xdr:rowOff>22003</xdr:rowOff>
    </xdr:to>
    <xdr:cxnSp macro="">
      <xdr:nvCxnSpPr>
        <xdr:cNvPr id="407" name="直線コネクタ 406"/>
        <xdr:cNvCxnSpPr/>
      </xdr:nvCxnSpPr>
      <xdr:spPr>
        <a:xfrm flipV="1">
          <a:off x="9639300" y="13559532"/>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22003</xdr:rowOff>
    </xdr:from>
    <xdr:to>
      <xdr:col>50</xdr:col>
      <xdr:colOff>114300</xdr:colOff>
      <xdr:row>79</xdr:row>
      <xdr:rowOff>28045</xdr:rowOff>
    </xdr:to>
    <xdr:cxnSp macro="">
      <xdr:nvCxnSpPr>
        <xdr:cNvPr id="410" name="直線コネクタ 409"/>
        <xdr:cNvCxnSpPr/>
      </xdr:nvCxnSpPr>
      <xdr:spPr>
        <a:xfrm flipV="1">
          <a:off x="8750300" y="1356655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23278</xdr:rowOff>
    </xdr:from>
    <xdr:to>
      <xdr:col>45</xdr:col>
      <xdr:colOff>177800</xdr:colOff>
      <xdr:row>79</xdr:row>
      <xdr:rowOff>28045</xdr:rowOff>
    </xdr:to>
    <xdr:cxnSp macro="">
      <xdr:nvCxnSpPr>
        <xdr:cNvPr id="413" name="直線コネクタ 412"/>
        <xdr:cNvCxnSpPr/>
      </xdr:nvCxnSpPr>
      <xdr:spPr>
        <a:xfrm>
          <a:off x="7861300" y="13567828"/>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154428</xdr:rowOff>
    </xdr:from>
    <xdr:to>
      <xdr:col>41</xdr:col>
      <xdr:colOff>50800</xdr:colOff>
      <xdr:row>79</xdr:row>
      <xdr:rowOff>23278</xdr:rowOff>
    </xdr:to>
    <xdr:cxnSp macro="">
      <xdr:nvCxnSpPr>
        <xdr:cNvPr id="416" name="直線コネクタ 415"/>
        <xdr:cNvCxnSpPr/>
      </xdr:nvCxnSpPr>
      <xdr:spPr>
        <a:xfrm>
          <a:off x="6972300" y="13527528"/>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135632</xdr:rowOff>
    </xdr:from>
    <xdr:to>
      <xdr:col>55</xdr:col>
      <xdr:colOff>50800</xdr:colOff>
      <xdr:row>79</xdr:row>
      <xdr:rowOff>65782</xdr:rowOff>
    </xdr:to>
    <xdr:sp macro="" textlink="">
      <xdr:nvSpPr>
        <xdr:cNvPr id="426" name="楕円 425"/>
        <xdr:cNvSpPr/>
      </xdr:nvSpPr>
      <xdr:spPr>
        <a:xfrm>
          <a:off x="10426700" y="13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50559</xdr:rowOff>
    </xdr:from>
    <xdr:ext cx="469744" cy="259045"/>
    <xdr:sp macro="" textlink="">
      <xdr:nvSpPr>
        <xdr:cNvPr id="427" name="商工費該当値テキスト"/>
        <xdr:cNvSpPr txBox="1"/>
      </xdr:nvSpPr>
      <xdr:spPr>
        <a:xfrm>
          <a:off x="10528300" y="1342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142653</xdr:rowOff>
    </xdr:from>
    <xdr:to>
      <xdr:col>50</xdr:col>
      <xdr:colOff>165100</xdr:colOff>
      <xdr:row>79</xdr:row>
      <xdr:rowOff>72803</xdr:rowOff>
    </xdr:to>
    <xdr:sp macro="" textlink="">
      <xdr:nvSpPr>
        <xdr:cNvPr id="428" name="楕円 427"/>
        <xdr:cNvSpPr/>
      </xdr:nvSpPr>
      <xdr:spPr>
        <a:xfrm>
          <a:off x="9588500" y="13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63930</xdr:rowOff>
    </xdr:from>
    <xdr:ext cx="469744" cy="259045"/>
    <xdr:sp macro="" textlink="">
      <xdr:nvSpPr>
        <xdr:cNvPr id="429" name="テキスト ボックス 428"/>
        <xdr:cNvSpPr txBox="1"/>
      </xdr:nvSpPr>
      <xdr:spPr>
        <a:xfrm>
          <a:off x="9404428" y="136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148695</xdr:rowOff>
    </xdr:from>
    <xdr:to>
      <xdr:col>46</xdr:col>
      <xdr:colOff>38100</xdr:colOff>
      <xdr:row>79</xdr:row>
      <xdr:rowOff>78845</xdr:rowOff>
    </xdr:to>
    <xdr:sp macro="" textlink="">
      <xdr:nvSpPr>
        <xdr:cNvPr id="430" name="楕円 429"/>
        <xdr:cNvSpPr/>
      </xdr:nvSpPr>
      <xdr:spPr>
        <a:xfrm>
          <a:off x="8699500" y="135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69972</xdr:rowOff>
    </xdr:from>
    <xdr:ext cx="469744" cy="259045"/>
    <xdr:sp macro="" textlink="">
      <xdr:nvSpPr>
        <xdr:cNvPr id="431" name="テキスト ボックス 430"/>
        <xdr:cNvSpPr txBox="1"/>
      </xdr:nvSpPr>
      <xdr:spPr>
        <a:xfrm>
          <a:off x="8515428" y="136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143928</xdr:rowOff>
    </xdr:from>
    <xdr:to>
      <xdr:col>41</xdr:col>
      <xdr:colOff>101600</xdr:colOff>
      <xdr:row>79</xdr:row>
      <xdr:rowOff>74078</xdr:rowOff>
    </xdr:to>
    <xdr:sp macro="" textlink="">
      <xdr:nvSpPr>
        <xdr:cNvPr id="432" name="楕円 431"/>
        <xdr:cNvSpPr/>
      </xdr:nvSpPr>
      <xdr:spPr>
        <a:xfrm>
          <a:off x="7810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65205</xdr:rowOff>
    </xdr:from>
    <xdr:ext cx="469744" cy="259045"/>
    <xdr:sp macro="" textlink="">
      <xdr:nvSpPr>
        <xdr:cNvPr id="433" name="テキスト ボックス 432"/>
        <xdr:cNvSpPr txBox="1"/>
      </xdr:nvSpPr>
      <xdr:spPr>
        <a:xfrm>
          <a:off x="7626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103628</xdr:rowOff>
    </xdr:from>
    <xdr:to>
      <xdr:col>36</xdr:col>
      <xdr:colOff>165100</xdr:colOff>
      <xdr:row>79</xdr:row>
      <xdr:rowOff>33778</xdr:rowOff>
    </xdr:to>
    <xdr:sp macro="" textlink="">
      <xdr:nvSpPr>
        <xdr:cNvPr id="434" name="楕円 433"/>
        <xdr:cNvSpPr/>
      </xdr:nvSpPr>
      <xdr:spPr>
        <a:xfrm>
          <a:off x="6921500" y="13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24905</xdr:rowOff>
    </xdr:from>
    <xdr:ext cx="469744" cy="259045"/>
    <xdr:sp macro="" textlink="">
      <xdr:nvSpPr>
        <xdr:cNvPr id="435" name="テキスト ボックス 434"/>
        <xdr:cNvSpPr txBox="1"/>
      </xdr:nvSpPr>
      <xdr:spPr>
        <a:xfrm>
          <a:off x="6737428" y="1356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61464</xdr:rowOff>
    </xdr:from>
    <xdr:to>
      <xdr:col>55</xdr:col>
      <xdr:colOff>0</xdr:colOff>
      <xdr:row>97</xdr:row>
      <xdr:rowOff>62607</xdr:rowOff>
    </xdr:to>
    <xdr:cxnSp macro="">
      <xdr:nvCxnSpPr>
        <xdr:cNvPr id="466" name="直線コネクタ 465"/>
        <xdr:cNvCxnSpPr/>
      </xdr:nvCxnSpPr>
      <xdr:spPr>
        <a:xfrm>
          <a:off x="9639300" y="1669211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169114</xdr:rowOff>
    </xdr:from>
    <xdr:to>
      <xdr:col>50</xdr:col>
      <xdr:colOff>114300</xdr:colOff>
      <xdr:row>97</xdr:row>
      <xdr:rowOff>61464</xdr:rowOff>
    </xdr:to>
    <xdr:cxnSp macro="">
      <xdr:nvCxnSpPr>
        <xdr:cNvPr id="469" name="直線コネクタ 468"/>
        <xdr:cNvCxnSpPr/>
      </xdr:nvCxnSpPr>
      <xdr:spPr>
        <a:xfrm>
          <a:off x="8750300" y="16628314"/>
          <a:ext cx="889000" cy="6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80352</xdr:rowOff>
    </xdr:from>
    <xdr:to>
      <xdr:col>45</xdr:col>
      <xdr:colOff>177800</xdr:colOff>
      <xdr:row>96</xdr:row>
      <xdr:rowOff>169114</xdr:rowOff>
    </xdr:to>
    <xdr:cxnSp macro="">
      <xdr:nvCxnSpPr>
        <xdr:cNvPr id="472" name="直線コネクタ 471"/>
        <xdr:cNvCxnSpPr/>
      </xdr:nvCxnSpPr>
      <xdr:spPr>
        <a:xfrm>
          <a:off x="7861300" y="16539552"/>
          <a:ext cx="8890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18183</xdr:rowOff>
    </xdr:from>
    <xdr:to>
      <xdr:col>41</xdr:col>
      <xdr:colOff>50800</xdr:colOff>
      <xdr:row>96</xdr:row>
      <xdr:rowOff>80352</xdr:rowOff>
    </xdr:to>
    <xdr:cxnSp macro="">
      <xdr:nvCxnSpPr>
        <xdr:cNvPr id="475" name="直線コネクタ 474"/>
        <xdr:cNvCxnSpPr/>
      </xdr:nvCxnSpPr>
      <xdr:spPr>
        <a:xfrm>
          <a:off x="6972300" y="16477383"/>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11807</xdr:rowOff>
    </xdr:from>
    <xdr:to>
      <xdr:col>55</xdr:col>
      <xdr:colOff>50800</xdr:colOff>
      <xdr:row>97</xdr:row>
      <xdr:rowOff>113407</xdr:rowOff>
    </xdr:to>
    <xdr:sp macro="" textlink="">
      <xdr:nvSpPr>
        <xdr:cNvPr id="485" name="楕円 484"/>
        <xdr:cNvSpPr/>
      </xdr:nvSpPr>
      <xdr:spPr>
        <a:xfrm>
          <a:off x="10426700" y="166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161684</xdr:rowOff>
    </xdr:from>
    <xdr:ext cx="534377" cy="259045"/>
    <xdr:sp macro="" textlink="">
      <xdr:nvSpPr>
        <xdr:cNvPr id="486" name="土木費該当値テキスト"/>
        <xdr:cNvSpPr txBox="1"/>
      </xdr:nvSpPr>
      <xdr:spPr>
        <a:xfrm>
          <a:off x="10528300" y="166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10664</xdr:rowOff>
    </xdr:from>
    <xdr:to>
      <xdr:col>50</xdr:col>
      <xdr:colOff>165100</xdr:colOff>
      <xdr:row>97</xdr:row>
      <xdr:rowOff>112264</xdr:rowOff>
    </xdr:to>
    <xdr:sp macro="" textlink="">
      <xdr:nvSpPr>
        <xdr:cNvPr id="487" name="楕円 486"/>
        <xdr:cNvSpPr/>
      </xdr:nvSpPr>
      <xdr:spPr>
        <a:xfrm>
          <a:off x="9588500" y="166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103391</xdr:rowOff>
    </xdr:from>
    <xdr:ext cx="534377" cy="259045"/>
    <xdr:sp macro="" textlink="">
      <xdr:nvSpPr>
        <xdr:cNvPr id="488" name="テキスト ボックス 487"/>
        <xdr:cNvSpPr txBox="1"/>
      </xdr:nvSpPr>
      <xdr:spPr>
        <a:xfrm>
          <a:off x="9372111" y="167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118314</xdr:rowOff>
    </xdr:from>
    <xdr:to>
      <xdr:col>46</xdr:col>
      <xdr:colOff>38100</xdr:colOff>
      <xdr:row>97</xdr:row>
      <xdr:rowOff>48464</xdr:rowOff>
    </xdr:to>
    <xdr:sp macro="" textlink="">
      <xdr:nvSpPr>
        <xdr:cNvPr id="489" name="楕円 488"/>
        <xdr:cNvSpPr/>
      </xdr:nvSpPr>
      <xdr:spPr>
        <a:xfrm>
          <a:off x="86995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64991</xdr:rowOff>
    </xdr:from>
    <xdr:ext cx="534377" cy="259045"/>
    <xdr:sp macro="" textlink="">
      <xdr:nvSpPr>
        <xdr:cNvPr id="490" name="テキスト ボックス 489"/>
        <xdr:cNvSpPr txBox="1"/>
      </xdr:nvSpPr>
      <xdr:spPr>
        <a:xfrm>
          <a:off x="8483111" y="163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29552</xdr:rowOff>
    </xdr:from>
    <xdr:to>
      <xdr:col>41</xdr:col>
      <xdr:colOff>101600</xdr:colOff>
      <xdr:row>96</xdr:row>
      <xdr:rowOff>131152</xdr:rowOff>
    </xdr:to>
    <xdr:sp macro="" textlink="">
      <xdr:nvSpPr>
        <xdr:cNvPr id="491" name="楕円 490"/>
        <xdr:cNvSpPr/>
      </xdr:nvSpPr>
      <xdr:spPr>
        <a:xfrm>
          <a:off x="7810500" y="164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147679</xdr:rowOff>
    </xdr:from>
    <xdr:ext cx="534377" cy="259045"/>
    <xdr:sp macro="" textlink="">
      <xdr:nvSpPr>
        <xdr:cNvPr id="492" name="テキスト ボックス 491"/>
        <xdr:cNvSpPr txBox="1"/>
      </xdr:nvSpPr>
      <xdr:spPr>
        <a:xfrm>
          <a:off x="7594111" y="162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138833</xdr:rowOff>
    </xdr:from>
    <xdr:to>
      <xdr:col>36</xdr:col>
      <xdr:colOff>165100</xdr:colOff>
      <xdr:row>96</xdr:row>
      <xdr:rowOff>68983</xdr:rowOff>
    </xdr:to>
    <xdr:sp macro="" textlink="">
      <xdr:nvSpPr>
        <xdr:cNvPr id="493" name="楕円 492"/>
        <xdr:cNvSpPr/>
      </xdr:nvSpPr>
      <xdr:spPr>
        <a:xfrm>
          <a:off x="6921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85510</xdr:rowOff>
    </xdr:from>
    <xdr:ext cx="534377" cy="259045"/>
    <xdr:sp macro="" textlink="">
      <xdr:nvSpPr>
        <xdr:cNvPr id="494" name="テキスト ボックス 493"/>
        <xdr:cNvSpPr txBox="1"/>
      </xdr:nvSpPr>
      <xdr:spPr>
        <a:xfrm>
          <a:off x="6705111" y="1620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144490</xdr:rowOff>
    </xdr:from>
    <xdr:to>
      <xdr:col>85</xdr:col>
      <xdr:colOff>127000</xdr:colOff>
      <xdr:row>38</xdr:row>
      <xdr:rowOff>59690</xdr:rowOff>
    </xdr:to>
    <xdr:cxnSp macro="">
      <xdr:nvCxnSpPr>
        <xdr:cNvPr id="526" name="直線コネクタ 525"/>
        <xdr:cNvCxnSpPr/>
      </xdr:nvCxnSpPr>
      <xdr:spPr>
        <a:xfrm flipV="1">
          <a:off x="15481300" y="5802340"/>
          <a:ext cx="838200" cy="77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143075</xdr:rowOff>
    </xdr:from>
    <xdr:to>
      <xdr:col>81</xdr:col>
      <xdr:colOff>50800</xdr:colOff>
      <xdr:row>38</xdr:row>
      <xdr:rowOff>59690</xdr:rowOff>
    </xdr:to>
    <xdr:cxnSp macro="">
      <xdr:nvCxnSpPr>
        <xdr:cNvPr id="529" name="直線コネクタ 528"/>
        <xdr:cNvCxnSpPr/>
      </xdr:nvCxnSpPr>
      <xdr:spPr>
        <a:xfrm>
          <a:off x="14592300" y="6486725"/>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143075</xdr:rowOff>
    </xdr:from>
    <xdr:to>
      <xdr:col>76</xdr:col>
      <xdr:colOff>114300</xdr:colOff>
      <xdr:row>38</xdr:row>
      <xdr:rowOff>165608</xdr:rowOff>
    </xdr:to>
    <xdr:cxnSp macro="">
      <xdr:nvCxnSpPr>
        <xdr:cNvPr id="532" name="直線コネクタ 531"/>
        <xdr:cNvCxnSpPr/>
      </xdr:nvCxnSpPr>
      <xdr:spPr>
        <a:xfrm flipV="1">
          <a:off x="13703300" y="6486725"/>
          <a:ext cx="889000" cy="19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165608</xdr:rowOff>
    </xdr:from>
    <xdr:to>
      <xdr:col>71</xdr:col>
      <xdr:colOff>177800</xdr:colOff>
      <xdr:row>38</xdr:row>
      <xdr:rowOff>168983</xdr:rowOff>
    </xdr:to>
    <xdr:cxnSp macro="">
      <xdr:nvCxnSpPr>
        <xdr:cNvPr id="535" name="直線コネクタ 534"/>
        <xdr:cNvCxnSpPr/>
      </xdr:nvCxnSpPr>
      <xdr:spPr>
        <a:xfrm flipV="1">
          <a:off x="12814300" y="668070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93690</xdr:rowOff>
    </xdr:from>
    <xdr:to>
      <xdr:col>85</xdr:col>
      <xdr:colOff>177800</xdr:colOff>
      <xdr:row>34</xdr:row>
      <xdr:rowOff>23840</xdr:rowOff>
    </xdr:to>
    <xdr:sp macro="" textlink="">
      <xdr:nvSpPr>
        <xdr:cNvPr id="545" name="楕円 544"/>
        <xdr:cNvSpPr/>
      </xdr:nvSpPr>
      <xdr:spPr>
        <a:xfrm>
          <a:off x="16268700" y="5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116567</xdr:rowOff>
    </xdr:from>
    <xdr:ext cx="534377" cy="259045"/>
    <xdr:sp macro="" textlink="">
      <xdr:nvSpPr>
        <xdr:cNvPr id="546" name="消防費該当値テキスト"/>
        <xdr:cNvSpPr txBox="1"/>
      </xdr:nvSpPr>
      <xdr:spPr>
        <a:xfrm>
          <a:off x="16370300" y="56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547" name="楕円 546"/>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101617</xdr:rowOff>
    </xdr:from>
    <xdr:ext cx="534377" cy="259045"/>
    <xdr:sp macro="" textlink="">
      <xdr:nvSpPr>
        <xdr:cNvPr id="548" name="テキスト ボックス 547"/>
        <xdr:cNvSpPr txBox="1"/>
      </xdr:nvSpPr>
      <xdr:spPr>
        <a:xfrm>
          <a:off x="15214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92275</xdr:rowOff>
    </xdr:from>
    <xdr:to>
      <xdr:col>76</xdr:col>
      <xdr:colOff>165100</xdr:colOff>
      <xdr:row>38</xdr:row>
      <xdr:rowOff>22425</xdr:rowOff>
    </xdr:to>
    <xdr:sp macro="" textlink="">
      <xdr:nvSpPr>
        <xdr:cNvPr id="549" name="楕円 548"/>
        <xdr:cNvSpPr/>
      </xdr:nvSpPr>
      <xdr:spPr>
        <a:xfrm>
          <a:off x="14541500" y="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13551</xdr:rowOff>
    </xdr:from>
    <xdr:ext cx="534377" cy="259045"/>
    <xdr:sp macro="" textlink="">
      <xdr:nvSpPr>
        <xdr:cNvPr id="550" name="テキスト ボックス 549"/>
        <xdr:cNvSpPr txBox="1"/>
      </xdr:nvSpPr>
      <xdr:spPr>
        <a:xfrm>
          <a:off x="14325111" y="652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114808</xdr:rowOff>
    </xdr:from>
    <xdr:to>
      <xdr:col>72</xdr:col>
      <xdr:colOff>38100</xdr:colOff>
      <xdr:row>39</xdr:row>
      <xdr:rowOff>44958</xdr:rowOff>
    </xdr:to>
    <xdr:sp macro="" textlink="">
      <xdr:nvSpPr>
        <xdr:cNvPr id="551" name="楕円 550"/>
        <xdr:cNvSpPr/>
      </xdr:nvSpPr>
      <xdr:spPr>
        <a:xfrm>
          <a:off x="13652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36085</xdr:rowOff>
    </xdr:from>
    <xdr:ext cx="469744" cy="259045"/>
    <xdr:sp macro="" textlink="">
      <xdr:nvSpPr>
        <xdr:cNvPr id="552" name="テキスト ボックス 551"/>
        <xdr:cNvSpPr txBox="1"/>
      </xdr:nvSpPr>
      <xdr:spPr>
        <a:xfrm>
          <a:off x="13468428"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118183</xdr:rowOff>
    </xdr:from>
    <xdr:to>
      <xdr:col>67</xdr:col>
      <xdr:colOff>101600</xdr:colOff>
      <xdr:row>39</xdr:row>
      <xdr:rowOff>48333</xdr:rowOff>
    </xdr:to>
    <xdr:sp macro="" textlink="">
      <xdr:nvSpPr>
        <xdr:cNvPr id="553" name="楕円 552"/>
        <xdr:cNvSpPr/>
      </xdr:nvSpPr>
      <xdr:spPr>
        <a:xfrm>
          <a:off x="12763500" y="66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39460</xdr:rowOff>
    </xdr:from>
    <xdr:ext cx="469744" cy="259045"/>
    <xdr:sp macro="" textlink="">
      <xdr:nvSpPr>
        <xdr:cNvPr id="554" name="テキスト ボックス 553"/>
        <xdr:cNvSpPr txBox="1"/>
      </xdr:nvSpPr>
      <xdr:spPr>
        <a:xfrm>
          <a:off x="12579428" y="672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65013</xdr:rowOff>
    </xdr:from>
    <xdr:to>
      <xdr:col>85</xdr:col>
      <xdr:colOff>127000</xdr:colOff>
      <xdr:row>56</xdr:row>
      <xdr:rowOff>159327</xdr:rowOff>
    </xdr:to>
    <xdr:cxnSp macro="">
      <xdr:nvCxnSpPr>
        <xdr:cNvPr id="586" name="直線コネクタ 585"/>
        <xdr:cNvCxnSpPr/>
      </xdr:nvCxnSpPr>
      <xdr:spPr>
        <a:xfrm flipV="1">
          <a:off x="15481300" y="8808963"/>
          <a:ext cx="838200" cy="95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159327</xdr:rowOff>
    </xdr:from>
    <xdr:to>
      <xdr:col>81</xdr:col>
      <xdr:colOff>50800</xdr:colOff>
      <xdr:row>57</xdr:row>
      <xdr:rowOff>1691</xdr:rowOff>
    </xdr:to>
    <xdr:cxnSp macro="">
      <xdr:nvCxnSpPr>
        <xdr:cNvPr id="589" name="直線コネクタ 588"/>
        <xdr:cNvCxnSpPr/>
      </xdr:nvCxnSpPr>
      <xdr:spPr>
        <a:xfrm flipV="1">
          <a:off x="14592300" y="9760527"/>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98977</xdr:rowOff>
    </xdr:from>
    <xdr:to>
      <xdr:col>76</xdr:col>
      <xdr:colOff>114300</xdr:colOff>
      <xdr:row>57</xdr:row>
      <xdr:rowOff>1691</xdr:rowOff>
    </xdr:to>
    <xdr:cxnSp macro="">
      <xdr:nvCxnSpPr>
        <xdr:cNvPr id="592" name="直線コネクタ 591"/>
        <xdr:cNvCxnSpPr/>
      </xdr:nvCxnSpPr>
      <xdr:spPr>
        <a:xfrm>
          <a:off x="13703300" y="9700177"/>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38136</xdr:rowOff>
    </xdr:from>
    <xdr:to>
      <xdr:col>71</xdr:col>
      <xdr:colOff>177800</xdr:colOff>
      <xdr:row>56</xdr:row>
      <xdr:rowOff>98977</xdr:rowOff>
    </xdr:to>
    <xdr:cxnSp macro="">
      <xdr:nvCxnSpPr>
        <xdr:cNvPr id="595" name="直線コネクタ 594"/>
        <xdr:cNvCxnSpPr/>
      </xdr:nvCxnSpPr>
      <xdr:spPr>
        <a:xfrm>
          <a:off x="12814300" y="9639336"/>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14213</xdr:rowOff>
    </xdr:from>
    <xdr:to>
      <xdr:col>85</xdr:col>
      <xdr:colOff>177800</xdr:colOff>
      <xdr:row>51</xdr:row>
      <xdr:rowOff>115813</xdr:rowOff>
    </xdr:to>
    <xdr:sp macro="" textlink="">
      <xdr:nvSpPr>
        <xdr:cNvPr id="605" name="楕円 604"/>
        <xdr:cNvSpPr/>
      </xdr:nvSpPr>
      <xdr:spPr>
        <a:xfrm>
          <a:off x="16268700" y="8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37090</xdr:rowOff>
    </xdr:from>
    <xdr:ext cx="534377" cy="259045"/>
    <xdr:sp macro="" textlink="">
      <xdr:nvSpPr>
        <xdr:cNvPr id="606" name="教育費該当値テキスト"/>
        <xdr:cNvSpPr txBox="1"/>
      </xdr:nvSpPr>
      <xdr:spPr>
        <a:xfrm>
          <a:off x="16370300" y="86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108527</xdr:rowOff>
    </xdr:from>
    <xdr:to>
      <xdr:col>81</xdr:col>
      <xdr:colOff>101600</xdr:colOff>
      <xdr:row>57</xdr:row>
      <xdr:rowOff>38677</xdr:rowOff>
    </xdr:to>
    <xdr:sp macro="" textlink="">
      <xdr:nvSpPr>
        <xdr:cNvPr id="607" name="楕円 606"/>
        <xdr:cNvSpPr/>
      </xdr:nvSpPr>
      <xdr:spPr>
        <a:xfrm>
          <a:off x="15430500" y="97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29804</xdr:rowOff>
    </xdr:from>
    <xdr:ext cx="534377" cy="259045"/>
    <xdr:sp macro="" textlink="">
      <xdr:nvSpPr>
        <xdr:cNvPr id="608" name="テキスト ボックス 607"/>
        <xdr:cNvSpPr txBox="1"/>
      </xdr:nvSpPr>
      <xdr:spPr>
        <a:xfrm>
          <a:off x="15214111" y="98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122341</xdr:rowOff>
    </xdr:from>
    <xdr:to>
      <xdr:col>76</xdr:col>
      <xdr:colOff>165100</xdr:colOff>
      <xdr:row>57</xdr:row>
      <xdr:rowOff>52491</xdr:rowOff>
    </xdr:to>
    <xdr:sp macro="" textlink="">
      <xdr:nvSpPr>
        <xdr:cNvPr id="609" name="楕円 608"/>
        <xdr:cNvSpPr/>
      </xdr:nvSpPr>
      <xdr:spPr>
        <a:xfrm>
          <a:off x="14541500" y="97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43618</xdr:rowOff>
    </xdr:from>
    <xdr:ext cx="534377" cy="259045"/>
    <xdr:sp macro="" textlink="">
      <xdr:nvSpPr>
        <xdr:cNvPr id="610" name="テキスト ボックス 609"/>
        <xdr:cNvSpPr txBox="1"/>
      </xdr:nvSpPr>
      <xdr:spPr>
        <a:xfrm>
          <a:off x="14325111" y="98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48177</xdr:rowOff>
    </xdr:from>
    <xdr:to>
      <xdr:col>72</xdr:col>
      <xdr:colOff>38100</xdr:colOff>
      <xdr:row>56</xdr:row>
      <xdr:rowOff>149777</xdr:rowOff>
    </xdr:to>
    <xdr:sp macro="" textlink="">
      <xdr:nvSpPr>
        <xdr:cNvPr id="611" name="楕円 610"/>
        <xdr:cNvSpPr/>
      </xdr:nvSpPr>
      <xdr:spPr>
        <a:xfrm>
          <a:off x="13652500" y="96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140904</xdr:rowOff>
    </xdr:from>
    <xdr:ext cx="534377" cy="259045"/>
    <xdr:sp macro="" textlink="">
      <xdr:nvSpPr>
        <xdr:cNvPr id="612" name="テキスト ボックス 611"/>
        <xdr:cNvSpPr txBox="1"/>
      </xdr:nvSpPr>
      <xdr:spPr>
        <a:xfrm>
          <a:off x="13436111" y="97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158786</xdr:rowOff>
    </xdr:from>
    <xdr:to>
      <xdr:col>67</xdr:col>
      <xdr:colOff>101600</xdr:colOff>
      <xdr:row>56</xdr:row>
      <xdr:rowOff>88936</xdr:rowOff>
    </xdr:to>
    <xdr:sp macro="" textlink="">
      <xdr:nvSpPr>
        <xdr:cNvPr id="613" name="楕円 612"/>
        <xdr:cNvSpPr/>
      </xdr:nvSpPr>
      <xdr:spPr>
        <a:xfrm>
          <a:off x="12763500" y="95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80063</xdr:rowOff>
    </xdr:from>
    <xdr:ext cx="534377" cy="259045"/>
    <xdr:sp macro="" textlink="">
      <xdr:nvSpPr>
        <xdr:cNvPr id="614" name="テキスト ボックス 613"/>
        <xdr:cNvSpPr txBox="1"/>
      </xdr:nvSpPr>
      <xdr:spPr>
        <a:xfrm>
          <a:off x="12547111" y="96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23571</xdr:rowOff>
    </xdr:from>
    <xdr:to>
      <xdr:col>81</xdr:col>
      <xdr:colOff>50800</xdr:colOff>
      <xdr:row>78</xdr:row>
      <xdr:rowOff>25400</xdr:rowOff>
    </xdr:to>
    <xdr:cxnSp macro="">
      <xdr:nvCxnSpPr>
        <xdr:cNvPr id="642" name="直線コネクタ 641"/>
        <xdr:cNvCxnSpPr/>
      </xdr:nvCxnSpPr>
      <xdr:spPr>
        <a:xfrm>
          <a:off x="14592300" y="13396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23571</xdr:rowOff>
    </xdr:from>
    <xdr:to>
      <xdr:col>76</xdr:col>
      <xdr:colOff>114300</xdr:colOff>
      <xdr:row>78</xdr:row>
      <xdr:rowOff>25400</xdr:rowOff>
    </xdr:to>
    <xdr:cxnSp macro="">
      <xdr:nvCxnSpPr>
        <xdr:cNvPr id="645" name="直線コネクタ 644"/>
        <xdr:cNvCxnSpPr/>
      </xdr:nvCxnSpPr>
      <xdr:spPr>
        <a:xfrm flipV="1">
          <a:off x="13703300" y="13396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144221</xdr:rowOff>
    </xdr:from>
    <xdr:to>
      <xdr:col>76</xdr:col>
      <xdr:colOff>165100</xdr:colOff>
      <xdr:row>78</xdr:row>
      <xdr:rowOff>74371</xdr:rowOff>
    </xdr:to>
    <xdr:sp macro="" textlink="">
      <xdr:nvSpPr>
        <xdr:cNvPr id="662" name="楕円 661"/>
        <xdr:cNvSpPr/>
      </xdr:nvSpPr>
      <xdr:spPr>
        <a:xfrm>
          <a:off x="14541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65498</xdr:rowOff>
    </xdr:from>
    <xdr:ext cx="313932" cy="259045"/>
    <xdr:sp macro="" textlink="">
      <xdr:nvSpPr>
        <xdr:cNvPr id="663" name="テキスト ボックス 662"/>
        <xdr:cNvSpPr txBox="1"/>
      </xdr:nvSpPr>
      <xdr:spPr>
        <a:xfrm>
          <a:off x="14435333" y="1343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12142</xdr:rowOff>
    </xdr:from>
    <xdr:to>
      <xdr:col>85</xdr:col>
      <xdr:colOff>127000</xdr:colOff>
      <xdr:row>97</xdr:row>
      <xdr:rowOff>23375</xdr:rowOff>
    </xdr:to>
    <xdr:cxnSp macro="">
      <xdr:nvCxnSpPr>
        <xdr:cNvPr id="699" name="直線コネクタ 698"/>
        <xdr:cNvCxnSpPr/>
      </xdr:nvCxnSpPr>
      <xdr:spPr>
        <a:xfrm>
          <a:off x="15481300" y="16642792"/>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12142</xdr:rowOff>
    </xdr:from>
    <xdr:to>
      <xdr:col>81</xdr:col>
      <xdr:colOff>50800</xdr:colOff>
      <xdr:row>97</xdr:row>
      <xdr:rowOff>96855</xdr:rowOff>
    </xdr:to>
    <xdr:cxnSp macro="">
      <xdr:nvCxnSpPr>
        <xdr:cNvPr id="702" name="直線コネクタ 701"/>
        <xdr:cNvCxnSpPr/>
      </xdr:nvCxnSpPr>
      <xdr:spPr>
        <a:xfrm flipV="1">
          <a:off x="14592300" y="16642792"/>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96855</xdr:rowOff>
    </xdr:from>
    <xdr:to>
      <xdr:col>76</xdr:col>
      <xdr:colOff>114300</xdr:colOff>
      <xdr:row>98</xdr:row>
      <xdr:rowOff>35296</xdr:rowOff>
    </xdr:to>
    <xdr:cxnSp macro="">
      <xdr:nvCxnSpPr>
        <xdr:cNvPr id="705" name="直線コネクタ 704"/>
        <xdr:cNvCxnSpPr/>
      </xdr:nvCxnSpPr>
      <xdr:spPr>
        <a:xfrm flipV="1">
          <a:off x="13703300" y="16727505"/>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35296</xdr:rowOff>
    </xdr:from>
    <xdr:to>
      <xdr:col>71</xdr:col>
      <xdr:colOff>177800</xdr:colOff>
      <xdr:row>98</xdr:row>
      <xdr:rowOff>110798</xdr:rowOff>
    </xdr:to>
    <xdr:cxnSp macro="">
      <xdr:nvCxnSpPr>
        <xdr:cNvPr id="708" name="直線コネクタ 707"/>
        <xdr:cNvCxnSpPr/>
      </xdr:nvCxnSpPr>
      <xdr:spPr>
        <a:xfrm flipV="1">
          <a:off x="12814300" y="16837396"/>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144025</xdr:rowOff>
    </xdr:from>
    <xdr:to>
      <xdr:col>85</xdr:col>
      <xdr:colOff>177800</xdr:colOff>
      <xdr:row>97</xdr:row>
      <xdr:rowOff>74175</xdr:rowOff>
    </xdr:to>
    <xdr:sp macro="" textlink="">
      <xdr:nvSpPr>
        <xdr:cNvPr id="718" name="楕円 717"/>
        <xdr:cNvSpPr/>
      </xdr:nvSpPr>
      <xdr:spPr>
        <a:xfrm>
          <a:off x="16268700" y="166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122452</xdr:rowOff>
    </xdr:from>
    <xdr:ext cx="534377" cy="259045"/>
    <xdr:sp macro="" textlink="">
      <xdr:nvSpPr>
        <xdr:cNvPr id="719" name="公債費該当値テキスト"/>
        <xdr:cNvSpPr txBox="1"/>
      </xdr:nvSpPr>
      <xdr:spPr>
        <a:xfrm>
          <a:off x="16370300" y="165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132792</xdr:rowOff>
    </xdr:from>
    <xdr:to>
      <xdr:col>81</xdr:col>
      <xdr:colOff>101600</xdr:colOff>
      <xdr:row>97</xdr:row>
      <xdr:rowOff>62942</xdr:rowOff>
    </xdr:to>
    <xdr:sp macro="" textlink="">
      <xdr:nvSpPr>
        <xdr:cNvPr id="720" name="楕円 719"/>
        <xdr:cNvSpPr/>
      </xdr:nvSpPr>
      <xdr:spPr>
        <a:xfrm>
          <a:off x="15430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54069</xdr:rowOff>
    </xdr:from>
    <xdr:ext cx="534377" cy="259045"/>
    <xdr:sp macro="" textlink="">
      <xdr:nvSpPr>
        <xdr:cNvPr id="721" name="テキスト ボックス 720"/>
        <xdr:cNvSpPr txBox="1"/>
      </xdr:nvSpPr>
      <xdr:spPr>
        <a:xfrm>
          <a:off x="15214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46055</xdr:rowOff>
    </xdr:from>
    <xdr:to>
      <xdr:col>76</xdr:col>
      <xdr:colOff>165100</xdr:colOff>
      <xdr:row>97</xdr:row>
      <xdr:rowOff>147655</xdr:rowOff>
    </xdr:to>
    <xdr:sp macro="" textlink="">
      <xdr:nvSpPr>
        <xdr:cNvPr id="722" name="楕円 721"/>
        <xdr:cNvSpPr/>
      </xdr:nvSpPr>
      <xdr:spPr>
        <a:xfrm>
          <a:off x="14541500" y="166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138782</xdr:rowOff>
    </xdr:from>
    <xdr:ext cx="534377" cy="259045"/>
    <xdr:sp macro="" textlink="">
      <xdr:nvSpPr>
        <xdr:cNvPr id="723" name="テキスト ボックス 722"/>
        <xdr:cNvSpPr txBox="1"/>
      </xdr:nvSpPr>
      <xdr:spPr>
        <a:xfrm>
          <a:off x="14325111" y="167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155946</xdr:rowOff>
    </xdr:from>
    <xdr:to>
      <xdr:col>72</xdr:col>
      <xdr:colOff>38100</xdr:colOff>
      <xdr:row>98</xdr:row>
      <xdr:rowOff>86096</xdr:rowOff>
    </xdr:to>
    <xdr:sp macro="" textlink="">
      <xdr:nvSpPr>
        <xdr:cNvPr id="724" name="楕円 723"/>
        <xdr:cNvSpPr/>
      </xdr:nvSpPr>
      <xdr:spPr>
        <a:xfrm>
          <a:off x="13652500" y="167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77223</xdr:rowOff>
    </xdr:from>
    <xdr:ext cx="534377" cy="259045"/>
    <xdr:sp macro="" textlink="">
      <xdr:nvSpPr>
        <xdr:cNvPr id="725" name="テキスト ボックス 724"/>
        <xdr:cNvSpPr txBox="1"/>
      </xdr:nvSpPr>
      <xdr:spPr>
        <a:xfrm>
          <a:off x="13436111" y="168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59998</xdr:rowOff>
    </xdr:from>
    <xdr:to>
      <xdr:col>67</xdr:col>
      <xdr:colOff>101600</xdr:colOff>
      <xdr:row>98</xdr:row>
      <xdr:rowOff>161598</xdr:rowOff>
    </xdr:to>
    <xdr:sp macro="" textlink="">
      <xdr:nvSpPr>
        <xdr:cNvPr id="726" name="楕円 725"/>
        <xdr:cNvSpPr/>
      </xdr:nvSpPr>
      <xdr:spPr>
        <a:xfrm>
          <a:off x="12763500" y="168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152725</xdr:rowOff>
    </xdr:from>
    <xdr:ext cx="534377" cy="259045"/>
    <xdr:sp macro="" textlink="">
      <xdr:nvSpPr>
        <xdr:cNvPr id="727" name="テキスト ボックス 726"/>
        <xdr:cNvSpPr txBox="1"/>
      </xdr:nvSpPr>
      <xdr:spPr>
        <a:xfrm>
          <a:off x="12547111" y="169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円となっており、類似団体を上回っている。これは、本市が子育て環境の充実を図るため、重点施策として取り組んできたことによるものである。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消防費は令和元年度に新たに防災減災基金を設置し、防災減災基金積立金を新規で積立たことから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戸田東小学校・戸田東中学校改築等事業（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期）、新曽中学校教室棟増築等事業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等の工事請負費の支出により、前年度に比べて大幅に増加し、類似団体平均よりも大きく上回ることとなった。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財政調整基金残高の標準財政規模比については、前年度と比較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残高としては約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が、分母となる標準財政規模が約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。財政調整基金の新規積立は決算状況に応じて積立金を予算化しており結果として取崩し額を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回った。実質収支額については、法人市民税の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等の要因により、前年度と比べて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となった。実質単年度収支は、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パーセントとなった。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負の値が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分母となる標準財政規模については、約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千万円の減となっている。標準財政規模に対する黒字額の割合では、一般会計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たことが、連結実質赤字比率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の負の値を増加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することに繋がった。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現状全ての会計において、実質収支は黒字になっているものの、一般会計からの繰出金が多額となっている会計も複数あることから、今後も健全な財政運営を図る。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実質公債費比率の分子については、前年度と比べて約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億円の増加となった。主な要因として、元利償還金が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億円増加したことが挙げられ、これは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戸田中学校外壁及び屋上防水改修事業、図書館・郷土博物館設備改修事業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等の元利償還が始まったことによるもの。引き続き市債の適切な活用に努め、一定水準を維持し健全な財政運営を図る。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本市においては減債基金はない。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将来負担比率の分子については、前年度と比べ、約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a:t>
          </a:r>
          <a:r>
            <a:rPr lang="ja-JP" altLang="ja-JP" sz="1400" u="none">
              <a:solidFill>
                <a:schemeClr val="dk1"/>
              </a:solidFill>
              <a:effectLst/>
              <a:latin typeface="ＭＳ Ｐゴシック" panose="020B0600070205080204" pitchFamily="50" charset="-128"/>
              <a:ea typeface="ＭＳ Ｐゴシック" panose="020B0600070205080204" pitchFamily="50" charset="-128"/>
              <a:cs typeface="+mn-cs"/>
            </a:rPr>
            <a:t>下水道事業の地方債償還に充てる一般会計からの繰入</a:t>
          </a:r>
          <a:r>
            <a:rPr lang="ja-JP" altLang="en-US" sz="1400" u="none">
              <a:solidFill>
                <a:schemeClr val="dk1"/>
              </a:solidFill>
              <a:effectLst/>
              <a:latin typeface="ＭＳ Ｐゴシック" panose="020B0600070205080204" pitchFamily="50" charset="-128"/>
              <a:ea typeface="ＭＳ Ｐゴシック" panose="020B0600070205080204" pitchFamily="50" charset="-128"/>
              <a:cs typeface="+mn-cs"/>
            </a:rPr>
            <a:t>見込額である、公営企業債等繰入見込額</a:t>
          </a:r>
          <a:r>
            <a:rPr lang="ja-JP" altLang="ja-JP" sz="1400" u="none">
              <a:solidFill>
                <a:schemeClr val="dk1"/>
              </a:solidFill>
              <a:effectLst/>
              <a:latin typeface="ＭＳ Ｐゴシック" panose="020B0600070205080204" pitchFamily="50" charset="-128"/>
              <a:ea typeface="ＭＳ Ｐゴシック" panose="020B0600070205080204" pitchFamily="50" charset="-128"/>
              <a:cs typeface="+mn-cs"/>
            </a:rPr>
            <a:t>が増となったことがあげられる。また、分母となる標準財政規模が約５億円減少したことも要因としてあげられる。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による大規模な施設整備が集中するため、一時的に地方債残高が上昇することが見込まれている。将来に過度な財政負担を残さないよう、計画的な市債借入れを行い、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埼玉県戸田市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主には財政調整基金及び公共施設等整備基金の増加により、基金全体の残高は前年度と比べて約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億円増加している。これらは今後の社会保障費の増加や災害対応、老朽化した公共施設の整備に備えるため、新規積立を行ったものである。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当初予算編成時の財源の状況や決算状況を考慮しながら、一定水準の基金残高を維持し、今後の財政需要に備える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公共施設等整備基金：公共用または公用の施設の整備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都市開発基金：都市開発関連事業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教育基金：中学生及び高校生の教育の向上及び振興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環境対策基金：環境対策事業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海外留学奨学基金：市民が海外の教育機関に留学するための資金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防災減災基金：災害に強い、安全で安心なまちづくりを推進するための基金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公共施設等整備基金については、今後、小中学校をはじめとする老朽化した公共施設の更新や大規模改修が集中することに備え、新規積立を行ったため残高が増加している。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防災減災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月に創設し、取り崩しをしなかったため、創設当初の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億円が皆増となった。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及び都市開発基金については、対象事業において今後も多額の資金を必要とすることから、市債の借入れともバランスを取りながら計画的に取り崩し、新規積立を実施し、基金残高を確保していく。その他の基金については、これまでと同程度の水準で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当初予算編成における財源の状況により取崩し、積立ては財産収入（運用利子）のほか、決算状況に応じて予算化し実施している。今後の財源の不足や災害等に備え新規積立を行ったことにより残高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他の財源の状況を考慮しながら社会保障費の増加や災害等に備えるため、基金残高を確保していく。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本市においては、減災基金はない。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％増加した</a:t>
          </a:r>
          <a:r>
            <a:rPr kumimoji="1" lang="en-US" altLang="ja-JP" sz="1100">
              <a:latin typeface="ＭＳ Ｐゴシック" panose="020B0600070205080204" pitchFamily="50" charset="-128"/>
              <a:ea typeface="ＭＳ Ｐゴシック" panose="020B0600070205080204" pitchFamily="50" charset="-128"/>
            </a:rPr>
            <a:t>65.5</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戸田東小学校・戸田東中学校改築やスポーツセンター屋内プール新築等、公共施設関連工事があったものの、それを上回る減価償却が進行したころによるものと考えられる。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類似団体と比較した順位は、やや上位であり、償却資産の約</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％が減価償却されていることから、老朽化が進んでいることがわかる。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楕円 78"/>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0" name="有形固定資産減価償却率該当値テキスト"/>
        <xdr:cNvSpPr txBox="1"/>
      </xdr:nvSpPr>
      <xdr:spPr>
        <a:xfrm>
          <a:off x="481330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75311</xdr:rowOff>
    </xdr:from>
    <xdr:to>
      <xdr:col>19</xdr:col>
      <xdr:colOff>187325</xdr:colOff>
      <xdr:row>31</xdr:row>
      <xdr:rowOff>5461</xdr:rowOff>
    </xdr:to>
    <xdr:sp macro="" textlink="">
      <xdr:nvSpPr>
        <xdr:cNvPr id="81" name="楕円 80"/>
        <xdr:cNvSpPr/>
      </xdr:nvSpPr>
      <xdr:spPr>
        <a:xfrm>
          <a:off x="4000500" y="52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126111</xdr:rowOff>
    </xdr:from>
    <xdr:to>
      <xdr:col>23</xdr:col>
      <xdr:colOff>85725</xdr:colOff>
      <xdr:row>30</xdr:row>
      <xdr:rowOff>139065</xdr:rowOff>
    </xdr:to>
    <xdr:cxnSp macro="">
      <xdr:nvCxnSpPr>
        <xdr:cNvPr id="82" name="直線コネクタ 81"/>
        <xdr:cNvCxnSpPr/>
      </xdr:nvCxnSpPr>
      <xdr:spPr>
        <a:xfrm>
          <a:off x="4051300" y="526961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xdr:cNvSpPr/>
      </xdr:nvSpPr>
      <xdr:spPr>
        <a:xfrm>
          <a:off x="32385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126111</xdr:rowOff>
    </xdr:to>
    <xdr:cxnSp macro="">
      <xdr:nvCxnSpPr>
        <xdr:cNvPr id="84" name="直線コネクタ 83"/>
        <xdr:cNvCxnSpPr/>
      </xdr:nvCxnSpPr>
      <xdr:spPr>
        <a:xfrm>
          <a:off x="3289300" y="523074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143129</xdr:rowOff>
    </xdr:from>
    <xdr:to>
      <xdr:col>11</xdr:col>
      <xdr:colOff>187325</xdr:colOff>
      <xdr:row>30</xdr:row>
      <xdr:rowOff>73279</xdr:rowOff>
    </xdr:to>
    <xdr:sp macro="" textlink="">
      <xdr:nvSpPr>
        <xdr:cNvPr id="85" name="楕円 84"/>
        <xdr:cNvSpPr/>
      </xdr:nvSpPr>
      <xdr:spPr>
        <a:xfrm>
          <a:off x="2476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22479</xdr:rowOff>
    </xdr:from>
    <xdr:to>
      <xdr:col>15</xdr:col>
      <xdr:colOff>136525</xdr:colOff>
      <xdr:row>30</xdr:row>
      <xdr:rowOff>87249</xdr:rowOff>
    </xdr:to>
    <xdr:cxnSp macro="">
      <xdr:nvCxnSpPr>
        <xdr:cNvPr id="86" name="直線コネクタ 85"/>
        <xdr:cNvCxnSpPr/>
      </xdr:nvCxnSpPr>
      <xdr:spPr>
        <a:xfrm>
          <a:off x="2527300" y="516597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104267</xdr:rowOff>
    </xdr:from>
    <xdr:to>
      <xdr:col>7</xdr:col>
      <xdr:colOff>187325</xdr:colOff>
      <xdr:row>30</xdr:row>
      <xdr:rowOff>34417</xdr:rowOff>
    </xdr:to>
    <xdr:sp macro="" textlink="">
      <xdr:nvSpPr>
        <xdr:cNvPr id="87" name="楕円 86"/>
        <xdr:cNvSpPr/>
      </xdr:nvSpPr>
      <xdr:spPr>
        <a:xfrm>
          <a:off x="1714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155067</xdr:rowOff>
    </xdr:from>
    <xdr:to>
      <xdr:col>11</xdr:col>
      <xdr:colOff>136525</xdr:colOff>
      <xdr:row>30</xdr:row>
      <xdr:rowOff>22479</xdr:rowOff>
    </xdr:to>
    <xdr:cxnSp macro="">
      <xdr:nvCxnSpPr>
        <xdr:cNvPr id="88" name="直線コネクタ 87"/>
        <xdr:cNvCxnSpPr/>
      </xdr:nvCxnSpPr>
      <xdr:spPr>
        <a:xfrm>
          <a:off x="1765300" y="512711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168038</xdr:rowOff>
    </xdr:from>
    <xdr:ext cx="405111" cy="259045"/>
    <xdr:sp macro="" textlink="">
      <xdr:nvSpPr>
        <xdr:cNvPr id="93" name="n_1mainValue有形固定資産減価償却率"/>
        <xdr:cNvSpPr txBox="1"/>
      </xdr:nvSpPr>
      <xdr:spPr>
        <a:xfrm>
          <a:off x="3836044" y="531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4" name="n_2mainValue有形固定資産減価償却率"/>
        <xdr:cNvSpPr txBox="1"/>
      </xdr:nvSpPr>
      <xdr:spPr>
        <a:xfrm>
          <a:off x="3086744" y="52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64406</xdr:rowOff>
    </xdr:from>
    <xdr:ext cx="405111" cy="259045"/>
    <xdr:sp macro="" textlink="">
      <xdr:nvSpPr>
        <xdr:cNvPr id="95" name="n_3mainValue有形固定資産減価償却率"/>
        <xdr:cNvSpPr txBox="1"/>
      </xdr:nvSpPr>
      <xdr:spPr>
        <a:xfrm>
          <a:off x="23247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25544</xdr:rowOff>
    </xdr:from>
    <xdr:ext cx="405111" cy="259045"/>
    <xdr:sp macro="" textlink="">
      <xdr:nvSpPr>
        <xdr:cNvPr id="96" name="n_4mainValue有形固定資産減価償却率"/>
        <xdr:cNvSpPr txBox="1"/>
      </xdr:nvSpPr>
      <xdr:spPr>
        <a:xfrm>
          <a:off x="15627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100">
              <a:latin typeface="ＭＳ Ｐゴシック" panose="020B0600070205080204" pitchFamily="50" charset="-128"/>
              <a:ea typeface="ＭＳ Ｐゴシック" panose="020B0600070205080204" pitchFamily="50" charset="-128"/>
            </a:rPr>
            <a:t>24.4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217.2</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分子について充当可能財源の増加が将来負担額の増加を上回っていることに加え、分母となる経常一般財源等が増加したことによるものと考えられる。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全国及び埼玉県平均に比べ下回っており、類似団体内順位では上位である。今後の経年での数値の推移に注視していきたい。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2"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33256</xdr:rowOff>
    </xdr:from>
    <xdr:to>
      <xdr:col>76</xdr:col>
      <xdr:colOff>73025</xdr:colOff>
      <xdr:row>27</xdr:row>
      <xdr:rowOff>134856</xdr:rowOff>
    </xdr:to>
    <xdr:sp macro="" textlink="">
      <xdr:nvSpPr>
        <xdr:cNvPr id="143" name="楕円 142"/>
        <xdr:cNvSpPr/>
      </xdr:nvSpPr>
      <xdr:spPr>
        <a:xfrm>
          <a:off x="14744700" y="46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56133</xdr:rowOff>
    </xdr:from>
    <xdr:ext cx="469744" cy="259045"/>
    <xdr:sp macro="" textlink="">
      <xdr:nvSpPr>
        <xdr:cNvPr id="144" name="債務償還比率該当値テキスト"/>
        <xdr:cNvSpPr txBox="1"/>
      </xdr:nvSpPr>
      <xdr:spPr>
        <a:xfrm>
          <a:off x="14846300" y="45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58341</xdr:rowOff>
    </xdr:from>
    <xdr:to>
      <xdr:col>72</xdr:col>
      <xdr:colOff>123825</xdr:colOff>
      <xdr:row>27</xdr:row>
      <xdr:rowOff>159941</xdr:rowOff>
    </xdr:to>
    <xdr:sp macro="" textlink="">
      <xdr:nvSpPr>
        <xdr:cNvPr id="145" name="楕円 144"/>
        <xdr:cNvSpPr/>
      </xdr:nvSpPr>
      <xdr:spPr>
        <a:xfrm>
          <a:off x="14033500" y="4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84056</xdr:rowOff>
    </xdr:from>
    <xdr:to>
      <xdr:col>76</xdr:col>
      <xdr:colOff>22225</xdr:colOff>
      <xdr:row>27</xdr:row>
      <xdr:rowOff>109141</xdr:rowOff>
    </xdr:to>
    <xdr:cxnSp macro="">
      <xdr:nvCxnSpPr>
        <xdr:cNvPr id="146" name="直線コネクタ 145"/>
        <xdr:cNvCxnSpPr/>
      </xdr:nvCxnSpPr>
      <xdr:spPr>
        <a:xfrm flipV="1">
          <a:off x="14084300" y="4713206"/>
          <a:ext cx="7112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152823</xdr:rowOff>
    </xdr:from>
    <xdr:to>
      <xdr:col>68</xdr:col>
      <xdr:colOff>123825</xdr:colOff>
      <xdr:row>28</xdr:row>
      <xdr:rowOff>82973</xdr:rowOff>
    </xdr:to>
    <xdr:sp macro="" textlink="">
      <xdr:nvSpPr>
        <xdr:cNvPr id="147" name="楕円 146"/>
        <xdr:cNvSpPr/>
      </xdr:nvSpPr>
      <xdr:spPr>
        <a:xfrm>
          <a:off x="13271500" y="47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109141</xdr:rowOff>
    </xdr:from>
    <xdr:to>
      <xdr:col>72</xdr:col>
      <xdr:colOff>73025</xdr:colOff>
      <xdr:row>28</xdr:row>
      <xdr:rowOff>32173</xdr:rowOff>
    </xdr:to>
    <xdr:cxnSp macro="">
      <xdr:nvCxnSpPr>
        <xdr:cNvPr id="148" name="直線コネクタ 147"/>
        <xdr:cNvCxnSpPr/>
      </xdr:nvCxnSpPr>
      <xdr:spPr>
        <a:xfrm flipV="1">
          <a:off x="13322300" y="4738291"/>
          <a:ext cx="762000" cy="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160570</xdr:rowOff>
    </xdr:from>
    <xdr:to>
      <xdr:col>64</xdr:col>
      <xdr:colOff>123825</xdr:colOff>
      <xdr:row>29</xdr:row>
      <xdr:rowOff>90720</xdr:rowOff>
    </xdr:to>
    <xdr:sp macro="" textlink="">
      <xdr:nvSpPr>
        <xdr:cNvPr id="149" name="楕円 148"/>
        <xdr:cNvSpPr/>
      </xdr:nvSpPr>
      <xdr:spPr>
        <a:xfrm>
          <a:off x="12509500" y="4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32173</xdr:rowOff>
    </xdr:from>
    <xdr:to>
      <xdr:col>68</xdr:col>
      <xdr:colOff>73025</xdr:colOff>
      <xdr:row>29</xdr:row>
      <xdr:rowOff>39920</xdr:rowOff>
    </xdr:to>
    <xdr:cxnSp macro="">
      <xdr:nvCxnSpPr>
        <xdr:cNvPr id="150" name="直線コネクタ 149"/>
        <xdr:cNvCxnSpPr/>
      </xdr:nvCxnSpPr>
      <xdr:spPr>
        <a:xfrm flipV="1">
          <a:off x="12560300" y="4832773"/>
          <a:ext cx="762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149775</xdr:rowOff>
    </xdr:from>
    <xdr:to>
      <xdr:col>60</xdr:col>
      <xdr:colOff>123825</xdr:colOff>
      <xdr:row>29</xdr:row>
      <xdr:rowOff>79925</xdr:rowOff>
    </xdr:to>
    <xdr:sp macro="" textlink="">
      <xdr:nvSpPr>
        <xdr:cNvPr id="151" name="楕円 150"/>
        <xdr:cNvSpPr/>
      </xdr:nvSpPr>
      <xdr:spPr>
        <a:xfrm>
          <a:off x="11747500" y="49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29125</xdr:rowOff>
    </xdr:from>
    <xdr:to>
      <xdr:col>64</xdr:col>
      <xdr:colOff>73025</xdr:colOff>
      <xdr:row>29</xdr:row>
      <xdr:rowOff>39920</xdr:rowOff>
    </xdr:to>
    <xdr:cxnSp macro="">
      <xdr:nvCxnSpPr>
        <xdr:cNvPr id="152" name="直線コネクタ 151"/>
        <xdr:cNvCxnSpPr/>
      </xdr:nvCxnSpPr>
      <xdr:spPr>
        <a:xfrm>
          <a:off x="11798300" y="50011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3" name="n_1aveValue債務償還比率"/>
        <xdr:cNvSpPr txBox="1"/>
      </xdr:nvSpPr>
      <xdr:spPr>
        <a:xfrm>
          <a:off x="13836727" y="51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4"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5"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6" name="n_4aveValue債務償還比率"/>
        <xdr:cNvSpPr txBox="1"/>
      </xdr:nvSpPr>
      <xdr:spPr>
        <a:xfrm>
          <a:off x="11563427" y="51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5018</xdr:rowOff>
    </xdr:from>
    <xdr:ext cx="469744" cy="259045"/>
    <xdr:sp macro="" textlink="">
      <xdr:nvSpPr>
        <xdr:cNvPr id="157" name="n_1mainValue債務償還比率"/>
        <xdr:cNvSpPr txBox="1"/>
      </xdr:nvSpPr>
      <xdr:spPr>
        <a:xfrm>
          <a:off x="13836727" y="44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99500</xdr:rowOff>
    </xdr:from>
    <xdr:ext cx="469744" cy="259045"/>
    <xdr:sp macro="" textlink="">
      <xdr:nvSpPr>
        <xdr:cNvPr id="158" name="n_2mainValue債務償還比率"/>
        <xdr:cNvSpPr txBox="1"/>
      </xdr:nvSpPr>
      <xdr:spPr>
        <a:xfrm>
          <a:off x="13087427" y="455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107247</xdr:rowOff>
    </xdr:from>
    <xdr:ext cx="469744" cy="259045"/>
    <xdr:sp macro="" textlink="">
      <xdr:nvSpPr>
        <xdr:cNvPr id="159" name="n_3mainValue債務償還比率"/>
        <xdr:cNvSpPr txBox="1"/>
      </xdr:nvSpPr>
      <xdr:spPr>
        <a:xfrm>
          <a:off x="12325427" y="47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96452</xdr:rowOff>
    </xdr:from>
    <xdr:ext cx="469744" cy="259045"/>
    <xdr:sp macro="" textlink="">
      <xdr:nvSpPr>
        <xdr:cNvPr id="160" name="n_4mainValue債務償還比率"/>
        <xdr:cNvSpPr txBox="1"/>
      </xdr:nvSpPr>
      <xdr:spPr>
        <a:xfrm>
          <a:off x="11563427" y="472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27686</xdr:rowOff>
    </xdr:from>
    <xdr:to>
      <xdr:col>24</xdr:col>
      <xdr:colOff>114300</xdr:colOff>
      <xdr:row>39</xdr:row>
      <xdr:rowOff>129286</xdr:rowOff>
    </xdr:to>
    <xdr:sp macro="" textlink="">
      <xdr:nvSpPr>
        <xdr:cNvPr id="71" name="楕円 70"/>
        <xdr:cNvSpPr/>
      </xdr:nvSpPr>
      <xdr:spPr>
        <a:xfrm>
          <a:off x="4584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6113</xdr:rowOff>
    </xdr:from>
    <xdr:ext cx="405111" cy="259045"/>
    <xdr:sp macro="" textlink="">
      <xdr:nvSpPr>
        <xdr:cNvPr id="72" name="【道路】&#10;有形固定資産減価償却率該当値テキスト"/>
        <xdr:cNvSpPr txBox="1"/>
      </xdr:nvSpPr>
      <xdr:spPr>
        <a:xfrm>
          <a:off x="4673600"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78486</xdr:rowOff>
    </xdr:to>
    <xdr:cxnSp macro="">
      <xdr:nvCxnSpPr>
        <xdr:cNvPr id="74" name="直線コネクタ 73"/>
        <xdr:cNvCxnSpPr/>
      </xdr:nvCxnSpPr>
      <xdr:spPr>
        <a:xfrm>
          <a:off x="3797300" y="67261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xdr:cNvSpPr/>
      </xdr:nvSpPr>
      <xdr:spPr>
        <a:xfrm>
          <a:off x="2857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39624</xdr:rowOff>
    </xdr:to>
    <xdr:cxnSp macro="">
      <xdr:nvCxnSpPr>
        <xdr:cNvPr id="76" name="直線コネクタ 75"/>
        <xdr:cNvCxnSpPr/>
      </xdr:nvCxnSpPr>
      <xdr:spPr>
        <a:xfrm>
          <a:off x="2908300" y="66873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84836</xdr:rowOff>
    </xdr:from>
    <xdr:to>
      <xdr:col>10</xdr:col>
      <xdr:colOff>165100</xdr:colOff>
      <xdr:row>39</xdr:row>
      <xdr:rowOff>14986</xdr:rowOff>
    </xdr:to>
    <xdr:sp macro="" textlink="">
      <xdr:nvSpPr>
        <xdr:cNvPr id="77" name="楕円 76"/>
        <xdr:cNvSpPr/>
      </xdr:nvSpPr>
      <xdr:spPr>
        <a:xfrm>
          <a:off x="1968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135636</xdr:rowOff>
    </xdr:from>
    <xdr:to>
      <xdr:col>15</xdr:col>
      <xdr:colOff>50800</xdr:colOff>
      <xdr:row>39</xdr:row>
      <xdr:rowOff>762</xdr:rowOff>
    </xdr:to>
    <xdr:cxnSp macro="">
      <xdr:nvCxnSpPr>
        <xdr:cNvPr id="78" name="直線コネクタ 77"/>
        <xdr:cNvCxnSpPr/>
      </xdr:nvCxnSpPr>
      <xdr:spPr>
        <a:xfrm>
          <a:off x="2019300" y="66507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45974</xdr:rowOff>
    </xdr:from>
    <xdr:to>
      <xdr:col>6</xdr:col>
      <xdr:colOff>38100</xdr:colOff>
      <xdr:row>38</xdr:row>
      <xdr:rowOff>147574</xdr:rowOff>
    </xdr:to>
    <xdr:sp macro="" textlink="">
      <xdr:nvSpPr>
        <xdr:cNvPr id="79" name="楕円 78"/>
        <xdr:cNvSpPr/>
      </xdr:nvSpPr>
      <xdr:spPr>
        <a:xfrm>
          <a:off x="1079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96774</xdr:rowOff>
    </xdr:from>
    <xdr:to>
      <xdr:col>10</xdr:col>
      <xdr:colOff>114300</xdr:colOff>
      <xdr:row>38</xdr:row>
      <xdr:rowOff>135636</xdr:rowOff>
    </xdr:to>
    <xdr:cxnSp macro="">
      <xdr:nvCxnSpPr>
        <xdr:cNvPr id="80" name="直線コネクタ 79"/>
        <xdr:cNvCxnSpPr/>
      </xdr:nvCxnSpPr>
      <xdr:spPr>
        <a:xfrm>
          <a:off x="1130300" y="66118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道路】&#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42689</xdr:rowOff>
    </xdr:from>
    <xdr:ext cx="405111" cy="259045"/>
    <xdr:sp macro="" textlink="">
      <xdr:nvSpPr>
        <xdr:cNvPr id="86" name="n_2mainValue【道路】&#10;有形固定資産減価償却率"/>
        <xdr:cNvSpPr txBox="1"/>
      </xdr:nvSpPr>
      <xdr:spPr>
        <a:xfrm>
          <a:off x="2705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6113</xdr:rowOff>
    </xdr:from>
    <xdr:ext cx="405111" cy="259045"/>
    <xdr:sp macro="" textlink="">
      <xdr:nvSpPr>
        <xdr:cNvPr id="87" name="n_3mainValue【道路】&#10;有形固定資産減価償却率"/>
        <xdr:cNvSpPr txBox="1"/>
      </xdr:nvSpPr>
      <xdr:spPr>
        <a:xfrm>
          <a:off x="1816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138701</xdr:rowOff>
    </xdr:from>
    <xdr:ext cx="405111" cy="259045"/>
    <xdr:sp macro="" textlink="">
      <xdr:nvSpPr>
        <xdr:cNvPr id="88" name="n_4mainValue【道路】&#10;有形固定資産減価償却率"/>
        <xdr:cNvSpPr txBox="1"/>
      </xdr:nvSpPr>
      <xdr:spPr>
        <a:xfrm>
          <a:off x="927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21513</xdr:rowOff>
    </xdr:from>
    <xdr:to>
      <xdr:col>55</xdr:col>
      <xdr:colOff>50800</xdr:colOff>
      <xdr:row>41</xdr:row>
      <xdr:rowOff>123113</xdr:rowOff>
    </xdr:to>
    <xdr:sp macro="" textlink="">
      <xdr:nvSpPr>
        <xdr:cNvPr id="128" name="楕円 127"/>
        <xdr:cNvSpPr/>
      </xdr:nvSpPr>
      <xdr:spPr>
        <a:xfrm>
          <a:off x="10426700" y="70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107890</xdr:rowOff>
    </xdr:from>
    <xdr:ext cx="469744" cy="259045"/>
    <xdr:sp macro="" textlink="">
      <xdr:nvSpPr>
        <xdr:cNvPr id="129" name="【道路】&#10;一人当たり延長該当値テキスト"/>
        <xdr:cNvSpPr txBox="1"/>
      </xdr:nvSpPr>
      <xdr:spPr>
        <a:xfrm>
          <a:off x="10515600" y="6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20600</xdr:rowOff>
    </xdr:from>
    <xdr:to>
      <xdr:col>50</xdr:col>
      <xdr:colOff>165100</xdr:colOff>
      <xdr:row>41</xdr:row>
      <xdr:rowOff>122200</xdr:rowOff>
    </xdr:to>
    <xdr:sp macro="" textlink="">
      <xdr:nvSpPr>
        <xdr:cNvPr id="130" name="楕円 129"/>
        <xdr:cNvSpPr/>
      </xdr:nvSpPr>
      <xdr:spPr>
        <a:xfrm>
          <a:off x="9588500" y="7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71400</xdr:rowOff>
    </xdr:from>
    <xdr:to>
      <xdr:col>55</xdr:col>
      <xdr:colOff>0</xdr:colOff>
      <xdr:row>41</xdr:row>
      <xdr:rowOff>72313</xdr:rowOff>
    </xdr:to>
    <xdr:cxnSp macro="">
      <xdr:nvCxnSpPr>
        <xdr:cNvPr id="131" name="直線コネクタ 130"/>
        <xdr:cNvCxnSpPr/>
      </xdr:nvCxnSpPr>
      <xdr:spPr>
        <a:xfrm>
          <a:off x="9639300" y="71008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19685</xdr:rowOff>
    </xdr:from>
    <xdr:to>
      <xdr:col>46</xdr:col>
      <xdr:colOff>38100</xdr:colOff>
      <xdr:row>41</xdr:row>
      <xdr:rowOff>121285</xdr:rowOff>
    </xdr:to>
    <xdr:sp macro="" textlink="">
      <xdr:nvSpPr>
        <xdr:cNvPr id="132" name="楕円 131"/>
        <xdr:cNvSpPr/>
      </xdr:nvSpPr>
      <xdr:spPr>
        <a:xfrm>
          <a:off x="8699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70485</xdr:rowOff>
    </xdr:from>
    <xdr:to>
      <xdr:col>50</xdr:col>
      <xdr:colOff>114300</xdr:colOff>
      <xdr:row>41</xdr:row>
      <xdr:rowOff>71400</xdr:rowOff>
    </xdr:to>
    <xdr:cxnSp macro="">
      <xdr:nvCxnSpPr>
        <xdr:cNvPr id="133" name="直線コネクタ 132"/>
        <xdr:cNvCxnSpPr/>
      </xdr:nvCxnSpPr>
      <xdr:spPr>
        <a:xfrm>
          <a:off x="8750300" y="70999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18314</xdr:rowOff>
    </xdr:from>
    <xdr:to>
      <xdr:col>41</xdr:col>
      <xdr:colOff>101600</xdr:colOff>
      <xdr:row>41</xdr:row>
      <xdr:rowOff>119914</xdr:rowOff>
    </xdr:to>
    <xdr:sp macro="" textlink="">
      <xdr:nvSpPr>
        <xdr:cNvPr id="134" name="楕円 133"/>
        <xdr:cNvSpPr/>
      </xdr:nvSpPr>
      <xdr:spPr>
        <a:xfrm>
          <a:off x="7810500" y="70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69114</xdr:rowOff>
    </xdr:from>
    <xdr:to>
      <xdr:col>45</xdr:col>
      <xdr:colOff>177800</xdr:colOff>
      <xdr:row>41</xdr:row>
      <xdr:rowOff>70485</xdr:rowOff>
    </xdr:to>
    <xdr:cxnSp macro="">
      <xdr:nvCxnSpPr>
        <xdr:cNvPr id="135" name="直線コネクタ 134"/>
        <xdr:cNvCxnSpPr/>
      </xdr:nvCxnSpPr>
      <xdr:spPr>
        <a:xfrm>
          <a:off x="7861300" y="709856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16180</xdr:rowOff>
    </xdr:from>
    <xdr:to>
      <xdr:col>36</xdr:col>
      <xdr:colOff>165100</xdr:colOff>
      <xdr:row>41</xdr:row>
      <xdr:rowOff>117780</xdr:rowOff>
    </xdr:to>
    <xdr:sp macro="" textlink="">
      <xdr:nvSpPr>
        <xdr:cNvPr id="136" name="楕円 135"/>
        <xdr:cNvSpPr/>
      </xdr:nvSpPr>
      <xdr:spPr>
        <a:xfrm>
          <a:off x="6921500" y="7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66980</xdr:rowOff>
    </xdr:from>
    <xdr:to>
      <xdr:col>41</xdr:col>
      <xdr:colOff>50800</xdr:colOff>
      <xdr:row>41</xdr:row>
      <xdr:rowOff>69114</xdr:rowOff>
    </xdr:to>
    <xdr:cxnSp macro="">
      <xdr:nvCxnSpPr>
        <xdr:cNvPr id="137" name="直線コネクタ 136"/>
        <xdr:cNvCxnSpPr/>
      </xdr:nvCxnSpPr>
      <xdr:spPr>
        <a:xfrm>
          <a:off x="6972300" y="709643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113327</xdr:rowOff>
    </xdr:from>
    <xdr:ext cx="469744" cy="259045"/>
    <xdr:sp macro="" textlink="">
      <xdr:nvSpPr>
        <xdr:cNvPr id="142" name="n_1mainValue【道路】&#10;一人当たり延長"/>
        <xdr:cNvSpPr txBox="1"/>
      </xdr:nvSpPr>
      <xdr:spPr>
        <a:xfrm>
          <a:off x="9391727" y="71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112412</xdr:rowOff>
    </xdr:from>
    <xdr:ext cx="469744" cy="259045"/>
    <xdr:sp macro="" textlink="">
      <xdr:nvSpPr>
        <xdr:cNvPr id="143" name="n_2mainValue【道路】&#10;一人当たり延長"/>
        <xdr:cNvSpPr txBox="1"/>
      </xdr:nvSpPr>
      <xdr:spPr>
        <a:xfrm>
          <a:off x="8515427" y="7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111041</xdr:rowOff>
    </xdr:from>
    <xdr:ext cx="469744" cy="259045"/>
    <xdr:sp macro="" textlink="">
      <xdr:nvSpPr>
        <xdr:cNvPr id="144" name="n_3mainValue【道路】&#10;一人当たり延長"/>
        <xdr:cNvSpPr txBox="1"/>
      </xdr:nvSpPr>
      <xdr:spPr>
        <a:xfrm>
          <a:off x="7626427" y="714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108907</xdr:rowOff>
    </xdr:from>
    <xdr:ext cx="469744" cy="259045"/>
    <xdr:sp macro="" textlink="">
      <xdr:nvSpPr>
        <xdr:cNvPr id="145" name="n_4mainValue【道路】&#10;一人当たり延長"/>
        <xdr:cNvSpPr txBox="1"/>
      </xdr:nvSpPr>
      <xdr:spPr>
        <a:xfrm>
          <a:off x="6737427" y="7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84" name="楕円 183"/>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85" name="【橋りょう・トンネ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86" name="楕円 185"/>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116586</xdr:rowOff>
    </xdr:to>
    <xdr:cxnSp macro="">
      <xdr:nvCxnSpPr>
        <xdr:cNvPr id="187" name="直線コネクタ 186"/>
        <xdr:cNvCxnSpPr/>
      </xdr:nvCxnSpPr>
      <xdr:spPr>
        <a:xfrm>
          <a:off x="3797300" y="100241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164084</xdr:rowOff>
    </xdr:from>
    <xdr:to>
      <xdr:col>15</xdr:col>
      <xdr:colOff>101600</xdr:colOff>
      <xdr:row>58</xdr:row>
      <xdr:rowOff>94234</xdr:rowOff>
    </xdr:to>
    <xdr:sp macro="" textlink="">
      <xdr:nvSpPr>
        <xdr:cNvPr id="188" name="楕円 187"/>
        <xdr:cNvSpPr/>
      </xdr:nvSpPr>
      <xdr:spPr>
        <a:xfrm>
          <a:off x="2857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43434</xdr:rowOff>
    </xdr:from>
    <xdr:to>
      <xdr:col>19</xdr:col>
      <xdr:colOff>177800</xdr:colOff>
      <xdr:row>58</xdr:row>
      <xdr:rowOff>80010</xdr:rowOff>
    </xdr:to>
    <xdr:cxnSp macro="">
      <xdr:nvCxnSpPr>
        <xdr:cNvPr id="189" name="直線コネクタ 188"/>
        <xdr:cNvCxnSpPr/>
      </xdr:nvCxnSpPr>
      <xdr:spPr>
        <a:xfrm>
          <a:off x="2908300" y="99875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127508</xdr:rowOff>
    </xdr:from>
    <xdr:to>
      <xdr:col>10</xdr:col>
      <xdr:colOff>165100</xdr:colOff>
      <xdr:row>58</xdr:row>
      <xdr:rowOff>57658</xdr:rowOff>
    </xdr:to>
    <xdr:sp macro="" textlink="">
      <xdr:nvSpPr>
        <xdr:cNvPr id="190" name="楕円 189"/>
        <xdr:cNvSpPr/>
      </xdr:nvSpPr>
      <xdr:spPr>
        <a:xfrm>
          <a:off x="1968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xdr:rowOff>
    </xdr:from>
    <xdr:to>
      <xdr:col>15</xdr:col>
      <xdr:colOff>50800</xdr:colOff>
      <xdr:row>58</xdr:row>
      <xdr:rowOff>43434</xdr:rowOff>
    </xdr:to>
    <xdr:cxnSp macro="">
      <xdr:nvCxnSpPr>
        <xdr:cNvPr id="191" name="直線コネクタ 190"/>
        <xdr:cNvCxnSpPr/>
      </xdr:nvCxnSpPr>
      <xdr:spPr>
        <a:xfrm>
          <a:off x="2019300" y="99509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93218</xdr:rowOff>
    </xdr:from>
    <xdr:to>
      <xdr:col>6</xdr:col>
      <xdr:colOff>38100</xdr:colOff>
      <xdr:row>58</xdr:row>
      <xdr:rowOff>23368</xdr:rowOff>
    </xdr:to>
    <xdr:sp macro="" textlink="">
      <xdr:nvSpPr>
        <xdr:cNvPr id="192" name="楕円 191"/>
        <xdr:cNvSpPr/>
      </xdr:nvSpPr>
      <xdr:spPr>
        <a:xfrm>
          <a:off x="1079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144018</xdr:rowOff>
    </xdr:from>
    <xdr:to>
      <xdr:col>10</xdr:col>
      <xdr:colOff>114300</xdr:colOff>
      <xdr:row>58</xdr:row>
      <xdr:rowOff>6858</xdr:rowOff>
    </xdr:to>
    <xdr:cxnSp macro="">
      <xdr:nvCxnSpPr>
        <xdr:cNvPr id="193" name="直線コネクタ 192"/>
        <xdr:cNvCxnSpPr/>
      </xdr:nvCxnSpPr>
      <xdr:spPr>
        <a:xfrm>
          <a:off x="1130300" y="99166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98" name="n_1mainValue【橋りょう・トンネ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110761</xdr:rowOff>
    </xdr:from>
    <xdr:ext cx="405111" cy="259045"/>
    <xdr:sp macro="" textlink="">
      <xdr:nvSpPr>
        <xdr:cNvPr id="199" name="n_2mainValue【橋りょう・トンネル】&#10;有形固定資産減価償却率"/>
        <xdr:cNvSpPr txBox="1"/>
      </xdr:nvSpPr>
      <xdr:spPr>
        <a:xfrm>
          <a:off x="2705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74185</xdr:rowOff>
    </xdr:from>
    <xdr:ext cx="405111" cy="259045"/>
    <xdr:sp macro="" textlink="">
      <xdr:nvSpPr>
        <xdr:cNvPr id="200" name="n_3mainValue【橋りょう・トンネル】&#10;有形固定資産減価償却率"/>
        <xdr:cNvSpPr txBox="1"/>
      </xdr:nvSpPr>
      <xdr:spPr>
        <a:xfrm>
          <a:off x="1816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39895</xdr:rowOff>
    </xdr:from>
    <xdr:ext cx="405111" cy="259045"/>
    <xdr:sp macro="" textlink="">
      <xdr:nvSpPr>
        <xdr:cNvPr id="201" name="n_4mainValue【橋りょう・トンネル】&#10;有形固定資産減価償却率"/>
        <xdr:cNvSpPr txBox="1"/>
      </xdr:nvSpPr>
      <xdr:spPr>
        <a:xfrm>
          <a:off x="927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97440</xdr:rowOff>
    </xdr:from>
    <xdr:to>
      <xdr:col>55</xdr:col>
      <xdr:colOff>50800</xdr:colOff>
      <xdr:row>61</xdr:row>
      <xdr:rowOff>27590</xdr:rowOff>
    </xdr:to>
    <xdr:sp macro="" textlink="">
      <xdr:nvSpPr>
        <xdr:cNvPr id="241" name="楕円 240"/>
        <xdr:cNvSpPr/>
      </xdr:nvSpPr>
      <xdr:spPr>
        <a:xfrm>
          <a:off x="10426700" y="103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120317</xdr:rowOff>
    </xdr:from>
    <xdr:ext cx="599010" cy="259045"/>
    <xdr:sp macro="" textlink="">
      <xdr:nvSpPr>
        <xdr:cNvPr id="242" name="【橋りょう・トンネル】&#10;一人当たり有形固定資産（償却資産）額該当値テキスト"/>
        <xdr:cNvSpPr txBox="1"/>
      </xdr:nvSpPr>
      <xdr:spPr>
        <a:xfrm>
          <a:off x="10515600" y="1023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93591</xdr:rowOff>
    </xdr:from>
    <xdr:to>
      <xdr:col>50</xdr:col>
      <xdr:colOff>165100</xdr:colOff>
      <xdr:row>61</xdr:row>
      <xdr:rowOff>23741</xdr:rowOff>
    </xdr:to>
    <xdr:sp macro="" textlink="">
      <xdr:nvSpPr>
        <xdr:cNvPr id="243" name="楕円 242"/>
        <xdr:cNvSpPr/>
      </xdr:nvSpPr>
      <xdr:spPr>
        <a:xfrm>
          <a:off x="9588500" y="103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144391</xdr:rowOff>
    </xdr:from>
    <xdr:to>
      <xdr:col>55</xdr:col>
      <xdr:colOff>0</xdr:colOff>
      <xdr:row>60</xdr:row>
      <xdr:rowOff>148240</xdr:rowOff>
    </xdr:to>
    <xdr:cxnSp macro="">
      <xdr:nvCxnSpPr>
        <xdr:cNvPr id="244" name="直線コネクタ 243"/>
        <xdr:cNvCxnSpPr/>
      </xdr:nvCxnSpPr>
      <xdr:spPr>
        <a:xfrm>
          <a:off x="9639300" y="10431391"/>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90338</xdr:rowOff>
    </xdr:from>
    <xdr:to>
      <xdr:col>46</xdr:col>
      <xdr:colOff>38100</xdr:colOff>
      <xdr:row>61</xdr:row>
      <xdr:rowOff>20488</xdr:rowOff>
    </xdr:to>
    <xdr:sp macro="" textlink="">
      <xdr:nvSpPr>
        <xdr:cNvPr id="245" name="楕円 244"/>
        <xdr:cNvSpPr/>
      </xdr:nvSpPr>
      <xdr:spPr>
        <a:xfrm>
          <a:off x="8699500" y="103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141138</xdr:rowOff>
    </xdr:from>
    <xdr:to>
      <xdr:col>50</xdr:col>
      <xdr:colOff>114300</xdr:colOff>
      <xdr:row>60</xdr:row>
      <xdr:rowOff>144391</xdr:rowOff>
    </xdr:to>
    <xdr:cxnSp macro="">
      <xdr:nvCxnSpPr>
        <xdr:cNvPr id="246" name="直線コネクタ 245"/>
        <xdr:cNvCxnSpPr/>
      </xdr:nvCxnSpPr>
      <xdr:spPr>
        <a:xfrm>
          <a:off x="8750300" y="10428138"/>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84562</xdr:rowOff>
    </xdr:from>
    <xdr:to>
      <xdr:col>41</xdr:col>
      <xdr:colOff>101600</xdr:colOff>
      <xdr:row>61</xdr:row>
      <xdr:rowOff>14712</xdr:rowOff>
    </xdr:to>
    <xdr:sp macro="" textlink="">
      <xdr:nvSpPr>
        <xdr:cNvPr id="247" name="楕円 246"/>
        <xdr:cNvSpPr/>
      </xdr:nvSpPr>
      <xdr:spPr>
        <a:xfrm>
          <a:off x="7810500" y="103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135362</xdr:rowOff>
    </xdr:from>
    <xdr:to>
      <xdr:col>45</xdr:col>
      <xdr:colOff>177800</xdr:colOff>
      <xdr:row>60</xdr:row>
      <xdr:rowOff>141138</xdr:rowOff>
    </xdr:to>
    <xdr:cxnSp macro="">
      <xdr:nvCxnSpPr>
        <xdr:cNvPr id="248" name="直線コネクタ 247"/>
        <xdr:cNvCxnSpPr/>
      </xdr:nvCxnSpPr>
      <xdr:spPr>
        <a:xfrm>
          <a:off x="7861300" y="1042236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76896</xdr:rowOff>
    </xdr:from>
    <xdr:to>
      <xdr:col>36</xdr:col>
      <xdr:colOff>165100</xdr:colOff>
      <xdr:row>61</xdr:row>
      <xdr:rowOff>7046</xdr:rowOff>
    </xdr:to>
    <xdr:sp macro="" textlink="">
      <xdr:nvSpPr>
        <xdr:cNvPr id="249" name="楕円 248"/>
        <xdr:cNvSpPr/>
      </xdr:nvSpPr>
      <xdr:spPr>
        <a:xfrm>
          <a:off x="6921500" y="103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127696</xdr:rowOff>
    </xdr:from>
    <xdr:to>
      <xdr:col>41</xdr:col>
      <xdr:colOff>50800</xdr:colOff>
      <xdr:row>60</xdr:row>
      <xdr:rowOff>135362</xdr:rowOff>
    </xdr:to>
    <xdr:cxnSp macro="">
      <xdr:nvCxnSpPr>
        <xdr:cNvPr id="250" name="直線コネクタ 249"/>
        <xdr:cNvCxnSpPr/>
      </xdr:nvCxnSpPr>
      <xdr:spPr>
        <a:xfrm>
          <a:off x="6972300" y="10414696"/>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40268</xdr:rowOff>
    </xdr:from>
    <xdr:ext cx="599010" cy="259045"/>
    <xdr:sp macro="" textlink="">
      <xdr:nvSpPr>
        <xdr:cNvPr id="255" name="n_1mainValue【橋りょう・トンネル】&#10;一人当たり有形固定資産（償却資産）額"/>
        <xdr:cNvSpPr txBox="1"/>
      </xdr:nvSpPr>
      <xdr:spPr>
        <a:xfrm>
          <a:off x="9327095" y="1015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37015</xdr:rowOff>
    </xdr:from>
    <xdr:ext cx="599010" cy="259045"/>
    <xdr:sp macro="" textlink="">
      <xdr:nvSpPr>
        <xdr:cNvPr id="256" name="n_2mainValue【橋りょう・トンネル】&#10;一人当たり有形固定資産（償却資産）額"/>
        <xdr:cNvSpPr txBox="1"/>
      </xdr:nvSpPr>
      <xdr:spPr>
        <a:xfrm>
          <a:off x="8450795" y="101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31239</xdr:rowOff>
    </xdr:from>
    <xdr:ext cx="599010" cy="259045"/>
    <xdr:sp macro="" textlink="">
      <xdr:nvSpPr>
        <xdr:cNvPr id="257" name="n_3mainValue【橋りょう・トンネル】&#10;一人当たり有形固定資産（償却資産）額"/>
        <xdr:cNvSpPr txBox="1"/>
      </xdr:nvSpPr>
      <xdr:spPr>
        <a:xfrm>
          <a:off x="7561795" y="101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23573</xdr:rowOff>
    </xdr:from>
    <xdr:ext cx="599010" cy="259045"/>
    <xdr:sp macro="" textlink="">
      <xdr:nvSpPr>
        <xdr:cNvPr id="258" name="n_4mainValue【橋りょう・トンネル】&#10;一人当たり有形固定資産（償却資産）額"/>
        <xdr:cNvSpPr txBox="1"/>
      </xdr:nvSpPr>
      <xdr:spPr>
        <a:xfrm>
          <a:off x="6672795" y="1013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99" name="楕円 298"/>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300" name="【公営住宅】&#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301" name="楕円 300"/>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89536</xdr:rowOff>
    </xdr:to>
    <xdr:cxnSp macro="">
      <xdr:nvCxnSpPr>
        <xdr:cNvPr id="302" name="直線コネクタ 301"/>
        <xdr:cNvCxnSpPr/>
      </xdr:nvCxnSpPr>
      <xdr:spPr>
        <a:xfrm>
          <a:off x="3797300" y="139426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303" name="楕円 302"/>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55245</xdr:rowOff>
    </xdr:to>
    <xdr:cxnSp macro="">
      <xdr:nvCxnSpPr>
        <xdr:cNvPr id="304" name="直線コネクタ 303"/>
        <xdr:cNvCxnSpPr/>
      </xdr:nvCxnSpPr>
      <xdr:spPr>
        <a:xfrm>
          <a:off x="2908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305" name="楕円 304"/>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19050</xdr:rowOff>
    </xdr:to>
    <xdr:cxnSp macro="">
      <xdr:nvCxnSpPr>
        <xdr:cNvPr id="306" name="直線コネクタ 305"/>
        <xdr:cNvCxnSpPr/>
      </xdr:nvCxnSpPr>
      <xdr:spPr>
        <a:xfrm>
          <a:off x="2019300" y="13870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07" name="楕円 306"/>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80</xdr:row>
      <xdr:rowOff>154305</xdr:rowOff>
    </xdr:to>
    <xdr:cxnSp macro="">
      <xdr:nvCxnSpPr>
        <xdr:cNvPr id="308" name="直線コネクタ 307"/>
        <xdr:cNvCxnSpPr/>
      </xdr:nvCxnSpPr>
      <xdr:spPr>
        <a:xfrm>
          <a:off x="1130300" y="1383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13" name="n_1main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314" name="n_2mainValue【公営住宅】&#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315" name="n_3mainValue【公営住宅】&#10;有形固定資産減価償却率"/>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16" name="n_4mainValue【公営住宅】&#10;有形固定資産減価償却率"/>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157035</xdr:rowOff>
    </xdr:from>
    <xdr:to>
      <xdr:col>55</xdr:col>
      <xdr:colOff>50800</xdr:colOff>
      <xdr:row>85</xdr:row>
      <xdr:rowOff>87185</xdr:rowOff>
    </xdr:to>
    <xdr:sp macro="" textlink="">
      <xdr:nvSpPr>
        <xdr:cNvPr id="352" name="楕円 351"/>
        <xdr:cNvSpPr/>
      </xdr:nvSpPr>
      <xdr:spPr>
        <a:xfrm>
          <a:off x="104267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71962</xdr:rowOff>
    </xdr:from>
    <xdr:ext cx="469744" cy="259045"/>
    <xdr:sp macro="" textlink="">
      <xdr:nvSpPr>
        <xdr:cNvPr id="353" name="【公営住宅】&#10;一人当たり面積該当値テキスト"/>
        <xdr:cNvSpPr txBox="1"/>
      </xdr:nvSpPr>
      <xdr:spPr>
        <a:xfrm>
          <a:off x="10515600" y="1447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54" name="楕円 353"/>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36385</xdr:rowOff>
    </xdr:to>
    <xdr:cxnSp macro="">
      <xdr:nvCxnSpPr>
        <xdr:cNvPr id="355" name="直線コネクタ 354"/>
        <xdr:cNvCxnSpPr/>
      </xdr:nvCxnSpPr>
      <xdr:spPr>
        <a:xfrm>
          <a:off x="9639300" y="1460906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155893</xdr:rowOff>
    </xdr:from>
    <xdr:to>
      <xdr:col>46</xdr:col>
      <xdr:colOff>38100</xdr:colOff>
      <xdr:row>85</xdr:row>
      <xdr:rowOff>86043</xdr:rowOff>
    </xdr:to>
    <xdr:sp macro="" textlink="">
      <xdr:nvSpPr>
        <xdr:cNvPr id="356" name="楕円 355"/>
        <xdr:cNvSpPr/>
      </xdr:nvSpPr>
      <xdr:spPr>
        <a:xfrm>
          <a:off x="8699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35243</xdr:rowOff>
    </xdr:from>
    <xdr:to>
      <xdr:col>50</xdr:col>
      <xdr:colOff>114300</xdr:colOff>
      <xdr:row>85</xdr:row>
      <xdr:rowOff>35813</xdr:rowOff>
    </xdr:to>
    <xdr:cxnSp macro="">
      <xdr:nvCxnSpPr>
        <xdr:cNvPr id="357" name="直線コネクタ 356"/>
        <xdr:cNvCxnSpPr/>
      </xdr:nvCxnSpPr>
      <xdr:spPr>
        <a:xfrm>
          <a:off x="8750300" y="1460849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155321</xdr:rowOff>
    </xdr:from>
    <xdr:to>
      <xdr:col>41</xdr:col>
      <xdr:colOff>101600</xdr:colOff>
      <xdr:row>85</xdr:row>
      <xdr:rowOff>85471</xdr:rowOff>
    </xdr:to>
    <xdr:sp macro="" textlink="">
      <xdr:nvSpPr>
        <xdr:cNvPr id="358" name="楕円 357"/>
        <xdr:cNvSpPr/>
      </xdr:nvSpPr>
      <xdr:spPr>
        <a:xfrm>
          <a:off x="7810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34671</xdr:rowOff>
    </xdr:from>
    <xdr:to>
      <xdr:col>45</xdr:col>
      <xdr:colOff>177800</xdr:colOff>
      <xdr:row>85</xdr:row>
      <xdr:rowOff>35243</xdr:rowOff>
    </xdr:to>
    <xdr:cxnSp macro="">
      <xdr:nvCxnSpPr>
        <xdr:cNvPr id="359" name="直線コネクタ 358"/>
        <xdr:cNvCxnSpPr/>
      </xdr:nvCxnSpPr>
      <xdr:spPr>
        <a:xfrm>
          <a:off x="7861300" y="1460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154750</xdr:rowOff>
    </xdr:from>
    <xdr:to>
      <xdr:col>36</xdr:col>
      <xdr:colOff>165100</xdr:colOff>
      <xdr:row>85</xdr:row>
      <xdr:rowOff>84900</xdr:rowOff>
    </xdr:to>
    <xdr:sp macro="" textlink="">
      <xdr:nvSpPr>
        <xdr:cNvPr id="360" name="楕円 359"/>
        <xdr:cNvSpPr/>
      </xdr:nvSpPr>
      <xdr:spPr>
        <a:xfrm>
          <a:off x="69215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34100</xdr:rowOff>
    </xdr:from>
    <xdr:to>
      <xdr:col>41</xdr:col>
      <xdr:colOff>50800</xdr:colOff>
      <xdr:row>85</xdr:row>
      <xdr:rowOff>34671</xdr:rowOff>
    </xdr:to>
    <xdr:cxnSp macro="">
      <xdr:nvCxnSpPr>
        <xdr:cNvPr id="361" name="直線コネクタ 360"/>
        <xdr:cNvCxnSpPr/>
      </xdr:nvCxnSpPr>
      <xdr:spPr>
        <a:xfrm>
          <a:off x="6972300" y="146073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66" name="n_1mainValue【公営住宅】&#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77170</xdr:rowOff>
    </xdr:from>
    <xdr:ext cx="469744" cy="259045"/>
    <xdr:sp macro="" textlink="">
      <xdr:nvSpPr>
        <xdr:cNvPr id="367" name="n_2mainValue【公営住宅】&#10;一人当たり面積"/>
        <xdr:cNvSpPr txBox="1"/>
      </xdr:nvSpPr>
      <xdr:spPr>
        <a:xfrm>
          <a:off x="8515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76598</xdr:rowOff>
    </xdr:from>
    <xdr:ext cx="469744" cy="259045"/>
    <xdr:sp macro="" textlink="">
      <xdr:nvSpPr>
        <xdr:cNvPr id="368" name="n_3mainValue【公営住宅】&#10;一人当たり面積"/>
        <xdr:cNvSpPr txBox="1"/>
      </xdr:nvSpPr>
      <xdr:spPr>
        <a:xfrm>
          <a:off x="76264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76027</xdr:rowOff>
    </xdr:from>
    <xdr:ext cx="469744" cy="259045"/>
    <xdr:sp macro="" textlink="">
      <xdr:nvSpPr>
        <xdr:cNvPr id="369" name="n_4mainValue【公営住宅】&#10;一人当たり面積"/>
        <xdr:cNvSpPr txBox="1"/>
      </xdr:nvSpPr>
      <xdr:spPr>
        <a:xfrm>
          <a:off x="6737427" y="1464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26" name="楕円 425"/>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427" name="【認定こども園・幼稚園・保育所】&#10;有形固定資産減価償却率該当値テキスト"/>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28" name="楕円 427"/>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158115</xdr:rowOff>
    </xdr:to>
    <xdr:cxnSp macro="">
      <xdr:nvCxnSpPr>
        <xdr:cNvPr id="429" name="直線コネクタ 428"/>
        <xdr:cNvCxnSpPr/>
      </xdr:nvCxnSpPr>
      <xdr:spPr>
        <a:xfrm>
          <a:off x="15481300" y="6286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430" name="楕円 429"/>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114300</xdr:rowOff>
    </xdr:to>
    <xdr:cxnSp macro="">
      <xdr:nvCxnSpPr>
        <xdr:cNvPr id="431" name="直線コネクタ 430"/>
        <xdr:cNvCxnSpPr/>
      </xdr:nvCxnSpPr>
      <xdr:spPr>
        <a:xfrm>
          <a:off x="14592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432" name="楕円 431"/>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68580</xdr:rowOff>
    </xdr:to>
    <xdr:cxnSp macro="">
      <xdr:nvCxnSpPr>
        <xdr:cNvPr id="433" name="直線コネクタ 432"/>
        <xdr:cNvCxnSpPr/>
      </xdr:nvCxnSpPr>
      <xdr:spPr>
        <a:xfrm>
          <a:off x="13703300" y="6195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34" name="楕円 433"/>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22860</xdr:rowOff>
    </xdr:to>
    <xdr:cxnSp macro="">
      <xdr:nvCxnSpPr>
        <xdr:cNvPr id="435" name="直線コネクタ 434"/>
        <xdr:cNvCxnSpPr/>
      </xdr:nvCxnSpPr>
      <xdr:spPr>
        <a:xfrm>
          <a:off x="12814300" y="615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40"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441" name="n_2mainValue【認定こども園・幼稚園・保育所】&#10;有形固定資産減価償却率"/>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442" name="n_3mainValue【認定こども園・幼稚園・保育所】&#10;有形固定資産減価償却率"/>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43"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3" name="楕円 482"/>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84"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85" name="楕円 484"/>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86" name="直線コネクタ 485"/>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87" name="楕円 486"/>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88" name="直線コネクタ 487"/>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89" name="楕円 488"/>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0" name="直線コネクタ 489"/>
        <xdr:cNvCxnSpPr/>
      </xdr:nvCxnSpPr>
      <xdr:spPr>
        <a:xfrm>
          <a:off x="19545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91" name="楕円 490"/>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83820</xdr:rowOff>
    </xdr:to>
    <xdr:cxnSp macro="">
      <xdr:nvCxnSpPr>
        <xdr:cNvPr id="492" name="直線コネクタ 491"/>
        <xdr:cNvCxnSpPr/>
      </xdr:nvCxnSpPr>
      <xdr:spPr>
        <a:xfrm>
          <a:off x="18656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97"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98"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99"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00" name="n_4mainValue【認定こども園・幼稚園・保育所】&#10;一人当たり面積"/>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1" name="楕円 540"/>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2"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43" name="楕円 542"/>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11430</xdr:rowOff>
    </xdr:to>
    <xdr:cxnSp macro="">
      <xdr:nvCxnSpPr>
        <xdr:cNvPr id="544" name="直線コネクタ 543"/>
        <xdr:cNvCxnSpPr/>
      </xdr:nvCxnSpPr>
      <xdr:spPr>
        <a:xfrm flipV="1">
          <a:off x="15481300" y="10104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45" name="楕円 544"/>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59</xdr:row>
      <xdr:rowOff>11430</xdr:rowOff>
    </xdr:to>
    <xdr:cxnSp macro="">
      <xdr:nvCxnSpPr>
        <xdr:cNvPr id="546" name="直線コネクタ 545"/>
        <xdr:cNvCxnSpPr/>
      </xdr:nvCxnSpPr>
      <xdr:spPr>
        <a:xfrm>
          <a:off x="14592300" y="10039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547" name="楕円 546"/>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95250</xdr:rowOff>
    </xdr:to>
    <xdr:cxnSp macro="">
      <xdr:nvCxnSpPr>
        <xdr:cNvPr id="548" name="直線コネクタ 547"/>
        <xdr:cNvCxnSpPr/>
      </xdr:nvCxnSpPr>
      <xdr:spPr>
        <a:xfrm>
          <a:off x="13703300" y="9986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49" name="楕円 548"/>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41910</xdr:rowOff>
    </xdr:to>
    <xdr:cxnSp macro="">
      <xdr:nvCxnSpPr>
        <xdr:cNvPr id="550" name="直線コネクタ 549"/>
        <xdr:cNvCxnSpPr/>
      </xdr:nvCxnSpPr>
      <xdr:spPr>
        <a:xfrm>
          <a:off x="12814300" y="9966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4" name="n_4aveValue【学校施設】&#10;有形固定資産減価償却率"/>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55"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56"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557" name="n_3mainValue【学校施設】&#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58" name="n_4mainValue【学校施設】&#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599" name="楕円 598"/>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600" name="【学校施設】&#10;一人当たり面積該当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151130</xdr:rowOff>
    </xdr:from>
    <xdr:to>
      <xdr:col>112</xdr:col>
      <xdr:colOff>38100</xdr:colOff>
      <xdr:row>64</xdr:row>
      <xdr:rowOff>81280</xdr:rowOff>
    </xdr:to>
    <xdr:sp macro="" textlink="">
      <xdr:nvSpPr>
        <xdr:cNvPr id="601" name="楕円 600"/>
        <xdr:cNvSpPr/>
      </xdr:nvSpPr>
      <xdr:spPr>
        <a:xfrm>
          <a:off x="21272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30480</xdr:rowOff>
    </xdr:to>
    <xdr:cxnSp macro="">
      <xdr:nvCxnSpPr>
        <xdr:cNvPr id="602" name="直線コネクタ 601"/>
        <xdr:cNvCxnSpPr/>
      </xdr:nvCxnSpPr>
      <xdr:spPr>
        <a:xfrm flipV="1">
          <a:off x="21323300" y="10980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148590</xdr:rowOff>
    </xdr:from>
    <xdr:to>
      <xdr:col>107</xdr:col>
      <xdr:colOff>101600</xdr:colOff>
      <xdr:row>64</xdr:row>
      <xdr:rowOff>78740</xdr:rowOff>
    </xdr:to>
    <xdr:sp macro="" textlink="">
      <xdr:nvSpPr>
        <xdr:cNvPr id="603" name="楕円 602"/>
        <xdr:cNvSpPr/>
      </xdr:nvSpPr>
      <xdr:spPr>
        <a:xfrm>
          <a:off x="20383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27940</xdr:rowOff>
    </xdr:from>
    <xdr:to>
      <xdr:col>111</xdr:col>
      <xdr:colOff>177800</xdr:colOff>
      <xdr:row>64</xdr:row>
      <xdr:rowOff>30480</xdr:rowOff>
    </xdr:to>
    <xdr:cxnSp macro="">
      <xdr:nvCxnSpPr>
        <xdr:cNvPr id="604" name="直線コネクタ 603"/>
        <xdr:cNvCxnSpPr/>
      </xdr:nvCxnSpPr>
      <xdr:spPr>
        <a:xfrm>
          <a:off x="20434300" y="11000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05" name="楕円 604"/>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27940</xdr:rowOff>
    </xdr:to>
    <xdr:cxnSp macro="">
      <xdr:nvCxnSpPr>
        <xdr:cNvPr id="606" name="直線コネクタ 605"/>
        <xdr:cNvCxnSpPr/>
      </xdr:nvCxnSpPr>
      <xdr:spPr>
        <a:xfrm>
          <a:off x="19545300" y="109880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118110</xdr:rowOff>
    </xdr:from>
    <xdr:to>
      <xdr:col>98</xdr:col>
      <xdr:colOff>38100</xdr:colOff>
      <xdr:row>64</xdr:row>
      <xdr:rowOff>48260</xdr:rowOff>
    </xdr:to>
    <xdr:sp macro="" textlink="">
      <xdr:nvSpPr>
        <xdr:cNvPr id="607" name="楕円 606"/>
        <xdr:cNvSpPr/>
      </xdr:nvSpPr>
      <xdr:spPr>
        <a:xfrm>
          <a:off x="18605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15240</xdr:rowOff>
    </xdr:to>
    <xdr:cxnSp macro="">
      <xdr:nvCxnSpPr>
        <xdr:cNvPr id="608" name="直線コネクタ 607"/>
        <xdr:cNvCxnSpPr/>
      </xdr:nvCxnSpPr>
      <xdr:spPr>
        <a:xfrm>
          <a:off x="18656300" y="109702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2"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72407</xdr:rowOff>
    </xdr:from>
    <xdr:ext cx="469744" cy="259045"/>
    <xdr:sp macro="" textlink="">
      <xdr:nvSpPr>
        <xdr:cNvPr id="613" name="n_1mainValue【学校施設】&#10;一人当たり面積"/>
        <xdr:cNvSpPr txBox="1"/>
      </xdr:nvSpPr>
      <xdr:spPr>
        <a:xfrm>
          <a:off x="21075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69867</xdr:rowOff>
    </xdr:from>
    <xdr:ext cx="469744" cy="259045"/>
    <xdr:sp macro="" textlink="">
      <xdr:nvSpPr>
        <xdr:cNvPr id="614" name="n_2mainValue【学校施設】&#10;一人当たり面積"/>
        <xdr:cNvSpPr txBox="1"/>
      </xdr:nvSpPr>
      <xdr:spPr>
        <a:xfrm>
          <a:off x="20199427"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15" name="n_3mainValue【学校施設】&#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39387</xdr:rowOff>
    </xdr:from>
    <xdr:ext cx="469744" cy="259045"/>
    <xdr:sp macro="" textlink="">
      <xdr:nvSpPr>
        <xdr:cNvPr id="616" name="n_4mainValue【学校施設】&#10;一人当たり面積"/>
        <xdr:cNvSpPr txBox="1"/>
      </xdr:nvSpPr>
      <xdr:spPr>
        <a:xfrm>
          <a:off x="18421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46"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657" name="楕円 656"/>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658" name="【児童館】&#10;有形固定資産減価償却率該当値テキスト"/>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659" name="楕円 658"/>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148589</xdr:rowOff>
    </xdr:to>
    <xdr:cxnSp macro="">
      <xdr:nvCxnSpPr>
        <xdr:cNvPr id="660" name="直線コネクタ 659"/>
        <xdr:cNvCxnSpPr/>
      </xdr:nvCxnSpPr>
      <xdr:spPr>
        <a:xfrm>
          <a:off x="15481300" y="13651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61" name="楕円 660"/>
        <xdr:cNvSpPr/>
      </xdr:nvSpPr>
      <xdr:spPr>
        <a:xfrm>
          <a:off x="14541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64770</xdr:rowOff>
    </xdr:from>
    <xdr:to>
      <xdr:col>81</xdr:col>
      <xdr:colOff>50800</xdr:colOff>
      <xdr:row>79</xdr:row>
      <xdr:rowOff>106680</xdr:rowOff>
    </xdr:to>
    <xdr:cxnSp macro="">
      <xdr:nvCxnSpPr>
        <xdr:cNvPr id="662" name="直線コネクタ 661"/>
        <xdr:cNvCxnSpPr/>
      </xdr:nvCxnSpPr>
      <xdr:spPr>
        <a:xfrm>
          <a:off x="14592300" y="1360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143511</xdr:rowOff>
    </xdr:from>
    <xdr:to>
      <xdr:col>72</xdr:col>
      <xdr:colOff>38100</xdr:colOff>
      <xdr:row>79</xdr:row>
      <xdr:rowOff>73661</xdr:rowOff>
    </xdr:to>
    <xdr:sp macro="" textlink="">
      <xdr:nvSpPr>
        <xdr:cNvPr id="663" name="楕円 662"/>
        <xdr:cNvSpPr/>
      </xdr:nvSpPr>
      <xdr:spPr>
        <a:xfrm>
          <a:off x="13652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22861</xdr:rowOff>
    </xdr:from>
    <xdr:to>
      <xdr:col>76</xdr:col>
      <xdr:colOff>114300</xdr:colOff>
      <xdr:row>79</xdr:row>
      <xdr:rowOff>64770</xdr:rowOff>
    </xdr:to>
    <xdr:cxnSp macro="">
      <xdr:nvCxnSpPr>
        <xdr:cNvPr id="664" name="直線コネクタ 663"/>
        <xdr:cNvCxnSpPr/>
      </xdr:nvCxnSpPr>
      <xdr:spPr>
        <a:xfrm>
          <a:off x="13703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665" name="楕円 664"/>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152400</xdr:rowOff>
    </xdr:from>
    <xdr:to>
      <xdr:col>71</xdr:col>
      <xdr:colOff>177800</xdr:colOff>
      <xdr:row>79</xdr:row>
      <xdr:rowOff>22861</xdr:rowOff>
    </xdr:to>
    <xdr:cxnSp macro="">
      <xdr:nvCxnSpPr>
        <xdr:cNvPr id="666" name="直線コネクタ 665"/>
        <xdr:cNvCxnSpPr/>
      </xdr:nvCxnSpPr>
      <xdr:spPr>
        <a:xfrm>
          <a:off x="12814300" y="13525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667"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68"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69"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135272</xdr:rowOff>
    </xdr:from>
    <xdr:ext cx="405111" cy="259045"/>
    <xdr:sp macro="" textlink="">
      <xdr:nvSpPr>
        <xdr:cNvPr id="670" name="n_4aveValue【児童館】&#10;有形固定資産減価償却率"/>
        <xdr:cNvSpPr txBox="1"/>
      </xdr:nvSpPr>
      <xdr:spPr>
        <a:xfrm>
          <a:off x="12611744"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671"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72" name="n_2mainValue【児童館】&#10;有形固定資産減価償却率"/>
        <xdr:cNvSpPr txBox="1"/>
      </xdr:nvSpPr>
      <xdr:spPr>
        <a:xfrm>
          <a:off x="14389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90188</xdr:rowOff>
    </xdr:from>
    <xdr:ext cx="405111" cy="259045"/>
    <xdr:sp macro="" textlink="">
      <xdr:nvSpPr>
        <xdr:cNvPr id="673" name="n_3mainValue【児童館】&#10;有形固定資産減価償却率"/>
        <xdr:cNvSpPr txBox="1"/>
      </xdr:nvSpPr>
      <xdr:spPr>
        <a:xfrm>
          <a:off x="13500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674" name="n_4mainValue【児童館】&#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117929</xdr:rowOff>
    </xdr:from>
    <xdr:to>
      <xdr:col>116</xdr:col>
      <xdr:colOff>114300</xdr:colOff>
      <xdr:row>79</xdr:row>
      <xdr:rowOff>48079</xdr:rowOff>
    </xdr:to>
    <xdr:sp macro="" textlink="">
      <xdr:nvSpPr>
        <xdr:cNvPr id="716" name="楕円 715"/>
        <xdr:cNvSpPr/>
      </xdr:nvSpPr>
      <xdr:spPr>
        <a:xfrm>
          <a:off x="22110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32856</xdr:rowOff>
    </xdr:from>
    <xdr:ext cx="469744" cy="259045"/>
    <xdr:sp macro="" textlink="">
      <xdr:nvSpPr>
        <xdr:cNvPr id="717" name="【児童館】&#10;一人当たり面積該当値テキスト"/>
        <xdr:cNvSpPr txBox="1"/>
      </xdr:nvSpPr>
      <xdr:spPr>
        <a:xfrm>
          <a:off x="22199600" y="134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718" name="楕円 717"/>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136071</xdr:rowOff>
    </xdr:from>
    <xdr:to>
      <xdr:col>116</xdr:col>
      <xdr:colOff>63500</xdr:colOff>
      <xdr:row>78</xdr:row>
      <xdr:rowOff>168729</xdr:rowOff>
    </xdr:to>
    <xdr:cxnSp macro="">
      <xdr:nvCxnSpPr>
        <xdr:cNvPr id="719" name="直線コネクタ 718"/>
        <xdr:cNvCxnSpPr/>
      </xdr:nvCxnSpPr>
      <xdr:spPr>
        <a:xfrm>
          <a:off x="21323300" y="13509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720" name="楕円 719"/>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78</xdr:row>
      <xdr:rowOff>136071</xdr:rowOff>
    </xdr:to>
    <xdr:cxnSp macro="">
      <xdr:nvCxnSpPr>
        <xdr:cNvPr id="721" name="直線コネクタ 720"/>
        <xdr:cNvCxnSpPr/>
      </xdr:nvCxnSpPr>
      <xdr:spPr>
        <a:xfrm>
          <a:off x="20434300" y="1350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722" name="楕円 721"/>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78</xdr:row>
      <xdr:rowOff>136071</xdr:rowOff>
    </xdr:to>
    <xdr:cxnSp macro="">
      <xdr:nvCxnSpPr>
        <xdr:cNvPr id="723" name="直線コネクタ 722"/>
        <xdr:cNvCxnSpPr/>
      </xdr:nvCxnSpPr>
      <xdr:spPr>
        <a:xfrm>
          <a:off x="19545300" y="1350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52614</xdr:rowOff>
    </xdr:from>
    <xdr:to>
      <xdr:col>98</xdr:col>
      <xdr:colOff>38100</xdr:colOff>
      <xdr:row>78</xdr:row>
      <xdr:rowOff>154214</xdr:rowOff>
    </xdr:to>
    <xdr:sp macro="" textlink="">
      <xdr:nvSpPr>
        <xdr:cNvPr id="724" name="楕円 723"/>
        <xdr:cNvSpPr/>
      </xdr:nvSpPr>
      <xdr:spPr>
        <a:xfrm>
          <a:off x="18605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103414</xdr:rowOff>
    </xdr:from>
    <xdr:to>
      <xdr:col>102</xdr:col>
      <xdr:colOff>114300</xdr:colOff>
      <xdr:row>78</xdr:row>
      <xdr:rowOff>136071</xdr:rowOff>
    </xdr:to>
    <xdr:cxnSp macro="">
      <xdr:nvCxnSpPr>
        <xdr:cNvPr id="725" name="直線コネクタ 724"/>
        <xdr:cNvCxnSpPr/>
      </xdr:nvCxnSpPr>
      <xdr:spPr>
        <a:xfrm>
          <a:off x="18656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730" name="n_1mainValue【児童館】&#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731" name="n_2mainValue【児童館】&#10;一人当たり面積"/>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32" name="n_3mainValue【児童館】&#10;一人当たり面積"/>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170741</xdr:rowOff>
    </xdr:from>
    <xdr:ext cx="469744" cy="259045"/>
    <xdr:sp macro="" textlink="">
      <xdr:nvSpPr>
        <xdr:cNvPr id="733" name="n_4mainValue【児童館】&#10;一人当たり面積"/>
        <xdr:cNvSpPr txBox="1"/>
      </xdr:nvSpPr>
      <xdr:spPr>
        <a:xfrm>
          <a:off x="18421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775" name="楕円 774"/>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119941</xdr:rowOff>
    </xdr:from>
    <xdr:ext cx="405111" cy="259045"/>
    <xdr:sp macro="" textlink="">
      <xdr:nvSpPr>
        <xdr:cNvPr id="776" name="【公民館】&#10;有形固定資産減価償却率該当値テキスト"/>
        <xdr:cNvSpPr txBox="1"/>
      </xdr:nvSpPr>
      <xdr:spPr>
        <a:xfrm>
          <a:off x="16357600" y="1829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777" name="楕円 776"/>
        <xdr:cNvSpPr/>
      </xdr:nvSpPr>
      <xdr:spPr>
        <a:xfrm>
          <a:off x="1543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84364</xdr:rowOff>
    </xdr:to>
    <xdr:cxnSp macro="">
      <xdr:nvCxnSpPr>
        <xdr:cNvPr id="778" name="直線コネクタ 777"/>
        <xdr:cNvCxnSpPr/>
      </xdr:nvCxnSpPr>
      <xdr:spPr>
        <a:xfrm>
          <a:off x="15481300" y="184001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779" name="楕円 778"/>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103958</xdr:rowOff>
    </xdr:to>
    <xdr:cxnSp macro="">
      <xdr:nvCxnSpPr>
        <xdr:cNvPr id="780" name="直線コネクタ 779"/>
        <xdr:cNvCxnSpPr/>
      </xdr:nvCxnSpPr>
      <xdr:spPr>
        <a:xfrm flipV="1">
          <a:off x="14592300" y="184001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81" name="楕円 780"/>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103958</xdr:rowOff>
    </xdr:to>
    <xdr:cxnSp macro="">
      <xdr:nvCxnSpPr>
        <xdr:cNvPr id="782" name="直線コネクタ 781"/>
        <xdr:cNvCxnSpPr/>
      </xdr:nvCxnSpPr>
      <xdr:spPr>
        <a:xfrm>
          <a:off x="13703300" y="184115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783" name="楕円 782"/>
        <xdr:cNvSpPr/>
      </xdr:nvSpPr>
      <xdr:spPr>
        <a:xfrm>
          <a:off x="1276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81099</xdr:rowOff>
    </xdr:to>
    <xdr:cxnSp macro="">
      <xdr:nvCxnSpPr>
        <xdr:cNvPr id="784" name="直線コネクタ 783"/>
        <xdr:cNvCxnSpPr/>
      </xdr:nvCxnSpPr>
      <xdr:spPr>
        <a:xfrm flipV="1">
          <a:off x="12814300" y="184115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88"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789" name="n_1mainValue【公民館】&#10;有形固定資産減価償却率"/>
        <xdr:cNvSpPr txBox="1"/>
      </xdr:nvSpPr>
      <xdr:spPr>
        <a:xfrm>
          <a:off x="15266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790" name="n_2mainValue【公民館】&#10;有形固定資産減価償却率"/>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91" name="n_3mainValue【公民館】&#10;有形固定資産減価償却率"/>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792" name="n_4mainValue【公民館】&#10;有形固定資産減価償却率"/>
        <xdr:cNvSpPr txBox="1"/>
      </xdr:nvSpPr>
      <xdr:spPr>
        <a:xfrm>
          <a:off x="12611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1"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2" name="楕円 831"/>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3"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4" name="楕円 83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5" name="直線コネクタ 834"/>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36" name="楕円 835"/>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837" name="直線コネクタ 836"/>
        <xdr:cNvCxnSpPr/>
      </xdr:nvCxnSpPr>
      <xdr:spPr>
        <a:xfrm>
          <a:off x="20434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38" name="楕円 837"/>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839" name="直線コネクタ 838"/>
        <xdr:cNvCxnSpPr/>
      </xdr:nvCxnSpPr>
      <xdr:spPr>
        <a:xfrm>
          <a:off x="19545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40" name="楕円 839"/>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137161</xdr:rowOff>
    </xdr:to>
    <xdr:cxnSp macro="">
      <xdr:nvCxnSpPr>
        <xdr:cNvPr id="841" name="直線コネクタ 840"/>
        <xdr:cNvCxnSpPr/>
      </xdr:nvCxnSpPr>
      <xdr:spPr>
        <a:xfrm>
          <a:off x="18656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2"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3"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4"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45"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46"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847" name="n_2mainValue【公民館】&#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48"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9" name="n_4mainValue【公民館】&#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で上昇している状況である。人口一人当たりの面積等については、全ての項目で減少又は横ばいとなっているが、これは分母項目である人口が増加していることが要因である。また、</a:t>
          </a:r>
          <a:r>
            <a:rPr kumimoji="1" lang="ja-JP" altLang="ja-JP" sz="1300">
              <a:solidFill>
                <a:schemeClr val="dk1"/>
              </a:solidFill>
              <a:effectLst/>
              <a:latin typeface="+mn-lt"/>
              <a:ea typeface="+mn-ea"/>
              <a:cs typeface="+mn-cs"/>
            </a:rPr>
            <a:t>施設類型別で見たときに</a:t>
          </a:r>
          <a:r>
            <a:rPr kumimoji="1" lang="ja-JP" altLang="en-US" sz="1300">
              <a:solidFill>
                <a:schemeClr val="dk1"/>
              </a:solidFill>
              <a:effectLst/>
              <a:latin typeface="+mn-lt"/>
              <a:ea typeface="+mn-ea"/>
              <a:cs typeface="+mn-cs"/>
            </a:rPr>
            <a:t>類似団体平均を上回っている</a:t>
          </a:r>
          <a:r>
            <a:rPr kumimoji="1" lang="ja-JP" altLang="en-US" sz="1300">
              <a:latin typeface="ＭＳ Ｐゴシック" panose="020B0600070205080204" pitchFamily="50" charset="-128"/>
              <a:ea typeface="ＭＳ Ｐゴシック" panose="020B0600070205080204" pitchFamily="50" charset="-128"/>
            </a:rPr>
            <a:t>道路及び公民館については、</a:t>
          </a:r>
          <a:r>
            <a:rPr kumimoji="1" lang="ja-JP" altLang="ja-JP" sz="1300">
              <a:solidFill>
                <a:schemeClr val="dk1"/>
              </a:solidFill>
              <a:effectLst/>
              <a:latin typeface="+mn-lt"/>
              <a:ea typeface="+mn-ea"/>
              <a:cs typeface="+mn-cs"/>
            </a:rPr>
            <a:t>有形固定資産減価償却率が</a:t>
          </a:r>
          <a:r>
            <a:rPr kumimoji="1" lang="ja-JP" altLang="en-US" sz="1300">
              <a:latin typeface="ＭＳ Ｐゴシック" panose="020B0600070205080204" pitchFamily="50" charset="-128"/>
              <a:ea typeface="ＭＳ Ｐゴシック" panose="020B0600070205080204" pitchFamily="50" charset="-128"/>
            </a:rPr>
            <a:t>それぞれ</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％と比較的高い水準にあり、これらについては公共施設の老朽化対策の必要性が高い類型であることが読み取れる。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今後も施設別類型別ストック情報を活用し、今後も経年で指標を分析し、施設の計画的な修繕と長寿命化を推進していく。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140,642
133,029
18.19
59,573,667
55,347,469
3,698,603
29,576,473
24,484,965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14151</xdr:rowOff>
    </xdr:to>
    <xdr:cxnSp macro="">
      <xdr:nvCxnSpPr>
        <xdr:cNvPr id="77" name="直線コネクタ 76"/>
        <xdr:cNvCxnSpPr/>
      </xdr:nvCxnSpPr>
      <xdr:spPr>
        <a:xfrm>
          <a:off x="3797300" y="66631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148046</xdr:rowOff>
    </xdr:to>
    <xdr:cxnSp macro="">
      <xdr:nvCxnSpPr>
        <xdr:cNvPr id="79" name="直線コネクタ 78"/>
        <xdr:cNvCxnSpPr/>
      </xdr:nvCxnSpPr>
      <xdr:spPr>
        <a:xfrm>
          <a:off x="2908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120287</xdr:rowOff>
    </xdr:to>
    <xdr:cxnSp macro="">
      <xdr:nvCxnSpPr>
        <xdr:cNvPr id="81" name="直線コネクタ 80"/>
        <xdr:cNvCxnSpPr/>
      </xdr:nvCxnSpPr>
      <xdr:spPr>
        <a:xfrm>
          <a:off x="2019300" y="66010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102326</xdr:rowOff>
    </xdr:to>
    <xdr:cxnSp macro="">
      <xdr:nvCxnSpPr>
        <xdr:cNvPr id="83" name="直線コネクタ 82"/>
        <xdr:cNvCxnSpPr/>
      </xdr:nvCxnSpPr>
      <xdr:spPr>
        <a:xfrm flipV="1">
          <a:off x="1130300" y="66010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9"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4" name="直線コネクタ 13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36" name="直線コネクタ 135"/>
        <xdr:cNvCxnSpPr/>
      </xdr:nvCxnSpPr>
      <xdr:spPr>
        <a:xfrm>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7" name="楕円 136"/>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8" name="直線コネクタ 137"/>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9" name="楕円 138"/>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146050</xdr:rowOff>
    </xdr:to>
    <xdr:cxnSp macro="">
      <xdr:nvCxnSpPr>
        <xdr:cNvPr id="140" name="直線コネクタ 139"/>
        <xdr:cNvCxnSpPr/>
      </xdr:nvCxnSpPr>
      <xdr:spPr>
        <a:xfrm>
          <a:off x="6972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7" name="n_3mainValue【図書館】&#10;一人当たり面積"/>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xdr:cNvSpPr txBox="1"/>
      </xdr:nvSpPr>
      <xdr:spPr>
        <a:xfrm>
          <a:off x="6737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9" name="楕円 188"/>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90" name="【体育館・プー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1" name="楕円 190"/>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62</xdr:row>
      <xdr:rowOff>74295</xdr:rowOff>
    </xdr:to>
    <xdr:cxnSp macro="">
      <xdr:nvCxnSpPr>
        <xdr:cNvPr id="192" name="直線コネクタ 191"/>
        <xdr:cNvCxnSpPr/>
      </xdr:nvCxnSpPr>
      <xdr:spPr>
        <a:xfrm flipV="1">
          <a:off x="3797300" y="10309860"/>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93" name="楕円 192"/>
        <xdr:cNvSpPr/>
      </xdr:nvSpPr>
      <xdr:spPr>
        <a:xfrm>
          <a:off x="2857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74295</xdr:rowOff>
    </xdr:to>
    <xdr:cxnSp macro="">
      <xdr:nvCxnSpPr>
        <xdr:cNvPr id="194" name="直線コネクタ 193"/>
        <xdr:cNvCxnSpPr/>
      </xdr:nvCxnSpPr>
      <xdr:spPr>
        <a:xfrm>
          <a:off x="2908300" y="10662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5" name="楕円 194"/>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32385</xdr:rowOff>
    </xdr:to>
    <xdr:cxnSp macro="">
      <xdr:nvCxnSpPr>
        <xdr:cNvPr id="196" name="直線コネクタ 195"/>
        <xdr:cNvCxnSpPr/>
      </xdr:nvCxnSpPr>
      <xdr:spPr>
        <a:xfrm>
          <a:off x="2019300" y="10622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73025</xdr:rowOff>
    </xdr:from>
    <xdr:to>
      <xdr:col>6</xdr:col>
      <xdr:colOff>38100</xdr:colOff>
      <xdr:row>62</xdr:row>
      <xdr:rowOff>3175</xdr:rowOff>
    </xdr:to>
    <xdr:sp macro="" textlink="">
      <xdr:nvSpPr>
        <xdr:cNvPr id="197" name="楕円 196"/>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123825</xdr:rowOff>
    </xdr:from>
    <xdr:to>
      <xdr:col>10</xdr:col>
      <xdr:colOff>114300</xdr:colOff>
      <xdr:row>61</xdr:row>
      <xdr:rowOff>163830</xdr:rowOff>
    </xdr:to>
    <xdr:cxnSp macro="">
      <xdr:nvCxnSpPr>
        <xdr:cNvPr id="198" name="直線コネクタ 197"/>
        <xdr:cNvCxnSpPr/>
      </xdr:nvCxnSpPr>
      <xdr:spPr>
        <a:xfrm>
          <a:off x="1130300" y="1058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3" name="n_1mainValue【体育館・プー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204" name="n_2mainValue【体育館・プール】&#10;有形固定資産減価償却率"/>
        <xdr:cNvSpPr txBox="1"/>
      </xdr:nvSpPr>
      <xdr:spPr>
        <a:xfrm>
          <a:off x="2705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5" name="n_3mainValue【体育館・プー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206" name="n_4mainValue【体育館・プール】&#10;有形固定資産減価償却率"/>
        <xdr:cNvSpPr txBox="1"/>
      </xdr:nvSpPr>
      <xdr:spPr>
        <a:xfrm>
          <a:off x="927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6" name="楕円 245"/>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114317</xdr:rowOff>
    </xdr:from>
    <xdr:ext cx="469744" cy="259045"/>
    <xdr:sp macro="" textlink="">
      <xdr:nvSpPr>
        <xdr:cNvPr id="247" name="【体育館・プール】&#10;一人当たり面積該当値テキスト"/>
        <xdr:cNvSpPr txBox="1"/>
      </xdr:nvSpPr>
      <xdr:spPr>
        <a:xfrm>
          <a:off x="10515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8" name="楕円 247"/>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15240</xdr:rowOff>
    </xdr:to>
    <xdr:cxnSp macro="">
      <xdr:nvCxnSpPr>
        <xdr:cNvPr id="249" name="直線コネクタ 248"/>
        <xdr:cNvCxnSpPr/>
      </xdr:nvCxnSpPr>
      <xdr:spPr>
        <a:xfrm>
          <a:off x="9639300" y="1064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50" name="楕円 249"/>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11430</xdr:rowOff>
    </xdr:to>
    <xdr:cxnSp macro="">
      <xdr:nvCxnSpPr>
        <xdr:cNvPr id="251" name="直線コネクタ 250"/>
        <xdr:cNvCxnSpPr/>
      </xdr:nvCxnSpPr>
      <xdr:spPr>
        <a:xfrm>
          <a:off x="8750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2" name="楕円 251"/>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11430</xdr:rowOff>
    </xdr:to>
    <xdr:cxnSp macro="">
      <xdr:nvCxnSpPr>
        <xdr:cNvPr id="253" name="直線コネクタ 252"/>
        <xdr:cNvCxnSpPr/>
      </xdr:nvCxnSpPr>
      <xdr:spPr>
        <a:xfrm>
          <a:off x="7861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4" name="楕円 253"/>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7620</xdr:rowOff>
    </xdr:to>
    <xdr:cxnSp macro="">
      <xdr:nvCxnSpPr>
        <xdr:cNvPr id="255" name="直線コネクタ 254"/>
        <xdr:cNvCxnSpPr/>
      </xdr:nvCxnSpPr>
      <xdr:spPr>
        <a:xfrm>
          <a:off x="6972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60"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61"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62" name="n_3mainValue【体育館・プール】&#10;一人当たり面積"/>
        <xdr:cNvSpPr txBox="1"/>
      </xdr:nvSpPr>
      <xdr:spPr>
        <a:xfrm>
          <a:off x="7626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3"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1015</xdr:rowOff>
    </xdr:from>
    <xdr:to>
      <xdr:col>24</xdr:col>
      <xdr:colOff>114300</xdr:colOff>
      <xdr:row>79</xdr:row>
      <xdr:rowOff>102615</xdr:rowOff>
    </xdr:to>
    <xdr:sp macro="" textlink="">
      <xdr:nvSpPr>
        <xdr:cNvPr id="302" name="楕円 301"/>
        <xdr:cNvSpPr/>
      </xdr:nvSpPr>
      <xdr:spPr>
        <a:xfrm>
          <a:off x="45847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23892</xdr:rowOff>
    </xdr:from>
    <xdr:ext cx="405111" cy="259045"/>
    <xdr:sp macro="" textlink="">
      <xdr:nvSpPr>
        <xdr:cNvPr id="303" name="【福祉施設】&#10;有形固定資産減価償却率該当値テキスト"/>
        <xdr:cNvSpPr txBox="1"/>
      </xdr:nvSpPr>
      <xdr:spPr>
        <a:xfrm>
          <a:off x="4673600" y="1339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304" name="楕円 303"/>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51815</xdr:rowOff>
    </xdr:from>
    <xdr:to>
      <xdr:col>24</xdr:col>
      <xdr:colOff>63500</xdr:colOff>
      <xdr:row>79</xdr:row>
      <xdr:rowOff>106680</xdr:rowOff>
    </xdr:to>
    <xdr:cxnSp macro="">
      <xdr:nvCxnSpPr>
        <xdr:cNvPr id="305" name="直線コネクタ 304"/>
        <xdr:cNvCxnSpPr/>
      </xdr:nvCxnSpPr>
      <xdr:spPr>
        <a:xfrm flipV="1">
          <a:off x="3797300" y="1359636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6" name="楕円 305"/>
        <xdr:cNvSpPr/>
      </xdr:nvSpPr>
      <xdr:spPr>
        <a:xfrm>
          <a:off x="2857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106680</xdr:rowOff>
    </xdr:to>
    <xdr:cxnSp macro="">
      <xdr:nvCxnSpPr>
        <xdr:cNvPr id="307" name="直線コネクタ 306"/>
        <xdr:cNvCxnSpPr/>
      </xdr:nvCxnSpPr>
      <xdr:spPr>
        <a:xfrm>
          <a:off x="2908300" y="136032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131318</xdr:rowOff>
    </xdr:from>
    <xdr:to>
      <xdr:col>10</xdr:col>
      <xdr:colOff>165100</xdr:colOff>
      <xdr:row>79</xdr:row>
      <xdr:rowOff>61468</xdr:rowOff>
    </xdr:to>
    <xdr:sp macro="" textlink="">
      <xdr:nvSpPr>
        <xdr:cNvPr id="308" name="楕円 307"/>
        <xdr:cNvSpPr/>
      </xdr:nvSpPr>
      <xdr:spPr>
        <a:xfrm>
          <a:off x="1968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xdr:rowOff>
    </xdr:from>
    <xdr:to>
      <xdr:col>15</xdr:col>
      <xdr:colOff>50800</xdr:colOff>
      <xdr:row>79</xdr:row>
      <xdr:rowOff>58674</xdr:rowOff>
    </xdr:to>
    <xdr:cxnSp macro="">
      <xdr:nvCxnSpPr>
        <xdr:cNvPr id="309" name="直線コネクタ 308"/>
        <xdr:cNvCxnSpPr/>
      </xdr:nvCxnSpPr>
      <xdr:spPr>
        <a:xfrm>
          <a:off x="2019300" y="135552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83313</xdr:rowOff>
    </xdr:from>
    <xdr:to>
      <xdr:col>6</xdr:col>
      <xdr:colOff>38100</xdr:colOff>
      <xdr:row>79</xdr:row>
      <xdr:rowOff>13463</xdr:rowOff>
    </xdr:to>
    <xdr:sp macro="" textlink="">
      <xdr:nvSpPr>
        <xdr:cNvPr id="310" name="楕円 309"/>
        <xdr:cNvSpPr/>
      </xdr:nvSpPr>
      <xdr:spPr>
        <a:xfrm>
          <a:off x="1079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134113</xdr:rowOff>
    </xdr:from>
    <xdr:to>
      <xdr:col>10</xdr:col>
      <xdr:colOff>114300</xdr:colOff>
      <xdr:row>79</xdr:row>
      <xdr:rowOff>10668</xdr:rowOff>
    </xdr:to>
    <xdr:cxnSp macro="">
      <xdr:nvCxnSpPr>
        <xdr:cNvPr id="311" name="直線コネクタ 310"/>
        <xdr:cNvCxnSpPr/>
      </xdr:nvCxnSpPr>
      <xdr:spPr>
        <a:xfrm>
          <a:off x="1130300" y="135072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316" name="n_1mainValue【福祉施設】&#10;有形固定資産減価償却率"/>
        <xdr:cNvSpPr txBox="1"/>
      </xdr:nvSpPr>
      <xdr:spPr>
        <a:xfrm>
          <a:off x="3582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17" name="n_2mainValue【福祉施設】&#10;有形固定資産減価償却率"/>
        <xdr:cNvSpPr txBox="1"/>
      </xdr:nvSpPr>
      <xdr:spPr>
        <a:xfrm>
          <a:off x="2705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77995</xdr:rowOff>
    </xdr:from>
    <xdr:ext cx="405111" cy="259045"/>
    <xdr:sp macro="" textlink="">
      <xdr:nvSpPr>
        <xdr:cNvPr id="318" name="n_3mainValue【福祉施設】&#10;有形固定資産減価償却率"/>
        <xdr:cNvSpPr txBox="1"/>
      </xdr:nvSpPr>
      <xdr:spPr>
        <a:xfrm>
          <a:off x="1816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29990</xdr:rowOff>
    </xdr:from>
    <xdr:ext cx="405111" cy="259045"/>
    <xdr:sp macro="" textlink="">
      <xdr:nvSpPr>
        <xdr:cNvPr id="319" name="n_4mainValue【福祉施設】&#10;有形固定資産減価償却率"/>
        <xdr:cNvSpPr txBox="1"/>
      </xdr:nvSpPr>
      <xdr:spPr>
        <a:xfrm>
          <a:off x="927744"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59" name="楕円 358"/>
        <xdr:cNvSpPr/>
      </xdr:nvSpPr>
      <xdr:spPr>
        <a:xfrm>
          <a:off x="10426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60" name="【福祉施設】&#10;一人当たり面積該当値テキスト"/>
        <xdr:cNvSpPr txBox="1"/>
      </xdr:nvSpPr>
      <xdr:spPr>
        <a:xfrm>
          <a:off x="10515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361" name="楕円 360"/>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19050</xdr:rowOff>
    </xdr:to>
    <xdr:cxnSp macro="">
      <xdr:nvCxnSpPr>
        <xdr:cNvPr id="362" name="直線コネクタ 361"/>
        <xdr:cNvCxnSpPr/>
      </xdr:nvCxnSpPr>
      <xdr:spPr>
        <a:xfrm>
          <a:off x="9639300" y="1389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3" name="楕円 362"/>
        <xdr:cNvSpPr/>
      </xdr:nvSpPr>
      <xdr:spPr>
        <a:xfrm>
          <a:off x="869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81</xdr:row>
      <xdr:rowOff>6350</xdr:rowOff>
    </xdr:to>
    <xdr:cxnSp macro="">
      <xdr:nvCxnSpPr>
        <xdr:cNvPr id="364" name="直線コネクタ 363"/>
        <xdr:cNvCxnSpPr/>
      </xdr:nvCxnSpPr>
      <xdr:spPr>
        <a:xfrm>
          <a:off x="87503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114300</xdr:rowOff>
    </xdr:from>
    <xdr:to>
      <xdr:col>41</xdr:col>
      <xdr:colOff>101600</xdr:colOff>
      <xdr:row>81</xdr:row>
      <xdr:rowOff>44450</xdr:rowOff>
    </xdr:to>
    <xdr:sp macro="" textlink="">
      <xdr:nvSpPr>
        <xdr:cNvPr id="365" name="楕円 364"/>
        <xdr:cNvSpPr/>
      </xdr:nvSpPr>
      <xdr:spPr>
        <a:xfrm>
          <a:off x="7810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80</xdr:row>
      <xdr:rowOff>165100</xdr:rowOff>
    </xdr:to>
    <xdr:cxnSp macro="">
      <xdr:nvCxnSpPr>
        <xdr:cNvPr id="366" name="直線コネクタ 365"/>
        <xdr:cNvCxnSpPr/>
      </xdr:nvCxnSpPr>
      <xdr:spPr>
        <a:xfrm>
          <a:off x="78613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67" name="楕円 366"/>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80</xdr:row>
      <xdr:rowOff>165100</xdr:rowOff>
    </xdr:to>
    <xdr:cxnSp macro="">
      <xdr:nvCxnSpPr>
        <xdr:cNvPr id="368" name="直線コネクタ 367"/>
        <xdr:cNvCxnSpPr/>
      </xdr:nvCxnSpPr>
      <xdr:spPr>
        <a:xfrm>
          <a:off x="69723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73677</xdr:rowOff>
    </xdr:from>
    <xdr:ext cx="469744" cy="259045"/>
    <xdr:sp macro="" textlink="">
      <xdr:nvSpPr>
        <xdr:cNvPr id="373"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4" name="n_2mainValue【福祉施設】&#10;一人当たり面積"/>
        <xdr:cNvSpPr txBox="1"/>
      </xdr:nvSpPr>
      <xdr:spPr>
        <a:xfrm>
          <a:off x="8515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60977</xdr:rowOff>
    </xdr:from>
    <xdr:ext cx="469744" cy="259045"/>
    <xdr:sp macro="" textlink="">
      <xdr:nvSpPr>
        <xdr:cNvPr id="375" name="n_3mainValue【福祉施設】&#10;一人当たり面積"/>
        <xdr:cNvSpPr txBox="1"/>
      </xdr:nvSpPr>
      <xdr:spPr>
        <a:xfrm>
          <a:off x="7626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76" name="n_4mainValue【福祉施設】&#10;一人当たり面積"/>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115207</xdr:rowOff>
    </xdr:from>
    <xdr:to>
      <xdr:col>24</xdr:col>
      <xdr:colOff>114300</xdr:colOff>
      <xdr:row>107</xdr:row>
      <xdr:rowOff>45357</xdr:rowOff>
    </xdr:to>
    <xdr:sp macro="" textlink="">
      <xdr:nvSpPr>
        <xdr:cNvPr id="418" name="楕円 417"/>
        <xdr:cNvSpPr/>
      </xdr:nvSpPr>
      <xdr:spPr>
        <a:xfrm>
          <a:off x="4584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93634</xdr:rowOff>
    </xdr:from>
    <xdr:ext cx="405111" cy="259045"/>
    <xdr:sp macro="" textlink="">
      <xdr:nvSpPr>
        <xdr:cNvPr id="419" name="【市民会館】&#10;有形固定資産減価償却率該当値テキスト"/>
        <xdr:cNvSpPr txBox="1"/>
      </xdr:nvSpPr>
      <xdr:spPr>
        <a:xfrm>
          <a:off x="4673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420" name="楕円 419"/>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166007</xdr:rowOff>
    </xdr:to>
    <xdr:cxnSp macro="">
      <xdr:nvCxnSpPr>
        <xdr:cNvPr id="421" name="直線コネクタ 420"/>
        <xdr:cNvCxnSpPr/>
      </xdr:nvCxnSpPr>
      <xdr:spPr>
        <a:xfrm>
          <a:off x="3797300" y="183021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22" name="楕円 421"/>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128451</xdr:rowOff>
    </xdr:to>
    <xdr:cxnSp macro="">
      <xdr:nvCxnSpPr>
        <xdr:cNvPr id="423" name="直線コネクタ 422"/>
        <xdr:cNvCxnSpPr/>
      </xdr:nvCxnSpPr>
      <xdr:spPr>
        <a:xfrm>
          <a:off x="2908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424" name="楕円 423"/>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102326</xdr:rowOff>
    </xdr:to>
    <xdr:cxnSp macro="">
      <xdr:nvCxnSpPr>
        <xdr:cNvPr id="425" name="直線コネクタ 424"/>
        <xdr:cNvCxnSpPr/>
      </xdr:nvCxnSpPr>
      <xdr:spPr>
        <a:xfrm>
          <a:off x="2019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26" name="楕円 425"/>
        <xdr:cNvSpPr/>
      </xdr:nvSpPr>
      <xdr:spPr>
        <a:xfrm>
          <a:off x="107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144780</xdr:rowOff>
    </xdr:to>
    <xdr:cxnSp macro="">
      <xdr:nvCxnSpPr>
        <xdr:cNvPr id="427" name="直線コネクタ 426"/>
        <xdr:cNvCxnSpPr/>
      </xdr:nvCxnSpPr>
      <xdr:spPr>
        <a:xfrm flipV="1">
          <a:off x="1130300" y="182401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32" name="n_1mainValue【市民会館】&#10;有形固定資産減価償却率"/>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3" name="n_2mainValue【市民会館】&#10;有形固定資産減価償却率"/>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434" name="n_3mainValue【市民会館】&#10;有形固定資産減価償却率"/>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435" name="n_4mainValue【市民会館】&#10;有形固定資産減価償却率"/>
        <xdr:cNvSpPr txBox="1"/>
      </xdr:nvSpPr>
      <xdr:spPr>
        <a:xfrm>
          <a:off x="927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96265</xdr:rowOff>
    </xdr:from>
    <xdr:to>
      <xdr:col>55</xdr:col>
      <xdr:colOff>50800</xdr:colOff>
      <xdr:row>106</xdr:row>
      <xdr:rowOff>26415</xdr:rowOff>
    </xdr:to>
    <xdr:sp macro="" textlink="">
      <xdr:nvSpPr>
        <xdr:cNvPr id="473" name="楕円 472"/>
        <xdr:cNvSpPr/>
      </xdr:nvSpPr>
      <xdr:spPr>
        <a:xfrm>
          <a:off x="10426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74692</xdr:rowOff>
    </xdr:from>
    <xdr:ext cx="469744" cy="259045"/>
    <xdr:sp macro="" textlink="">
      <xdr:nvSpPr>
        <xdr:cNvPr id="474" name="【市民会館】&#10;一人当たり面積該当値テキスト"/>
        <xdr:cNvSpPr txBox="1"/>
      </xdr:nvSpPr>
      <xdr:spPr>
        <a:xfrm>
          <a:off x="10515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91694</xdr:rowOff>
    </xdr:from>
    <xdr:to>
      <xdr:col>50</xdr:col>
      <xdr:colOff>165100</xdr:colOff>
      <xdr:row>106</xdr:row>
      <xdr:rowOff>21844</xdr:rowOff>
    </xdr:to>
    <xdr:sp macro="" textlink="">
      <xdr:nvSpPr>
        <xdr:cNvPr id="475" name="楕円 474"/>
        <xdr:cNvSpPr/>
      </xdr:nvSpPr>
      <xdr:spPr>
        <a:xfrm>
          <a:off x="9588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142494</xdr:rowOff>
    </xdr:from>
    <xdr:to>
      <xdr:col>55</xdr:col>
      <xdr:colOff>0</xdr:colOff>
      <xdr:row>105</xdr:row>
      <xdr:rowOff>147065</xdr:rowOff>
    </xdr:to>
    <xdr:cxnSp macro="">
      <xdr:nvCxnSpPr>
        <xdr:cNvPr id="476" name="直線コネクタ 475"/>
        <xdr:cNvCxnSpPr/>
      </xdr:nvCxnSpPr>
      <xdr:spPr>
        <a:xfrm>
          <a:off x="9639300" y="1814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77" name="楕円 476"/>
        <xdr:cNvSpPr/>
      </xdr:nvSpPr>
      <xdr:spPr>
        <a:xfrm>
          <a:off x="8699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137922</xdr:rowOff>
    </xdr:from>
    <xdr:to>
      <xdr:col>50</xdr:col>
      <xdr:colOff>114300</xdr:colOff>
      <xdr:row>105</xdr:row>
      <xdr:rowOff>142494</xdr:rowOff>
    </xdr:to>
    <xdr:cxnSp macro="">
      <xdr:nvCxnSpPr>
        <xdr:cNvPr id="478" name="直線コネクタ 477"/>
        <xdr:cNvCxnSpPr/>
      </xdr:nvCxnSpPr>
      <xdr:spPr>
        <a:xfrm>
          <a:off x="8750300" y="1814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9" name="楕円 478"/>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137922</xdr:rowOff>
    </xdr:to>
    <xdr:cxnSp macro="">
      <xdr:nvCxnSpPr>
        <xdr:cNvPr id="480" name="直線コネクタ 479"/>
        <xdr:cNvCxnSpPr/>
      </xdr:nvCxnSpPr>
      <xdr:spPr>
        <a:xfrm>
          <a:off x="7861300" y="1813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77978</xdr:rowOff>
    </xdr:from>
    <xdr:to>
      <xdr:col>36</xdr:col>
      <xdr:colOff>165100</xdr:colOff>
      <xdr:row>106</xdr:row>
      <xdr:rowOff>8128</xdr:rowOff>
    </xdr:to>
    <xdr:sp macro="" textlink="">
      <xdr:nvSpPr>
        <xdr:cNvPr id="481" name="楕円 480"/>
        <xdr:cNvSpPr/>
      </xdr:nvSpPr>
      <xdr:spPr>
        <a:xfrm>
          <a:off x="6921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128778</xdr:rowOff>
    </xdr:from>
    <xdr:to>
      <xdr:col>41</xdr:col>
      <xdr:colOff>50800</xdr:colOff>
      <xdr:row>105</xdr:row>
      <xdr:rowOff>133350</xdr:rowOff>
    </xdr:to>
    <xdr:cxnSp macro="">
      <xdr:nvCxnSpPr>
        <xdr:cNvPr id="482" name="直線コネクタ 481"/>
        <xdr:cNvCxnSpPr/>
      </xdr:nvCxnSpPr>
      <xdr:spPr>
        <a:xfrm>
          <a:off x="6972300" y="1813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12971</xdr:rowOff>
    </xdr:from>
    <xdr:ext cx="469744" cy="259045"/>
    <xdr:sp macro="" textlink="">
      <xdr:nvSpPr>
        <xdr:cNvPr id="487" name="n_1mainValue【市民会館】&#10;一人当たり面積"/>
        <xdr:cNvSpPr txBox="1"/>
      </xdr:nvSpPr>
      <xdr:spPr>
        <a:xfrm>
          <a:off x="9391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488" name="n_2mainValue【市民会館】&#10;一人当たり面積"/>
        <xdr:cNvSpPr txBox="1"/>
      </xdr:nvSpPr>
      <xdr:spPr>
        <a:xfrm>
          <a:off x="8515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170705</xdr:rowOff>
    </xdr:from>
    <xdr:ext cx="469744" cy="259045"/>
    <xdr:sp macro="" textlink="">
      <xdr:nvSpPr>
        <xdr:cNvPr id="490" name="n_4mainValue【市民会館】&#10;一人当たり面積"/>
        <xdr:cNvSpPr txBox="1"/>
      </xdr:nvSpPr>
      <xdr:spPr>
        <a:xfrm>
          <a:off x="6737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532" name="楕円 531"/>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533" name="【一般廃棄物処理施設】&#10;有形固定資産減価償却率該当値テキスト"/>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34" name="楕円 533"/>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41</xdr:row>
      <xdr:rowOff>108857</xdr:rowOff>
    </xdr:to>
    <xdr:cxnSp macro="">
      <xdr:nvCxnSpPr>
        <xdr:cNvPr id="535" name="直線コネクタ 534"/>
        <xdr:cNvCxnSpPr/>
      </xdr:nvCxnSpPr>
      <xdr:spPr>
        <a:xfrm flipV="1">
          <a:off x="15481300" y="702400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536" name="楕円 535"/>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108857</xdr:rowOff>
    </xdr:to>
    <xdr:cxnSp macro="">
      <xdr:nvCxnSpPr>
        <xdr:cNvPr id="537" name="直線コネクタ 536"/>
        <xdr:cNvCxnSpPr/>
      </xdr:nvCxnSpPr>
      <xdr:spPr>
        <a:xfrm>
          <a:off x="14592300" y="71170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xdr:rowOff>
    </xdr:from>
    <xdr:to>
      <xdr:col>72</xdr:col>
      <xdr:colOff>38100</xdr:colOff>
      <xdr:row>41</xdr:row>
      <xdr:rowOff>113937</xdr:rowOff>
    </xdr:to>
    <xdr:sp macro="" textlink="">
      <xdr:nvSpPr>
        <xdr:cNvPr id="538" name="楕円 537"/>
        <xdr:cNvSpPr/>
      </xdr:nvSpPr>
      <xdr:spPr>
        <a:xfrm>
          <a:off x="13652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63137</xdr:rowOff>
    </xdr:from>
    <xdr:to>
      <xdr:col>76</xdr:col>
      <xdr:colOff>114300</xdr:colOff>
      <xdr:row>41</xdr:row>
      <xdr:rowOff>87630</xdr:rowOff>
    </xdr:to>
    <xdr:cxnSp macro="">
      <xdr:nvCxnSpPr>
        <xdr:cNvPr id="539" name="直線コネクタ 538"/>
        <xdr:cNvCxnSpPr/>
      </xdr:nvCxnSpPr>
      <xdr:spPr>
        <a:xfrm>
          <a:off x="13703300" y="709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0"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1"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2"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3"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4" name="n_1mainValue【一般廃棄物処理施設】&#10;有形固定資産減価償却率"/>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545" name="n_2mainValue【一般廃棄物処理施設】&#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105064</xdr:rowOff>
    </xdr:from>
    <xdr:ext cx="405111" cy="259045"/>
    <xdr:sp macro="" textlink="">
      <xdr:nvSpPr>
        <xdr:cNvPr id="546" name="n_3mainValue【一般廃棄物処理施設】&#10;有形固定資産減価償却率"/>
        <xdr:cNvSpPr txBox="1"/>
      </xdr:nvSpPr>
      <xdr:spPr>
        <a:xfrm>
          <a:off x="13500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68" name="直線コネクタ 567"/>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69"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0" name="直線コネクタ 569"/>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1"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2" name="直線コネクタ 571"/>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3"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4" name="フローチャート: 判断 573"/>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5" name="フローチャート: 判断 574"/>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6" name="フローチャート: 判断 575"/>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77" name="フローチャート: 判断 576"/>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78" name="フローチャート: 判断 577"/>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18940</xdr:rowOff>
    </xdr:from>
    <xdr:to>
      <xdr:col>116</xdr:col>
      <xdr:colOff>114300</xdr:colOff>
      <xdr:row>40</xdr:row>
      <xdr:rowOff>120540</xdr:rowOff>
    </xdr:to>
    <xdr:sp macro="" textlink="">
      <xdr:nvSpPr>
        <xdr:cNvPr id="584" name="楕円 583"/>
        <xdr:cNvSpPr/>
      </xdr:nvSpPr>
      <xdr:spPr>
        <a:xfrm>
          <a:off x="22110700" y="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168817</xdr:rowOff>
    </xdr:from>
    <xdr:ext cx="534377" cy="259045"/>
    <xdr:sp macro="" textlink="">
      <xdr:nvSpPr>
        <xdr:cNvPr id="585" name="【一般廃棄物処理施設】&#10;一人当たり有形固定資産（償却資産）額該当値テキスト"/>
        <xdr:cNvSpPr txBox="1"/>
      </xdr:nvSpPr>
      <xdr:spPr>
        <a:xfrm>
          <a:off x="22199600" y="6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25875</xdr:rowOff>
    </xdr:from>
    <xdr:to>
      <xdr:col>112</xdr:col>
      <xdr:colOff>38100</xdr:colOff>
      <xdr:row>40</xdr:row>
      <xdr:rowOff>127475</xdr:rowOff>
    </xdr:to>
    <xdr:sp macro="" textlink="">
      <xdr:nvSpPr>
        <xdr:cNvPr id="586" name="楕円 585"/>
        <xdr:cNvSpPr/>
      </xdr:nvSpPr>
      <xdr:spPr>
        <a:xfrm>
          <a:off x="21272500" y="68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69740</xdr:rowOff>
    </xdr:from>
    <xdr:to>
      <xdr:col>116</xdr:col>
      <xdr:colOff>63500</xdr:colOff>
      <xdr:row>40</xdr:row>
      <xdr:rowOff>76675</xdr:rowOff>
    </xdr:to>
    <xdr:cxnSp macro="">
      <xdr:nvCxnSpPr>
        <xdr:cNvPr id="587" name="直線コネクタ 586"/>
        <xdr:cNvCxnSpPr/>
      </xdr:nvCxnSpPr>
      <xdr:spPr>
        <a:xfrm flipV="1">
          <a:off x="21323300" y="6927740"/>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25692</xdr:rowOff>
    </xdr:from>
    <xdr:to>
      <xdr:col>107</xdr:col>
      <xdr:colOff>101600</xdr:colOff>
      <xdr:row>40</xdr:row>
      <xdr:rowOff>127292</xdr:rowOff>
    </xdr:to>
    <xdr:sp macro="" textlink="">
      <xdr:nvSpPr>
        <xdr:cNvPr id="588" name="楕円 587"/>
        <xdr:cNvSpPr/>
      </xdr:nvSpPr>
      <xdr:spPr>
        <a:xfrm>
          <a:off x="20383500" y="68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76492</xdr:rowOff>
    </xdr:from>
    <xdr:to>
      <xdr:col>111</xdr:col>
      <xdr:colOff>177800</xdr:colOff>
      <xdr:row>40</xdr:row>
      <xdr:rowOff>76675</xdr:rowOff>
    </xdr:to>
    <xdr:cxnSp macro="">
      <xdr:nvCxnSpPr>
        <xdr:cNvPr id="589" name="直線コネクタ 588"/>
        <xdr:cNvCxnSpPr/>
      </xdr:nvCxnSpPr>
      <xdr:spPr>
        <a:xfrm>
          <a:off x="20434300" y="693449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24385</xdr:rowOff>
    </xdr:from>
    <xdr:to>
      <xdr:col>102</xdr:col>
      <xdr:colOff>165100</xdr:colOff>
      <xdr:row>40</xdr:row>
      <xdr:rowOff>125985</xdr:rowOff>
    </xdr:to>
    <xdr:sp macro="" textlink="">
      <xdr:nvSpPr>
        <xdr:cNvPr id="590" name="楕円 589"/>
        <xdr:cNvSpPr/>
      </xdr:nvSpPr>
      <xdr:spPr>
        <a:xfrm>
          <a:off x="19494500" y="68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75185</xdr:rowOff>
    </xdr:from>
    <xdr:to>
      <xdr:col>107</xdr:col>
      <xdr:colOff>50800</xdr:colOff>
      <xdr:row>40</xdr:row>
      <xdr:rowOff>76492</xdr:rowOff>
    </xdr:to>
    <xdr:cxnSp macro="">
      <xdr:nvCxnSpPr>
        <xdr:cNvPr id="591" name="直線コネクタ 590"/>
        <xdr:cNvCxnSpPr/>
      </xdr:nvCxnSpPr>
      <xdr:spPr>
        <a:xfrm>
          <a:off x="19545300" y="693318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2"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3"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4"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95"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118602</xdr:rowOff>
    </xdr:from>
    <xdr:ext cx="534377" cy="259045"/>
    <xdr:sp macro="" textlink="">
      <xdr:nvSpPr>
        <xdr:cNvPr id="596" name="n_1mainValue【一般廃棄物処理施設】&#10;一人当たり有形固定資産（償却資産）額"/>
        <xdr:cNvSpPr txBox="1"/>
      </xdr:nvSpPr>
      <xdr:spPr>
        <a:xfrm>
          <a:off x="21043411" y="69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118419</xdr:rowOff>
    </xdr:from>
    <xdr:ext cx="534377" cy="259045"/>
    <xdr:sp macro="" textlink="">
      <xdr:nvSpPr>
        <xdr:cNvPr id="597" name="n_2mainValue【一般廃棄物処理施設】&#10;一人当たり有形固定資産（償却資産）額"/>
        <xdr:cNvSpPr txBox="1"/>
      </xdr:nvSpPr>
      <xdr:spPr>
        <a:xfrm>
          <a:off x="20167111" y="69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117112</xdr:rowOff>
    </xdr:from>
    <xdr:ext cx="534377" cy="259045"/>
    <xdr:sp macro="" textlink="">
      <xdr:nvSpPr>
        <xdr:cNvPr id="598" name="n_3mainValue【一般廃棄物処理施設】&#10;一人当たり有形固定資産（償却資産）額"/>
        <xdr:cNvSpPr txBox="1"/>
      </xdr:nvSpPr>
      <xdr:spPr>
        <a:xfrm>
          <a:off x="19278111" y="69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1" name="テキスト ボックス 6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9" name="テキスト ボックス 61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2" name="直線コネクタ 621"/>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3"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24" name="直線コネクタ 623"/>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25"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26" name="直線コネクタ 625"/>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27"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28" name="フローチャート: 判断 627"/>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29" name="フローチャート: 判断 628"/>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0" name="フローチャート: 判断 629"/>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1" name="フローチャート: 判断 630"/>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2" name="フローチャート: 判断 631"/>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38" name="楕円 637"/>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39"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640" name="楕円 639"/>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58</xdr:row>
      <xdr:rowOff>38100</xdr:rowOff>
    </xdr:to>
    <xdr:cxnSp macro="">
      <xdr:nvCxnSpPr>
        <xdr:cNvPr id="641" name="直線コネクタ 640"/>
        <xdr:cNvCxnSpPr/>
      </xdr:nvCxnSpPr>
      <xdr:spPr>
        <a:xfrm>
          <a:off x="15481300" y="9930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42" name="楕円 641"/>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158115</xdr:rowOff>
    </xdr:to>
    <xdr:cxnSp macro="">
      <xdr:nvCxnSpPr>
        <xdr:cNvPr id="643" name="直線コネクタ 642"/>
        <xdr:cNvCxnSpPr/>
      </xdr:nvCxnSpPr>
      <xdr:spPr>
        <a:xfrm>
          <a:off x="14592300" y="98850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644" name="楕円 643"/>
        <xdr:cNvSpPr/>
      </xdr:nvSpPr>
      <xdr:spPr>
        <a:xfrm>
          <a:off x="13652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57</xdr:row>
      <xdr:rowOff>112395</xdr:rowOff>
    </xdr:to>
    <xdr:cxnSp macro="">
      <xdr:nvCxnSpPr>
        <xdr:cNvPr id="645" name="直線コネクタ 644"/>
        <xdr:cNvCxnSpPr/>
      </xdr:nvCxnSpPr>
      <xdr:spPr>
        <a:xfrm>
          <a:off x="13703300" y="98336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646" name="楕円 645"/>
        <xdr:cNvSpPr/>
      </xdr:nvSpPr>
      <xdr:spPr>
        <a:xfrm>
          <a:off x="12763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60960</xdr:rowOff>
    </xdr:to>
    <xdr:cxnSp macro="">
      <xdr:nvCxnSpPr>
        <xdr:cNvPr id="647" name="直線コネクタ 646"/>
        <xdr:cNvCxnSpPr/>
      </xdr:nvCxnSpPr>
      <xdr:spPr>
        <a:xfrm>
          <a:off x="12814300" y="97821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48"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49"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0"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1" name="n_4aveValue【保健センター・保健所】&#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652" name="n_1mainValue【保健センター・保健所】&#10;有形固定資産減価償却率"/>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53" name="n_2mainValue【保健センター・保健所】&#10;有形固定資産減価償却率"/>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128287</xdr:rowOff>
    </xdr:from>
    <xdr:ext cx="405111" cy="259045"/>
    <xdr:sp macro="" textlink="">
      <xdr:nvSpPr>
        <xdr:cNvPr id="654" name="n_3mainValue【保健センター・保健所】&#10;有形固定資産減価償却率"/>
        <xdr:cNvSpPr txBox="1"/>
      </xdr:nvSpPr>
      <xdr:spPr>
        <a:xfrm>
          <a:off x="13500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655" name="n_4mainValue【保健センター・保健所】&#10;有形固定資産減価償却率"/>
        <xdr:cNvSpPr txBox="1"/>
      </xdr:nvSpPr>
      <xdr:spPr>
        <a:xfrm>
          <a:off x="12611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79" name="直線コネクタ 67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1" name="直線コネクタ 68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3" name="直線コネクタ 68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5" name="フローチャート: 判断 68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86" name="フローチャート: 判断 685"/>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87" name="フローチャート: 判断 686"/>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8" name="フローチャート: 判断 68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89" name="フローチャート: 判断 68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5" name="楕円 694"/>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96"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97" name="楕円 69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98" name="直線コネクタ 697"/>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楕円 69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00" name="直線コネクタ 699"/>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楕円 70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02" name="直線コネクタ 70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3" name="楕円 702"/>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62</xdr:row>
      <xdr:rowOff>0</xdr:rowOff>
    </xdr:to>
    <xdr:cxnSp macro="">
      <xdr:nvCxnSpPr>
        <xdr:cNvPr id="704" name="直線コネクタ 703"/>
        <xdr:cNvCxnSpPr/>
      </xdr:nvCxnSpPr>
      <xdr:spPr>
        <a:xfrm>
          <a:off x="18656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05"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06"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07"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08"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09"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0"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1"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712" name="n_4mainValue【保健センター・保健所】&#10;一人当たり面積"/>
        <xdr:cNvSpPr txBox="1"/>
      </xdr:nvSpPr>
      <xdr:spPr>
        <a:xfrm>
          <a:off x="18421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37" name="直線コネクタ 73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3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39" name="直線コネクタ 73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1" name="直線コネクタ 74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3" name="フローチャート: 判断 74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45" name="フローチャート: 判断 74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6" name="フローチャート: 判断 74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47" name="フローチャート: 判断 74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76836</xdr:rowOff>
    </xdr:from>
    <xdr:to>
      <xdr:col>85</xdr:col>
      <xdr:colOff>177800</xdr:colOff>
      <xdr:row>83</xdr:row>
      <xdr:rowOff>6986</xdr:rowOff>
    </xdr:to>
    <xdr:sp macro="" textlink="">
      <xdr:nvSpPr>
        <xdr:cNvPr id="753" name="楕円 752"/>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55263</xdr:rowOff>
    </xdr:from>
    <xdr:ext cx="405111" cy="259045"/>
    <xdr:sp macro="" textlink="">
      <xdr:nvSpPr>
        <xdr:cNvPr id="754" name="【消防施設】&#10;有形固定資産減価償却率該当値テキスト"/>
        <xdr:cNvSpPr txBox="1"/>
      </xdr:nvSpPr>
      <xdr:spPr>
        <a:xfrm>
          <a:off x="16357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755" name="楕円 754"/>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127636</xdr:rowOff>
    </xdr:to>
    <xdr:cxnSp macro="">
      <xdr:nvCxnSpPr>
        <xdr:cNvPr id="756" name="直線コネクタ 755"/>
        <xdr:cNvCxnSpPr/>
      </xdr:nvCxnSpPr>
      <xdr:spPr>
        <a:xfrm>
          <a:off x="15481300" y="14150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7" name="楕円 756"/>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91439</xdr:rowOff>
    </xdr:to>
    <xdr:cxnSp macro="">
      <xdr:nvCxnSpPr>
        <xdr:cNvPr id="758" name="直線コネクタ 757"/>
        <xdr:cNvCxnSpPr/>
      </xdr:nvCxnSpPr>
      <xdr:spPr>
        <a:xfrm>
          <a:off x="14592300" y="1410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759" name="楕円 758"/>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24764</xdr:rowOff>
    </xdr:from>
    <xdr:to>
      <xdr:col>76</xdr:col>
      <xdr:colOff>114300</xdr:colOff>
      <xdr:row>82</xdr:row>
      <xdr:rowOff>49530</xdr:rowOff>
    </xdr:to>
    <xdr:cxnSp macro="">
      <xdr:nvCxnSpPr>
        <xdr:cNvPr id="760" name="直線コネクタ 759"/>
        <xdr:cNvCxnSpPr/>
      </xdr:nvCxnSpPr>
      <xdr:spPr>
        <a:xfrm>
          <a:off x="13703300" y="140836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114936</xdr:rowOff>
    </xdr:from>
    <xdr:to>
      <xdr:col>67</xdr:col>
      <xdr:colOff>101600</xdr:colOff>
      <xdr:row>82</xdr:row>
      <xdr:rowOff>45086</xdr:rowOff>
    </xdr:to>
    <xdr:sp macro="" textlink="">
      <xdr:nvSpPr>
        <xdr:cNvPr id="761" name="楕円 760"/>
        <xdr:cNvSpPr/>
      </xdr:nvSpPr>
      <xdr:spPr>
        <a:xfrm>
          <a:off x="12763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24764</xdr:rowOff>
    </xdr:to>
    <xdr:cxnSp macro="">
      <xdr:nvCxnSpPr>
        <xdr:cNvPr id="762" name="直線コネクタ 761"/>
        <xdr:cNvCxnSpPr/>
      </xdr:nvCxnSpPr>
      <xdr:spPr>
        <a:xfrm>
          <a:off x="12814300" y="14053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3"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64"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65"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66"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767" name="n_1mainValue【消防施設】&#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68" name="n_2main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69" name="n_3mainValue【消防施設】&#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36213</xdr:rowOff>
    </xdr:from>
    <xdr:ext cx="405111" cy="259045"/>
    <xdr:sp macro="" textlink="">
      <xdr:nvSpPr>
        <xdr:cNvPr id="770" name="n_4mainValue【消防施設】&#10;有形固定資産減価償却率"/>
        <xdr:cNvSpPr txBox="1"/>
      </xdr:nvSpPr>
      <xdr:spPr>
        <a:xfrm>
          <a:off x="12611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4" name="直線コネクタ 793"/>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5"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6" name="直線コネクタ 79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97"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98" name="直線コネクタ 797"/>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99"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0" name="フローチャート: 判断 799"/>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1" name="フローチャート: 判断 800"/>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2" name="フローチャート: 判断 801"/>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3" name="フローチャート: 判断 802"/>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4" name="フローチャート: 判断 80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10" name="楕円 809"/>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11"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12" name="楕円 811"/>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114300</xdr:rowOff>
    </xdr:to>
    <xdr:cxnSp macro="">
      <xdr:nvCxnSpPr>
        <xdr:cNvPr id="813" name="直線コネクタ 812"/>
        <xdr:cNvCxnSpPr/>
      </xdr:nvCxnSpPr>
      <xdr:spPr>
        <a:xfrm>
          <a:off x="21323300" y="14683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14" name="楕円 813"/>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815" name="直線コネクタ 814"/>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6" name="楕円 815"/>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817" name="直線コネクタ 816"/>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18" name="楕円 817"/>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110489</xdr:rowOff>
    </xdr:to>
    <xdr:cxnSp macro="">
      <xdr:nvCxnSpPr>
        <xdr:cNvPr id="819" name="直線コネクタ 818"/>
        <xdr:cNvCxnSpPr/>
      </xdr:nvCxnSpPr>
      <xdr:spPr>
        <a:xfrm>
          <a:off x="18656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0"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1"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22"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23"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24" name="n_1mainValue【消防施設】&#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25" name="n_2mainValue【消防施設】&#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26"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827" name="n_4mainValue【消防施設】&#10;一人当たり面積"/>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3" name="直線コネクタ 852"/>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6"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7" name="直線コネクタ 85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0" name="フローチャート: 判断 85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1" name="フローチャート: 判断 86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2" name="フローチャート: 判断 861"/>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3" name="フローチャート: 判断 862"/>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9" name="楕円 868"/>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157315</xdr:rowOff>
    </xdr:from>
    <xdr:ext cx="405111" cy="259045"/>
    <xdr:sp macro="" textlink="">
      <xdr:nvSpPr>
        <xdr:cNvPr id="870" name="【庁舎】&#10;有形固定資産減価償却率該当値テキスト"/>
        <xdr:cNvSpPr txBox="1"/>
      </xdr:nvSpPr>
      <xdr:spPr>
        <a:xfrm>
          <a:off x="16357600"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146231</xdr:rowOff>
    </xdr:from>
    <xdr:to>
      <xdr:col>81</xdr:col>
      <xdr:colOff>101600</xdr:colOff>
      <xdr:row>104</xdr:row>
      <xdr:rowOff>76381</xdr:rowOff>
    </xdr:to>
    <xdr:sp macro="" textlink="">
      <xdr:nvSpPr>
        <xdr:cNvPr id="871" name="楕円 870"/>
        <xdr:cNvSpPr/>
      </xdr:nvSpPr>
      <xdr:spPr>
        <a:xfrm>
          <a:off x="15430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25581</xdr:rowOff>
    </xdr:from>
    <xdr:to>
      <xdr:col>85</xdr:col>
      <xdr:colOff>127000</xdr:colOff>
      <xdr:row>104</xdr:row>
      <xdr:rowOff>58238</xdr:rowOff>
    </xdr:to>
    <xdr:cxnSp macro="">
      <xdr:nvCxnSpPr>
        <xdr:cNvPr id="872" name="直線コネクタ 871"/>
        <xdr:cNvCxnSpPr/>
      </xdr:nvCxnSpPr>
      <xdr:spPr>
        <a:xfrm>
          <a:off x="15481300" y="1785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3" name="楕円 872"/>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25581</xdr:rowOff>
    </xdr:to>
    <xdr:cxnSp macro="">
      <xdr:nvCxnSpPr>
        <xdr:cNvPr id="874" name="直線コネクタ 873"/>
        <xdr:cNvCxnSpPr/>
      </xdr:nvCxnSpPr>
      <xdr:spPr>
        <a:xfrm>
          <a:off x="14592300" y="178335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875" name="楕円 874"/>
        <xdr:cNvSpPr/>
      </xdr:nvSpPr>
      <xdr:spPr>
        <a:xfrm>
          <a:off x="1365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104</xdr:row>
      <xdr:rowOff>2721</xdr:rowOff>
    </xdr:to>
    <xdr:cxnSp macro="">
      <xdr:nvCxnSpPr>
        <xdr:cNvPr id="876" name="直線コネクタ 875"/>
        <xdr:cNvCxnSpPr/>
      </xdr:nvCxnSpPr>
      <xdr:spPr>
        <a:xfrm>
          <a:off x="13703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54792</xdr:rowOff>
    </xdr:from>
    <xdr:to>
      <xdr:col>67</xdr:col>
      <xdr:colOff>101600</xdr:colOff>
      <xdr:row>103</xdr:row>
      <xdr:rowOff>156392</xdr:rowOff>
    </xdr:to>
    <xdr:sp macro="" textlink="">
      <xdr:nvSpPr>
        <xdr:cNvPr id="877" name="楕円 876"/>
        <xdr:cNvSpPr/>
      </xdr:nvSpPr>
      <xdr:spPr>
        <a:xfrm>
          <a:off x="12763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105592</xdr:rowOff>
    </xdr:from>
    <xdr:to>
      <xdr:col>71</xdr:col>
      <xdr:colOff>177800</xdr:colOff>
      <xdr:row>103</xdr:row>
      <xdr:rowOff>141514</xdr:rowOff>
    </xdr:to>
    <xdr:cxnSp macro="">
      <xdr:nvCxnSpPr>
        <xdr:cNvPr id="878" name="直線コネクタ 877"/>
        <xdr:cNvCxnSpPr/>
      </xdr:nvCxnSpPr>
      <xdr:spPr>
        <a:xfrm>
          <a:off x="12814300" y="177649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7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0"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1"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82" name="n_4aveValue【庁舎】&#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67508</xdr:rowOff>
    </xdr:from>
    <xdr:ext cx="405111" cy="259045"/>
    <xdr:sp macro="" textlink="">
      <xdr:nvSpPr>
        <xdr:cNvPr id="883" name="n_1main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84" name="n_2main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885" name="n_3main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1469</xdr:rowOff>
    </xdr:from>
    <xdr:ext cx="405111" cy="259045"/>
    <xdr:sp macro="" textlink="">
      <xdr:nvSpPr>
        <xdr:cNvPr id="886" name="n_4mainValue【庁舎】&#10;有形固定資産減価償却率"/>
        <xdr:cNvSpPr txBox="1"/>
      </xdr:nvSpPr>
      <xdr:spPr>
        <a:xfrm>
          <a:off x="12611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0" name="直線コネクタ 909"/>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1"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2" name="直線コネクタ 911"/>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3"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14" name="直線コネクタ 913"/>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15"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6" name="フローチャート: 判断 91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7" name="フローチャート: 判断 916"/>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8" name="フローチャート: 判断 917"/>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9" name="フローチャート: 判断 918"/>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0" name="フローチャート: 判断 919"/>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6" name="楕円 925"/>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7638</xdr:rowOff>
    </xdr:from>
    <xdr:ext cx="469744" cy="259045"/>
    <xdr:sp macro="" textlink="">
      <xdr:nvSpPr>
        <xdr:cNvPr id="927" name="【庁舎】&#10;一人当たり面積該当値テキスト"/>
        <xdr:cNvSpPr txBox="1"/>
      </xdr:nvSpPr>
      <xdr:spPr>
        <a:xfrm>
          <a:off x="22199600"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28" name="楕円 927"/>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80011</xdr:rowOff>
    </xdr:to>
    <xdr:cxnSp macro="">
      <xdr:nvCxnSpPr>
        <xdr:cNvPr id="929" name="直線コネクタ 928"/>
        <xdr:cNvCxnSpPr/>
      </xdr:nvCxnSpPr>
      <xdr:spPr>
        <a:xfrm>
          <a:off x="21323300" y="18074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30" name="楕円 929"/>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72389</xdr:rowOff>
    </xdr:to>
    <xdr:cxnSp macro="">
      <xdr:nvCxnSpPr>
        <xdr:cNvPr id="931" name="直線コネクタ 930"/>
        <xdr:cNvCxnSpPr/>
      </xdr:nvCxnSpPr>
      <xdr:spPr>
        <a:xfrm>
          <a:off x="20434300" y="18070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2" name="楕円 931"/>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68580</xdr:rowOff>
    </xdr:to>
    <xdr:cxnSp macro="">
      <xdr:nvCxnSpPr>
        <xdr:cNvPr id="933" name="直線コネクタ 932"/>
        <xdr:cNvCxnSpPr/>
      </xdr:nvCxnSpPr>
      <xdr:spPr>
        <a:xfrm>
          <a:off x="19545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934" name="楕円 933"/>
        <xdr:cNvSpPr/>
      </xdr:nvSpPr>
      <xdr:spPr>
        <a:xfrm>
          <a:off x="18605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64770</xdr:rowOff>
    </xdr:to>
    <xdr:cxnSp macro="">
      <xdr:nvCxnSpPr>
        <xdr:cNvPr id="935" name="直線コネクタ 934"/>
        <xdr:cNvCxnSpPr/>
      </xdr:nvCxnSpPr>
      <xdr:spPr>
        <a:xfrm>
          <a:off x="18656300" y="18063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36"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37"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38"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39"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40" name="n_1main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41"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42"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943" name="n_4mainValue【庁舎】&#10;一人当たり面積"/>
        <xdr:cNvSpPr txBox="1"/>
      </xdr:nvSpPr>
      <xdr:spPr>
        <a:xfrm>
          <a:off x="18421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で増加するなか、体育館・プールについては、スポーツセンター屋内プール新築等工事に伴い、大幅な減となっている。また、人口一人当たりの面積等については、全ての項目で減少又は横ばいとなっているが、これは分母の項目である人口が増加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施設類型で見ると、類似団体内平均と比べ、一般廃棄物処理施設（</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％）が特に高く、老朽化対策の必要が高いことがわかる。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今後も施設類型型ストック情報を活用し、経年で指標を分析し、施設の計画的な修繕と長寿命化を推進していく。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49" t="s">
        <v>79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0" t="s">
        <v>81</v>
      </c>
      <c r="C3" s="651"/>
      <c r="D3" s="651"/>
      <c r="E3" s="652"/>
      <c r="F3" s="652"/>
      <c r="G3" s="652"/>
      <c r="H3" s="652"/>
      <c r="I3" s="652"/>
      <c r="J3" s="652"/>
      <c r="K3" s="652"/>
      <c r="L3" s="652" t="s">
        <v>82</v>
      </c>
      <c r="M3" s="652"/>
      <c r="N3" s="652"/>
      <c r="O3" s="652"/>
      <c r="P3" s="652"/>
      <c r="Q3" s="652"/>
      <c r="R3" s="655"/>
      <c r="S3" s="655"/>
      <c r="T3" s="655"/>
      <c r="U3" s="655"/>
      <c r="V3" s="656"/>
      <c r="W3" s="546" t="s">
        <v>83</v>
      </c>
      <c r="X3" s="547"/>
      <c r="Y3" s="547"/>
      <c r="Z3" s="547"/>
      <c r="AA3" s="547"/>
      <c r="AB3" s="651"/>
      <c r="AC3" s="655" t="s">
        <v>84</v>
      </c>
      <c r="AD3" s="547"/>
      <c r="AE3" s="547"/>
      <c r="AF3" s="547"/>
      <c r="AG3" s="547"/>
      <c r="AH3" s="547"/>
      <c r="AI3" s="547"/>
      <c r="AJ3" s="547"/>
      <c r="AK3" s="547"/>
      <c r="AL3" s="617"/>
      <c r="AM3" s="546" t="s">
        <v>85</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86</v>
      </c>
      <c r="BO3" s="547"/>
      <c r="BP3" s="547"/>
      <c r="BQ3" s="547"/>
      <c r="BR3" s="547"/>
      <c r="BS3" s="547"/>
      <c r="BT3" s="547"/>
      <c r="BU3" s="617"/>
      <c r="BV3" s="546" t="s">
        <v>87</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88</v>
      </c>
      <c r="CU3" s="547"/>
      <c r="CV3" s="547"/>
      <c r="CW3" s="547"/>
      <c r="CX3" s="547"/>
      <c r="CY3" s="547"/>
      <c r="CZ3" s="547"/>
      <c r="DA3" s="617"/>
      <c r="DB3" s="546" t="s">
        <v>89</v>
      </c>
      <c r="DC3" s="547"/>
      <c r="DD3" s="547"/>
      <c r="DE3" s="547"/>
      <c r="DF3" s="547"/>
      <c r="DG3" s="547"/>
      <c r="DH3" s="547"/>
      <c r="DI3" s="617"/>
      <c r="DJ3" s="186"/>
      <c r="DK3" s="186"/>
      <c r="DL3" s="186"/>
      <c r="DM3" s="186"/>
      <c r="DN3" s="186"/>
      <c r="DO3" s="186"/>
    </row>
    <row r="4" spans="1:119" ht="18.75" customHeight="1">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90</v>
      </c>
      <c r="AZ4" s="460"/>
      <c r="BA4" s="460"/>
      <c r="BB4" s="460"/>
      <c r="BC4" s="460"/>
      <c r="BD4" s="460"/>
      <c r="BE4" s="460"/>
      <c r="BF4" s="460"/>
      <c r="BG4" s="460"/>
      <c r="BH4" s="460"/>
      <c r="BI4" s="460"/>
      <c r="BJ4" s="460"/>
      <c r="BK4" s="460"/>
      <c r="BL4" s="460"/>
      <c r="BM4" s="461"/>
      <c r="BN4" s="462">
        <v>59573667</v>
      </c>
      <c r="BO4" s="463"/>
      <c r="BP4" s="463"/>
      <c r="BQ4" s="463"/>
      <c r="BR4" s="463"/>
      <c r="BS4" s="463"/>
      <c r="BT4" s="463"/>
      <c r="BU4" s="464"/>
      <c r="BV4" s="462">
        <v>53615949</v>
      </c>
      <c r="BW4" s="463"/>
      <c r="BX4" s="463"/>
      <c r="BY4" s="463"/>
      <c r="BZ4" s="463"/>
      <c r="CA4" s="463"/>
      <c r="CB4" s="463"/>
      <c r="CC4" s="464"/>
      <c r="CD4" s="643" t="s">
        <v>91</v>
      </c>
      <c r="CE4" s="644"/>
      <c r="CF4" s="644"/>
      <c r="CG4" s="644"/>
      <c r="CH4" s="644"/>
      <c r="CI4" s="644"/>
      <c r="CJ4" s="644"/>
      <c r="CK4" s="644"/>
      <c r="CL4" s="644"/>
      <c r="CM4" s="644"/>
      <c r="CN4" s="644"/>
      <c r="CO4" s="644"/>
      <c r="CP4" s="644"/>
      <c r="CQ4" s="644"/>
      <c r="CR4" s="644"/>
      <c r="CS4" s="645"/>
      <c r="CT4" s="646">
        <v>12.5</v>
      </c>
      <c r="CU4" s="647"/>
      <c r="CV4" s="647"/>
      <c r="CW4" s="647"/>
      <c r="CX4" s="647"/>
      <c r="CY4" s="647"/>
      <c r="CZ4" s="647"/>
      <c r="DA4" s="648"/>
      <c r="DB4" s="646">
        <v>8.6999999999999993</v>
      </c>
      <c r="DC4" s="647"/>
      <c r="DD4" s="647"/>
      <c r="DE4" s="647"/>
      <c r="DF4" s="647"/>
      <c r="DG4" s="647"/>
      <c r="DH4" s="647"/>
      <c r="DI4" s="648"/>
      <c r="DJ4" s="186"/>
      <c r="DK4" s="186"/>
      <c r="DL4" s="186"/>
      <c r="DM4" s="186"/>
      <c r="DN4" s="186"/>
      <c r="DO4" s="186"/>
    </row>
    <row r="5" spans="1:119" ht="18.75" customHeight="1">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55347469</v>
      </c>
      <c r="BO5" s="468"/>
      <c r="BP5" s="468"/>
      <c r="BQ5" s="468"/>
      <c r="BR5" s="468"/>
      <c r="BS5" s="468"/>
      <c r="BT5" s="468"/>
      <c r="BU5" s="469"/>
      <c r="BV5" s="467">
        <v>50857943</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85.6</v>
      </c>
      <c r="CU5" s="438"/>
      <c r="CV5" s="438"/>
      <c r="CW5" s="438"/>
      <c r="CX5" s="438"/>
      <c r="CY5" s="438"/>
      <c r="CZ5" s="438"/>
      <c r="DA5" s="439"/>
      <c r="DB5" s="437">
        <v>87.3</v>
      </c>
      <c r="DC5" s="438"/>
      <c r="DD5" s="438"/>
      <c r="DE5" s="438"/>
      <c r="DF5" s="438"/>
      <c r="DG5" s="438"/>
      <c r="DH5" s="438"/>
      <c r="DI5" s="439"/>
      <c r="DJ5" s="186"/>
      <c r="DK5" s="186"/>
      <c r="DL5" s="186"/>
      <c r="DM5" s="186"/>
      <c r="DN5" s="186"/>
      <c r="DO5" s="186"/>
    </row>
    <row r="6" spans="1:119" ht="18.75" customHeight="1">
      <c r="A6" s="187"/>
      <c r="B6" s="623" t="s">
        <v>96</v>
      </c>
      <c r="C6" s="481"/>
      <c r="D6" s="481"/>
      <c r="E6" s="624"/>
      <c r="F6" s="624"/>
      <c r="G6" s="624"/>
      <c r="H6" s="624"/>
      <c r="I6" s="624"/>
      <c r="J6" s="624"/>
      <c r="K6" s="624"/>
      <c r="L6" s="624" t="s">
        <v>97</v>
      </c>
      <c r="M6" s="624"/>
      <c r="N6" s="624"/>
      <c r="O6" s="624"/>
      <c r="P6" s="624"/>
      <c r="Q6" s="624"/>
      <c r="R6" s="505"/>
      <c r="S6" s="505"/>
      <c r="T6" s="505"/>
      <c r="U6" s="505"/>
      <c r="V6" s="630"/>
      <c r="W6" s="558" t="s">
        <v>98</v>
      </c>
      <c r="X6" s="480"/>
      <c r="Y6" s="480"/>
      <c r="Z6" s="480"/>
      <c r="AA6" s="480"/>
      <c r="AB6" s="481"/>
      <c r="AC6" s="635" t="s">
        <v>99</v>
      </c>
      <c r="AD6" s="636"/>
      <c r="AE6" s="636"/>
      <c r="AF6" s="636"/>
      <c r="AG6" s="636"/>
      <c r="AH6" s="636"/>
      <c r="AI6" s="636"/>
      <c r="AJ6" s="636"/>
      <c r="AK6" s="636"/>
      <c r="AL6" s="637"/>
      <c r="AM6" s="536" t="s">
        <v>100</v>
      </c>
      <c r="AN6" s="441"/>
      <c r="AO6" s="441"/>
      <c r="AP6" s="441"/>
      <c r="AQ6" s="441"/>
      <c r="AR6" s="441"/>
      <c r="AS6" s="441"/>
      <c r="AT6" s="442"/>
      <c r="AU6" s="524" t="s">
        <v>101</v>
      </c>
      <c r="AV6" s="525"/>
      <c r="AW6" s="525"/>
      <c r="AX6" s="525"/>
      <c r="AY6" s="447" t="s">
        <v>102</v>
      </c>
      <c r="AZ6" s="448"/>
      <c r="BA6" s="448"/>
      <c r="BB6" s="448"/>
      <c r="BC6" s="448"/>
      <c r="BD6" s="448"/>
      <c r="BE6" s="448"/>
      <c r="BF6" s="448"/>
      <c r="BG6" s="448"/>
      <c r="BH6" s="448"/>
      <c r="BI6" s="448"/>
      <c r="BJ6" s="448"/>
      <c r="BK6" s="448"/>
      <c r="BL6" s="448"/>
      <c r="BM6" s="449"/>
      <c r="BN6" s="467">
        <v>4226198</v>
      </c>
      <c r="BO6" s="468"/>
      <c r="BP6" s="468"/>
      <c r="BQ6" s="468"/>
      <c r="BR6" s="468"/>
      <c r="BS6" s="468"/>
      <c r="BT6" s="468"/>
      <c r="BU6" s="469"/>
      <c r="BV6" s="467">
        <v>2758006</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85.6</v>
      </c>
      <c r="CU6" s="621"/>
      <c r="CV6" s="621"/>
      <c r="CW6" s="621"/>
      <c r="CX6" s="621"/>
      <c r="CY6" s="621"/>
      <c r="CZ6" s="621"/>
      <c r="DA6" s="622"/>
      <c r="DB6" s="620">
        <v>87.3</v>
      </c>
      <c r="DC6" s="621"/>
      <c r="DD6" s="621"/>
      <c r="DE6" s="621"/>
      <c r="DF6" s="621"/>
      <c r="DG6" s="621"/>
      <c r="DH6" s="621"/>
      <c r="DI6" s="622"/>
      <c r="DJ6" s="186"/>
      <c r="DK6" s="186"/>
      <c r="DL6" s="186"/>
      <c r="DM6" s="186"/>
      <c r="DN6" s="186"/>
      <c r="DO6" s="186"/>
    </row>
    <row r="7" spans="1:119" ht="18.75" customHeight="1">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527595</v>
      </c>
      <c r="BO7" s="468"/>
      <c r="BP7" s="468"/>
      <c r="BQ7" s="468"/>
      <c r="BR7" s="468"/>
      <c r="BS7" s="468"/>
      <c r="BT7" s="468"/>
      <c r="BU7" s="469"/>
      <c r="BV7" s="467">
        <v>127951</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29576473</v>
      </c>
      <c r="CU7" s="468"/>
      <c r="CV7" s="468"/>
      <c r="CW7" s="468"/>
      <c r="CX7" s="468"/>
      <c r="CY7" s="468"/>
      <c r="CZ7" s="468"/>
      <c r="DA7" s="469"/>
      <c r="DB7" s="467">
        <v>30131262</v>
      </c>
      <c r="DC7" s="468"/>
      <c r="DD7" s="468"/>
      <c r="DE7" s="468"/>
      <c r="DF7" s="468"/>
      <c r="DG7" s="468"/>
      <c r="DH7" s="468"/>
      <c r="DI7" s="469"/>
      <c r="DJ7" s="186"/>
      <c r="DK7" s="186"/>
      <c r="DL7" s="186"/>
      <c r="DM7" s="186"/>
      <c r="DN7" s="186"/>
      <c r="DO7" s="186"/>
    </row>
    <row r="8" spans="1:119" ht="18.75" customHeight="1" thickBot="1">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3698603</v>
      </c>
      <c r="BO8" s="468"/>
      <c r="BP8" s="468"/>
      <c r="BQ8" s="468"/>
      <c r="BR8" s="468"/>
      <c r="BS8" s="468"/>
      <c r="BT8" s="468"/>
      <c r="BU8" s="469"/>
      <c r="BV8" s="467">
        <v>2630055</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1.24</v>
      </c>
      <c r="CU8" s="581"/>
      <c r="CV8" s="581"/>
      <c r="CW8" s="581"/>
      <c r="CX8" s="581"/>
      <c r="CY8" s="581"/>
      <c r="CZ8" s="581"/>
      <c r="DA8" s="582"/>
      <c r="DB8" s="580">
        <v>1.24</v>
      </c>
      <c r="DC8" s="581"/>
      <c r="DD8" s="581"/>
      <c r="DE8" s="581"/>
      <c r="DF8" s="581"/>
      <c r="DG8" s="581"/>
      <c r="DH8" s="581"/>
      <c r="DI8" s="582"/>
      <c r="DJ8" s="186"/>
      <c r="DK8" s="186"/>
      <c r="DL8" s="186"/>
      <c r="DM8" s="186"/>
      <c r="DN8" s="186"/>
      <c r="DO8" s="186"/>
    </row>
    <row r="9" spans="1:119" ht="18.75" customHeight="1" thickBot="1">
      <c r="A9" s="187"/>
      <c r="B9" s="609" t="s">
        <v>112</v>
      </c>
      <c r="C9" s="610"/>
      <c r="D9" s="610"/>
      <c r="E9" s="610"/>
      <c r="F9" s="610"/>
      <c r="G9" s="610"/>
      <c r="H9" s="610"/>
      <c r="I9" s="610"/>
      <c r="J9" s="610"/>
      <c r="K9" s="530"/>
      <c r="L9" s="611" t="s">
        <v>113</v>
      </c>
      <c r="M9" s="612"/>
      <c r="N9" s="612"/>
      <c r="O9" s="612"/>
      <c r="P9" s="612"/>
      <c r="Q9" s="613"/>
      <c r="R9" s="614">
        <v>136150</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1068548</v>
      </c>
      <c r="BO9" s="468"/>
      <c r="BP9" s="468"/>
      <c r="BQ9" s="468"/>
      <c r="BR9" s="468"/>
      <c r="BS9" s="468"/>
      <c r="BT9" s="468"/>
      <c r="BU9" s="469"/>
      <c r="BV9" s="467">
        <v>-359200</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8.1</v>
      </c>
      <c r="CU9" s="438"/>
      <c r="CV9" s="438"/>
      <c r="CW9" s="438"/>
      <c r="CX9" s="438"/>
      <c r="CY9" s="438"/>
      <c r="CZ9" s="438"/>
      <c r="DA9" s="439"/>
      <c r="DB9" s="437">
        <v>8.5</v>
      </c>
      <c r="DC9" s="438"/>
      <c r="DD9" s="438"/>
      <c r="DE9" s="438"/>
      <c r="DF9" s="438"/>
      <c r="DG9" s="438"/>
      <c r="DH9" s="438"/>
      <c r="DI9" s="439"/>
      <c r="DJ9" s="186"/>
      <c r="DK9" s="186"/>
      <c r="DL9" s="186"/>
      <c r="DM9" s="186"/>
      <c r="DN9" s="186"/>
      <c r="DO9" s="186"/>
    </row>
    <row r="10" spans="1:119" ht="18.75" customHeight="1" thickBot="1">
      <c r="A10" s="187"/>
      <c r="B10" s="609"/>
      <c r="C10" s="610"/>
      <c r="D10" s="610"/>
      <c r="E10" s="610"/>
      <c r="F10" s="610"/>
      <c r="G10" s="610"/>
      <c r="H10" s="610"/>
      <c r="I10" s="610"/>
      <c r="J10" s="610"/>
      <c r="K10" s="530"/>
      <c r="L10" s="440" t="s">
        <v>119</v>
      </c>
      <c r="M10" s="441"/>
      <c r="N10" s="441"/>
      <c r="O10" s="441"/>
      <c r="P10" s="441"/>
      <c r="Q10" s="442"/>
      <c r="R10" s="443">
        <v>123079</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1225777</v>
      </c>
      <c r="BO10" s="468"/>
      <c r="BP10" s="468"/>
      <c r="BQ10" s="468"/>
      <c r="BR10" s="468"/>
      <c r="BS10" s="468"/>
      <c r="BT10" s="468"/>
      <c r="BU10" s="469"/>
      <c r="BV10" s="467">
        <v>2415713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9"/>
      <c r="C11" s="610"/>
      <c r="D11" s="610"/>
      <c r="E11" s="610"/>
      <c r="F11" s="610"/>
      <c r="G11" s="610"/>
      <c r="H11" s="610"/>
      <c r="I11" s="610"/>
      <c r="J11" s="610"/>
      <c r="K11" s="530"/>
      <c r="L11" s="513" t="s">
        <v>124</v>
      </c>
      <c r="M11" s="514"/>
      <c r="N11" s="514"/>
      <c r="O11" s="514"/>
      <c r="P11" s="514"/>
      <c r="Q11" s="515"/>
      <c r="R11" s="606" t="s">
        <v>125</v>
      </c>
      <c r="S11" s="607"/>
      <c r="T11" s="607"/>
      <c r="U11" s="607"/>
      <c r="V11" s="608"/>
      <c r="W11" s="618"/>
      <c r="X11" s="429"/>
      <c r="Y11" s="429"/>
      <c r="Z11" s="429"/>
      <c r="AA11" s="429"/>
      <c r="AB11" s="429"/>
      <c r="AC11" s="429"/>
      <c r="AD11" s="429"/>
      <c r="AE11" s="429"/>
      <c r="AF11" s="429"/>
      <c r="AG11" s="429"/>
      <c r="AH11" s="429"/>
      <c r="AI11" s="429"/>
      <c r="AJ11" s="429"/>
      <c r="AK11" s="429"/>
      <c r="AL11" s="619"/>
      <c r="AM11" s="536" t="s">
        <v>126</v>
      </c>
      <c r="AN11" s="441"/>
      <c r="AO11" s="441"/>
      <c r="AP11" s="441"/>
      <c r="AQ11" s="441"/>
      <c r="AR11" s="441"/>
      <c r="AS11" s="441"/>
      <c r="AT11" s="442"/>
      <c r="AU11" s="524" t="s">
        <v>121</v>
      </c>
      <c r="AV11" s="525"/>
      <c r="AW11" s="525"/>
      <c r="AX11" s="525"/>
      <c r="AY11" s="447" t="s">
        <v>127</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129</v>
      </c>
      <c r="DC11" s="581"/>
      <c r="DD11" s="581"/>
      <c r="DE11" s="581"/>
      <c r="DF11" s="581"/>
      <c r="DG11" s="581"/>
      <c r="DH11" s="581"/>
      <c r="DI11" s="582"/>
      <c r="DJ11" s="186"/>
      <c r="DK11" s="186"/>
      <c r="DL11" s="186"/>
      <c r="DM11" s="186"/>
      <c r="DN11" s="186"/>
      <c r="DO11" s="186"/>
    </row>
    <row r="12" spans="1:119" ht="18.75" customHeight="1">
      <c r="A12" s="187"/>
      <c r="B12" s="583" t="s">
        <v>130</v>
      </c>
      <c r="C12" s="584"/>
      <c r="D12" s="584"/>
      <c r="E12" s="584"/>
      <c r="F12" s="584"/>
      <c r="G12" s="584"/>
      <c r="H12" s="584"/>
      <c r="I12" s="584"/>
      <c r="J12" s="584"/>
      <c r="K12" s="585"/>
      <c r="L12" s="592" t="s">
        <v>131</v>
      </c>
      <c r="M12" s="593"/>
      <c r="N12" s="593"/>
      <c r="O12" s="593"/>
      <c r="P12" s="593"/>
      <c r="Q12" s="594"/>
      <c r="R12" s="595">
        <v>140642</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93</v>
      </c>
      <c r="AV12" s="525"/>
      <c r="AW12" s="525"/>
      <c r="AX12" s="525"/>
      <c r="AY12" s="447" t="s">
        <v>135</v>
      </c>
      <c r="AZ12" s="448"/>
      <c r="BA12" s="448"/>
      <c r="BB12" s="448"/>
      <c r="BC12" s="448"/>
      <c r="BD12" s="448"/>
      <c r="BE12" s="448"/>
      <c r="BF12" s="448"/>
      <c r="BG12" s="448"/>
      <c r="BH12" s="448"/>
      <c r="BI12" s="448"/>
      <c r="BJ12" s="448"/>
      <c r="BK12" s="448"/>
      <c r="BL12" s="448"/>
      <c r="BM12" s="449"/>
      <c r="BN12" s="467">
        <v>1333921</v>
      </c>
      <c r="BO12" s="468"/>
      <c r="BP12" s="468"/>
      <c r="BQ12" s="468"/>
      <c r="BR12" s="468"/>
      <c r="BS12" s="468"/>
      <c r="BT12" s="468"/>
      <c r="BU12" s="469"/>
      <c r="BV12" s="467">
        <v>1077000</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137</v>
      </c>
      <c r="CU12" s="581"/>
      <c r="CV12" s="581"/>
      <c r="CW12" s="581"/>
      <c r="CX12" s="581"/>
      <c r="CY12" s="581"/>
      <c r="CZ12" s="581"/>
      <c r="DA12" s="582"/>
      <c r="DB12" s="580" t="s">
        <v>138</v>
      </c>
      <c r="DC12" s="581"/>
      <c r="DD12" s="581"/>
      <c r="DE12" s="581"/>
      <c r="DF12" s="581"/>
      <c r="DG12" s="581"/>
      <c r="DH12" s="581"/>
      <c r="DI12" s="582"/>
      <c r="DJ12" s="186"/>
      <c r="DK12" s="186"/>
      <c r="DL12" s="186"/>
      <c r="DM12" s="186"/>
      <c r="DN12" s="186"/>
      <c r="DO12" s="186"/>
    </row>
    <row r="13" spans="1:119" ht="18.75" customHeight="1">
      <c r="A13" s="187"/>
      <c r="B13" s="586"/>
      <c r="C13" s="587"/>
      <c r="D13" s="587"/>
      <c r="E13" s="587"/>
      <c r="F13" s="587"/>
      <c r="G13" s="587"/>
      <c r="H13" s="587"/>
      <c r="I13" s="587"/>
      <c r="J13" s="587"/>
      <c r="K13" s="588"/>
      <c r="L13" s="197"/>
      <c r="M13" s="567" t="s">
        <v>139</v>
      </c>
      <c r="N13" s="568"/>
      <c r="O13" s="568"/>
      <c r="P13" s="568"/>
      <c r="Q13" s="569"/>
      <c r="R13" s="570">
        <v>133029</v>
      </c>
      <c r="S13" s="571"/>
      <c r="T13" s="571"/>
      <c r="U13" s="571"/>
      <c r="V13" s="572"/>
      <c r="W13" s="558" t="s">
        <v>140</v>
      </c>
      <c r="X13" s="480"/>
      <c r="Y13" s="480"/>
      <c r="Z13" s="480"/>
      <c r="AA13" s="480"/>
      <c r="AB13" s="481"/>
      <c r="AC13" s="443">
        <v>103</v>
      </c>
      <c r="AD13" s="444"/>
      <c r="AE13" s="444"/>
      <c r="AF13" s="444"/>
      <c r="AG13" s="445"/>
      <c r="AH13" s="443">
        <v>101</v>
      </c>
      <c r="AI13" s="444"/>
      <c r="AJ13" s="444"/>
      <c r="AK13" s="444"/>
      <c r="AL13" s="446"/>
      <c r="AM13" s="536" t="s">
        <v>141</v>
      </c>
      <c r="AN13" s="441"/>
      <c r="AO13" s="441"/>
      <c r="AP13" s="441"/>
      <c r="AQ13" s="441"/>
      <c r="AR13" s="441"/>
      <c r="AS13" s="441"/>
      <c r="AT13" s="442"/>
      <c r="AU13" s="524" t="s">
        <v>142</v>
      </c>
      <c r="AV13" s="525"/>
      <c r="AW13" s="525"/>
      <c r="AX13" s="525"/>
      <c r="AY13" s="447" t="s">
        <v>143</v>
      </c>
      <c r="AZ13" s="448"/>
      <c r="BA13" s="448"/>
      <c r="BB13" s="448"/>
      <c r="BC13" s="448"/>
      <c r="BD13" s="448"/>
      <c r="BE13" s="448"/>
      <c r="BF13" s="448"/>
      <c r="BG13" s="448"/>
      <c r="BH13" s="448"/>
      <c r="BI13" s="448"/>
      <c r="BJ13" s="448"/>
      <c r="BK13" s="448"/>
      <c r="BL13" s="448"/>
      <c r="BM13" s="449"/>
      <c r="BN13" s="467">
        <v>960404</v>
      </c>
      <c r="BO13" s="468"/>
      <c r="BP13" s="468"/>
      <c r="BQ13" s="468"/>
      <c r="BR13" s="468"/>
      <c r="BS13" s="468"/>
      <c r="BT13" s="468"/>
      <c r="BU13" s="469"/>
      <c r="BV13" s="467">
        <v>979513</v>
      </c>
      <c r="BW13" s="468"/>
      <c r="BX13" s="468"/>
      <c r="BY13" s="468"/>
      <c r="BZ13" s="468"/>
      <c r="CA13" s="468"/>
      <c r="CB13" s="468"/>
      <c r="CC13" s="469"/>
      <c r="CD13" s="476" t="s">
        <v>144</v>
      </c>
      <c r="CE13" s="477"/>
      <c r="CF13" s="477"/>
      <c r="CG13" s="477"/>
      <c r="CH13" s="477"/>
      <c r="CI13" s="477"/>
      <c r="CJ13" s="477"/>
      <c r="CK13" s="477"/>
      <c r="CL13" s="477"/>
      <c r="CM13" s="477"/>
      <c r="CN13" s="477"/>
      <c r="CO13" s="477"/>
      <c r="CP13" s="477"/>
      <c r="CQ13" s="477"/>
      <c r="CR13" s="477"/>
      <c r="CS13" s="478"/>
      <c r="CT13" s="437">
        <v>6.1</v>
      </c>
      <c r="CU13" s="438"/>
      <c r="CV13" s="438"/>
      <c r="CW13" s="438"/>
      <c r="CX13" s="438"/>
      <c r="CY13" s="438"/>
      <c r="CZ13" s="438"/>
      <c r="DA13" s="439"/>
      <c r="DB13" s="437">
        <v>5</v>
      </c>
      <c r="DC13" s="438"/>
      <c r="DD13" s="438"/>
      <c r="DE13" s="438"/>
      <c r="DF13" s="438"/>
      <c r="DG13" s="438"/>
      <c r="DH13" s="438"/>
      <c r="DI13" s="439"/>
      <c r="DJ13" s="186"/>
      <c r="DK13" s="186"/>
      <c r="DL13" s="186"/>
      <c r="DM13" s="186"/>
      <c r="DN13" s="186"/>
      <c r="DO13" s="186"/>
    </row>
    <row r="14" spans="1:119" ht="18.75" customHeight="1" thickBot="1">
      <c r="A14" s="187"/>
      <c r="B14" s="586"/>
      <c r="C14" s="587"/>
      <c r="D14" s="587"/>
      <c r="E14" s="587"/>
      <c r="F14" s="587"/>
      <c r="G14" s="587"/>
      <c r="H14" s="587"/>
      <c r="I14" s="587"/>
      <c r="J14" s="587"/>
      <c r="K14" s="588"/>
      <c r="L14" s="560" t="s">
        <v>145</v>
      </c>
      <c r="M14" s="604"/>
      <c r="N14" s="604"/>
      <c r="O14" s="604"/>
      <c r="P14" s="604"/>
      <c r="Q14" s="605"/>
      <c r="R14" s="570">
        <v>139616</v>
      </c>
      <c r="S14" s="571"/>
      <c r="T14" s="571"/>
      <c r="U14" s="571"/>
      <c r="V14" s="572"/>
      <c r="W14" s="573"/>
      <c r="X14" s="483"/>
      <c r="Y14" s="483"/>
      <c r="Z14" s="483"/>
      <c r="AA14" s="483"/>
      <c r="AB14" s="484"/>
      <c r="AC14" s="563">
        <v>0.2</v>
      </c>
      <c r="AD14" s="564"/>
      <c r="AE14" s="564"/>
      <c r="AF14" s="564"/>
      <c r="AG14" s="565"/>
      <c r="AH14" s="563">
        <v>0.2</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146</v>
      </c>
      <c r="CE14" s="474"/>
      <c r="CF14" s="474"/>
      <c r="CG14" s="474"/>
      <c r="CH14" s="474"/>
      <c r="CI14" s="474"/>
      <c r="CJ14" s="474"/>
      <c r="CK14" s="474"/>
      <c r="CL14" s="474"/>
      <c r="CM14" s="474"/>
      <c r="CN14" s="474"/>
      <c r="CO14" s="474"/>
      <c r="CP14" s="474"/>
      <c r="CQ14" s="474"/>
      <c r="CR14" s="474"/>
      <c r="CS14" s="475"/>
      <c r="CT14" s="574">
        <v>20.3</v>
      </c>
      <c r="CU14" s="575"/>
      <c r="CV14" s="575"/>
      <c r="CW14" s="575"/>
      <c r="CX14" s="575"/>
      <c r="CY14" s="575"/>
      <c r="CZ14" s="575"/>
      <c r="DA14" s="576"/>
      <c r="DB14" s="574">
        <v>18.7</v>
      </c>
      <c r="DC14" s="575"/>
      <c r="DD14" s="575"/>
      <c r="DE14" s="575"/>
      <c r="DF14" s="575"/>
      <c r="DG14" s="575"/>
      <c r="DH14" s="575"/>
      <c r="DI14" s="576"/>
      <c r="DJ14" s="186"/>
      <c r="DK14" s="186"/>
      <c r="DL14" s="186"/>
      <c r="DM14" s="186"/>
      <c r="DN14" s="186"/>
      <c r="DO14" s="186"/>
    </row>
    <row r="15" spans="1:119" ht="18.75" customHeight="1">
      <c r="A15" s="187"/>
      <c r="B15" s="586"/>
      <c r="C15" s="587"/>
      <c r="D15" s="587"/>
      <c r="E15" s="587"/>
      <c r="F15" s="587"/>
      <c r="G15" s="587"/>
      <c r="H15" s="587"/>
      <c r="I15" s="587"/>
      <c r="J15" s="587"/>
      <c r="K15" s="588"/>
      <c r="L15" s="197"/>
      <c r="M15" s="567" t="s">
        <v>139</v>
      </c>
      <c r="N15" s="568"/>
      <c r="O15" s="568"/>
      <c r="P15" s="568"/>
      <c r="Q15" s="569"/>
      <c r="R15" s="570">
        <v>132340</v>
      </c>
      <c r="S15" s="571"/>
      <c r="T15" s="571"/>
      <c r="U15" s="571"/>
      <c r="V15" s="572"/>
      <c r="W15" s="558" t="s">
        <v>147</v>
      </c>
      <c r="X15" s="480"/>
      <c r="Y15" s="480"/>
      <c r="Z15" s="480"/>
      <c r="AA15" s="480"/>
      <c r="AB15" s="481"/>
      <c r="AC15" s="443">
        <v>14060</v>
      </c>
      <c r="AD15" s="444"/>
      <c r="AE15" s="444"/>
      <c r="AF15" s="444"/>
      <c r="AG15" s="445"/>
      <c r="AH15" s="443">
        <v>13524</v>
      </c>
      <c r="AI15" s="444"/>
      <c r="AJ15" s="444"/>
      <c r="AK15" s="444"/>
      <c r="AL15" s="446"/>
      <c r="AM15" s="536"/>
      <c r="AN15" s="441"/>
      <c r="AO15" s="441"/>
      <c r="AP15" s="441"/>
      <c r="AQ15" s="441"/>
      <c r="AR15" s="441"/>
      <c r="AS15" s="441"/>
      <c r="AT15" s="442"/>
      <c r="AU15" s="524"/>
      <c r="AV15" s="525"/>
      <c r="AW15" s="525"/>
      <c r="AX15" s="525"/>
      <c r="AY15" s="459" t="s">
        <v>148</v>
      </c>
      <c r="AZ15" s="460"/>
      <c r="BA15" s="460"/>
      <c r="BB15" s="460"/>
      <c r="BC15" s="460"/>
      <c r="BD15" s="460"/>
      <c r="BE15" s="460"/>
      <c r="BF15" s="460"/>
      <c r="BG15" s="460"/>
      <c r="BH15" s="460"/>
      <c r="BI15" s="460"/>
      <c r="BJ15" s="460"/>
      <c r="BK15" s="460"/>
      <c r="BL15" s="460"/>
      <c r="BM15" s="461"/>
      <c r="BN15" s="462">
        <v>22793431</v>
      </c>
      <c r="BO15" s="463"/>
      <c r="BP15" s="463"/>
      <c r="BQ15" s="463"/>
      <c r="BR15" s="463"/>
      <c r="BS15" s="463"/>
      <c r="BT15" s="463"/>
      <c r="BU15" s="464"/>
      <c r="BV15" s="462">
        <v>23227703</v>
      </c>
      <c r="BW15" s="463"/>
      <c r="BX15" s="463"/>
      <c r="BY15" s="463"/>
      <c r="BZ15" s="463"/>
      <c r="CA15" s="463"/>
      <c r="CB15" s="463"/>
      <c r="CC15" s="464"/>
      <c r="CD15" s="577" t="s">
        <v>149</v>
      </c>
      <c r="CE15" s="578"/>
      <c r="CF15" s="578"/>
      <c r="CG15" s="578"/>
      <c r="CH15" s="578"/>
      <c r="CI15" s="578"/>
      <c r="CJ15" s="578"/>
      <c r="CK15" s="578"/>
      <c r="CL15" s="578"/>
      <c r="CM15" s="578"/>
      <c r="CN15" s="578"/>
      <c r="CO15" s="578"/>
      <c r="CP15" s="578"/>
      <c r="CQ15" s="578"/>
      <c r="CR15" s="578"/>
      <c r="CS15" s="57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6"/>
      <c r="C16" s="587"/>
      <c r="D16" s="587"/>
      <c r="E16" s="587"/>
      <c r="F16" s="587"/>
      <c r="G16" s="587"/>
      <c r="H16" s="587"/>
      <c r="I16" s="587"/>
      <c r="J16" s="587"/>
      <c r="K16" s="588"/>
      <c r="L16" s="560" t="s">
        <v>150</v>
      </c>
      <c r="M16" s="561"/>
      <c r="N16" s="561"/>
      <c r="O16" s="561"/>
      <c r="P16" s="561"/>
      <c r="Q16" s="562"/>
      <c r="R16" s="555" t="s">
        <v>151</v>
      </c>
      <c r="S16" s="556"/>
      <c r="T16" s="556"/>
      <c r="U16" s="556"/>
      <c r="V16" s="557"/>
      <c r="W16" s="573"/>
      <c r="X16" s="483"/>
      <c r="Y16" s="483"/>
      <c r="Z16" s="483"/>
      <c r="AA16" s="483"/>
      <c r="AB16" s="484"/>
      <c r="AC16" s="563">
        <v>23</v>
      </c>
      <c r="AD16" s="564"/>
      <c r="AE16" s="564"/>
      <c r="AF16" s="564"/>
      <c r="AG16" s="565"/>
      <c r="AH16" s="563">
        <v>23.6</v>
      </c>
      <c r="AI16" s="564"/>
      <c r="AJ16" s="564"/>
      <c r="AK16" s="564"/>
      <c r="AL16" s="566"/>
      <c r="AM16" s="536"/>
      <c r="AN16" s="441"/>
      <c r="AO16" s="441"/>
      <c r="AP16" s="441"/>
      <c r="AQ16" s="441"/>
      <c r="AR16" s="441"/>
      <c r="AS16" s="441"/>
      <c r="AT16" s="442"/>
      <c r="AU16" s="524"/>
      <c r="AV16" s="525"/>
      <c r="AW16" s="525"/>
      <c r="AX16" s="525"/>
      <c r="AY16" s="447" t="s">
        <v>152</v>
      </c>
      <c r="AZ16" s="448"/>
      <c r="BA16" s="448"/>
      <c r="BB16" s="448"/>
      <c r="BC16" s="448"/>
      <c r="BD16" s="448"/>
      <c r="BE16" s="448"/>
      <c r="BF16" s="448"/>
      <c r="BG16" s="448"/>
      <c r="BH16" s="448"/>
      <c r="BI16" s="448"/>
      <c r="BJ16" s="448"/>
      <c r="BK16" s="448"/>
      <c r="BL16" s="448"/>
      <c r="BM16" s="449"/>
      <c r="BN16" s="467">
        <v>18436289</v>
      </c>
      <c r="BO16" s="468"/>
      <c r="BP16" s="468"/>
      <c r="BQ16" s="468"/>
      <c r="BR16" s="468"/>
      <c r="BS16" s="468"/>
      <c r="BT16" s="468"/>
      <c r="BU16" s="469"/>
      <c r="BV16" s="467">
        <v>18363962</v>
      </c>
      <c r="BW16" s="468"/>
      <c r="BX16" s="468"/>
      <c r="BY16" s="468"/>
      <c r="BZ16" s="468"/>
      <c r="CA16" s="468"/>
      <c r="CB16" s="468"/>
      <c r="CC16" s="469"/>
      <c r="CD16" s="201"/>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c r="A17" s="187"/>
      <c r="B17" s="589"/>
      <c r="C17" s="590"/>
      <c r="D17" s="590"/>
      <c r="E17" s="590"/>
      <c r="F17" s="590"/>
      <c r="G17" s="590"/>
      <c r="H17" s="590"/>
      <c r="I17" s="590"/>
      <c r="J17" s="590"/>
      <c r="K17" s="591"/>
      <c r="L17" s="202"/>
      <c r="M17" s="552" t="s">
        <v>153</v>
      </c>
      <c r="N17" s="553"/>
      <c r="O17" s="553"/>
      <c r="P17" s="553"/>
      <c r="Q17" s="554"/>
      <c r="R17" s="555" t="s">
        <v>154</v>
      </c>
      <c r="S17" s="556"/>
      <c r="T17" s="556"/>
      <c r="U17" s="556"/>
      <c r="V17" s="557"/>
      <c r="W17" s="558" t="s">
        <v>155</v>
      </c>
      <c r="X17" s="480"/>
      <c r="Y17" s="480"/>
      <c r="Z17" s="480"/>
      <c r="AA17" s="480"/>
      <c r="AB17" s="481"/>
      <c r="AC17" s="443">
        <v>46929</v>
      </c>
      <c r="AD17" s="444"/>
      <c r="AE17" s="444"/>
      <c r="AF17" s="444"/>
      <c r="AG17" s="445"/>
      <c r="AH17" s="443">
        <v>43756</v>
      </c>
      <c r="AI17" s="444"/>
      <c r="AJ17" s="444"/>
      <c r="AK17" s="444"/>
      <c r="AL17" s="446"/>
      <c r="AM17" s="536"/>
      <c r="AN17" s="441"/>
      <c r="AO17" s="441"/>
      <c r="AP17" s="441"/>
      <c r="AQ17" s="441"/>
      <c r="AR17" s="441"/>
      <c r="AS17" s="441"/>
      <c r="AT17" s="442"/>
      <c r="AU17" s="524"/>
      <c r="AV17" s="525"/>
      <c r="AW17" s="525"/>
      <c r="AX17" s="525"/>
      <c r="AY17" s="447" t="s">
        <v>156</v>
      </c>
      <c r="AZ17" s="448"/>
      <c r="BA17" s="448"/>
      <c r="BB17" s="448"/>
      <c r="BC17" s="448"/>
      <c r="BD17" s="448"/>
      <c r="BE17" s="448"/>
      <c r="BF17" s="448"/>
      <c r="BG17" s="448"/>
      <c r="BH17" s="448"/>
      <c r="BI17" s="448"/>
      <c r="BJ17" s="448"/>
      <c r="BK17" s="448"/>
      <c r="BL17" s="448"/>
      <c r="BM17" s="449"/>
      <c r="BN17" s="467">
        <v>29576473</v>
      </c>
      <c r="BO17" s="468"/>
      <c r="BP17" s="468"/>
      <c r="BQ17" s="468"/>
      <c r="BR17" s="468"/>
      <c r="BS17" s="468"/>
      <c r="BT17" s="468"/>
      <c r="BU17" s="469"/>
      <c r="BV17" s="467">
        <v>30131262</v>
      </c>
      <c r="BW17" s="468"/>
      <c r="BX17" s="468"/>
      <c r="BY17" s="468"/>
      <c r="BZ17" s="468"/>
      <c r="CA17" s="468"/>
      <c r="CB17" s="468"/>
      <c r="CC17" s="469"/>
      <c r="CD17" s="201"/>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c r="A18" s="187"/>
      <c r="B18" s="529" t="s">
        <v>157</v>
      </c>
      <c r="C18" s="530"/>
      <c r="D18" s="530"/>
      <c r="E18" s="531"/>
      <c r="F18" s="531"/>
      <c r="G18" s="531"/>
      <c r="H18" s="531"/>
      <c r="I18" s="531"/>
      <c r="J18" s="531"/>
      <c r="K18" s="531"/>
      <c r="L18" s="532">
        <v>18.190000000000001</v>
      </c>
      <c r="M18" s="532"/>
      <c r="N18" s="532"/>
      <c r="O18" s="532"/>
      <c r="P18" s="532"/>
      <c r="Q18" s="532"/>
      <c r="R18" s="533"/>
      <c r="S18" s="533"/>
      <c r="T18" s="533"/>
      <c r="U18" s="533"/>
      <c r="V18" s="534"/>
      <c r="W18" s="548"/>
      <c r="X18" s="549"/>
      <c r="Y18" s="549"/>
      <c r="Z18" s="549"/>
      <c r="AA18" s="549"/>
      <c r="AB18" s="559"/>
      <c r="AC18" s="431">
        <v>76.8</v>
      </c>
      <c r="AD18" s="432"/>
      <c r="AE18" s="432"/>
      <c r="AF18" s="432"/>
      <c r="AG18" s="535"/>
      <c r="AH18" s="431">
        <v>76.3</v>
      </c>
      <c r="AI18" s="432"/>
      <c r="AJ18" s="432"/>
      <c r="AK18" s="432"/>
      <c r="AL18" s="433"/>
      <c r="AM18" s="536"/>
      <c r="AN18" s="441"/>
      <c r="AO18" s="441"/>
      <c r="AP18" s="441"/>
      <c r="AQ18" s="441"/>
      <c r="AR18" s="441"/>
      <c r="AS18" s="441"/>
      <c r="AT18" s="442"/>
      <c r="AU18" s="524"/>
      <c r="AV18" s="525"/>
      <c r="AW18" s="525"/>
      <c r="AX18" s="525"/>
      <c r="AY18" s="447" t="s">
        <v>158</v>
      </c>
      <c r="AZ18" s="448"/>
      <c r="BA18" s="448"/>
      <c r="BB18" s="448"/>
      <c r="BC18" s="448"/>
      <c r="BD18" s="448"/>
      <c r="BE18" s="448"/>
      <c r="BF18" s="448"/>
      <c r="BG18" s="448"/>
      <c r="BH18" s="448"/>
      <c r="BI18" s="448"/>
      <c r="BJ18" s="448"/>
      <c r="BK18" s="448"/>
      <c r="BL18" s="448"/>
      <c r="BM18" s="449"/>
      <c r="BN18" s="467">
        <v>26899537</v>
      </c>
      <c r="BO18" s="468"/>
      <c r="BP18" s="468"/>
      <c r="BQ18" s="468"/>
      <c r="BR18" s="468"/>
      <c r="BS18" s="468"/>
      <c r="BT18" s="468"/>
      <c r="BU18" s="469"/>
      <c r="BV18" s="467">
        <v>26352509</v>
      </c>
      <c r="BW18" s="468"/>
      <c r="BX18" s="468"/>
      <c r="BY18" s="468"/>
      <c r="BZ18" s="468"/>
      <c r="CA18" s="468"/>
      <c r="CB18" s="468"/>
      <c r="CC18" s="469"/>
      <c r="CD18" s="201"/>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c r="A19" s="187"/>
      <c r="B19" s="529" t="s">
        <v>159</v>
      </c>
      <c r="C19" s="530"/>
      <c r="D19" s="530"/>
      <c r="E19" s="531"/>
      <c r="F19" s="531"/>
      <c r="G19" s="531"/>
      <c r="H19" s="531"/>
      <c r="I19" s="531"/>
      <c r="J19" s="531"/>
      <c r="K19" s="531"/>
      <c r="L19" s="537">
        <v>7485</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160</v>
      </c>
      <c r="AZ19" s="448"/>
      <c r="BA19" s="448"/>
      <c r="BB19" s="448"/>
      <c r="BC19" s="448"/>
      <c r="BD19" s="448"/>
      <c r="BE19" s="448"/>
      <c r="BF19" s="448"/>
      <c r="BG19" s="448"/>
      <c r="BH19" s="448"/>
      <c r="BI19" s="448"/>
      <c r="BJ19" s="448"/>
      <c r="BK19" s="448"/>
      <c r="BL19" s="448"/>
      <c r="BM19" s="449"/>
      <c r="BN19" s="467">
        <v>38412647</v>
      </c>
      <c r="BO19" s="468"/>
      <c r="BP19" s="468"/>
      <c r="BQ19" s="468"/>
      <c r="BR19" s="468"/>
      <c r="BS19" s="468"/>
      <c r="BT19" s="468"/>
      <c r="BU19" s="469"/>
      <c r="BV19" s="467">
        <v>36939920</v>
      </c>
      <c r="BW19" s="468"/>
      <c r="BX19" s="468"/>
      <c r="BY19" s="468"/>
      <c r="BZ19" s="468"/>
      <c r="CA19" s="468"/>
      <c r="CB19" s="468"/>
      <c r="CC19" s="469"/>
      <c r="CD19" s="201"/>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c r="A20" s="187"/>
      <c r="B20" s="529" t="s">
        <v>161</v>
      </c>
      <c r="C20" s="530"/>
      <c r="D20" s="530"/>
      <c r="E20" s="531"/>
      <c r="F20" s="531"/>
      <c r="G20" s="531"/>
      <c r="H20" s="531"/>
      <c r="I20" s="531"/>
      <c r="J20" s="531"/>
      <c r="K20" s="531"/>
      <c r="L20" s="537">
        <v>59432</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1"/>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c r="A21" s="187"/>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1"/>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c r="A22" s="187"/>
      <c r="B22" s="496" t="s">
        <v>163</v>
      </c>
      <c r="C22" s="497"/>
      <c r="D22" s="498"/>
      <c r="E22" s="505" t="s">
        <v>1</v>
      </c>
      <c r="F22" s="480"/>
      <c r="G22" s="480"/>
      <c r="H22" s="480"/>
      <c r="I22" s="480"/>
      <c r="J22" s="480"/>
      <c r="K22" s="481"/>
      <c r="L22" s="505" t="s">
        <v>164</v>
      </c>
      <c r="M22" s="480"/>
      <c r="N22" s="480"/>
      <c r="O22" s="480"/>
      <c r="P22" s="481"/>
      <c r="Q22" s="490" t="s">
        <v>165</v>
      </c>
      <c r="R22" s="491"/>
      <c r="S22" s="491"/>
      <c r="T22" s="491"/>
      <c r="U22" s="491"/>
      <c r="V22" s="506"/>
      <c r="W22" s="508" t="s">
        <v>166</v>
      </c>
      <c r="X22" s="497"/>
      <c r="Y22" s="498"/>
      <c r="Z22" s="505" t="s">
        <v>1</v>
      </c>
      <c r="AA22" s="480"/>
      <c r="AB22" s="480"/>
      <c r="AC22" s="480"/>
      <c r="AD22" s="480"/>
      <c r="AE22" s="480"/>
      <c r="AF22" s="480"/>
      <c r="AG22" s="481"/>
      <c r="AH22" s="479" t="s">
        <v>167</v>
      </c>
      <c r="AI22" s="480"/>
      <c r="AJ22" s="480"/>
      <c r="AK22" s="480"/>
      <c r="AL22" s="481"/>
      <c r="AM22" s="479" t="s">
        <v>168</v>
      </c>
      <c r="AN22" s="485"/>
      <c r="AO22" s="485"/>
      <c r="AP22" s="485"/>
      <c r="AQ22" s="485"/>
      <c r="AR22" s="486"/>
      <c r="AS22" s="490" t="s">
        <v>165</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1"/>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169</v>
      </c>
      <c r="AZ23" s="460"/>
      <c r="BA23" s="460"/>
      <c r="BB23" s="460"/>
      <c r="BC23" s="460"/>
      <c r="BD23" s="460"/>
      <c r="BE23" s="460"/>
      <c r="BF23" s="460"/>
      <c r="BG23" s="460"/>
      <c r="BH23" s="460"/>
      <c r="BI23" s="460"/>
      <c r="BJ23" s="460"/>
      <c r="BK23" s="460"/>
      <c r="BL23" s="460"/>
      <c r="BM23" s="461"/>
      <c r="BN23" s="467">
        <v>24484965</v>
      </c>
      <c r="BO23" s="468"/>
      <c r="BP23" s="468"/>
      <c r="BQ23" s="468"/>
      <c r="BR23" s="468"/>
      <c r="BS23" s="468"/>
      <c r="BT23" s="468"/>
      <c r="BU23" s="469"/>
      <c r="BV23" s="467">
        <v>23776581</v>
      </c>
      <c r="BW23" s="468"/>
      <c r="BX23" s="468"/>
      <c r="BY23" s="468"/>
      <c r="BZ23" s="468"/>
      <c r="CA23" s="468"/>
      <c r="CB23" s="468"/>
      <c r="CC23" s="469"/>
      <c r="CD23" s="201"/>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c r="A24" s="187"/>
      <c r="B24" s="499"/>
      <c r="C24" s="500"/>
      <c r="D24" s="501"/>
      <c r="E24" s="440" t="s">
        <v>170</v>
      </c>
      <c r="F24" s="441"/>
      <c r="G24" s="441"/>
      <c r="H24" s="441"/>
      <c r="I24" s="441"/>
      <c r="J24" s="441"/>
      <c r="K24" s="442"/>
      <c r="L24" s="443">
        <v>1</v>
      </c>
      <c r="M24" s="444"/>
      <c r="N24" s="444"/>
      <c r="O24" s="444"/>
      <c r="P24" s="445"/>
      <c r="Q24" s="443">
        <v>9700</v>
      </c>
      <c r="R24" s="444"/>
      <c r="S24" s="444"/>
      <c r="T24" s="444"/>
      <c r="U24" s="444"/>
      <c r="V24" s="445"/>
      <c r="W24" s="509"/>
      <c r="X24" s="500"/>
      <c r="Y24" s="501"/>
      <c r="Z24" s="440" t="s">
        <v>171</v>
      </c>
      <c r="AA24" s="441"/>
      <c r="AB24" s="441"/>
      <c r="AC24" s="441"/>
      <c r="AD24" s="441"/>
      <c r="AE24" s="441"/>
      <c r="AF24" s="441"/>
      <c r="AG24" s="442"/>
      <c r="AH24" s="443">
        <v>837</v>
      </c>
      <c r="AI24" s="444"/>
      <c r="AJ24" s="444"/>
      <c r="AK24" s="444"/>
      <c r="AL24" s="445"/>
      <c r="AM24" s="443">
        <v>2546154</v>
      </c>
      <c r="AN24" s="444"/>
      <c r="AO24" s="444"/>
      <c r="AP24" s="444"/>
      <c r="AQ24" s="444"/>
      <c r="AR24" s="445"/>
      <c r="AS24" s="443">
        <v>3042</v>
      </c>
      <c r="AT24" s="444"/>
      <c r="AU24" s="444"/>
      <c r="AV24" s="444"/>
      <c r="AW24" s="444"/>
      <c r="AX24" s="446"/>
      <c r="AY24" s="434" t="s">
        <v>172</v>
      </c>
      <c r="AZ24" s="435"/>
      <c r="BA24" s="435"/>
      <c r="BB24" s="435"/>
      <c r="BC24" s="435"/>
      <c r="BD24" s="435"/>
      <c r="BE24" s="435"/>
      <c r="BF24" s="435"/>
      <c r="BG24" s="435"/>
      <c r="BH24" s="435"/>
      <c r="BI24" s="435"/>
      <c r="BJ24" s="435"/>
      <c r="BK24" s="435"/>
      <c r="BL24" s="435"/>
      <c r="BM24" s="436"/>
      <c r="BN24" s="467">
        <v>6114529</v>
      </c>
      <c r="BO24" s="468"/>
      <c r="BP24" s="468"/>
      <c r="BQ24" s="468"/>
      <c r="BR24" s="468"/>
      <c r="BS24" s="468"/>
      <c r="BT24" s="468"/>
      <c r="BU24" s="469"/>
      <c r="BV24" s="467">
        <v>6047083</v>
      </c>
      <c r="BW24" s="468"/>
      <c r="BX24" s="468"/>
      <c r="BY24" s="468"/>
      <c r="BZ24" s="468"/>
      <c r="CA24" s="468"/>
      <c r="CB24" s="468"/>
      <c r="CC24" s="469"/>
      <c r="CD24" s="201"/>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c r="A25" s="187"/>
      <c r="B25" s="499"/>
      <c r="C25" s="500"/>
      <c r="D25" s="501"/>
      <c r="E25" s="440" t="s">
        <v>173</v>
      </c>
      <c r="F25" s="441"/>
      <c r="G25" s="441"/>
      <c r="H25" s="441"/>
      <c r="I25" s="441"/>
      <c r="J25" s="441"/>
      <c r="K25" s="442"/>
      <c r="L25" s="443">
        <v>1</v>
      </c>
      <c r="M25" s="444"/>
      <c r="N25" s="444"/>
      <c r="O25" s="444"/>
      <c r="P25" s="445"/>
      <c r="Q25" s="443">
        <v>8140</v>
      </c>
      <c r="R25" s="444"/>
      <c r="S25" s="444"/>
      <c r="T25" s="444"/>
      <c r="U25" s="444"/>
      <c r="V25" s="445"/>
      <c r="W25" s="509"/>
      <c r="X25" s="500"/>
      <c r="Y25" s="501"/>
      <c r="Z25" s="440" t="s">
        <v>174</v>
      </c>
      <c r="AA25" s="441"/>
      <c r="AB25" s="441"/>
      <c r="AC25" s="441"/>
      <c r="AD25" s="441"/>
      <c r="AE25" s="441"/>
      <c r="AF25" s="441"/>
      <c r="AG25" s="442"/>
      <c r="AH25" s="443">
        <v>138</v>
      </c>
      <c r="AI25" s="444"/>
      <c r="AJ25" s="444"/>
      <c r="AK25" s="444"/>
      <c r="AL25" s="445"/>
      <c r="AM25" s="443">
        <v>406962</v>
      </c>
      <c r="AN25" s="444"/>
      <c r="AO25" s="444"/>
      <c r="AP25" s="444"/>
      <c r="AQ25" s="444"/>
      <c r="AR25" s="445"/>
      <c r="AS25" s="443">
        <v>2949</v>
      </c>
      <c r="AT25" s="444"/>
      <c r="AU25" s="444"/>
      <c r="AV25" s="444"/>
      <c r="AW25" s="444"/>
      <c r="AX25" s="446"/>
      <c r="AY25" s="459" t="s">
        <v>175</v>
      </c>
      <c r="AZ25" s="460"/>
      <c r="BA25" s="460"/>
      <c r="BB25" s="460"/>
      <c r="BC25" s="460"/>
      <c r="BD25" s="460"/>
      <c r="BE25" s="460"/>
      <c r="BF25" s="460"/>
      <c r="BG25" s="460"/>
      <c r="BH25" s="460"/>
      <c r="BI25" s="460"/>
      <c r="BJ25" s="460"/>
      <c r="BK25" s="460"/>
      <c r="BL25" s="460"/>
      <c r="BM25" s="461"/>
      <c r="BN25" s="462">
        <v>11305508</v>
      </c>
      <c r="BO25" s="463"/>
      <c r="BP25" s="463"/>
      <c r="BQ25" s="463"/>
      <c r="BR25" s="463"/>
      <c r="BS25" s="463"/>
      <c r="BT25" s="463"/>
      <c r="BU25" s="464"/>
      <c r="BV25" s="462">
        <v>9213719</v>
      </c>
      <c r="BW25" s="463"/>
      <c r="BX25" s="463"/>
      <c r="BY25" s="463"/>
      <c r="BZ25" s="463"/>
      <c r="CA25" s="463"/>
      <c r="CB25" s="463"/>
      <c r="CC25" s="464"/>
      <c r="CD25" s="201"/>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c r="A26" s="187"/>
      <c r="B26" s="499"/>
      <c r="C26" s="500"/>
      <c r="D26" s="501"/>
      <c r="E26" s="440" t="s">
        <v>176</v>
      </c>
      <c r="F26" s="441"/>
      <c r="G26" s="441"/>
      <c r="H26" s="441"/>
      <c r="I26" s="441"/>
      <c r="J26" s="441"/>
      <c r="K26" s="442"/>
      <c r="L26" s="443">
        <v>1</v>
      </c>
      <c r="M26" s="444"/>
      <c r="N26" s="444"/>
      <c r="O26" s="444"/>
      <c r="P26" s="445"/>
      <c r="Q26" s="443">
        <v>7460</v>
      </c>
      <c r="R26" s="444"/>
      <c r="S26" s="444"/>
      <c r="T26" s="444"/>
      <c r="U26" s="444"/>
      <c r="V26" s="445"/>
      <c r="W26" s="509"/>
      <c r="X26" s="500"/>
      <c r="Y26" s="501"/>
      <c r="Z26" s="440" t="s">
        <v>177</v>
      </c>
      <c r="AA26" s="522"/>
      <c r="AB26" s="522"/>
      <c r="AC26" s="522"/>
      <c r="AD26" s="522"/>
      <c r="AE26" s="522"/>
      <c r="AF26" s="522"/>
      <c r="AG26" s="523"/>
      <c r="AH26" s="443">
        <v>19</v>
      </c>
      <c r="AI26" s="444"/>
      <c r="AJ26" s="444"/>
      <c r="AK26" s="444"/>
      <c r="AL26" s="445"/>
      <c r="AM26" s="443">
        <v>58083</v>
      </c>
      <c r="AN26" s="444"/>
      <c r="AO26" s="444"/>
      <c r="AP26" s="444"/>
      <c r="AQ26" s="444"/>
      <c r="AR26" s="445"/>
      <c r="AS26" s="443">
        <v>3057</v>
      </c>
      <c r="AT26" s="444"/>
      <c r="AU26" s="444"/>
      <c r="AV26" s="444"/>
      <c r="AW26" s="444"/>
      <c r="AX26" s="446"/>
      <c r="AY26" s="476" t="s">
        <v>178</v>
      </c>
      <c r="AZ26" s="477"/>
      <c r="BA26" s="477"/>
      <c r="BB26" s="477"/>
      <c r="BC26" s="477"/>
      <c r="BD26" s="477"/>
      <c r="BE26" s="477"/>
      <c r="BF26" s="477"/>
      <c r="BG26" s="477"/>
      <c r="BH26" s="477"/>
      <c r="BI26" s="477"/>
      <c r="BJ26" s="477"/>
      <c r="BK26" s="477"/>
      <c r="BL26" s="477"/>
      <c r="BM26" s="478"/>
      <c r="BN26" s="467">
        <v>550000</v>
      </c>
      <c r="BO26" s="468"/>
      <c r="BP26" s="468"/>
      <c r="BQ26" s="468"/>
      <c r="BR26" s="468"/>
      <c r="BS26" s="468"/>
      <c r="BT26" s="468"/>
      <c r="BU26" s="469"/>
      <c r="BV26" s="467">
        <v>500000</v>
      </c>
      <c r="BW26" s="468"/>
      <c r="BX26" s="468"/>
      <c r="BY26" s="468"/>
      <c r="BZ26" s="468"/>
      <c r="CA26" s="468"/>
      <c r="CB26" s="468"/>
      <c r="CC26" s="469"/>
      <c r="CD26" s="201"/>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7"/>
      <c r="B27" s="499"/>
      <c r="C27" s="500"/>
      <c r="D27" s="501"/>
      <c r="E27" s="440" t="s">
        <v>179</v>
      </c>
      <c r="F27" s="441"/>
      <c r="G27" s="441"/>
      <c r="H27" s="441"/>
      <c r="I27" s="441"/>
      <c r="J27" s="441"/>
      <c r="K27" s="442"/>
      <c r="L27" s="443">
        <v>1</v>
      </c>
      <c r="M27" s="444"/>
      <c r="N27" s="444"/>
      <c r="O27" s="444"/>
      <c r="P27" s="445"/>
      <c r="Q27" s="443">
        <v>5400</v>
      </c>
      <c r="R27" s="444"/>
      <c r="S27" s="444"/>
      <c r="T27" s="444"/>
      <c r="U27" s="444"/>
      <c r="V27" s="445"/>
      <c r="W27" s="509"/>
      <c r="X27" s="500"/>
      <c r="Y27" s="501"/>
      <c r="Z27" s="440" t="s">
        <v>180</v>
      </c>
      <c r="AA27" s="441"/>
      <c r="AB27" s="441"/>
      <c r="AC27" s="441"/>
      <c r="AD27" s="441"/>
      <c r="AE27" s="441"/>
      <c r="AF27" s="441"/>
      <c r="AG27" s="442"/>
      <c r="AH27" s="443">
        <v>14</v>
      </c>
      <c r="AI27" s="444"/>
      <c r="AJ27" s="444"/>
      <c r="AK27" s="444"/>
      <c r="AL27" s="445"/>
      <c r="AM27" s="443">
        <v>52654</v>
      </c>
      <c r="AN27" s="444"/>
      <c r="AO27" s="444"/>
      <c r="AP27" s="444"/>
      <c r="AQ27" s="444"/>
      <c r="AR27" s="445"/>
      <c r="AS27" s="443">
        <v>3761</v>
      </c>
      <c r="AT27" s="444"/>
      <c r="AU27" s="444"/>
      <c r="AV27" s="444"/>
      <c r="AW27" s="444"/>
      <c r="AX27" s="446"/>
      <c r="AY27" s="473" t="s">
        <v>181</v>
      </c>
      <c r="AZ27" s="474"/>
      <c r="BA27" s="474"/>
      <c r="BB27" s="474"/>
      <c r="BC27" s="474"/>
      <c r="BD27" s="474"/>
      <c r="BE27" s="474"/>
      <c r="BF27" s="474"/>
      <c r="BG27" s="474"/>
      <c r="BH27" s="474"/>
      <c r="BI27" s="474"/>
      <c r="BJ27" s="474"/>
      <c r="BK27" s="474"/>
      <c r="BL27" s="474"/>
      <c r="BM27" s="475"/>
      <c r="BN27" s="470">
        <v>2624919</v>
      </c>
      <c r="BO27" s="471"/>
      <c r="BP27" s="471"/>
      <c r="BQ27" s="471"/>
      <c r="BR27" s="471"/>
      <c r="BS27" s="471"/>
      <c r="BT27" s="471"/>
      <c r="BU27" s="472"/>
      <c r="BV27" s="470">
        <v>2624798</v>
      </c>
      <c r="BW27" s="471"/>
      <c r="BX27" s="471"/>
      <c r="BY27" s="471"/>
      <c r="BZ27" s="471"/>
      <c r="CA27" s="471"/>
      <c r="CB27" s="471"/>
      <c r="CC27" s="472"/>
      <c r="CD27" s="203"/>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c r="A28" s="187"/>
      <c r="B28" s="499"/>
      <c r="C28" s="500"/>
      <c r="D28" s="501"/>
      <c r="E28" s="440" t="s">
        <v>182</v>
      </c>
      <c r="F28" s="441"/>
      <c r="G28" s="441"/>
      <c r="H28" s="441"/>
      <c r="I28" s="441"/>
      <c r="J28" s="441"/>
      <c r="K28" s="442"/>
      <c r="L28" s="443">
        <v>1</v>
      </c>
      <c r="M28" s="444"/>
      <c r="N28" s="444"/>
      <c r="O28" s="444"/>
      <c r="P28" s="445"/>
      <c r="Q28" s="443">
        <v>4900</v>
      </c>
      <c r="R28" s="444"/>
      <c r="S28" s="444"/>
      <c r="T28" s="444"/>
      <c r="U28" s="444"/>
      <c r="V28" s="445"/>
      <c r="W28" s="509"/>
      <c r="X28" s="500"/>
      <c r="Y28" s="501"/>
      <c r="Z28" s="440" t="s">
        <v>183</v>
      </c>
      <c r="AA28" s="441"/>
      <c r="AB28" s="441"/>
      <c r="AC28" s="441"/>
      <c r="AD28" s="441"/>
      <c r="AE28" s="441"/>
      <c r="AF28" s="441"/>
      <c r="AG28" s="442"/>
      <c r="AH28" s="443" t="s">
        <v>184</v>
      </c>
      <c r="AI28" s="444"/>
      <c r="AJ28" s="444"/>
      <c r="AK28" s="444"/>
      <c r="AL28" s="445"/>
      <c r="AM28" s="443" t="s">
        <v>138</v>
      </c>
      <c r="AN28" s="444"/>
      <c r="AO28" s="444"/>
      <c r="AP28" s="444"/>
      <c r="AQ28" s="444"/>
      <c r="AR28" s="445"/>
      <c r="AS28" s="443" t="s">
        <v>137</v>
      </c>
      <c r="AT28" s="444"/>
      <c r="AU28" s="444"/>
      <c r="AV28" s="444"/>
      <c r="AW28" s="444"/>
      <c r="AX28" s="446"/>
      <c r="AY28" s="450" t="s">
        <v>185</v>
      </c>
      <c r="AZ28" s="451"/>
      <c r="BA28" s="451"/>
      <c r="BB28" s="452"/>
      <c r="BC28" s="459" t="s">
        <v>47</v>
      </c>
      <c r="BD28" s="460"/>
      <c r="BE28" s="460"/>
      <c r="BF28" s="460"/>
      <c r="BG28" s="460"/>
      <c r="BH28" s="460"/>
      <c r="BI28" s="460"/>
      <c r="BJ28" s="460"/>
      <c r="BK28" s="460"/>
      <c r="BL28" s="460"/>
      <c r="BM28" s="461"/>
      <c r="BN28" s="462">
        <v>6142038</v>
      </c>
      <c r="BO28" s="463"/>
      <c r="BP28" s="463"/>
      <c r="BQ28" s="463"/>
      <c r="BR28" s="463"/>
      <c r="BS28" s="463"/>
      <c r="BT28" s="463"/>
      <c r="BU28" s="464"/>
      <c r="BV28" s="462">
        <v>6250182</v>
      </c>
      <c r="BW28" s="463"/>
      <c r="BX28" s="463"/>
      <c r="BY28" s="463"/>
      <c r="BZ28" s="463"/>
      <c r="CA28" s="463"/>
      <c r="CB28" s="463"/>
      <c r="CC28" s="464"/>
      <c r="CD28" s="201"/>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c r="A29" s="187"/>
      <c r="B29" s="499"/>
      <c r="C29" s="500"/>
      <c r="D29" s="501"/>
      <c r="E29" s="440" t="s">
        <v>186</v>
      </c>
      <c r="F29" s="441"/>
      <c r="G29" s="441"/>
      <c r="H29" s="441"/>
      <c r="I29" s="441"/>
      <c r="J29" s="441"/>
      <c r="K29" s="442"/>
      <c r="L29" s="443">
        <v>24</v>
      </c>
      <c r="M29" s="444"/>
      <c r="N29" s="444"/>
      <c r="O29" s="444"/>
      <c r="P29" s="445"/>
      <c r="Q29" s="443">
        <v>4500</v>
      </c>
      <c r="R29" s="444"/>
      <c r="S29" s="444"/>
      <c r="T29" s="444"/>
      <c r="U29" s="444"/>
      <c r="V29" s="445"/>
      <c r="W29" s="510"/>
      <c r="X29" s="511"/>
      <c r="Y29" s="512"/>
      <c r="Z29" s="440" t="s">
        <v>187</v>
      </c>
      <c r="AA29" s="441"/>
      <c r="AB29" s="441"/>
      <c r="AC29" s="441"/>
      <c r="AD29" s="441"/>
      <c r="AE29" s="441"/>
      <c r="AF29" s="441"/>
      <c r="AG29" s="442"/>
      <c r="AH29" s="443">
        <v>851</v>
      </c>
      <c r="AI29" s="444"/>
      <c r="AJ29" s="444"/>
      <c r="AK29" s="444"/>
      <c r="AL29" s="445"/>
      <c r="AM29" s="443">
        <v>2598808</v>
      </c>
      <c r="AN29" s="444"/>
      <c r="AO29" s="444"/>
      <c r="AP29" s="444"/>
      <c r="AQ29" s="444"/>
      <c r="AR29" s="445"/>
      <c r="AS29" s="443">
        <v>3054</v>
      </c>
      <c r="AT29" s="444"/>
      <c r="AU29" s="444"/>
      <c r="AV29" s="444"/>
      <c r="AW29" s="444"/>
      <c r="AX29" s="446"/>
      <c r="AY29" s="453"/>
      <c r="AZ29" s="454"/>
      <c r="BA29" s="454"/>
      <c r="BB29" s="455"/>
      <c r="BC29" s="447" t="s">
        <v>188</v>
      </c>
      <c r="BD29" s="448"/>
      <c r="BE29" s="448"/>
      <c r="BF29" s="448"/>
      <c r="BG29" s="448"/>
      <c r="BH29" s="448"/>
      <c r="BI29" s="448"/>
      <c r="BJ29" s="448"/>
      <c r="BK29" s="448"/>
      <c r="BL29" s="448"/>
      <c r="BM29" s="449"/>
      <c r="BN29" s="467" t="s">
        <v>137</v>
      </c>
      <c r="BO29" s="468"/>
      <c r="BP29" s="468"/>
      <c r="BQ29" s="468"/>
      <c r="BR29" s="468"/>
      <c r="BS29" s="468"/>
      <c r="BT29" s="468"/>
      <c r="BU29" s="469"/>
      <c r="BV29" s="467" t="s">
        <v>137</v>
      </c>
      <c r="BW29" s="468"/>
      <c r="BX29" s="468"/>
      <c r="BY29" s="468"/>
      <c r="BZ29" s="468"/>
      <c r="CA29" s="468"/>
      <c r="CB29" s="468"/>
      <c r="CC29" s="469"/>
      <c r="CD29" s="203"/>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189</v>
      </c>
      <c r="X30" s="520"/>
      <c r="Y30" s="520"/>
      <c r="Z30" s="520"/>
      <c r="AA30" s="520"/>
      <c r="AB30" s="520"/>
      <c r="AC30" s="520"/>
      <c r="AD30" s="520"/>
      <c r="AE30" s="520"/>
      <c r="AF30" s="520"/>
      <c r="AG30" s="521"/>
      <c r="AH30" s="431">
        <v>100.9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8975219</v>
      </c>
      <c r="BO30" s="471"/>
      <c r="BP30" s="471"/>
      <c r="BQ30" s="471"/>
      <c r="BR30" s="471"/>
      <c r="BS30" s="471"/>
      <c r="BT30" s="471"/>
      <c r="BU30" s="472"/>
      <c r="BV30" s="470">
        <v>7926965</v>
      </c>
      <c r="BW30" s="471"/>
      <c r="BX30" s="471"/>
      <c r="BY30" s="471"/>
      <c r="BZ30" s="471"/>
      <c r="CA30" s="471"/>
      <c r="CB30" s="471"/>
      <c r="CC30" s="47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0" t="s">
        <v>196</v>
      </c>
      <c r="D33" s="430"/>
      <c r="E33" s="429" t="s">
        <v>197</v>
      </c>
      <c r="F33" s="429"/>
      <c r="G33" s="429"/>
      <c r="H33" s="429"/>
      <c r="I33" s="429"/>
      <c r="J33" s="429"/>
      <c r="K33" s="429"/>
      <c r="L33" s="429"/>
      <c r="M33" s="429"/>
      <c r="N33" s="429"/>
      <c r="O33" s="429"/>
      <c r="P33" s="429"/>
      <c r="Q33" s="429"/>
      <c r="R33" s="429"/>
      <c r="S33" s="429"/>
      <c r="T33" s="216"/>
      <c r="U33" s="430" t="s">
        <v>198</v>
      </c>
      <c r="V33" s="430"/>
      <c r="W33" s="429" t="s">
        <v>199</v>
      </c>
      <c r="X33" s="429"/>
      <c r="Y33" s="429"/>
      <c r="Z33" s="429"/>
      <c r="AA33" s="429"/>
      <c r="AB33" s="429"/>
      <c r="AC33" s="429"/>
      <c r="AD33" s="429"/>
      <c r="AE33" s="429"/>
      <c r="AF33" s="429"/>
      <c r="AG33" s="429"/>
      <c r="AH33" s="429"/>
      <c r="AI33" s="429"/>
      <c r="AJ33" s="429"/>
      <c r="AK33" s="429"/>
      <c r="AL33" s="216"/>
      <c r="AM33" s="430" t="s">
        <v>198</v>
      </c>
      <c r="AN33" s="430"/>
      <c r="AO33" s="429" t="s">
        <v>199</v>
      </c>
      <c r="AP33" s="429"/>
      <c r="AQ33" s="429"/>
      <c r="AR33" s="429"/>
      <c r="AS33" s="429"/>
      <c r="AT33" s="429"/>
      <c r="AU33" s="429"/>
      <c r="AV33" s="429"/>
      <c r="AW33" s="429"/>
      <c r="AX33" s="429"/>
      <c r="AY33" s="429"/>
      <c r="AZ33" s="429"/>
      <c r="BA33" s="429"/>
      <c r="BB33" s="429"/>
      <c r="BC33" s="429"/>
      <c r="BD33" s="217"/>
      <c r="BE33" s="429" t="s">
        <v>200</v>
      </c>
      <c r="BF33" s="429"/>
      <c r="BG33" s="429" t="s">
        <v>201</v>
      </c>
      <c r="BH33" s="429"/>
      <c r="BI33" s="429"/>
      <c r="BJ33" s="429"/>
      <c r="BK33" s="429"/>
      <c r="BL33" s="429"/>
      <c r="BM33" s="429"/>
      <c r="BN33" s="429"/>
      <c r="BO33" s="429"/>
      <c r="BP33" s="429"/>
      <c r="BQ33" s="429"/>
      <c r="BR33" s="429"/>
      <c r="BS33" s="429"/>
      <c r="BT33" s="429"/>
      <c r="BU33" s="429"/>
      <c r="BV33" s="217"/>
      <c r="BW33" s="430" t="s">
        <v>200</v>
      </c>
      <c r="BX33" s="430"/>
      <c r="BY33" s="429" t="s">
        <v>202</v>
      </c>
      <c r="BZ33" s="429"/>
      <c r="CA33" s="429"/>
      <c r="CB33" s="429"/>
      <c r="CC33" s="429"/>
      <c r="CD33" s="429"/>
      <c r="CE33" s="429"/>
      <c r="CF33" s="429"/>
      <c r="CG33" s="429"/>
      <c r="CH33" s="429"/>
      <c r="CI33" s="429"/>
      <c r="CJ33" s="429"/>
      <c r="CK33" s="429"/>
      <c r="CL33" s="429"/>
      <c r="CM33" s="429"/>
      <c r="CN33" s="216"/>
      <c r="CO33" s="430" t="s">
        <v>198</v>
      </c>
      <c r="CP33" s="430"/>
      <c r="CQ33" s="429" t="s">
        <v>203</v>
      </c>
      <c r="CR33" s="429"/>
      <c r="CS33" s="429"/>
      <c r="CT33" s="429"/>
      <c r="CU33" s="429"/>
      <c r="CV33" s="429"/>
      <c r="CW33" s="429"/>
      <c r="CX33" s="429"/>
      <c r="CY33" s="429"/>
      <c r="CZ33" s="429"/>
      <c r="DA33" s="429"/>
      <c r="DB33" s="429"/>
      <c r="DC33" s="429"/>
      <c r="DD33" s="429"/>
      <c r="DE33" s="429"/>
      <c r="DF33" s="216"/>
      <c r="DG33" s="428" t="s">
        <v>204</v>
      </c>
      <c r="DH33" s="428"/>
      <c r="DI33" s="218"/>
      <c r="DJ33" s="186"/>
      <c r="DK33" s="186"/>
      <c r="DL33" s="186"/>
      <c r="DM33" s="186"/>
      <c r="DN33" s="186"/>
      <c r="DO33" s="186"/>
    </row>
    <row r="34" spans="1:119" ht="32.25" customHeight="1">
      <c r="A34" s="187"/>
      <c r="B34" s="213"/>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4"/>
      <c r="U34" s="426">
        <f>IF(W34="","",MAX(C34:D43)+1)</f>
        <v>7</v>
      </c>
      <c r="V34" s="426"/>
      <c r="W34" s="425" t="str">
        <f>IF('各会計、関係団体の財政状況及び健全化判断比率'!B28="","",'各会計、関係団体の財政状況及び健全化判断比率'!B28)</f>
        <v>国民健康保険</v>
      </c>
      <c r="X34" s="425"/>
      <c r="Y34" s="425"/>
      <c r="Z34" s="425"/>
      <c r="AA34" s="425"/>
      <c r="AB34" s="425"/>
      <c r="AC34" s="425"/>
      <c r="AD34" s="425"/>
      <c r="AE34" s="425"/>
      <c r="AF34" s="425"/>
      <c r="AG34" s="425"/>
      <c r="AH34" s="425"/>
      <c r="AI34" s="425"/>
      <c r="AJ34" s="425"/>
      <c r="AK34" s="425"/>
      <c r="AL34" s="214"/>
      <c r="AM34" s="426">
        <f>IF(AO34="","",MAX(C34:D43,U34:V43)+1)</f>
        <v>12</v>
      </c>
      <c r="AN34" s="426"/>
      <c r="AO34" s="425" t="str">
        <f>IF('各会計、関係団体の財政状況及び健全化判断比率'!B33="","",'各会計、関係団体の財政状況及び健全化判断比率'!B33)</f>
        <v>水道事業会計</v>
      </c>
      <c r="AP34" s="425"/>
      <c r="AQ34" s="425"/>
      <c r="AR34" s="425"/>
      <c r="AS34" s="425"/>
      <c r="AT34" s="425"/>
      <c r="AU34" s="425"/>
      <c r="AV34" s="425"/>
      <c r="AW34" s="425"/>
      <c r="AX34" s="425"/>
      <c r="AY34" s="425"/>
      <c r="AZ34" s="425"/>
      <c r="BA34" s="425"/>
      <c r="BB34" s="425"/>
      <c r="BC34" s="425"/>
      <c r="BD34" s="214"/>
      <c r="BE34" s="426" t="str">
        <f>IF(BG34="","",MAX(C34:D43,U34:V43,AM34:AN43)+1)</f>
        <v/>
      </c>
      <c r="BF34" s="426"/>
      <c r="BG34" s="425"/>
      <c r="BH34" s="425"/>
      <c r="BI34" s="425"/>
      <c r="BJ34" s="425"/>
      <c r="BK34" s="425"/>
      <c r="BL34" s="425"/>
      <c r="BM34" s="425"/>
      <c r="BN34" s="425"/>
      <c r="BO34" s="425"/>
      <c r="BP34" s="425"/>
      <c r="BQ34" s="425"/>
      <c r="BR34" s="425"/>
      <c r="BS34" s="425"/>
      <c r="BT34" s="425"/>
      <c r="BU34" s="425"/>
      <c r="BV34" s="214"/>
      <c r="BW34" s="426">
        <f>IF(BY34="","",MAX(C34:D43,U34:V43,AM34:AN43,BE34:BF43)+1)</f>
        <v>14</v>
      </c>
      <c r="BX34" s="426"/>
      <c r="BY34" s="425" t="str">
        <f>IF('各会計、関係団体の財政状況及び健全化判断比率'!B68="","",'各会計、関係団体の財政状況及び健全化判断比率'!B68)</f>
        <v>蕨戸田衛生センター組合</v>
      </c>
      <c r="BZ34" s="425"/>
      <c r="CA34" s="425"/>
      <c r="CB34" s="425"/>
      <c r="CC34" s="425"/>
      <c r="CD34" s="425"/>
      <c r="CE34" s="425"/>
      <c r="CF34" s="425"/>
      <c r="CG34" s="425"/>
      <c r="CH34" s="425"/>
      <c r="CI34" s="425"/>
      <c r="CJ34" s="425"/>
      <c r="CK34" s="425"/>
      <c r="CL34" s="425"/>
      <c r="CM34" s="425"/>
      <c r="CN34" s="214"/>
      <c r="CO34" s="426">
        <f>IF(CQ34="","",MAX(C34:D43,U34:V43,AM34:AN43,BE34:BF43,BW34:BX43)+1)</f>
        <v>21</v>
      </c>
      <c r="CP34" s="426"/>
      <c r="CQ34" s="425" t="str">
        <f>IF('各会計、関係団体の財政状況及び健全化判断比率'!BS7="","",'各会計、関係団体の財政状況及び健全化判断比率'!BS7)</f>
        <v>戸田市文化スポーツ財団</v>
      </c>
      <c r="CR34" s="425"/>
      <c r="CS34" s="425"/>
      <c r="CT34" s="425"/>
      <c r="CU34" s="425"/>
      <c r="CV34" s="425"/>
      <c r="CW34" s="425"/>
      <c r="CX34" s="425"/>
      <c r="CY34" s="425"/>
      <c r="CZ34" s="425"/>
      <c r="DA34" s="425"/>
      <c r="DB34" s="425"/>
      <c r="DC34" s="425"/>
      <c r="DD34" s="425"/>
      <c r="DE34" s="425"/>
      <c r="DF34" s="211"/>
      <c r="DG34" s="427" t="str">
        <f>IF('各会計、関係団体の財政状況及び健全化判断比率'!BR7="","",'各会計、関係団体の財政状況及び健全化判断比率'!BR7)</f>
        <v/>
      </c>
      <c r="DH34" s="427"/>
      <c r="DI34" s="218"/>
      <c r="DJ34" s="186"/>
      <c r="DK34" s="186"/>
      <c r="DL34" s="186"/>
      <c r="DM34" s="186"/>
      <c r="DN34" s="186"/>
      <c r="DO34" s="186"/>
    </row>
    <row r="35" spans="1:119" ht="32.25" customHeight="1">
      <c r="A35" s="187"/>
      <c r="B35" s="213"/>
      <c r="C35" s="426">
        <f>IF(E35="","",C34+1)</f>
        <v>2</v>
      </c>
      <c r="D35" s="426"/>
      <c r="E35" s="425" t="str">
        <f>IF('各会計、関係団体の財政状況及び健全化判断比率'!B8="","",'各会計、関係団体の財政状況及び健全化判断比率'!B8)</f>
        <v>市民医療センター</v>
      </c>
      <c r="F35" s="425"/>
      <c r="G35" s="425"/>
      <c r="H35" s="425"/>
      <c r="I35" s="425"/>
      <c r="J35" s="425"/>
      <c r="K35" s="425"/>
      <c r="L35" s="425"/>
      <c r="M35" s="425"/>
      <c r="N35" s="425"/>
      <c r="O35" s="425"/>
      <c r="P35" s="425"/>
      <c r="Q35" s="425"/>
      <c r="R35" s="425"/>
      <c r="S35" s="425"/>
      <c r="T35" s="214"/>
      <c r="U35" s="426">
        <f>IF(W35="","",U34+1)</f>
        <v>8</v>
      </c>
      <c r="V35" s="426"/>
      <c r="W35" s="425" t="str">
        <f>IF('各会計、関係団体の財政状況及び健全化判断比率'!B29="","",'各会計、関係団体の財政状況及び健全化判断比率'!B29)</f>
        <v>介護保険</v>
      </c>
      <c r="X35" s="425"/>
      <c r="Y35" s="425"/>
      <c r="Z35" s="425"/>
      <c r="AA35" s="425"/>
      <c r="AB35" s="425"/>
      <c r="AC35" s="425"/>
      <c r="AD35" s="425"/>
      <c r="AE35" s="425"/>
      <c r="AF35" s="425"/>
      <c r="AG35" s="425"/>
      <c r="AH35" s="425"/>
      <c r="AI35" s="425"/>
      <c r="AJ35" s="425"/>
      <c r="AK35" s="425"/>
      <c r="AL35" s="214"/>
      <c r="AM35" s="426">
        <f t="shared" ref="AM35:AM43" si="0">IF(AO35="","",AM34+1)</f>
        <v>13</v>
      </c>
      <c r="AN35" s="426"/>
      <c r="AO35" s="425" t="str">
        <f>IF('各会計、関係団体の財政状況及び健全化判断比率'!B34="","",'各会計、関係団体の財政状況及び健全化判断比率'!B34)</f>
        <v>下水道事業会計</v>
      </c>
      <c r="AP35" s="425"/>
      <c r="AQ35" s="425"/>
      <c r="AR35" s="425"/>
      <c r="AS35" s="425"/>
      <c r="AT35" s="425"/>
      <c r="AU35" s="425"/>
      <c r="AV35" s="425"/>
      <c r="AW35" s="425"/>
      <c r="AX35" s="425"/>
      <c r="AY35" s="425"/>
      <c r="AZ35" s="425"/>
      <c r="BA35" s="425"/>
      <c r="BB35" s="425"/>
      <c r="BC35" s="425"/>
      <c r="BD35" s="214"/>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4"/>
      <c r="BW35" s="426">
        <f t="shared" ref="BW35:BW43" si="2">IF(BY35="","",BW34+1)</f>
        <v>15</v>
      </c>
      <c r="BX35" s="426"/>
      <c r="BY35" s="425" t="str">
        <f>IF('各会計、関係団体の財政状況及び健全化判断比率'!B69="","",'各会計、関係団体の財政状況及び健全化判断比率'!B69)</f>
        <v>戸田競艇企業団</v>
      </c>
      <c r="BZ35" s="425"/>
      <c r="CA35" s="425"/>
      <c r="CB35" s="425"/>
      <c r="CC35" s="425"/>
      <c r="CD35" s="425"/>
      <c r="CE35" s="425"/>
      <c r="CF35" s="425"/>
      <c r="CG35" s="425"/>
      <c r="CH35" s="425"/>
      <c r="CI35" s="425"/>
      <c r="CJ35" s="425"/>
      <c r="CK35" s="425"/>
      <c r="CL35" s="425"/>
      <c r="CM35" s="425"/>
      <c r="CN35" s="214"/>
      <c r="CO35" s="426">
        <f t="shared" ref="CO35:CO43" si="3">IF(CQ35="","",CO34+1)</f>
        <v>22</v>
      </c>
      <c r="CP35" s="426"/>
      <c r="CQ35" s="425" t="str">
        <f>IF('各会計、関係団体の財政状況及び健全化判断比率'!BS8="","",'各会計、関係団体の財政状況及び健全化判断比率'!BS8)</f>
        <v>戸田市水と緑の公社</v>
      </c>
      <c r="CR35" s="425"/>
      <c r="CS35" s="425"/>
      <c r="CT35" s="425"/>
      <c r="CU35" s="425"/>
      <c r="CV35" s="425"/>
      <c r="CW35" s="425"/>
      <c r="CX35" s="425"/>
      <c r="CY35" s="425"/>
      <c r="CZ35" s="425"/>
      <c r="DA35" s="425"/>
      <c r="DB35" s="425"/>
      <c r="DC35" s="425"/>
      <c r="DD35" s="425"/>
      <c r="DE35" s="425"/>
      <c r="DF35" s="211"/>
      <c r="DG35" s="427" t="str">
        <f>IF('各会計、関係団体の財政状況及び健全化判断比率'!BR8="","",'各会計、関係団体の財政状況及び健全化判断比率'!BR8)</f>
        <v/>
      </c>
      <c r="DH35" s="427"/>
      <c r="DI35" s="218"/>
      <c r="DJ35" s="186"/>
      <c r="DK35" s="186"/>
      <c r="DL35" s="186"/>
      <c r="DM35" s="186"/>
      <c r="DN35" s="186"/>
      <c r="DO35" s="186"/>
    </row>
    <row r="36" spans="1:119" ht="32.25" customHeight="1">
      <c r="A36" s="187"/>
      <c r="B36" s="213"/>
      <c r="C36" s="426">
        <f>IF(E36="","",C35+1)</f>
        <v>3</v>
      </c>
      <c r="D36" s="426"/>
      <c r="E36" s="425" t="str">
        <f>IF('各会計、関係団体の財政状況及び健全化判断比率'!B9="","",'各会計、関係団体の財政状況及び健全化判断比率'!B9)</f>
        <v>海外留学奨学事業</v>
      </c>
      <c r="F36" s="425"/>
      <c r="G36" s="425"/>
      <c r="H36" s="425"/>
      <c r="I36" s="425"/>
      <c r="J36" s="425"/>
      <c r="K36" s="425"/>
      <c r="L36" s="425"/>
      <c r="M36" s="425"/>
      <c r="N36" s="425"/>
      <c r="O36" s="425"/>
      <c r="P36" s="425"/>
      <c r="Q36" s="425"/>
      <c r="R36" s="425"/>
      <c r="S36" s="425"/>
      <c r="T36" s="214"/>
      <c r="U36" s="426">
        <f t="shared" ref="U36:U43" si="4">IF(W36="","",U35+1)</f>
        <v>9</v>
      </c>
      <c r="V36" s="426"/>
      <c r="W36" s="425" t="str">
        <f>IF('各会計、関係団体の財政状況及び健全化判断比率'!B30="","",'各会計、関係団体の財政状況及び健全化判断比率'!B30)</f>
        <v>後期高齢者医療</v>
      </c>
      <c r="X36" s="425"/>
      <c r="Y36" s="425"/>
      <c r="Z36" s="425"/>
      <c r="AA36" s="425"/>
      <c r="AB36" s="425"/>
      <c r="AC36" s="425"/>
      <c r="AD36" s="425"/>
      <c r="AE36" s="425"/>
      <c r="AF36" s="425"/>
      <c r="AG36" s="425"/>
      <c r="AH36" s="425"/>
      <c r="AI36" s="425"/>
      <c r="AJ36" s="425"/>
      <c r="AK36" s="425"/>
      <c r="AL36" s="214"/>
      <c r="AM36" s="426" t="str">
        <f t="shared" si="0"/>
        <v/>
      </c>
      <c r="AN36" s="426"/>
      <c r="AO36" s="425"/>
      <c r="AP36" s="425"/>
      <c r="AQ36" s="425"/>
      <c r="AR36" s="425"/>
      <c r="AS36" s="425"/>
      <c r="AT36" s="425"/>
      <c r="AU36" s="425"/>
      <c r="AV36" s="425"/>
      <c r="AW36" s="425"/>
      <c r="AX36" s="425"/>
      <c r="AY36" s="425"/>
      <c r="AZ36" s="425"/>
      <c r="BA36" s="425"/>
      <c r="BB36" s="425"/>
      <c r="BC36" s="425"/>
      <c r="BD36" s="214"/>
      <c r="BE36" s="426" t="str">
        <f t="shared" si="1"/>
        <v/>
      </c>
      <c r="BF36" s="426"/>
      <c r="BG36" s="425"/>
      <c r="BH36" s="425"/>
      <c r="BI36" s="425"/>
      <c r="BJ36" s="425"/>
      <c r="BK36" s="425"/>
      <c r="BL36" s="425"/>
      <c r="BM36" s="425"/>
      <c r="BN36" s="425"/>
      <c r="BO36" s="425"/>
      <c r="BP36" s="425"/>
      <c r="BQ36" s="425"/>
      <c r="BR36" s="425"/>
      <c r="BS36" s="425"/>
      <c r="BT36" s="425"/>
      <c r="BU36" s="425"/>
      <c r="BV36" s="214"/>
      <c r="BW36" s="426">
        <f t="shared" si="2"/>
        <v>16</v>
      </c>
      <c r="BX36" s="426"/>
      <c r="BY36" s="425" t="str">
        <f>IF('各会計、関係団体の財政状況及び健全化判断比率'!B70="","",'各会計、関係団体の財政状況及び健全化判断比率'!B70)</f>
        <v>埼玉県後期高齢者医療広域連合</v>
      </c>
      <c r="BZ36" s="425"/>
      <c r="CA36" s="425"/>
      <c r="CB36" s="425"/>
      <c r="CC36" s="425"/>
      <c r="CD36" s="425"/>
      <c r="CE36" s="425"/>
      <c r="CF36" s="425"/>
      <c r="CG36" s="425"/>
      <c r="CH36" s="425"/>
      <c r="CI36" s="425"/>
      <c r="CJ36" s="425"/>
      <c r="CK36" s="425"/>
      <c r="CL36" s="425"/>
      <c r="CM36" s="425"/>
      <c r="CN36" s="214"/>
      <c r="CO36" s="426">
        <f t="shared" si="3"/>
        <v>23</v>
      </c>
      <c r="CP36" s="426"/>
      <c r="CQ36" s="425" t="str">
        <f>IF('各会計、関係団体の財政状況及び健全化判断比率'!BS9="","",'各会計、関係団体の財政状況及び健全化判断比率'!BS9)</f>
        <v>戸田市土地開発公社</v>
      </c>
      <c r="CR36" s="425"/>
      <c r="CS36" s="425"/>
      <c r="CT36" s="425"/>
      <c r="CU36" s="425"/>
      <c r="CV36" s="425"/>
      <c r="CW36" s="425"/>
      <c r="CX36" s="425"/>
      <c r="CY36" s="425"/>
      <c r="CZ36" s="425"/>
      <c r="DA36" s="425"/>
      <c r="DB36" s="425"/>
      <c r="DC36" s="425"/>
      <c r="DD36" s="425"/>
      <c r="DE36" s="425"/>
      <c r="DF36" s="211"/>
      <c r="DG36" s="427" t="str">
        <f>IF('各会計、関係団体の財政状況及び健全化判断比率'!BR9="","",'各会計、関係団体の財政状況及び健全化判断比率'!BR9)</f>
        <v/>
      </c>
      <c r="DH36" s="427"/>
      <c r="DI36" s="218"/>
      <c r="DJ36" s="186"/>
      <c r="DK36" s="186"/>
      <c r="DL36" s="186"/>
      <c r="DM36" s="186"/>
      <c r="DN36" s="186"/>
      <c r="DO36" s="186"/>
    </row>
    <row r="37" spans="1:119" ht="32.25" customHeight="1">
      <c r="A37" s="187"/>
      <c r="B37" s="213"/>
      <c r="C37" s="426">
        <f>IF(E37="","",C36+1)</f>
        <v>4</v>
      </c>
      <c r="D37" s="426"/>
      <c r="E37" s="425" t="str">
        <f>IF('各会計、関係団体の財政状況及び健全化判断比率'!B10="","",'各会計、関係団体の財政状況及び健全化判断比率'!B10)</f>
        <v>火災共済事業</v>
      </c>
      <c r="F37" s="425"/>
      <c r="G37" s="425"/>
      <c r="H37" s="425"/>
      <c r="I37" s="425"/>
      <c r="J37" s="425"/>
      <c r="K37" s="425"/>
      <c r="L37" s="425"/>
      <c r="M37" s="425"/>
      <c r="N37" s="425"/>
      <c r="O37" s="425"/>
      <c r="P37" s="425"/>
      <c r="Q37" s="425"/>
      <c r="R37" s="425"/>
      <c r="S37" s="425"/>
      <c r="T37" s="214"/>
      <c r="U37" s="426">
        <f t="shared" si="4"/>
        <v>10</v>
      </c>
      <c r="V37" s="426"/>
      <c r="W37" s="425" t="str">
        <f>IF('各会計、関係団体の財政状況及び健全化判断比率'!B31="","",'各会計、関係団体の財政状況及び健全化判断比率'!B31)</f>
        <v>在宅介護支援事業</v>
      </c>
      <c r="X37" s="425"/>
      <c r="Y37" s="425"/>
      <c r="Z37" s="425"/>
      <c r="AA37" s="425"/>
      <c r="AB37" s="425"/>
      <c r="AC37" s="425"/>
      <c r="AD37" s="425"/>
      <c r="AE37" s="425"/>
      <c r="AF37" s="425"/>
      <c r="AG37" s="425"/>
      <c r="AH37" s="425"/>
      <c r="AI37" s="425"/>
      <c r="AJ37" s="425"/>
      <c r="AK37" s="425"/>
      <c r="AL37" s="214"/>
      <c r="AM37" s="426" t="str">
        <f t="shared" si="0"/>
        <v/>
      </c>
      <c r="AN37" s="426"/>
      <c r="AO37" s="425"/>
      <c r="AP37" s="425"/>
      <c r="AQ37" s="425"/>
      <c r="AR37" s="425"/>
      <c r="AS37" s="425"/>
      <c r="AT37" s="425"/>
      <c r="AU37" s="425"/>
      <c r="AV37" s="425"/>
      <c r="AW37" s="425"/>
      <c r="AX37" s="425"/>
      <c r="AY37" s="425"/>
      <c r="AZ37" s="425"/>
      <c r="BA37" s="425"/>
      <c r="BB37" s="425"/>
      <c r="BC37" s="425"/>
      <c r="BD37" s="214"/>
      <c r="BE37" s="426" t="str">
        <f t="shared" si="1"/>
        <v/>
      </c>
      <c r="BF37" s="426"/>
      <c r="BG37" s="425"/>
      <c r="BH37" s="425"/>
      <c r="BI37" s="425"/>
      <c r="BJ37" s="425"/>
      <c r="BK37" s="425"/>
      <c r="BL37" s="425"/>
      <c r="BM37" s="425"/>
      <c r="BN37" s="425"/>
      <c r="BO37" s="425"/>
      <c r="BP37" s="425"/>
      <c r="BQ37" s="425"/>
      <c r="BR37" s="425"/>
      <c r="BS37" s="425"/>
      <c r="BT37" s="425"/>
      <c r="BU37" s="425"/>
      <c r="BV37" s="214"/>
      <c r="BW37" s="426">
        <f t="shared" si="2"/>
        <v>17</v>
      </c>
      <c r="BX37" s="426"/>
      <c r="BY37" s="425" t="str">
        <f>IF('各会計、関係団体の財政状況及び健全化判断比率'!B71="","",'各会計、関係団体の財政状況及び健全化判断比率'!B71)</f>
        <v>埼玉県後期高齢者医療広域連合</v>
      </c>
      <c r="BZ37" s="425"/>
      <c r="CA37" s="425"/>
      <c r="CB37" s="425"/>
      <c r="CC37" s="425"/>
      <c r="CD37" s="425"/>
      <c r="CE37" s="425"/>
      <c r="CF37" s="425"/>
      <c r="CG37" s="425"/>
      <c r="CH37" s="425"/>
      <c r="CI37" s="425"/>
      <c r="CJ37" s="425"/>
      <c r="CK37" s="425"/>
      <c r="CL37" s="425"/>
      <c r="CM37" s="425"/>
      <c r="CN37" s="214"/>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1"/>
      <c r="DG37" s="427" t="str">
        <f>IF('各会計、関係団体の財政状況及び健全化判断比率'!BR10="","",'各会計、関係団体の財政状況及び健全化判断比率'!BR10)</f>
        <v/>
      </c>
      <c r="DH37" s="427"/>
      <c r="DI37" s="218"/>
      <c r="DJ37" s="186"/>
      <c r="DK37" s="186"/>
      <c r="DL37" s="186"/>
      <c r="DM37" s="186"/>
      <c r="DN37" s="186"/>
      <c r="DO37" s="186"/>
    </row>
    <row r="38" spans="1:119" ht="32.25" customHeight="1">
      <c r="A38" s="187"/>
      <c r="B38" s="213"/>
      <c r="C38" s="426">
        <f t="shared" ref="C38:C43" si="5">IF(E38="","",C37+1)</f>
        <v>5</v>
      </c>
      <c r="D38" s="426"/>
      <c r="E38" s="425" t="str">
        <f>IF('各会計、関係団体の財政状況及び健全化判断比率'!B11="","",'各会計、関係団体の財政状況及び健全化判断比率'!B11)</f>
        <v>新曽第一土地区画整理事業</v>
      </c>
      <c r="F38" s="425"/>
      <c r="G38" s="425"/>
      <c r="H38" s="425"/>
      <c r="I38" s="425"/>
      <c r="J38" s="425"/>
      <c r="K38" s="425"/>
      <c r="L38" s="425"/>
      <c r="M38" s="425"/>
      <c r="N38" s="425"/>
      <c r="O38" s="425"/>
      <c r="P38" s="425"/>
      <c r="Q38" s="425"/>
      <c r="R38" s="425"/>
      <c r="S38" s="425"/>
      <c r="T38" s="214"/>
      <c r="U38" s="426">
        <f t="shared" si="4"/>
        <v>11</v>
      </c>
      <c r="V38" s="426"/>
      <c r="W38" s="425" t="str">
        <f>IF('各会計、関係団体の財政状況及び健全化判断比率'!B32="","",'各会計、関係団体の財政状況及び健全化判断比率'!B32)</f>
        <v>交通災害共済事業</v>
      </c>
      <c r="X38" s="425"/>
      <c r="Y38" s="425"/>
      <c r="Z38" s="425"/>
      <c r="AA38" s="425"/>
      <c r="AB38" s="425"/>
      <c r="AC38" s="425"/>
      <c r="AD38" s="425"/>
      <c r="AE38" s="425"/>
      <c r="AF38" s="425"/>
      <c r="AG38" s="425"/>
      <c r="AH38" s="425"/>
      <c r="AI38" s="425"/>
      <c r="AJ38" s="425"/>
      <c r="AK38" s="425"/>
      <c r="AL38" s="214"/>
      <c r="AM38" s="426" t="str">
        <f t="shared" si="0"/>
        <v/>
      </c>
      <c r="AN38" s="426"/>
      <c r="AO38" s="425"/>
      <c r="AP38" s="425"/>
      <c r="AQ38" s="425"/>
      <c r="AR38" s="425"/>
      <c r="AS38" s="425"/>
      <c r="AT38" s="425"/>
      <c r="AU38" s="425"/>
      <c r="AV38" s="425"/>
      <c r="AW38" s="425"/>
      <c r="AX38" s="425"/>
      <c r="AY38" s="425"/>
      <c r="AZ38" s="425"/>
      <c r="BA38" s="425"/>
      <c r="BB38" s="425"/>
      <c r="BC38" s="425"/>
      <c r="BD38" s="214"/>
      <c r="BE38" s="426" t="str">
        <f t="shared" si="1"/>
        <v/>
      </c>
      <c r="BF38" s="426"/>
      <c r="BG38" s="425"/>
      <c r="BH38" s="425"/>
      <c r="BI38" s="425"/>
      <c r="BJ38" s="425"/>
      <c r="BK38" s="425"/>
      <c r="BL38" s="425"/>
      <c r="BM38" s="425"/>
      <c r="BN38" s="425"/>
      <c r="BO38" s="425"/>
      <c r="BP38" s="425"/>
      <c r="BQ38" s="425"/>
      <c r="BR38" s="425"/>
      <c r="BS38" s="425"/>
      <c r="BT38" s="425"/>
      <c r="BU38" s="425"/>
      <c r="BV38" s="214"/>
      <c r="BW38" s="426">
        <f t="shared" si="2"/>
        <v>18</v>
      </c>
      <c r="BX38" s="426"/>
      <c r="BY38" s="425" t="str">
        <f>IF('各会計、関係団体の財政状況及び健全化判断比率'!B72="","",'各会計、関係団体の財政状況及び健全化判断比率'!B72)</f>
        <v>埼玉県市町村総合事務組合</v>
      </c>
      <c r="BZ38" s="425"/>
      <c r="CA38" s="425"/>
      <c r="CB38" s="425"/>
      <c r="CC38" s="425"/>
      <c r="CD38" s="425"/>
      <c r="CE38" s="425"/>
      <c r="CF38" s="425"/>
      <c r="CG38" s="425"/>
      <c r="CH38" s="425"/>
      <c r="CI38" s="425"/>
      <c r="CJ38" s="425"/>
      <c r="CK38" s="425"/>
      <c r="CL38" s="425"/>
      <c r="CM38" s="425"/>
      <c r="CN38" s="214"/>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1"/>
      <c r="DG38" s="427" t="str">
        <f>IF('各会計、関係団体の財政状況及び健全化判断比率'!BR11="","",'各会計、関係団体の財政状況及び健全化判断比率'!BR11)</f>
        <v/>
      </c>
      <c r="DH38" s="427"/>
      <c r="DI38" s="218"/>
      <c r="DJ38" s="186"/>
      <c r="DK38" s="186"/>
      <c r="DL38" s="186"/>
      <c r="DM38" s="186"/>
      <c r="DN38" s="186"/>
      <c r="DO38" s="186"/>
    </row>
    <row r="39" spans="1:119" ht="32.25" customHeight="1">
      <c r="A39" s="187"/>
      <c r="B39" s="213"/>
      <c r="C39" s="426">
        <f t="shared" si="5"/>
        <v>6</v>
      </c>
      <c r="D39" s="426"/>
      <c r="E39" s="425" t="str">
        <f>IF('各会計、関係団体の財政状況及び健全化判断比率'!B12="","",'各会計、関係団体の財政状況及び健全化判断比率'!B12)</f>
        <v>新曽第二土地区画整理事業</v>
      </c>
      <c r="F39" s="425"/>
      <c r="G39" s="425"/>
      <c r="H39" s="425"/>
      <c r="I39" s="425"/>
      <c r="J39" s="425"/>
      <c r="K39" s="425"/>
      <c r="L39" s="425"/>
      <c r="M39" s="425"/>
      <c r="N39" s="425"/>
      <c r="O39" s="425"/>
      <c r="P39" s="425"/>
      <c r="Q39" s="425"/>
      <c r="R39" s="425"/>
      <c r="S39" s="425"/>
      <c r="T39" s="214"/>
      <c r="U39" s="426" t="str">
        <f t="shared" si="4"/>
        <v/>
      </c>
      <c r="V39" s="426"/>
      <c r="W39" s="425"/>
      <c r="X39" s="425"/>
      <c r="Y39" s="425"/>
      <c r="Z39" s="425"/>
      <c r="AA39" s="425"/>
      <c r="AB39" s="425"/>
      <c r="AC39" s="425"/>
      <c r="AD39" s="425"/>
      <c r="AE39" s="425"/>
      <c r="AF39" s="425"/>
      <c r="AG39" s="425"/>
      <c r="AH39" s="425"/>
      <c r="AI39" s="425"/>
      <c r="AJ39" s="425"/>
      <c r="AK39" s="425"/>
      <c r="AL39" s="214"/>
      <c r="AM39" s="426" t="str">
        <f t="shared" si="0"/>
        <v/>
      </c>
      <c r="AN39" s="426"/>
      <c r="AO39" s="425"/>
      <c r="AP39" s="425"/>
      <c r="AQ39" s="425"/>
      <c r="AR39" s="425"/>
      <c r="AS39" s="425"/>
      <c r="AT39" s="425"/>
      <c r="AU39" s="425"/>
      <c r="AV39" s="425"/>
      <c r="AW39" s="425"/>
      <c r="AX39" s="425"/>
      <c r="AY39" s="425"/>
      <c r="AZ39" s="425"/>
      <c r="BA39" s="425"/>
      <c r="BB39" s="425"/>
      <c r="BC39" s="425"/>
      <c r="BD39" s="214"/>
      <c r="BE39" s="426" t="str">
        <f t="shared" si="1"/>
        <v/>
      </c>
      <c r="BF39" s="426"/>
      <c r="BG39" s="425"/>
      <c r="BH39" s="425"/>
      <c r="BI39" s="425"/>
      <c r="BJ39" s="425"/>
      <c r="BK39" s="425"/>
      <c r="BL39" s="425"/>
      <c r="BM39" s="425"/>
      <c r="BN39" s="425"/>
      <c r="BO39" s="425"/>
      <c r="BP39" s="425"/>
      <c r="BQ39" s="425"/>
      <c r="BR39" s="425"/>
      <c r="BS39" s="425"/>
      <c r="BT39" s="425"/>
      <c r="BU39" s="425"/>
      <c r="BV39" s="214"/>
      <c r="BW39" s="426">
        <f t="shared" si="2"/>
        <v>19</v>
      </c>
      <c r="BX39" s="426"/>
      <c r="BY39" s="425" t="str">
        <f>IF('各会計、関係団体の財政状況及び健全化判断比率'!B73="","",'各会計、関係団体の財政状況及び健全化判断比率'!B73)</f>
        <v>埼玉県市町村総合事務組合</v>
      </c>
      <c r="BZ39" s="425"/>
      <c r="CA39" s="425"/>
      <c r="CB39" s="425"/>
      <c r="CC39" s="425"/>
      <c r="CD39" s="425"/>
      <c r="CE39" s="425"/>
      <c r="CF39" s="425"/>
      <c r="CG39" s="425"/>
      <c r="CH39" s="425"/>
      <c r="CI39" s="425"/>
      <c r="CJ39" s="425"/>
      <c r="CK39" s="425"/>
      <c r="CL39" s="425"/>
      <c r="CM39" s="425"/>
      <c r="CN39" s="214"/>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1"/>
      <c r="DG39" s="427" t="str">
        <f>IF('各会計、関係団体の財政状況及び健全化判断比率'!BR12="","",'各会計、関係団体の財政状況及び健全化判断比率'!BR12)</f>
        <v/>
      </c>
      <c r="DH39" s="427"/>
      <c r="DI39" s="218"/>
      <c r="DJ39" s="186"/>
      <c r="DK39" s="186"/>
      <c r="DL39" s="186"/>
      <c r="DM39" s="186"/>
      <c r="DN39" s="186"/>
      <c r="DO39" s="186"/>
    </row>
    <row r="40" spans="1:119" ht="32.25" customHeight="1">
      <c r="A40" s="187"/>
      <c r="B40" s="213"/>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4"/>
      <c r="U40" s="426" t="str">
        <f t="shared" si="4"/>
        <v/>
      </c>
      <c r="V40" s="426"/>
      <c r="W40" s="425"/>
      <c r="X40" s="425"/>
      <c r="Y40" s="425"/>
      <c r="Z40" s="425"/>
      <c r="AA40" s="425"/>
      <c r="AB40" s="425"/>
      <c r="AC40" s="425"/>
      <c r="AD40" s="425"/>
      <c r="AE40" s="425"/>
      <c r="AF40" s="425"/>
      <c r="AG40" s="425"/>
      <c r="AH40" s="425"/>
      <c r="AI40" s="425"/>
      <c r="AJ40" s="425"/>
      <c r="AK40" s="425"/>
      <c r="AL40" s="214"/>
      <c r="AM40" s="426" t="str">
        <f t="shared" si="0"/>
        <v/>
      </c>
      <c r="AN40" s="426"/>
      <c r="AO40" s="425"/>
      <c r="AP40" s="425"/>
      <c r="AQ40" s="425"/>
      <c r="AR40" s="425"/>
      <c r="AS40" s="425"/>
      <c r="AT40" s="425"/>
      <c r="AU40" s="425"/>
      <c r="AV40" s="425"/>
      <c r="AW40" s="425"/>
      <c r="AX40" s="425"/>
      <c r="AY40" s="425"/>
      <c r="AZ40" s="425"/>
      <c r="BA40" s="425"/>
      <c r="BB40" s="425"/>
      <c r="BC40" s="425"/>
      <c r="BD40" s="214"/>
      <c r="BE40" s="426" t="str">
        <f t="shared" si="1"/>
        <v/>
      </c>
      <c r="BF40" s="426"/>
      <c r="BG40" s="425"/>
      <c r="BH40" s="425"/>
      <c r="BI40" s="425"/>
      <c r="BJ40" s="425"/>
      <c r="BK40" s="425"/>
      <c r="BL40" s="425"/>
      <c r="BM40" s="425"/>
      <c r="BN40" s="425"/>
      <c r="BO40" s="425"/>
      <c r="BP40" s="425"/>
      <c r="BQ40" s="425"/>
      <c r="BR40" s="425"/>
      <c r="BS40" s="425"/>
      <c r="BT40" s="425"/>
      <c r="BU40" s="425"/>
      <c r="BV40" s="214"/>
      <c r="BW40" s="426">
        <f t="shared" si="2"/>
        <v>20</v>
      </c>
      <c r="BX40" s="426"/>
      <c r="BY40" s="425" t="str">
        <f>IF('各会計、関係団体の財政状況及び健全化判断比率'!B74="","",'各会計、関係団体の財政状況及び健全化判断比率'!B74)</f>
        <v>彩の国さいたま人づくり広域連合</v>
      </c>
      <c r="BZ40" s="425"/>
      <c r="CA40" s="425"/>
      <c r="CB40" s="425"/>
      <c r="CC40" s="425"/>
      <c r="CD40" s="425"/>
      <c r="CE40" s="425"/>
      <c r="CF40" s="425"/>
      <c r="CG40" s="425"/>
      <c r="CH40" s="425"/>
      <c r="CI40" s="425"/>
      <c r="CJ40" s="425"/>
      <c r="CK40" s="425"/>
      <c r="CL40" s="425"/>
      <c r="CM40" s="425"/>
      <c r="CN40" s="214"/>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1"/>
      <c r="DG40" s="427" t="str">
        <f>IF('各会計、関係団体の財政状況及び健全化判断比率'!BR13="","",'各会計、関係団体の財政状況及び健全化判断比率'!BR13)</f>
        <v/>
      </c>
      <c r="DH40" s="427"/>
      <c r="DI40" s="218"/>
      <c r="DJ40" s="186"/>
      <c r="DK40" s="186"/>
      <c r="DL40" s="186"/>
      <c r="DM40" s="186"/>
      <c r="DN40" s="186"/>
      <c r="DO40" s="186"/>
    </row>
    <row r="41" spans="1:119" ht="32.25" customHeight="1">
      <c r="A41" s="187"/>
      <c r="B41" s="213"/>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4"/>
      <c r="U41" s="426" t="str">
        <f t="shared" si="4"/>
        <v/>
      </c>
      <c r="V41" s="426"/>
      <c r="W41" s="425"/>
      <c r="X41" s="425"/>
      <c r="Y41" s="425"/>
      <c r="Z41" s="425"/>
      <c r="AA41" s="425"/>
      <c r="AB41" s="425"/>
      <c r="AC41" s="425"/>
      <c r="AD41" s="425"/>
      <c r="AE41" s="425"/>
      <c r="AF41" s="425"/>
      <c r="AG41" s="425"/>
      <c r="AH41" s="425"/>
      <c r="AI41" s="425"/>
      <c r="AJ41" s="425"/>
      <c r="AK41" s="425"/>
      <c r="AL41" s="214"/>
      <c r="AM41" s="426" t="str">
        <f t="shared" si="0"/>
        <v/>
      </c>
      <c r="AN41" s="426"/>
      <c r="AO41" s="425"/>
      <c r="AP41" s="425"/>
      <c r="AQ41" s="425"/>
      <c r="AR41" s="425"/>
      <c r="AS41" s="425"/>
      <c r="AT41" s="425"/>
      <c r="AU41" s="425"/>
      <c r="AV41" s="425"/>
      <c r="AW41" s="425"/>
      <c r="AX41" s="425"/>
      <c r="AY41" s="425"/>
      <c r="AZ41" s="425"/>
      <c r="BA41" s="425"/>
      <c r="BB41" s="425"/>
      <c r="BC41" s="425"/>
      <c r="BD41" s="214"/>
      <c r="BE41" s="426" t="str">
        <f t="shared" si="1"/>
        <v/>
      </c>
      <c r="BF41" s="426"/>
      <c r="BG41" s="425"/>
      <c r="BH41" s="425"/>
      <c r="BI41" s="425"/>
      <c r="BJ41" s="425"/>
      <c r="BK41" s="425"/>
      <c r="BL41" s="425"/>
      <c r="BM41" s="425"/>
      <c r="BN41" s="425"/>
      <c r="BO41" s="425"/>
      <c r="BP41" s="425"/>
      <c r="BQ41" s="425"/>
      <c r="BR41" s="425"/>
      <c r="BS41" s="425"/>
      <c r="BT41" s="425"/>
      <c r="BU41" s="425"/>
      <c r="BV41" s="214"/>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4"/>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1"/>
      <c r="DG41" s="427" t="str">
        <f>IF('各会計、関係団体の財政状況及び健全化判断比率'!BR14="","",'各会計、関係団体の財政状況及び健全化判断比率'!BR14)</f>
        <v/>
      </c>
      <c r="DH41" s="427"/>
      <c r="DI41" s="218"/>
      <c r="DJ41" s="186"/>
      <c r="DK41" s="186"/>
      <c r="DL41" s="186"/>
      <c r="DM41" s="186"/>
      <c r="DN41" s="186"/>
      <c r="DO41" s="186"/>
    </row>
    <row r="42" spans="1:119" ht="32.25" customHeight="1">
      <c r="A42" s="186"/>
      <c r="B42" s="213"/>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4"/>
      <c r="U42" s="426" t="str">
        <f t="shared" si="4"/>
        <v/>
      </c>
      <c r="V42" s="426"/>
      <c r="W42" s="425"/>
      <c r="X42" s="425"/>
      <c r="Y42" s="425"/>
      <c r="Z42" s="425"/>
      <c r="AA42" s="425"/>
      <c r="AB42" s="425"/>
      <c r="AC42" s="425"/>
      <c r="AD42" s="425"/>
      <c r="AE42" s="425"/>
      <c r="AF42" s="425"/>
      <c r="AG42" s="425"/>
      <c r="AH42" s="425"/>
      <c r="AI42" s="425"/>
      <c r="AJ42" s="425"/>
      <c r="AK42" s="425"/>
      <c r="AL42" s="214"/>
      <c r="AM42" s="426" t="str">
        <f t="shared" si="0"/>
        <v/>
      </c>
      <c r="AN42" s="426"/>
      <c r="AO42" s="425"/>
      <c r="AP42" s="425"/>
      <c r="AQ42" s="425"/>
      <c r="AR42" s="425"/>
      <c r="AS42" s="425"/>
      <c r="AT42" s="425"/>
      <c r="AU42" s="425"/>
      <c r="AV42" s="425"/>
      <c r="AW42" s="425"/>
      <c r="AX42" s="425"/>
      <c r="AY42" s="425"/>
      <c r="AZ42" s="425"/>
      <c r="BA42" s="425"/>
      <c r="BB42" s="425"/>
      <c r="BC42" s="425"/>
      <c r="BD42" s="214"/>
      <c r="BE42" s="426" t="str">
        <f t="shared" si="1"/>
        <v/>
      </c>
      <c r="BF42" s="426"/>
      <c r="BG42" s="425"/>
      <c r="BH42" s="425"/>
      <c r="BI42" s="425"/>
      <c r="BJ42" s="425"/>
      <c r="BK42" s="425"/>
      <c r="BL42" s="425"/>
      <c r="BM42" s="425"/>
      <c r="BN42" s="425"/>
      <c r="BO42" s="425"/>
      <c r="BP42" s="425"/>
      <c r="BQ42" s="425"/>
      <c r="BR42" s="425"/>
      <c r="BS42" s="425"/>
      <c r="BT42" s="425"/>
      <c r="BU42" s="425"/>
      <c r="BV42" s="214"/>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4"/>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1"/>
      <c r="DG42" s="427" t="str">
        <f>IF('各会計、関係団体の財政状況及び健全化判断比率'!BR15="","",'各会計、関係団体の財政状況及び健全化判断比率'!BR15)</f>
        <v/>
      </c>
      <c r="DH42" s="427"/>
      <c r="DI42" s="218"/>
      <c r="DJ42" s="186"/>
      <c r="DK42" s="186"/>
      <c r="DL42" s="186"/>
      <c r="DM42" s="186"/>
      <c r="DN42" s="186"/>
      <c r="DO42" s="186"/>
    </row>
    <row r="43" spans="1:119" ht="32.25" customHeight="1">
      <c r="A43" s="186"/>
      <c r="B43" s="213"/>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4"/>
      <c r="U43" s="426" t="str">
        <f t="shared" si="4"/>
        <v/>
      </c>
      <c r="V43" s="426"/>
      <c r="W43" s="425"/>
      <c r="X43" s="425"/>
      <c r="Y43" s="425"/>
      <c r="Z43" s="425"/>
      <c r="AA43" s="425"/>
      <c r="AB43" s="425"/>
      <c r="AC43" s="425"/>
      <c r="AD43" s="425"/>
      <c r="AE43" s="425"/>
      <c r="AF43" s="425"/>
      <c r="AG43" s="425"/>
      <c r="AH43" s="425"/>
      <c r="AI43" s="425"/>
      <c r="AJ43" s="425"/>
      <c r="AK43" s="425"/>
      <c r="AL43" s="214"/>
      <c r="AM43" s="426" t="str">
        <f t="shared" si="0"/>
        <v/>
      </c>
      <c r="AN43" s="426"/>
      <c r="AO43" s="425"/>
      <c r="AP43" s="425"/>
      <c r="AQ43" s="425"/>
      <c r="AR43" s="425"/>
      <c r="AS43" s="425"/>
      <c r="AT43" s="425"/>
      <c r="AU43" s="425"/>
      <c r="AV43" s="425"/>
      <c r="AW43" s="425"/>
      <c r="AX43" s="425"/>
      <c r="AY43" s="425"/>
      <c r="AZ43" s="425"/>
      <c r="BA43" s="425"/>
      <c r="BB43" s="425"/>
      <c r="BC43" s="425"/>
      <c r="BD43" s="214"/>
      <c r="BE43" s="426" t="str">
        <f t="shared" si="1"/>
        <v/>
      </c>
      <c r="BF43" s="426"/>
      <c r="BG43" s="425"/>
      <c r="BH43" s="425"/>
      <c r="BI43" s="425"/>
      <c r="BJ43" s="425"/>
      <c r="BK43" s="425"/>
      <c r="BL43" s="425"/>
      <c r="BM43" s="425"/>
      <c r="BN43" s="425"/>
      <c r="BO43" s="425"/>
      <c r="BP43" s="425"/>
      <c r="BQ43" s="425"/>
      <c r="BR43" s="425"/>
      <c r="BS43" s="425"/>
      <c r="BT43" s="425"/>
      <c r="BU43" s="425"/>
      <c r="BV43" s="214"/>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4"/>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1"/>
      <c r="DG43" s="427" t="str">
        <f>IF('各会計、関係団体の財政状況及び健全化判断比率'!BR16="","",'各会計、関係団体の財政状況及び健全化判断比率'!BR16)</f>
        <v/>
      </c>
      <c r="DH43" s="427"/>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88JHk9rm5c7TQ3Cn0slRECnO9cgkPlrVM2d/uA4AILDPQi/ani1/uBsdGKZ8uKCz6tLKtxjwi4dNvoGA12uHQ==" saltValue="l/48nECTTTzjMs7lT8ls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8" t="s">
        <v>213</v>
      </c>
      <c r="DI1" s="799"/>
      <c r="DJ1" s="799"/>
      <c r="DK1" s="799"/>
      <c r="DL1" s="799"/>
      <c r="DM1" s="799"/>
      <c r="DN1" s="800"/>
      <c r="DO1" s="226"/>
      <c r="DP1" s="798" t="s">
        <v>214</v>
      </c>
      <c r="DQ1" s="799"/>
      <c r="DR1" s="799"/>
      <c r="DS1" s="799"/>
      <c r="DT1" s="799"/>
      <c r="DU1" s="799"/>
      <c r="DV1" s="799"/>
      <c r="DW1" s="799"/>
      <c r="DX1" s="799"/>
      <c r="DY1" s="799"/>
      <c r="DZ1" s="799"/>
      <c r="EA1" s="799"/>
      <c r="EB1" s="799"/>
      <c r="EC1" s="800"/>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0" t="s">
        <v>216</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217</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218</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c r="B4" s="740" t="s">
        <v>1</v>
      </c>
      <c r="C4" s="741"/>
      <c r="D4" s="741"/>
      <c r="E4" s="741"/>
      <c r="F4" s="741"/>
      <c r="G4" s="741"/>
      <c r="H4" s="741"/>
      <c r="I4" s="741"/>
      <c r="J4" s="741"/>
      <c r="K4" s="741"/>
      <c r="L4" s="741"/>
      <c r="M4" s="741"/>
      <c r="N4" s="741"/>
      <c r="O4" s="741"/>
      <c r="P4" s="741"/>
      <c r="Q4" s="742"/>
      <c r="R4" s="740" t="s">
        <v>219</v>
      </c>
      <c r="S4" s="741"/>
      <c r="T4" s="741"/>
      <c r="U4" s="741"/>
      <c r="V4" s="741"/>
      <c r="W4" s="741"/>
      <c r="X4" s="741"/>
      <c r="Y4" s="742"/>
      <c r="Z4" s="740" t="s">
        <v>220</v>
      </c>
      <c r="AA4" s="741"/>
      <c r="AB4" s="741"/>
      <c r="AC4" s="742"/>
      <c r="AD4" s="740" t="s">
        <v>221</v>
      </c>
      <c r="AE4" s="741"/>
      <c r="AF4" s="741"/>
      <c r="AG4" s="741"/>
      <c r="AH4" s="741"/>
      <c r="AI4" s="741"/>
      <c r="AJ4" s="741"/>
      <c r="AK4" s="742"/>
      <c r="AL4" s="740" t="s">
        <v>220</v>
      </c>
      <c r="AM4" s="741"/>
      <c r="AN4" s="741"/>
      <c r="AO4" s="742"/>
      <c r="AP4" s="801" t="s">
        <v>222</v>
      </c>
      <c r="AQ4" s="801"/>
      <c r="AR4" s="801"/>
      <c r="AS4" s="801"/>
      <c r="AT4" s="801"/>
      <c r="AU4" s="801"/>
      <c r="AV4" s="801"/>
      <c r="AW4" s="801"/>
      <c r="AX4" s="801"/>
      <c r="AY4" s="801"/>
      <c r="AZ4" s="801"/>
      <c r="BA4" s="801"/>
      <c r="BB4" s="801"/>
      <c r="BC4" s="801"/>
      <c r="BD4" s="801"/>
      <c r="BE4" s="801"/>
      <c r="BF4" s="801"/>
      <c r="BG4" s="801" t="s">
        <v>223</v>
      </c>
      <c r="BH4" s="801"/>
      <c r="BI4" s="801"/>
      <c r="BJ4" s="801"/>
      <c r="BK4" s="801"/>
      <c r="BL4" s="801"/>
      <c r="BM4" s="801"/>
      <c r="BN4" s="801"/>
      <c r="BO4" s="801" t="s">
        <v>220</v>
      </c>
      <c r="BP4" s="801"/>
      <c r="BQ4" s="801"/>
      <c r="BR4" s="801"/>
      <c r="BS4" s="801" t="s">
        <v>224</v>
      </c>
      <c r="BT4" s="801"/>
      <c r="BU4" s="801"/>
      <c r="BV4" s="801"/>
      <c r="BW4" s="801"/>
      <c r="BX4" s="801"/>
      <c r="BY4" s="801"/>
      <c r="BZ4" s="801"/>
      <c r="CA4" s="801"/>
      <c r="CB4" s="801"/>
      <c r="CD4" s="783" t="s">
        <v>225</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30" customFormat="1" ht="11.25" customHeight="1">
      <c r="B5" s="747" t="s">
        <v>226</v>
      </c>
      <c r="C5" s="748"/>
      <c r="D5" s="748"/>
      <c r="E5" s="748"/>
      <c r="F5" s="748"/>
      <c r="G5" s="748"/>
      <c r="H5" s="748"/>
      <c r="I5" s="748"/>
      <c r="J5" s="748"/>
      <c r="K5" s="748"/>
      <c r="L5" s="748"/>
      <c r="M5" s="748"/>
      <c r="N5" s="748"/>
      <c r="O5" s="748"/>
      <c r="P5" s="748"/>
      <c r="Q5" s="749"/>
      <c r="R5" s="734">
        <v>29621965</v>
      </c>
      <c r="S5" s="735"/>
      <c r="T5" s="735"/>
      <c r="U5" s="735"/>
      <c r="V5" s="735"/>
      <c r="W5" s="735"/>
      <c r="X5" s="735"/>
      <c r="Y5" s="778"/>
      <c r="Z5" s="796">
        <v>49.7</v>
      </c>
      <c r="AA5" s="796"/>
      <c r="AB5" s="796"/>
      <c r="AC5" s="796"/>
      <c r="AD5" s="797">
        <v>27808609</v>
      </c>
      <c r="AE5" s="797"/>
      <c r="AF5" s="797"/>
      <c r="AG5" s="797"/>
      <c r="AH5" s="797"/>
      <c r="AI5" s="797"/>
      <c r="AJ5" s="797"/>
      <c r="AK5" s="797"/>
      <c r="AL5" s="779">
        <v>88.5</v>
      </c>
      <c r="AM5" s="752"/>
      <c r="AN5" s="752"/>
      <c r="AO5" s="780"/>
      <c r="AP5" s="747" t="s">
        <v>227</v>
      </c>
      <c r="AQ5" s="748"/>
      <c r="AR5" s="748"/>
      <c r="AS5" s="748"/>
      <c r="AT5" s="748"/>
      <c r="AU5" s="748"/>
      <c r="AV5" s="748"/>
      <c r="AW5" s="748"/>
      <c r="AX5" s="748"/>
      <c r="AY5" s="748"/>
      <c r="AZ5" s="748"/>
      <c r="BA5" s="748"/>
      <c r="BB5" s="748"/>
      <c r="BC5" s="748"/>
      <c r="BD5" s="748"/>
      <c r="BE5" s="748"/>
      <c r="BF5" s="749"/>
      <c r="BG5" s="679">
        <v>27808609</v>
      </c>
      <c r="BH5" s="680"/>
      <c r="BI5" s="680"/>
      <c r="BJ5" s="680"/>
      <c r="BK5" s="680"/>
      <c r="BL5" s="680"/>
      <c r="BM5" s="680"/>
      <c r="BN5" s="681"/>
      <c r="BO5" s="716">
        <v>93.9</v>
      </c>
      <c r="BP5" s="716"/>
      <c r="BQ5" s="716"/>
      <c r="BR5" s="716"/>
      <c r="BS5" s="717">
        <v>505792</v>
      </c>
      <c r="BT5" s="717"/>
      <c r="BU5" s="717"/>
      <c r="BV5" s="717"/>
      <c r="BW5" s="717"/>
      <c r="BX5" s="717"/>
      <c r="BY5" s="717"/>
      <c r="BZ5" s="717"/>
      <c r="CA5" s="717"/>
      <c r="CB5" s="767"/>
      <c r="CD5" s="783" t="s">
        <v>222</v>
      </c>
      <c r="CE5" s="784"/>
      <c r="CF5" s="784"/>
      <c r="CG5" s="784"/>
      <c r="CH5" s="784"/>
      <c r="CI5" s="784"/>
      <c r="CJ5" s="784"/>
      <c r="CK5" s="784"/>
      <c r="CL5" s="784"/>
      <c r="CM5" s="784"/>
      <c r="CN5" s="784"/>
      <c r="CO5" s="784"/>
      <c r="CP5" s="784"/>
      <c r="CQ5" s="785"/>
      <c r="CR5" s="783" t="s">
        <v>228</v>
      </c>
      <c r="CS5" s="784"/>
      <c r="CT5" s="784"/>
      <c r="CU5" s="784"/>
      <c r="CV5" s="784"/>
      <c r="CW5" s="784"/>
      <c r="CX5" s="784"/>
      <c r="CY5" s="785"/>
      <c r="CZ5" s="783" t="s">
        <v>220</v>
      </c>
      <c r="DA5" s="784"/>
      <c r="DB5" s="784"/>
      <c r="DC5" s="785"/>
      <c r="DD5" s="783" t="s">
        <v>229</v>
      </c>
      <c r="DE5" s="784"/>
      <c r="DF5" s="784"/>
      <c r="DG5" s="784"/>
      <c r="DH5" s="784"/>
      <c r="DI5" s="784"/>
      <c r="DJ5" s="784"/>
      <c r="DK5" s="784"/>
      <c r="DL5" s="784"/>
      <c r="DM5" s="784"/>
      <c r="DN5" s="784"/>
      <c r="DO5" s="784"/>
      <c r="DP5" s="785"/>
      <c r="DQ5" s="783" t="s">
        <v>230</v>
      </c>
      <c r="DR5" s="784"/>
      <c r="DS5" s="784"/>
      <c r="DT5" s="784"/>
      <c r="DU5" s="784"/>
      <c r="DV5" s="784"/>
      <c r="DW5" s="784"/>
      <c r="DX5" s="784"/>
      <c r="DY5" s="784"/>
      <c r="DZ5" s="784"/>
      <c r="EA5" s="784"/>
      <c r="EB5" s="784"/>
      <c r="EC5" s="785"/>
    </row>
    <row r="6" spans="2:143" ht="11.25" customHeight="1">
      <c r="B6" s="676" t="s">
        <v>231</v>
      </c>
      <c r="C6" s="677"/>
      <c r="D6" s="677"/>
      <c r="E6" s="677"/>
      <c r="F6" s="677"/>
      <c r="G6" s="677"/>
      <c r="H6" s="677"/>
      <c r="I6" s="677"/>
      <c r="J6" s="677"/>
      <c r="K6" s="677"/>
      <c r="L6" s="677"/>
      <c r="M6" s="677"/>
      <c r="N6" s="677"/>
      <c r="O6" s="677"/>
      <c r="P6" s="677"/>
      <c r="Q6" s="678"/>
      <c r="R6" s="679">
        <v>225496</v>
      </c>
      <c r="S6" s="680"/>
      <c r="T6" s="680"/>
      <c r="U6" s="680"/>
      <c r="V6" s="680"/>
      <c r="W6" s="680"/>
      <c r="X6" s="680"/>
      <c r="Y6" s="681"/>
      <c r="Z6" s="716">
        <v>0.4</v>
      </c>
      <c r="AA6" s="716"/>
      <c r="AB6" s="716"/>
      <c r="AC6" s="716"/>
      <c r="AD6" s="717">
        <v>225496</v>
      </c>
      <c r="AE6" s="717"/>
      <c r="AF6" s="717"/>
      <c r="AG6" s="717"/>
      <c r="AH6" s="717"/>
      <c r="AI6" s="717"/>
      <c r="AJ6" s="717"/>
      <c r="AK6" s="717"/>
      <c r="AL6" s="682">
        <v>0.7</v>
      </c>
      <c r="AM6" s="683"/>
      <c r="AN6" s="683"/>
      <c r="AO6" s="718"/>
      <c r="AP6" s="676" t="s">
        <v>232</v>
      </c>
      <c r="AQ6" s="677"/>
      <c r="AR6" s="677"/>
      <c r="AS6" s="677"/>
      <c r="AT6" s="677"/>
      <c r="AU6" s="677"/>
      <c r="AV6" s="677"/>
      <c r="AW6" s="677"/>
      <c r="AX6" s="677"/>
      <c r="AY6" s="677"/>
      <c r="AZ6" s="677"/>
      <c r="BA6" s="677"/>
      <c r="BB6" s="677"/>
      <c r="BC6" s="677"/>
      <c r="BD6" s="677"/>
      <c r="BE6" s="677"/>
      <c r="BF6" s="678"/>
      <c r="BG6" s="679">
        <v>27808609</v>
      </c>
      <c r="BH6" s="680"/>
      <c r="BI6" s="680"/>
      <c r="BJ6" s="680"/>
      <c r="BK6" s="680"/>
      <c r="BL6" s="680"/>
      <c r="BM6" s="680"/>
      <c r="BN6" s="681"/>
      <c r="BO6" s="716">
        <v>93.9</v>
      </c>
      <c r="BP6" s="716"/>
      <c r="BQ6" s="716"/>
      <c r="BR6" s="716"/>
      <c r="BS6" s="717">
        <v>505792</v>
      </c>
      <c r="BT6" s="717"/>
      <c r="BU6" s="717"/>
      <c r="BV6" s="717"/>
      <c r="BW6" s="717"/>
      <c r="BX6" s="717"/>
      <c r="BY6" s="717"/>
      <c r="BZ6" s="717"/>
      <c r="CA6" s="717"/>
      <c r="CB6" s="767"/>
      <c r="CD6" s="737" t="s">
        <v>233</v>
      </c>
      <c r="CE6" s="738"/>
      <c r="CF6" s="738"/>
      <c r="CG6" s="738"/>
      <c r="CH6" s="738"/>
      <c r="CI6" s="738"/>
      <c r="CJ6" s="738"/>
      <c r="CK6" s="738"/>
      <c r="CL6" s="738"/>
      <c r="CM6" s="738"/>
      <c r="CN6" s="738"/>
      <c r="CO6" s="738"/>
      <c r="CP6" s="738"/>
      <c r="CQ6" s="739"/>
      <c r="CR6" s="679">
        <v>365280</v>
      </c>
      <c r="CS6" s="680"/>
      <c r="CT6" s="680"/>
      <c r="CU6" s="680"/>
      <c r="CV6" s="680"/>
      <c r="CW6" s="680"/>
      <c r="CX6" s="680"/>
      <c r="CY6" s="681"/>
      <c r="CZ6" s="779">
        <v>0.7</v>
      </c>
      <c r="DA6" s="752"/>
      <c r="DB6" s="752"/>
      <c r="DC6" s="782"/>
      <c r="DD6" s="685" t="s">
        <v>138</v>
      </c>
      <c r="DE6" s="680"/>
      <c r="DF6" s="680"/>
      <c r="DG6" s="680"/>
      <c r="DH6" s="680"/>
      <c r="DI6" s="680"/>
      <c r="DJ6" s="680"/>
      <c r="DK6" s="680"/>
      <c r="DL6" s="680"/>
      <c r="DM6" s="680"/>
      <c r="DN6" s="680"/>
      <c r="DO6" s="680"/>
      <c r="DP6" s="681"/>
      <c r="DQ6" s="685">
        <v>365280</v>
      </c>
      <c r="DR6" s="680"/>
      <c r="DS6" s="680"/>
      <c r="DT6" s="680"/>
      <c r="DU6" s="680"/>
      <c r="DV6" s="680"/>
      <c r="DW6" s="680"/>
      <c r="DX6" s="680"/>
      <c r="DY6" s="680"/>
      <c r="DZ6" s="680"/>
      <c r="EA6" s="680"/>
      <c r="EB6" s="680"/>
      <c r="EC6" s="723"/>
    </row>
    <row r="7" spans="2:143" ht="11.25" customHeight="1">
      <c r="B7" s="676" t="s">
        <v>234</v>
      </c>
      <c r="C7" s="677"/>
      <c r="D7" s="677"/>
      <c r="E7" s="677"/>
      <c r="F7" s="677"/>
      <c r="G7" s="677"/>
      <c r="H7" s="677"/>
      <c r="I7" s="677"/>
      <c r="J7" s="677"/>
      <c r="K7" s="677"/>
      <c r="L7" s="677"/>
      <c r="M7" s="677"/>
      <c r="N7" s="677"/>
      <c r="O7" s="677"/>
      <c r="P7" s="677"/>
      <c r="Q7" s="678"/>
      <c r="R7" s="679">
        <v>18074</v>
      </c>
      <c r="S7" s="680"/>
      <c r="T7" s="680"/>
      <c r="U7" s="680"/>
      <c r="V7" s="680"/>
      <c r="W7" s="680"/>
      <c r="X7" s="680"/>
      <c r="Y7" s="681"/>
      <c r="Z7" s="716">
        <v>0</v>
      </c>
      <c r="AA7" s="716"/>
      <c r="AB7" s="716"/>
      <c r="AC7" s="716"/>
      <c r="AD7" s="717">
        <v>18074</v>
      </c>
      <c r="AE7" s="717"/>
      <c r="AF7" s="717"/>
      <c r="AG7" s="717"/>
      <c r="AH7" s="717"/>
      <c r="AI7" s="717"/>
      <c r="AJ7" s="717"/>
      <c r="AK7" s="717"/>
      <c r="AL7" s="682">
        <v>0.1</v>
      </c>
      <c r="AM7" s="683"/>
      <c r="AN7" s="683"/>
      <c r="AO7" s="718"/>
      <c r="AP7" s="676" t="s">
        <v>235</v>
      </c>
      <c r="AQ7" s="677"/>
      <c r="AR7" s="677"/>
      <c r="AS7" s="677"/>
      <c r="AT7" s="677"/>
      <c r="AU7" s="677"/>
      <c r="AV7" s="677"/>
      <c r="AW7" s="677"/>
      <c r="AX7" s="677"/>
      <c r="AY7" s="677"/>
      <c r="AZ7" s="677"/>
      <c r="BA7" s="677"/>
      <c r="BB7" s="677"/>
      <c r="BC7" s="677"/>
      <c r="BD7" s="677"/>
      <c r="BE7" s="677"/>
      <c r="BF7" s="678"/>
      <c r="BG7" s="679">
        <v>13720184</v>
      </c>
      <c r="BH7" s="680"/>
      <c r="BI7" s="680"/>
      <c r="BJ7" s="680"/>
      <c r="BK7" s="680"/>
      <c r="BL7" s="680"/>
      <c r="BM7" s="680"/>
      <c r="BN7" s="681"/>
      <c r="BO7" s="716">
        <v>46.3</v>
      </c>
      <c r="BP7" s="716"/>
      <c r="BQ7" s="716"/>
      <c r="BR7" s="716"/>
      <c r="BS7" s="717">
        <v>505792</v>
      </c>
      <c r="BT7" s="717"/>
      <c r="BU7" s="717"/>
      <c r="BV7" s="717"/>
      <c r="BW7" s="717"/>
      <c r="BX7" s="717"/>
      <c r="BY7" s="717"/>
      <c r="BZ7" s="717"/>
      <c r="CA7" s="717"/>
      <c r="CB7" s="767"/>
      <c r="CD7" s="712" t="s">
        <v>236</v>
      </c>
      <c r="CE7" s="713"/>
      <c r="CF7" s="713"/>
      <c r="CG7" s="713"/>
      <c r="CH7" s="713"/>
      <c r="CI7" s="713"/>
      <c r="CJ7" s="713"/>
      <c r="CK7" s="713"/>
      <c r="CL7" s="713"/>
      <c r="CM7" s="713"/>
      <c r="CN7" s="713"/>
      <c r="CO7" s="713"/>
      <c r="CP7" s="713"/>
      <c r="CQ7" s="714"/>
      <c r="CR7" s="679">
        <v>7227190</v>
      </c>
      <c r="CS7" s="680"/>
      <c r="CT7" s="680"/>
      <c r="CU7" s="680"/>
      <c r="CV7" s="680"/>
      <c r="CW7" s="680"/>
      <c r="CX7" s="680"/>
      <c r="CY7" s="681"/>
      <c r="CZ7" s="716">
        <v>13.1</v>
      </c>
      <c r="DA7" s="716"/>
      <c r="DB7" s="716"/>
      <c r="DC7" s="716"/>
      <c r="DD7" s="685">
        <v>131826</v>
      </c>
      <c r="DE7" s="680"/>
      <c r="DF7" s="680"/>
      <c r="DG7" s="680"/>
      <c r="DH7" s="680"/>
      <c r="DI7" s="680"/>
      <c r="DJ7" s="680"/>
      <c r="DK7" s="680"/>
      <c r="DL7" s="680"/>
      <c r="DM7" s="680"/>
      <c r="DN7" s="680"/>
      <c r="DO7" s="680"/>
      <c r="DP7" s="681"/>
      <c r="DQ7" s="685">
        <v>6562600</v>
      </c>
      <c r="DR7" s="680"/>
      <c r="DS7" s="680"/>
      <c r="DT7" s="680"/>
      <c r="DU7" s="680"/>
      <c r="DV7" s="680"/>
      <c r="DW7" s="680"/>
      <c r="DX7" s="680"/>
      <c r="DY7" s="680"/>
      <c r="DZ7" s="680"/>
      <c r="EA7" s="680"/>
      <c r="EB7" s="680"/>
      <c r="EC7" s="723"/>
    </row>
    <row r="8" spans="2:143" ht="11.25" customHeight="1">
      <c r="B8" s="676" t="s">
        <v>237</v>
      </c>
      <c r="C8" s="677"/>
      <c r="D8" s="677"/>
      <c r="E8" s="677"/>
      <c r="F8" s="677"/>
      <c r="G8" s="677"/>
      <c r="H8" s="677"/>
      <c r="I8" s="677"/>
      <c r="J8" s="677"/>
      <c r="K8" s="677"/>
      <c r="L8" s="677"/>
      <c r="M8" s="677"/>
      <c r="N8" s="677"/>
      <c r="O8" s="677"/>
      <c r="P8" s="677"/>
      <c r="Q8" s="678"/>
      <c r="R8" s="679">
        <v>118540</v>
      </c>
      <c r="S8" s="680"/>
      <c r="T8" s="680"/>
      <c r="U8" s="680"/>
      <c r="V8" s="680"/>
      <c r="W8" s="680"/>
      <c r="X8" s="680"/>
      <c r="Y8" s="681"/>
      <c r="Z8" s="716">
        <v>0.2</v>
      </c>
      <c r="AA8" s="716"/>
      <c r="AB8" s="716"/>
      <c r="AC8" s="716"/>
      <c r="AD8" s="717">
        <v>118540</v>
      </c>
      <c r="AE8" s="717"/>
      <c r="AF8" s="717"/>
      <c r="AG8" s="717"/>
      <c r="AH8" s="717"/>
      <c r="AI8" s="717"/>
      <c r="AJ8" s="717"/>
      <c r="AK8" s="717"/>
      <c r="AL8" s="682">
        <v>0.4</v>
      </c>
      <c r="AM8" s="683"/>
      <c r="AN8" s="683"/>
      <c r="AO8" s="718"/>
      <c r="AP8" s="676" t="s">
        <v>238</v>
      </c>
      <c r="AQ8" s="677"/>
      <c r="AR8" s="677"/>
      <c r="AS8" s="677"/>
      <c r="AT8" s="677"/>
      <c r="AU8" s="677"/>
      <c r="AV8" s="677"/>
      <c r="AW8" s="677"/>
      <c r="AX8" s="677"/>
      <c r="AY8" s="677"/>
      <c r="AZ8" s="677"/>
      <c r="BA8" s="677"/>
      <c r="BB8" s="677"/>
      <c r="BC8" s="677"/>
      <c r="BD8" s="677"/>
      <c r="BE8" s="677"/>
      <c r="BF8" s="678"/>
      <c r="BG8" s="679">
        <v>260936</v>
      </c>
      <c r="BH8" s="680"/>
      <c r="BI8" s="680"/>
      <c r="BJ8" s="680"/>
      <c r="BK8" s="680"/>
      <c r="BL8" s="680"/>
      <c r="BM8" s="680"/>
      <c r="BN8" s="681"/>
      <c r="BO8" s="716">
        <v>0.9</v>
      </c>
      <c r="BP8" s="716"/>
      <c r="BQ8" s="716"/>
      <c r="BR8" s="716"/>
      <c r="BS8" s="685" t="s">
        <v>138</v>
      </c>
      <c r="BT8" s="680"/>
      <c r="BU8" s="680"/>
      <c r="BV8" s="680"/>
      <c r="BW8" s="680"/>
      <c r="BX8" s="680"/>
      <c r="BY8" s="680"/>
      <c r="BZ8" s="680"/>
      <c r="CA8" s="680"/>
      <c r="CB8" s="723"/>
      <c r="CD8" s="712" t="s">
        <v>239</v>
      </c>
      <c r="CE8" s="713"/>
      <c r="CF8" s="713"/>
      <c r="CG8" s="713"/>
      <c r="CH8" s="713"/>
      <c r="CI8" s="713"/>
      <c r="CJ8" s="713"/>
      <c r="CK8" s="713"/>
      <c r="CL8" s="713"/>
      <c r="CM8" s="713"/>
      <c r="CN8" s="713"/>
      <c r="CO8" s="713"/>
      <c r="CP8" s="713"/>
      <c r="CQ8" s="714"/>
      <c r="CR8" s="679">
        <v>24059647</v>
      </c>
      <c r="CS8" s="680"/>
      <c r="CT8" s="680"/>
      <c r="CU8" s="680"/>
      <c r="CV8" s="680"/>
      <c r="CW8" s="680"/>
      <c r="CX8" s="680"/>
      <c r="CY8" s="681"/>
      <c r="CZ8" s="716">
        <v>43.5</v>
      </c>
      <c r="DA8" s="716"/>
      <c r="DB8" s="716"/>
      <c r="DC8" s="716"/>
      <c r="DD8" s="685">
        <v>522639</v>
      </c>
      <c r="DE8" s="680"/>
      <c r="DF8" s="680"/>
      <c r="DG8" s="680"/>
      <c r="DH8" s="680"/>
      <c r="DI8" s="680"/>
      <c r="DJ8" s="680"/>
      <c r="DK8" s="680"/>
      <c r="DL8" s="680"/>
      <c r="DM8" s="680"/>
      <c r="DN8" s="680"/>
      <c r="DO8" s="680"/>
      <c r="DP8" s="681"/>
      <c r="DQ8" s="685">
        <v>10749073</v>
      </c>
      <c r="DR8" s="680"/>
      <c r="DS8" s="680"/>
      <c r="DT8" s="680"/>
      <c r="DU8" s="680"/>
      <c r="DV8" s="680"/>
      <c r="DW8" s="680"/>
      <c r="DX8" s="680"/>
      <c r="DY8" s="680"/>
      <c r="DZ8" s="680"/>
      <c r="EA8" s="680"/>
      <c r="EB8" s="680"/>
      <c r="EC8" s="723"/>
    </row>
    <row r="9" spans="2:143" ht="11.25" customHeight="1">
      <c r="B9" s="676" t="s">
        <v>240</v>
      </c>
      <c r="C9" s="677"/>
      <c r="D9" s="677"/>
      <c r="E9" s="677"/>
      <c r="F9" s="677"/>
      <c r="G9" s="677"/>
      <c r="H9" s="677"/>
      <c r="I9" s="677"/>
      <c r="J9" s="677"/>
      <c r="K9" s="677"/>
      <c r="L9" s="677"/>
      <c r="M9" s="677"/>
      <c r="N9" s="677"/>
      <c r="O9" s="677"/>
      <c r="P9" s="677"/>
      <c r="Q9" s="678"/>
      <c r="R9" s="679">
        <v>71866</v>
      </c>
      <c r="S9" s="680"/>
      <c r="T9" s="680"/>
      <c r="U9" s="680"/>
      <c r="V9" s="680"/>
      <c r="W9" s="680"/>
      <c r="X9" s="680"/>
      <c r="Y9" s="681"/>
      <c r="Z9" s="716">
        <v>0.1</v>
      </c>
      <c r="AA9" s="716"/>
      <c r="AB9" s="716"/>
      <c r="AC9" s="716"/>
      <c r="AD9" s="717">
        <v>71866</v>
      </c>
      <c r="AE9" s="717"/>
      <c r="AF9" s="717"/>
      <c r="AG9" s="717"/>
      <c r="AH9" s="717"/>
      <c r="AI9" s="717"/>
      <c r="AJ9" s="717"/>
      <c r="AK9" s="717"/>
      <c r="AL9" s="682">
        <v>0.2</v>
      </c>
      <c r="AM9" s="683"/>
      <c r="AN9" s="683"/>
      <c r="AO9" s="718"/>
      <c r="AP9" s="676" t="s">
        <v>241</v>
      </c>
      <c r="AQ9" s="677"/>
      <c r="AR9" s="677"/>
      <c r="AS9" s="677"/>
      <c r="AT9" s="677"/>
      <c r="AU9" s="677"/>
      <c r="AV9" s="677"/>
      <c r="AW9" s="677"/>
      <c r="AX9" s="677"/>
      <c r="AY9" s="677"/>
      <c r="AZ9" s="677"/>
      <c r="BA9" s="677"/>
      <c r="BB9" s="677"/>
      <c r="BC9" s="677"/>
      <c r="BD9" s="677"/>
      <c r="BE9" s="677"/>
      <c r="BF9" s="678"/>
      <c r="BG9" s="679">
        <v>10225560</v>
      </c>
      <c r="BH9" s="680"/>
      <c r="BI9" s="680"/>
      <c r="BJ9" s="680"/>
      <c r="BK9" s="680"/>
      <c r="BL9" s="680"/>
      <c r="BM9" s="680"/>
      <c r="BN9" s="681"/>
      <c r="BO9" s="716">
        <v>34.5</v>
      </c>
      <c r="BP9" s="716"/>
      <c r="BQ9" s="716"/>
      <c r="BR9" s="716"/>
      <c r="BS9" s="685" t="s">
        <v>242</v>
      </c>
      <c r="BT9" s="680"/>
      <c r="BU9" s="680"/>
      <c r="BV9" s="680"/>
      <c r="BW9" s="680"/>
      <c r="BX9" s="680"/>
      <c r="BY9" s="680"/>
      <c r="BZ9" s="680"/>
      <c r="CA9" s="680"/>
      <c r="CB9" s="723"/>
      <c r="CD9" s="712" t="s">
        <v>243</v>
      </c>
      <c r="CE9" s="713"/>
      <c r="CF9" s="713"/>
      <c r="CG9" s="713"/>
      <c r="CH9" s="713"/>
      <c r="CI9" s="713"/>
      <c r="CJ9" s="713"/>
      <c r="CK9" s="713"/>
      <c r="CL9" s="713"/>
      <c r="CM9" s="713"/>
      <c r="CN9" s="713"/>
      <c r="CO9" s="713"/>
      <c r="CP9" s="713"/>
      <c r="CQ9" s="714"/>
      <c r="CR9" s="679">
        <v>3741440</v>
      </c>
      <c r="CS9" s="680"/>
      <c r="CT9" s="680"/>
      <c r="CU9" s="680"/>
      <c r="CV9" s="680"/>
      <c r="CW9" s="680"/>
      <c r="CX9" s="680"/>
      <c r="CY9" s="681"/>
      <c r="CZ9" s="716">
        <v>6.8</v>
      </c>
      <c r="DA9" s="716"/>
      <c r="DB9" s="716"/>
      <c r="DC9" s="716"/>
      <c r="DD9" s="685">
        <v>28160</v>
      </c>
      <c r="DE9" s="680"/>
      <c r="DF9" s="680"/>
      <c r="DG9" s="680"/>
      <c r="DH9" s="680"/>
      <c r="DI9" s="680"/>
      <c r="DJ9" s="680"/>
      <c r="DK9" s="680"/>
      <c r="DL9" s="680"/>
      <c r="DM9" s="680"/>
      <c r="DN9" s="680"/>
      <c r="DO9" s="680"/>
      <c r="DP9" s="681"/>
      <c r="DQ9" s="685">
        <v>3164374</v>
      </c>
      <c r="DR9" s="680"/>
      <c r="DS9" s="680"/>
      <c r="DT9" s="680"/>
      <c r="DU9" s="680"/>
      <c r="DV9" s="680"/>
      <c r="DW9" s="680"/>
      <c r="DX9" s="680"/>
      <c r="DY9" s="680"/>
      <c r="DZ9" s="680"/>
      <c r="EA9" s="680"/>
      <c r="EB9" s="680"/>
      <c r="EC9" s="723"/>
    </row>
    <row r="10" spans="2:143" ht="11.25" customHeight="1">
      <c r="B10" s="676" t="s">
        <v>244</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716" t="s">
        <v>138</v>
      </c>
      <c r="AA10" s="716"/>
      <c r="AB10" s="716"/>
      <c r="AC10" s="716"/>
      <c r="AD10" s="717" t="s">
        <v>138</v>
      </c>
      <c r="AE10" s="717"/>
      <c r="AF10" s="717"/>
      <c r="AG10" s="717"/>
      <c r="AH10" s="717"/>
      <c r="AI10" s="717"/>
      <c r="AJ10" s="717"/>
      <c r="AK10" s="717"/>
      <c r="AL10" s="682" t="s">
        <v>242</v>
      </c>
      <c r="AM10" s="683"/>
      <c r="AN10" s="683"/>
      <c r="AO10" s="718"/>
      <c r="AP10" s="676" t="s">
        <v>245</v>
      </c>
      <c r="AQ10" s="677"/>
      <c r="AR10" s="677"/>
      <c r="AS10" s="677"/>
      <c r="AT10" s="677"/>
      <c r="AU10" s="677"/>
      <c r="AV10" s="677"/>
      <c r="AW10" s="677"/>
      <c r="AX10" s="677"/>
      <c r="AY10" s="677"/>
      <c r="AZ10" s="677"/>
      <c r="BA10" s="677"/>
      <c r="BB10" s="677"/>
      <c r="BC10" s="677"/>
      <c r="BD10" s="677"/>
      <c r="BE10" s="677"/>
      <c r="BF10" s="678"/>
      <c r="BG10" s="679">
        <v>509531</v>
      </c>
      <c r="BH10" s="680"/>
      <c r="BI10" s="680"/>
      <c r="BJ10" s="680"/>
      <c r="BK10" s="680"/>
      <c r="BL10" s="680"/>
      <c r="BM10" s="680"/>
      <c r="BN10" s="681"/>
      <c r="BO10" s="716">
        <v>1.7</v>
      </c>
      <c r="BP10" s="716"/>
      <c r="BQ10" s="716"/>
      <c r="BR10" s="716"/>
      <c r="BS10" s="685" t="s">
        <v>242</v>
      </c>
      <c r="BT10" s="680"/>
      <c r="BU10" s="680"/>
      <c r="BV10" s="680"/>
      <c r="BW10" s="680"/>
      <c r="BX10" s="680"/>
      <c r="BY10" s="680"/>
      <c r="BZ10" s="680"/>
      <c r="CA10" s="680"/>
      <c r="CB10" s="723"/>
      <c r="CD10" s="712" t="s">
        <v>246</v>
      </c>
      <c r="CE10" s="713"/>
      <c r="CF10" s="713"/>
      <c r="CG10" s="713"/>
      <c r="CH10" s="713"/>
      <c r="CI10" s="713"/>
      <c r="CJ10" s="713"/>
      <c r="CK10" s="713"/>
      <c r="CL10" s="713"/>
      <c r="CM10" s="713"/>
      <c r="CN10" s="713"/>
      <c r="CO10" s="713"/>
      <c r="CP10" s="713"/>
      <c r="CQ10" s="714"/>
      <c r="CR10" s="679">
        <v>78926</v>
      </c>
      <c r="CS10" s="680"/>
      <c r="CT10" s="680"/>
      <c r="CU10" s="680"/>
      <c r="CV10" s="680"/>
      <c r="CW10" s="680"/>
      <c r="CX10" s="680"/>
      <c r="CY10" s="681"/>
      <c r="CZ10" s="716">
        <v>0.1</v>
      </c>
      <c r="DA10" s="716"/>
      <c r="DB10" s="716"/>
      <c r="DC10" s="716"/>
      <c r="DD10" s="685" t="s">
        <v>138</v>
      </c>
      <c r="DE10" s="680"/>
      <c r="DF10" s="680"/>
      <c r="DG10" s="680"/>
      <c r="DH10" s="680"/>
      <c r="DI10" s="680"/>
      <c r="DJ10" s="680"/>
      <c r="DK10" s="680"/>
      <c r="DL10" s="680"/>
      <c r="DM10" s="680"/>
      <c r="DN10" s="680"/>
      <c r="DO10" s="680"/>
      <c r="DP10" s="681"/>
      <c r="DQ10" s="685">
        <v>28922</v>
      </c>
      <c r="DR10" s="680"/>
      <c r="DS10" s="680"/>
      <c r="DT10" s="680"/>
      <c r="DU10" s="680"/>
      <c r="DV10" s="680"/>
      <c r="DW10" s="680"/>
      <c r="DX10" s="680"/>
      <c r="DY10" s="680"/>
      <c r="DZ10" s="680"/>
      <c r="EA10" s="680"/>
      <c r="EB10" s="680"/>
      <c r="EC10" s="723"/>
    </row>
    <row r="11" spans="2:143" ht="11.25" customHeight="1">
      <c r="B11" s="676" t="s">
        <v>247</v>
      </c>
      <c r="C11" s="677"/>
      <c r="D11" s="677"/>
      <c r="E11" s="677"/>
      <c r="F11" s="677"/>
      <c r="G11" s="677"/>
      <c r="H11" s="677"/>
      <c r="I11" s="677"/>
      <c r="J11" s="677"/>
      <c r="K11" s="677"/>
      <c r="L11" s="677"/>
      <c r="M11" s="677"/>
      <c r="N11" s="677"/>
      <c r="O11" s="677"/>
      <c r="P11" s="677"/>
      <c r="Q11" s="678"/>
      <c r="R11" s="679">
        <v>2469333</v>
      </c>
      <c r="S11" s="680"/>
      <c r="T11" s="680"/>
      <c r="U11" s="680"/>
      <c r="V11" s="680"/>
      <c r="W11" s="680"/>
      <c r="X11" s="680"/>
      <c r="Y11" s="681"/>
      <c r="Z11" s="682">
        <v>4.0999999999999996</v>
      </c>
      <c r="AA11" s="683"/>
      <c r="AB11" s="683"/>
      <c r="AC11" s="684"/>
      <c r="AD11" s="685">
        <v>2469333</v>
      </c>
      <c r="AE11" s="680"/>
      <c r="AF11" s="680"/>
      <c r="AG11" s="680"/>
      <c r="AH11" s="680"/>
      <c r="AI11" s="680"/>
      <c r="AJ11" s="680"/>
      <c r="AK11" s="681"/>
      <c r="AL11" s="682">
        <v>7.9</v>
      </c>
      <c r="AM11" s="683"/>
      <c r="AN11" s="683"/>
      <c r="AO11" s="718"/>
      <c r="AP11" s="676" t="s">
        <v>248</v>
      </c>
      <c r="AQ11" s="677"/>
      <c r="AR11" s="677"/>
      <c r="AS11" s="677"/>
      <c r="AT11" s="677"/>
      <c r="AU11" s="677"/>
      <c r="AV11" s="677"/>
      <c r="AW11" s="677"/>
      <c r="AX11" s="677"/>
      <c r="AY11" s="677"/>
      <c r="AZ11" s="677"/>
      <c r="BA11" s="677"/>
      <c r="BB11" s="677"/>
      <c r="BC11" s="677"/>
      <c r="BD11" s="677"/>
      <c r="BE11" s="677"/>
      <c r="BF11" s="678"/>
      <c r="BG11" s="679">
        <v>2724157</v>
      </c>
      <c r="BH11" s="680"/>
      <c r="BI11" s="680"/>
      <c r="BJ11" s="680"/>
      <c r="BK11" s="680"/>
      <c r="BL11" s="680"/>
      <c r="BM11" s="680"/>
      <c r="BN11" s="681"/>
      <c r="BO11" s="716">
        <v>9.1999999999999993</v>
      </c>
      <c r="BP11" s="716"/>
      <c r="BQ11" s="716"/>
      <c r="BR11" s="716"/>
      <c r="BS11" s="685">
        <v>505792</v>
      </c>
      <c r="BT11" s="680"/>
      <c r="BU11" s="680"/>
      <c r="BV11" s="680"/>
      <c r="BW11" s="680"/>
      <c r="BX11" s="680"/>
      <c r="BY11" s="680"/>
      <c r="BZ11" s="680"/>
      <c r="CA11" s="680"/>
      <c r="CB11" s="723"/>
      <c r="CD11" s="712" t="s">
        <v>249</v>
      </c>
      <c r="CE11" s="713"/>
      <c r="CF11" s="713"/>
      <c r="CG11" s="713"/>
      <c r="CH11" s="713"/>
      <c r="CI11" s="713"/>
      <c r="CJ11" s="713"/>
      <c r="CK11" s="713"/>
      <c r="CL11" s="713"/>
      <c r="CM11" s="713"/>
      <c r="CN11" s="713"/>
      <c r="CO11" s="713"/>
      <c r="CP11" s="713"/>
      <c r="CQ11" s="714"/>
      <c r="CR11" s="679">
        <v>5010</v>
      </c>
      <c r="CS11" s="680"/>
      <c r="CT11" s="680"/>
      <c r="CU11" s="680"/>
      <c r="CV11" s="680"/>
      <c r="CW11" s="680"/>
      <c r="CX11" s="680"/>
      <c r="CY11" s="681"/>
      <c r="CZ11" s="716">
        <v>0</v>
      </c>
      <c r="DA11" s="716"/>
      <c r="DB11" s="716"/>
      <c r="DC11" s="716"/>
      <c r="DD11" s="685" t="s">
        <v>242</v>
      </c>
      <c r="DE11" s="680"/>
      <c r="DF11" s="680"/>
      <c r="DG11" s="680"/>
      <c r="DH11" s="680"/>
      <c r="DI11" s="680"/>
      <c r="DJ11" s="680"/>
      <c r="DK11" s="680"/>
      <c r="DL11" s="680"/>
      <c r="DM11" s="680"/>
      <c r="DN11" s="680"/>
      <c r="DO11" s="680"/>
      <c r="DP11" s="681"/>
      <c r="DQ11" s="685">
        <v>1758</v>
      </c>
      <c r="DR11" s="680"/>
      <c r="DS11" s="680"/>
      <c r="DT11" s="680"/>
      <c r="DU11" s="680"/>
      <c r="DV11" s="680"/>
      <c r="DW11" s="680"/>
      <c r="DX11" s="680"/>
      <c r="DY11" s="680"/>
      <c r="DZ11" s="680"/>
      <c r="EA11" s="680"/>
      <c r="EB11" s="680"/>
      <c r="EC11" s="723"/>
    </row>
    <row r="12" spans="2:143" ht="11.25" customHeight="1">
      <c r="B12" s="676" t="s">
        <v>250</v>
      </c>
      <c r="C12" s="677"/>
      <c r="D12" s="677"/>
      <c r="E12" s="677"/>
      <c r="F12" s="677"/>
      <c r="G12" s="677"/>
      <c r="H12" s="677"/>
      <c r="I12" s="677"/>
      <c r="J12" s="677"/>
      <c r="K12" s="677"/>
      <c r="L12" s="677"/>
      <c r="M12" s="677"/>
      <c r="N12" s="677"/>
      <c r="O12" s="677"/>
      <c r="P12" s="677"/>
      <c r="Q12" s="678"/>
      <c r="R12" s="679">
        <v>5953</v>
      </c>
      <c r="S12" s="680"/>
      <c r="T12" s="680"/>
      <c r="U12" s="680"/>
      <c r="V12" s="680"/>
      <c r="W12" s="680"/>
      <c r="X12" s="680"/>
      <c r="Y12" s="681"/>
      <c r="Z12" s="716">
        <v>0</v>
      </c>
      <c r="AA12" s="716"/>
      <c r="AB12" s="716"/>
      <c r="AC12" s="716"/>
      <c r="AD12" s="717">
        <v>5953</v>
      </c>
      <c r="AE12" s="717"/>
      <c r="AF12" s="717"/>
      <c r="AG12" s="717"/>
      <c r="AH12" s="717"/>
      <c r="AI12" s="717"/>
      <c r="AJ12" s="717"/>
      <c r="AK12" s="717"/>
      <c r="AL12" s="682">
        <v>0</v>
      </c>
      <c r="AM12" s="683"/>
      <c r="AN12" s="683"/>
      <c r="AO12" s="718"/>
      <c r="AP12" s="676" t="s">
        <v>251</v>
      </c>
      <c r="AQ12" s="677"/>
      <c r="AR12" s="677"/>
      <c r="AS12" s="677"/>
      <c r="AT12" s="677"/>
      <c r="AU12" s="677"/>
      <c r="AV12" s="677"/>
      <c r="AW12" s="677"/>
      <c r="AX12" s="677"/>
      <c r="AY12" s="677"/>
      <c r="AZ12" s="677"/>
      <c r="BA12" s="677"/>
      <c r="BB12" s="677"/>
      <c r="BC12" s="677"/>
      <c r="BD12" s="677"/>
      <c r="BE12" s="677"/>
      <c r="BF12" s="678"/>
      <c r="BG12" s="679">
        <v>12973025</v>
      </c>
      <c r="BH12" s="680"/>
      <c r="BI12" s="680"/>
      <c r="BJ12" s="680"/>
      <c r="BK12" s="680"/>
      <c r="BL12" s="680"/>
      <c r="BM12" s="680"/>
      <c r="BN12" s="681"/>
      <c r="BO12" s="716">
        <v>43.8</v>
      </c>
      <c r="BP12" s="716"/>
      <c r="BQ12" s="716"/>
      <c r="BR12" s="716"/>
      <c r="BS12" s="685" t="s">
        <v>242</v>
      </c>
      <c r="BT12" s="680"/>
      <c r="BU12" s="680"/>
      <c r="BV12" s="680"/>
      <c r="BW12" s="680"/>
      <c r="BX12" s="680"/>
      <c r="BY12" s="680"/>
      <c r="BZ12" s="680"/>
      <c r="CA12" s="680"/>
      <c r="CB12" s="723"/>
      <c r="CD12" s="712" t="s">
        <v>252</v>
      </c>
      <c r="CE12" s="713"/>
      <c r="CF12" s="713"/>
      <c r="CG12" s="713"/>
      <c r="CH12" s="713"/>
      <c r="CI12" s="713"/>
      <c r="CJ12" s="713"/>
      <c r="CK12" s="713"/>
      <c r="CL12" s="713"/>
      <c r="CM12" s="713"/>
      <c r="CN12" s="713"/>
      <c r="CO12" s="713"/>
      <c r="CP12" s="713"/>
      <c r="CQ12" s="714"/>
      <c r="CR12" s="679">
        <v>361276</v>
      </c>
      <c r="CS12" s="680"/>
      <c r="CT12" s="680"/>
      <c r="CU12" s="680"/>
      <c r="CV12" s="680"/>
      <c r="CW12" s="680"/>
      <c r="CX12" s="680"/>
      <c r="CY12" s="681"/>
      <c r="CZ12" s="716">
        <v>0.7</v>
      </c>
      <c r="DA12" s="716"/>
      <c r="DB12" s="716"/>
      <c r="DC12" s="716"/>
      <c r="DD12" s="685" t="s">
        <v>138</v>
      </c>
      <c r="DE12" s="680"/>
      <c r="DF12" s="680"/>
      <c r="DG12" s="680"/>
      <c r="DH12" s="680"/>
      <c r="DI12" s="680"/>
      <c r="DJ12" s="680"/>
      <c r="DK12" s="680"/>
      <c r="DL12" s="680"/>
      <c r="DM12" s="680"/>
      <c r="DN12" s="680"/>
      <c r="DO12" s="680"/>
      <c r="DP12" s="681"/>
      <c r="DQ12" s="685">
        <v>261674</v>
      </c>
      <c r="DR12" s="680"/>
      <c r="DS12" s="680"/>
      <c r="DT12" s="680"/>
      <c r="DU12" s="680"/>
      <c r="DV12" s="680"/>
      <c r="DW12" s="680"/>
      <c r="DX12" s="680"/>
      <c r="DY12" s="680"/>
      <c r="DZ12" s="680"/>
      <c r="EA12" s="680"/>
      <c r="EB12" s="680"/>
      <c r="EC12" s="723"/>
    </row>
    <row r="13" spans="2:143" ht="11.25" customHeight="1">
      <c r="B13" s="676" t="s">
        <v>253</v>
      </c>
      <c r="C13" s="677"/>
      <c r="D13" s="677"/>
      <c r="E13" s="677"/>
      <c r="F13" s="677"/>
      <c r="G13" s="677"/>
      <c r="H13" s="677"/>
      <c r="I13" s="677"/>
      <c r="J13" s="677"/>
      <c r="K13" s="677"/>
      <c r="L13" s="677"/>
      <c r="M13" s="677"/>
      <c r="N13" s="677"/>
      <c r="O13" s="677"/>
      <c r="P13" s="677"/>
      <c r="Q13" s="678"/>
      <c r="R13" s="679" t="s">
        <v>242</v>
      </c>
      <c r="S13" s="680"/>
      <c r="T13" s="680"/>
      <c r="U13" s="680"/>
      <c r="V13" s="680"/>
      <c r="W13" s="680"/>
      <c r="X13" s="680"/>
      <c r="Y13" s="681"/>
      <c r="Z13" s="716" t="s">
        <v>138</v>
      </c>
      <c r="AA13" s="716"/>
      <c r="AB13" s="716"/>
      <c r="AC13" s="716"/>
      <c r="AD13" s="717" t="s">
        <v>138</v>
      </c>
      <c r="AE13" s="717"/>
      <c r="AF13" s="717"/>
      <c r="AG13" s="717"/>
      <c r="AH13" s="717"/>
      <c r="AI13" s="717"/>
      <c r="AJ13" s="717"/>
      <c r="AK13" s="717"/>
      <c r="AL13" s="682" t="s">
        <v>242</v>
      </c>
      <c r="AM13" s="683"/>
      <c r="AN13" s="683"/>
      <c r="AO13" s="718"/>
      <c r="AP13" s="676" t="s">
        <v>254</v>
      </c>
      <c r="AQ13" s="677"/>
      <c r="AR13" s="677"/>
      <c r="AS13" s="677"/>
      <c r="AT13" s="677"/>
      <c r="AU13" s="677"/>
      <c r="AV13" s="677"/>
      <c r="AW13" s="677"/>
      <c r="AX13" s="677"/>
      <c r="AY13" s="677"/>
      <c r="AZ13" s="677"/>
      <c r="BA13" s="677"/>
      <c r="BB13" s="677"/>
      <c r="BC13" s="677"/>
      <c r="BD13" s="677"/>
      <c r="BE13" s="677"/>
      <c r="BF13" s="678"/>
      <c r="BG13" s="679">
        <v>12599133</v>
      </c>
      <c r="BH13" s="680"/>
      <c r="BI13" s="680"/>
      <c r="BJ13" s="680"/>
      <c r="BK13" s="680"/>
      <c r="BL13" s="680"/>
      <c r="BM13" s="680"/>
      <c r="BN13" s="681"/>
      <c r="BO13" s="716">
        <v>42.5</v>
      </c>
      <c r="BP13" s="716"/>
      <c r="BQ13" s="716"/>
      <c r="BR13" s="716"/>
      <c r="BS13" s="685" t="s">
        <v>138</v>
      </c>
      <c r="BT13" s="680"/>
      <c r="BU13" s="680"/>
      <c r="BV13" s="680"/>
      <c r="BW13" s="680"/>
      <c r="BX13" s="680"/>
      <c r="BY13" s="680"/>
      <c r="BZ13" s="680"/>
      <c r="CA13" s="680"/>
      <c r="CB13" s="723"/>
      <c r="CD13" s="712" t="s">
        <v>255</v>
      </c>
      <c r="CE13" s="713"/>
      <c r="CF13" s="713"/>
      <c r="CG13" s="713"/>
      <c r="CH13" s="713"/>
      <c r="CI13" s="713"/>
      <c r="CJ13" s="713"/>
      <c r="CK13" s="713"/>
      <c r="CL13" s="713"/>
      <c r="CM13" s="713"/>
      <c r="CN13" s="713"/>
      <c r="CO13" s="713"/>
      <c r="CP13" s="713"/>
      <c r="CQ13" s="714"/>
      <c r="CR13" s="679">
        <v>4898848</v>
      </c>
      <c r="CS13" s="680"/>
      <c r="CT13" s="680"/>
      <c r="CU13" s="680"/>
      <c r="CV13" s="680"/>
      <c r="CW13" s="680"/>
      <c r="CX13" s="680"/>
      <c r="CY13" s="681"/>
      <c r="CZ13" s="716">
        <v>8.9</v>
      </c>
      <c r="DA13" s="716"/>
      <c r="DB13" s="716"/>
      <c r="DC13" s="716"/>
      <c r="DD13" s="685">
        <v>1726562</v>
      </c>
      <c r="DE13" s="680"/>
      <c r="DF13" s="680"/>
      <c r="DG13" s="680"/>
      <c r="DH13" s="680"/>
      <c r="DI13" s="680"/>
      <c r="DJ13" s="680"/>
      <c r="DK13" s="680"/>
      <c r="DL13" s="680"/>
      <c r="DM13" s="680"/>
      <c r="DN13" s="680"/>
      <c r="DO13" s="680"/>
      <c r="DP13" s="681"/>
      <c r="DQ13" s="685">
        <v>3368240</v>
      </c>
      <c r="DR13" s="680"/>
      <c r="DS13" s="680"/>
      <c r="DT13" s="680"/>
      <c r="DU13" s="680"/>
      <c r="DV13" s="680"/>
      <c r="DW13" s="680"/>
      <c r="DX13" s="680"/>
      <c r="DY13" s="680"/>
      <c r="DZ13" s="680"/>
      <c r="EA13" s="680"/>
      <c r="EB13" s="680"/>
      <c r="EC13" s="723"/>
    </row>
    <row r="14" spans="2:143" ht="11.25" customHeight="1">
      <c r="B14" s="676" t="s">
        <v>256</v>
      </c>
      <c r="C14" s="677"/>
      <c r="D14" s="677"/>
      <c r="E14" s="677"/>
      <c r="F14" s="677"/>
      <c r="G14" s="677"/>
      <c r="H14" s="677"/>
      <c r="I14" s="677"/>
      <c r="J14" s="677"/>
      <c r="K14" s="677"/>
      <c r="L14" s="677"/>
      <c r="M14" s="677"/>
      <c r="N14" s="677"/>
      <c r="O14" s="677"/>
      <c r="P14" s="677"/>
      <c r="Q14" s="678"/>
      <c r="R14" s="679">
        <v>50311</v>
      </c>
      <c r="S14" s="680"/>
      <c r="T14" s="680"/>
      <c r="U14" s="680"/>
      <c r="V14" s="680"/>
      <c r="W14" s="680"/>
      <c r="X14" s="680"/>
      <c r="Y14" s="681"/>
      <c r="Z14" s="716">
        <v>0.1</v>
      </c>
      <c r="AA14" s="716"/>
      <c r="AB14" s="716"/>
      <c r="AC14" s="716"/>
      <c r="AD14" s="717">
        <v>50311</v>
      </c>
      <c r="AE14" s="717"/>
      <c r="AF14" s="717"/>
      <c r="AG14" s="717"/>
      <c r="AH14" s="717"/>
      <c r="AI14" s="717"/>
      <c r="AJ14" s="717"/>
      <c r="AK14" s="717"/>
      <c r="AL14" s="682">
        <v>0.2</v>
      </c>
      <c r="AM14" s="683"/>
      <c r="AN14" s="683"/>
      <c r="AO14" s="718"/>
      <c r="AP14" s="676" t="s">
        <v>257</v>
      </c>
      <c r="AQ14" s="677"/>
      <c r="AR14" s="677"/>
      <c r="AS14" s="677"/>
      <c r="AT14" s="677"/>
      <c r="AU14" s="677"/>
      <c r="AV14" s="677"/>
      <c r="AW14" s="677"/>
      <c r="AX14" s="677"/>
      <c r="AY14" s="677"/>
      <c r="AZ14" s="677"/>
      <c r="BA14" s="677"/>
      <c r="BB14" s="677"/>
      <c r="BC14" s="677"/>
      <c r="BD14" s="677"/>
      <c r="BE14" s="677"/>
      <c r="BF14" s="678"/>
      <c r="BG14" s="679">
        <v>117695</v>
      </c>
      <c r="BH14" s="680"/>
      <c r="BI14" s="680"/>
      <c r="BJ14" s="680"/>
      <c r="BK14" s="680"/>
      <c r="BL14" s="680"/>
      <c r="BM14" s="680"/>
      <c r="BN14" s="681"/>
      <c r="BO14" s="716">
        <v>0.4</v>
      </c>
      <c r="BP14" s="716"/>
      <c r="BQ14" s="716"/>
      <c r="BR14" s="716"/>
      <c r="BS14" s="685" t="s">
        <v>138</v>
      </c>
      <c r="BT14" s="680"/>
      <c r="BU14" s="680"/>
      <c r="BV14" s="680"/>
      <c r="BW14" s="680"/>
      <c r="BX14" s="680"/>
      <c r="BY14" s="680"/>
      <c r="BZ14" s="680"/>
      <c r="CA14" s="680"/>
      <c r="CB14" s="723"/>
      <c r="CD14" s="712" t="s">
        <v>258</v>
      </c>
      <c r="CE14" s="713"/>
      <c r="CF14" s="713"/>
      <c r="CG14" s="713"/>
      <c r="CH14" s="713"/>
      <c r="CI14" s="713"/>
      <c r="CJ14" s="713"/>
      <c r="CK14" s="713"/>
      <c r="CL14" s="713"/>
      <c r="CM14" s="713"/>
      <c r="CN14" s="713"/>
      <c r="CO14" s="713"/>
      <c r="CP14" s="713"/>
      <c r="CQ14" s="714"/>
      <c r="CR14" s="679">
        <v>2535877</v>
      </c>
      <c r="CS14" s="680"/>
      <c r="CT14" s="680"/>
      <c r="CU14" s="680"/>
      <c r="CV14" s="680"/>
      <c r="CW14" s="680"/>
      <c r="CX14" s="680"/>
      <c r="CY14" s="681"/>
      <c r="CZ14" s="716">
        <v>4.5999999999999996</v>
      </c>
      <c r="DA14" s="716"/>
      <c r="DB14" s="716"/>
      <c r="DC14" s="716"/>
      <c r="DD14" s="685">
        <v>136922</v>
      </c>
      <c r="DE14" s="680"/>
      <c r="DF14" s="680"/>
      <c r="DG14" s="680"/>
      <c r="DH14" s="680"/>
      <c r="DI14" s="680"/>
      <c r="DJ14" s="680"/>
      <c r="DK14" s="680"/>
      <c r="DL14" s="680"/>
      <c r="DM14" s="680"/>
      <c r="DN14" s="680"/>
      <c r="DO14" s="680"/>
      <c r="DP14" s="681"/>
      <c r="DQ14" s="685">
        <v>2527136</v>
      </c>
      <c r="DR14" s="680"/>
      <c r="DS14" s="680"/>
      <c r="DT14" s="680"/>
      <c r="DU14" s="680"/>
      <c r="DV14" s="680"/>
      <c r="DW14" s="680"/>
      <c r="DX14" s="680"/>
      <c r="DY14" s="680"/>
      <c r="DZ14" s="680"/>
      <c r="EA14" s="680"/>
      <c r="EB14" s="680"/>
      <c r="EC14" s="723"/>
    </row>
    <row r="15" spans="2:143" ht="11.25" customHeight="1">
      <c r="B15" s="676" t="s">
        <v>259</v>
      </c>
      <c r="C15" s="677"/>
      <c r="D15" s="677"/>
      <c r="E15" s="677"/>
      <c r="F15" s="677"/>
      <c r="G15" s="677"/>
      <c r="H15" s="677"/>
      <c r="I15" s="677"/>
      <c r="J15" s="677"/>
      <c r="K15" s="677"/>
      <c r="L15" s="677"/>
      <c r="M15" s="677"/>
      <c r="N15" s="677"/>
      <c r="O15" s="677"/>
      <c r="P15" s="677"/>
      <c r="Q15" s="678"/>
      <c r="R15" s="679" t="s">
        <v>138</v>
      </c>
      <c r="S15" s="680"/>
      <c r="T15" s="680"/>
      <c r="U15" s="680"/>
      <c r="V15" s="680"/>
      <c r="W15" s="680"/>
      <c r="X15" s="680"/>
      <c r="Y15" s="681"/>
      <c r="Z15" s="716" t="s">
        <v>138</v>
      </c>
      <c r="AA15" s="716"/>
      <c r="AB15" s="716"/>
      <c r="AC15" s="716"/>
      <c r="AD15" s="717" t="s">
        <v>242</v>
      </c>
      <c r="AE15" s="717"/>
      <c r="AF15" s="717"/>
      <c r="AG15" s="717"/>
      <c r="AH15" s="717"/>
      <c r="AI15" s="717"/>
      <c r="AJ15" s="717"/>
      <c r="AK15" s="717"/>
      <c r="AL15" s="682" t="s">
        <v>242</v>
      </c>
      <c r="AM15" s="683"/>
      <c r="AN15" s="683"/>
      <c r="AO15" s="718"/>
      <c r="AP15" s="676" t="s">
        <v>260</v>
      </c>
      <c r="AQ15" s="677"/>
      <c r="AR15" s="677"/>
      <c r="AS15" s="677"/>
      <c r="AT15" s="677"/>
      <c r="AU15" s="677"/>
      <c r="AV15" s="677"/>
      <c r="AW15" s="677"/>
      <c r="AX15" s="677"/>
      <c r="AY15" s="677"/>
      <c r="AZ15" s="677"/>
      <c r="BA15" s="677"/>
      <c r="BB15" s="677"/>
      <c r="BC15" s="677"/>
      <c r="BD15" s="677"/>
      <c r="BE15" s="677"/>
      <c r="BF15" s="678"/>
      <c r="BG15" s="679">
        <v>997705</v>
      </c>
      <c r="BH15" s="680"/>
      <c r="BI15" s="680"/>
      <c r="BJ15" s="680"/>
      <c r="BK15" s="680"/>
      <c r="BL15" s="680"/>
      <c r="BM15" s="680"/>
      <c r="BN15" s="681"/>
      <c r="BO15" s="716">
        <v>3.4</v>
      </c>
      <c r="BP15" s="716"/>
      <c r="BQ15" s="716"/>
      <c r="BR15" s="716"/>
      <c r="BS15" s="685" t="s">
        <v>242</v>
      </c>
      <c r="BT15" s="680"/>
      <c r="BU15" s="680"/>
      <c r="BV15" s="680"/>
      <c r="BW15" s="680"/>
      <c r="BX15" s="680"/>
      <c r="BY15" s="680"/>
      <c r="BZ15" s="680"/>
      <c r="CA15" s="680"/>
      <c r="CB15" s="723"/>
      <c r="CD15" s="712" t="s">
        <v>261</v>
      </c>
      <c r="CE15" s="713"/>
      <c r="CF15" s="713"/>
      <c r="CG15" s="713"/>
      <c r="CH15" s="713"/>
      <c r="CI15" s="713"/>
      <c r="CJ15" s="713"/>
      <c r="CK15" s="713"/>
      <c r="CL15" s="713"/>
      <c r="CM15" s="713"/>
      <c r="CN15" s="713"/>
      <c r="CO15" s="713"/>
      <c r="CP15" s="713"/>
      <c r="CQ15" s="714"/>
      <c r="CR15" s="679">
        <v>8865655</v>
      </c>
      <c r="CS15" s="680"/>
      <c r="CT15" s="680"/>
      <c r="CU15" s="680"/>
      <c r="CV15" s="680"/>
      <c r="CW15" s="680"/>
      <c r="CX15" s="680"/>
      <c r="CY15" s="681"/>
      <c r="CZ15" s="716">
        <v>16</v>
      </c>
      <c r="DA15" s="716"/>
      <c r="DB15" s="716"/>
      <c r="DC15" s="716"/>
      <c r="DD15" s="685">
        <v>4835386</v>
      </c>
      <c r="DE15" s="680"/>
      <c r="DF15" s="680"/>
      <c r="DG15" s="680"/>
      <c r="DH15" s="680"/>
      <c r="DI15" s="680"/>
      <c r="DJ15" s="680"/>
      <c r="DK15" s="680"/>
      <c r="DL15" s="680"/>
      <c r="DM15" s="680"/>
      <c r="DN15" s="680"/>
      <c r="DO15" s="680"/>
      <c r="DP15" s="681"/>
      <c r="DQ15" s="685">
        <v>4032847</v>
      </c>
      <c r="DR15" s="680"/>
      <c r="DS15" s="680"/>
      <c r="DT15" s="680"/>
      <c r="DU15" s="680"/>
      <c r="DV15" s="680"/>
      <c r="DW15" s="680"/>
      <c r="DX15" s="680"/>
      <c r="DY15" s="680"/>
      <c r="DZ15" s="680"/>
      <c r="EA15" s="680"/>
      <c r="EB15" s="680"/>
      <c r="EC15" s="723"/>
    </row>
    <row r="16" spans="2:143" ht="11.25" customHeight="1">
      <c r="B16" s="676" t="s">
        <v>262</v>
      </c>
      <c r="C16" s="677"/>
      <c r="D16" s="677"/>
      <c r="E16" s="677"/>
      <c r="F16" s="677"/>
      <c r="G16" s="677"/>
      <c r="H16" s="677"/>
      <c r="I16" s="677"/>
      <c r="J16" s="677"/>
      <c r="K16" s="677"/>
      <c r="L16" s="677"/>
      <c r="M16" s="677"/>
      <c r="N16" s="677"/>
      <c r="O16" s="677"/>
      <c r="P16" s="677"/>
      <c r="Q16" s="678"/>
      <c r="R16" s="679">
        <v>15227</v>
      </c>
      <c r="S16" s="680"/>
      <c r="T16" s="680"/>
      <c r="U16" s="680"/>
      <c r="V16" s="680"/>
      <c r="W16" s="680"/>
      <c r="X16" s="680"/>
      <c r="Y16" s="681"/>
      <c r="Z16" s="716">
        <v>0</v>
      </c>
      <c r="AA16" s="716"/>
      <c r="AB16" s="716"/>
      <c r="AC16" s="716"/>
      <c r="AD16" s="717">
        <v>15227</v>
      </c>
      <c r="AE16" s="717"/>
      <c r="AF16" s="717"/>
      <c r="AG16" s="717"/>
      <c r="AH16" s="717"/>
      <c r="AI16" s="717"/>
      <c r="AJ16" s="717"/>
      <c r="AK16" s="717"/>
      <c r="AL16" s="682">
        <v>0</v>
      </c>
      <c r="AM16" s="683"/>
      <c r="AN16" s="683"/>
      <c r="AO16" s="718"/>
      <c r="AP16" s="676" t="s">
        <v>263</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716" t="s">
        <v>242</v>
      </c>
      <c r="BP16" s="716"/>
      <c r="BQ16" s="716"/>
      <c r="BR16" s="716"/>
      <c r="BS16" s="685" t="s">
        <v>242</v>
      </c>
      <c r="BT16" s="680"/>
      <c r="BU16" s="680"/>
      <c r="BV16" s="680"/>
      <c r="BW16" s="680"/>
      <c r="BX16" s="680"/>
      <c r="BY16" s="680"/>
      <c r="BZ16" s="680"/>
      <c r="CA16" s="680"/>
      <c r="CB16" s="723"/>
      <c r="CD16" s="712" t="s">
        <v>264</v>
      </c>
      <c r="CE16" s="713"/>
      <c r="CF16" s="713"/>
      <c r="CG16" s="713"/>
      <c r="CH16" s="713"/>
      <c r="CI16" s="713"/>
      <c r="CJ16" s="713"/>
      <c r="CK16" s="713"/>
      <c r="CL16" s="713"/>
      <c r="CM16" s="713"/>
      <c r="CN16" s="713"/>
      <c r="CO16" s="713"/>
      <c r="CP16" s="713"/>
      <c r="CQ16" s="714"/>
      <c r="CR16" s="679" t="s">
        <v>138</v>
      </c>
      <c r="CS16" s="680"/>
      <c r="CT16" s="680"/>
      <c r="CU16" s="680"/>
      <c r="CV16" s="680"/>
      <c r="CW16" s="680"/>
      <c r="CX16" s="680"/>
      <c r="CY16" s="681"/>
      <c r="CZ16" s="716" t="s">
        <v>138</v>
      </c>
      <c r="DA16" s="716"/>
      <c r="DB16" s="716"/>
      <c r="DC16" s="716"/>
      <c r="DD16" s="685" t="s">
        <v>138</v>
      </c>
      <c r="DE16" s="680"/>
      <c r="DF16" s="680"/>
      <c r="DG16" s="680"/>
      <c r="DH16" s="680"/>
      <c r="DI16" s="680"/>
      <c r="DJ16" s="680"/>
      <c r="DK16" s="680"/>
      <c r="DL16" s="680"/>
      <c r="DM16" s="680"/>
      <c r="DN16" s="680"/>
      <c r="DO16" s="680"/>
      <c r="DP16" s="681"/>
      <c r="DQ16" s="685" t="s">
        <v>138</v>
      </c>
      <c r="DR16" s="680"/>
      <c r="DS16" s="680"/>
      <c r="DT16" s="680"/>
      <c r="DU16" s="680"/>
      <c r="DV16" s="680"/>
      <c r="DW16" s="680"/>
      <c r="DX16" s="680"/>
      <c r="DY16" s="680"/>
      <c r="DZ16" s="680"/>
      <c r="EA16" s="680"/>
      <c r="EB16" s="680"/>
      <c r="EC16" s="723"/>
    </row>
    <row r="17" spans="2:133" ht="11.25" customHeight="1">
      <c r="B17" s="676" t="s">
        <v>265</v>
      </c>
      <c r="C17" s="677"/>
      <c r="D17" s="677"/>
      <c r="E17" s="677"/>
      <c r="F17" s="677"/>
      <c r="G17" s="677"/>
      <c r="H17" s="677"/>
      <c r="I17" s="677"/>
      <c r="J17" s="677"/>
      <c r="K17" s="677"/>
      <c r="L17" s="677"/>
      <c r="M17" s="677"/>
      <c r="N17" s="677"/>
      <c r="O17" s="677"/>
      <c r="P17" s="677"/>
      <c r="Q17" s="678"/>
      <c r="R17" s="679">
        <v>433114</v>
      </c>
      <c r="S17" s="680"/>
      <c r="T17" s="680"/>
      <c r="U17" s="680"/>
      <c r="V17" s="680"/>
      <c r="W17" s="680"/>
      <c r="X17" s="680"/>
      <c r="Y17" s="681"/>
      <c r="Z17" s="716">
        <v>0.7</v>
      </c>
      <c r="AA17" s="716"/>
      <c r="AB17" s="716"/>
      <c r="AC17" s="716"/>
      <c r="AD17" s="717">
        <v>433114</v>
      </c>
      <c r="AE17" s="717"/>
      <c r="AF17" s="717"/>
      <c r="AG17" s="717"/>
      <c r="AH17" s="717"/>
      <c r="AI17" s="717"/>
      <c r="AJ17" s="717"/>
      <c r="AK17" s="717"/>
      <c r="AL17" s="682">
        <v>1.4</v>
      </c>
      <c r="AM17" s="683"/>
      <c r="AN17" s="683"/>
      <c r="AO17" s="718"/>
      <c r="AP17" s="676" t="s">
        <v>266</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716" t="s">
        <v>242</v>
      </c>
      <c r="BP17" s="716"/>
      <c r="BQ17" s="716"/>
      <c r="BR17" s="716"/>
      <c r="BS17" s="685" t="s">
        <v>138</v>
      </c>
      <c r="BT17" s="680"/>
      <c r="BU17" s="680"/>
      <c r="BV17" s="680"/>
      <c r="BW17" s="680"/>
      <c r="BX17" s="680"/>
      <c r="BY17" s="680"/>
      <c r="BZ17" s="680"/>
      <c r="CA17" s="680"/>
      <c r="CB17" s="723"/>
      <c r="CD17" s="712" t="s">
        <v>267</v>
      </c>
      <c r="CE17" s="713"/>
      <c r="CF17" s="713"/>
      <c r="CG17" s="713"/>
      <c r="CH17" s="713"/>
      <c r="CI17" s="713"/>
      <c r="CJ17" s="713"/>
      <c r="CK17" s="713"/>
      <c r="CL17" s="713"/>
      <c r="CM17" s="713"/>
      <c r="CN17" s="713"/>
      <c r="CO17" s="713"/>
      <c r="CP17" s="713"/>
      <c r="CQ17" s="714"/>
      <c r="CR17" s="679">
        <v>3208320</v>
      </c>
      <c r="CS17" s="680"/>
      <c r="CT17" s="680"/>
      <c r="CU17" s="680"/>
      <c r="CV17" s="680"/>
      <c r="CW17" s="680"/>
      <c r="CX17" s="680"/>
      <c r="CY17" s="681"/>
      <c r="CZ17" s="716">
        <v>5.8</v>
      </c>
      <c r="DA17" s="716"/>
      <c r="DB17" s="716"/>
      <c r="DC17" s="716"/>
      <c r="DD17" s="685" t="s">
        <v>242</v>
      </c>
      <c r="DE17" s="680"/>
      <c r="DF17" s="680"/>
      <c r="DG17" s="680"/>
      <c r="DH17" s="680"/>
      <c r="DI17" s="680"/>
      <c r="DJ17" s="680"/>
      <c r="DK17" s="680"/>
      <c r="DL17" s="680"/>
      <c r="DM17" s="680"/>
      <c r="DN17" s="680"/>
      <c r="DO17" s="680"/>
      <c r="DP17" s="681"/>
      <c r="DQ17" s="685">
        <v>3124545</v>
      </c>
      <c r="DR17" s="680"/>
      <c r="DS17" s="680"/>
      <c r="DT17" s="680"/>
      <c r="DU17" s="680"/>
      <c r="DV17" s="680"/>
      <c r="DW17" s="680"/>
      <c r="DX17" s="680"/>
      <c r="DY17" s="680"/>
      <c r="DZ17" s="680"/>
      <c r="EA17" s="680"/>
      <c r="EB17" s="680"/>
      <c r="EC17" s="723"/>
    </row>
    <row r="18" spans="2:133" ht="11.25" customHeight="1">
      <c r="B18" s="676" t="s">
        <v>268</v>
      </c>
      <c r="C18" s="677"/>
      <c r="D18" s="677"/>
      <c r="E18" s="677"/>
      <c r="F18" s="677"/>
      <c r="G18" s="677"/>
      <c r="H18" s="677"/>
      <c r="I18" s="677"/>
      <c r="J18" s="677"/>
      <c r="K18" s="677"/>
      <c r="L18" s="677"/>
      <c r="M18" s="677"/>
      <c r="N18" s="677"/>
      <c r="O18" s="677"/>
      <c r="P18" s="677"/>
      <c r="Q18" s="678"/>
      <c r="R18" s="679">
        <v>168460</v>
      </c>
      <c r="S18" s="680"/>
      <c r="T18" s="680"/>
      <c r="U18" s="680"/>
      <c r="V18" s="680"/>
      <c r="W18" s="680"/>
      <c r="X18" s="680"/>
      <c r="Y18" s="681"/>
      <c r="Z18" s="716">
        <v>0.3</v>
      </c>
      <c r="AA18" s="716"/>
      <c r="AB18" s="716"/>
      <c r="AC18" s="716"/>
      <c r="AD18" s="717">
        <v>168460</v>
      </c>
      <c r="AE18" s="717"/>
      <c r="AF18" s="717"/>
      <c r="AG18" s="717"/>
      <c r="AH18" s="717"/>
      <c r="AI18" s="717"/>
      <c r="AJ18" s="717"/>
      <c r="AK18" s="717"/>
      <c r="AL18" s="682">
        <v>0.5</v>
      </c>
      <c r="AM18" s="683"/>
      <c r="AN18" s="683"/>
      <c r="AO18" s="718"/>
      <c r="AP18" s="676" t="s">
        <v>269</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716" t="s">
        <v>138</v>
      </c>
      <c r="BP18" s="716"/>
      <c r="BQ18" s="716"/>
      <c r="BR18" s="716"/>
      <c r="BS18" s="685" t="s">
        <v>138</v>
      </c>
      <c r="BT18" s="680"/>
      <c r="BU18" s="680"/>
      <c r="BV18" s="680"/>
      <c r="BW18" s="680"/>
      <c r="BX18" s="680"/>
      <c r="BY18" s="680"/>
      <c r="BZ18" s="680"/>
      <c r="CA18" s="680"/>
      <c r="CB18" s="723"/>
      <c r="CD18" s="712" t="s">
        <v>270</v>
      </c>
      <c r="CE18" s="713"/>
      <c r="CF18" s="713"/>
      <c r="CG18" s="713"/>
      <c r="CH18" s="713"/>
      <c r="CI18" s="713"/>
      <c r="CJ18" s="713"/>
      <c r="CK18" s="713"/>
      <c r="CL18" s="713"/>
      <c r="CM18" s="713"/>
      <c r="CN18" s="713"/>
      <c r="CO18" s="713"/>
      <c r="CP18" s="713"/>
      <c r="CQ18" s="714"/>
      <c r="CR18" s="679" t="s">
        <v>242</v>
      </c>
      <c r="CS18" s="680"/>
      <c r="CT18" s="680"/>
      <c r="CU18" s="680"/>
      <c r="CV18" s="680"/>
      <c r="CW18" s="680"/>
      <c r="CX18" s="680"/>
      <c r="CY18" s="681"/>
      <c r="CZ18" s="716" t="s">
        <v>242</v>
      </c>
      <c r="DA18" s="716"/>
      <c r="DB18" s="716"/>
      <c r="DC18" s="716"/>
      <c r="DD18" s="685" t="s">
        <v>242</v>
      </c>
      <c r="DE18" s="680"/>
      <c r="DF18" s="680"/>
      <c r="DG18" s="680"/>
      <c r="DH18" s="680"/>
      <c r="DI18" s="680"/>
      <c r="DJ18" s="680"/>
      <c r="DK18" s="680"/>
      <c r="DL18" s="680"/>
      <c r="DM18" s="680"/>
      <c r="DN18" s="680"/>
      <c r="DO18" s="680"/>
      <c r="DP18" s="681"/>
      <c r="DQ18" s="685" t="s">
        <v>138</v>
      </c>
      <c r="DR18" s="680"/>
      <c r="DS18" s="680"/>
      <c r="DT18" s="680"/>
      <c r="DU18" s="680"/>
      <c r="DV18" s="680"/>
      <c r="DW18" s="680"/>
      <c r="DX18" s="680"/>
      <c r="DY18" s="680"/>
      <c r="DZ18" s="680"/>
      <c r="EA18" s="680"/>
      <c r="EB18" s="680"/>
      <c r="EC18" s="723"/>
    </row>
    <row r="19" spans="2:133" ht="11.25" customHeight="1">
      <c r="B19" s="676" t="s">
        <v>271</v>
      </c>
      <c r="C19" s="677"/>
      <c r="D19" s="677"/>
      <c r="E19" s="677"/>
      <c r="F19" s="677"/>
      <c r="G19" s="677"/>
      <c r="H19" s="677"/>
      <c r="I19" s="677"/>
      <c r="J19" s="677"/>
      <c r="K19" s="677"/>
      <c r="L19" s="677"/>
      <c r="M19" s="677"/>
      <c r="N19" s="677"/>
      <c r="O19" s="677"/>
      <c r="P19" s="677"/>
      <c r="Q19" s="678"/>
      <c r="R19" s="679">
        <v>6405</v>
      </c>
      <c r="S19" s="680"/>
      <c r="T19" s="680"/>
      <c r="U19" s="680"/>
      <c r="V19" s="680"/>
      <c r="W19" s="680"/>
      <c r="X19" s="680"/>
      <c r="Y19" s="681"/>
      <c r="Z19" s="716">
        <v>0</v>
      </c>
      <c r="AA19" s="716"/>
      <c r="AB19" s="716"/>
      <c r="AC19" s="716"/>
      <c r="AD19" s="717">
        <v>6405</v>
      </c>
      <c r="AE19" s="717"/>
      <c r="AF19" s="717"/>
      <c r="AG19" s="717"/>
      <c r="AH19" s="717"/>
      <c r="AI19" s="717"/>
      <c r="AJ19" s="717"/>
      <c r="AK19" s="717"/>
      <c r="AL19" s="682">
        <v>0</v>
      </c>
      <c r="AM19" s="683"/>
      <c r="AN19" s="683"/>
      <c r="AO19" s="718"/>
      <c r="AP19" s="676" t="s">
        <v>272</v>
      </c>
      <c r="AQ19" s="677"/>
      <c r="AR19" s="677"/>
      <c r="AS19" s="677"/>
      <c r="AT19" s="677"/>
      <c r="AU19" s="677"/>
      <c r="AV19" s="677"/>
      <c r="AW19" s="677"/>
      <c r="AX19" s="677"/>
      <c r="AY19" s="677"/>
      <c r="AZ19" s="677"/>
      <c r="BA19" s="677"/>
      <c r="BB19" s="677"/>
      <c r="BC19" s="677"/>
      <c r="BD19" s="677"/>
      <c r="BE19" s="677"/>
      <c r="BF19" s="678"/>
      <c r="BG19" s="679">
        <v>1813356</v>
      </c>
      <c r="BH19" s="680"/>
      <c r="BI19" s="680"/>
      <c r="BJ19" s="680"/>
      <c r="BK19" s="680"/>
      <c r="BL19" s="680"/>
      <c r="BM19" s="680"/>
      <c r="BN19" s="681"/>
      <c r="BO19" s="716">
        <v>6.1</v>
      </c>
      <c r="BP19" s="716"/>
      <c r="BQ19" s="716"/>
      <c r="BR19" s="716"/>
      <c r="BS19" s="685" t="s">
        <v>138</v>
      </c>
      <c r="BT19" s="680"/>
      <c r="BU19" s="680"/>
      <c r="BV19" s="680"/>
      <c r="BW19" s="680"/>
      <c r="BX19" s="680"/>
      <c r="BY19" s="680"/>
      <c r="BZ19" s="680"/>
      <c r="CA19" s="680"/>
      <c r="CB19" s="723"/>
      <c r="CD19" s="712" t="s">
        <v>273</v>
      </c>
      <c r="CE19" s="713"/>
      <c r="CF19" s="713"/>
      <c r="CG19" s="713"/>
      <c r="CH19" s="713"/>
      <c r="CI19" s="713"/>
      <c r="CJ19" s="713"/>
      <c r="CK19" s="713"/>
      <c r="CL19" s="713"/>
      <c r="CM19" s="713"/>
      <c r="CN19" s="713"/>
      <c r="CO19" s="713"/>
      <c r="CP19" s="713"/>
      <c r="CQ19" s="714"/>
      <c r="CR19" s="679" t="s">
        <v>242</v>
      </c>
      <c r="CS19" s="680"/>
      <c r="CT19" s="680"/>
      <c r="CU19" s="680"/>
      <c r="CV19" s="680"/>
      <c r="CW19" s="680"/>
      <c r="CX19" s="680"/>
      <c r="CY19" s="681"/>
      <c r="CZ19" s="716" t="s">
        <v>242</v>
      </c>
      <c r="DA19" s="716"/>
      <c r="DB19" s="716"/>
      <c r="DC19" s="716"/>
      <c r="DD19" s="685" t="s">
        <v>242</v>
      </c>
      <c r="DE19" s="680"/>
      <c r="DF19" s="680"/>
      <c r="DG19" s="680"/>
      <c r="DH19" s="680"/>
      <c r="DI19" s="680"/>
      <c r="DJ19" s="680"/>
      <c r="DK19" s="680"/>
      <c r="DL19" s="680"/>
      <c r="DM19" s="680"/>
      <c r="DN19" s="680"/>
      <c r="DO19" s="680"/>
      <c r="DP19" s="681"/>
      <c r="DQ19" s="685" t="s">
        <v>138</v>
      </c>
      <c r="DR19" s="680"/>
      <c r="DS19" s="680"/>
      <c r="DT19" s="680"/>
      <c r="DU19" s="680"/>
      <c r="DV19" s="680"/>
      <c r="DW19" s="680"/>
      <c r="DX19" s="680"/>
      <c r="DY19" s="680"/>
      <c r="DZ19" s="680"/>
      <c r="EA19" s="680"/>
      <c r="EB19" s="680"/>
      <c r="EC19" s="723"/>
    </row>
    <row r="20" spans="2:133" ht="11.25" customHeight="1">
      <c r="B20" s="676" t="s">
        <v>274</v>
      </c>
      <c r="C20" s="677"/>
      <c r="D20" s="677"/>
      <c r="E20" s="677"/>
      <c r="F20" s="677"/>
      <c r="G20" s="677"/>
      <c r="H20" s="677"/>
      <c r="I20" s="677"/>
      <c r="J20" s="677"/>
      <c r="K20" s="677"/>
      <c r="L20" s="677"/>
      <c r="M20" s="677"/>
      <c r="N20" s="677"/>
      <c r="O20" s="677"/>
      <c r="P20" s="677"/>
      <c r="Q20" s="678"/>
      <c r="R20" s="679">
        <v>1208</v>
      </c>
      <c r="S20" s="680"/>
      <c r="T20" s="680"/>
      <c r="U20" s="680"/>
      <c r="V20" s="680"/>
      <c r="W20" s="680"/>
      <c r="X20" s="680"/>
      <c r="Y20" s="681"/>
      <c r="Z20" s="716">
        <v>0</v>
      </c>
      <c r="AA20" s="716"/>
      <c r="AB20" s="716"/>
      <c r="AC20" s="716"/>
      <c r="AD20" s="717">
        <v>1208</v>
      </c>
      <c r="AE20" s="717"/>
      <c r="AF20" s="717"/>
      <c r="AG20" s="717"/>
      <c r="AH20" s="717"/>
      <c r="AI20" s="717"/>
      <c r="AJ20" s="717"/>
      <c r="AK20" s="717"/>
      <c r="AL20" s="682">
        <v>0</v>
      </c>
      <c r="AM20" s="683"/>
      <c r="AN20" s="683"/>
      <c r="AO20" s="718"/>
      <c r="AP20" s="676" t="s">
        <v>275</v>
      </c>
      <c r="AQ20" s="677"/>
      <c r="AR20" s="677"/>
      <c r="AS20" s="677"/>
      <c r="AT20" s="677"/>
      <c r="AU20" s="677"/>
      <c r="AV20" s="677"/>
      <c r="AW20" s="677"/>
      <c r="AX20" s="677"/>
      <c r="AY20" s="677"/>
      <c r="AZ20" s="677"/>
      <c r="BA20" s="677"/>
      <c r="BB20" s="677"/>
      <c r="BC20" s="677"/>
      <c r="BD20" s="677"/>
      <c r="BE20" s="677"/>
      <c r="BF20" s="678"/>
      <c r="BG20" s="679">
        <v>1813356</v>
      </c>
      <c r="BH20" s="680"/>
      <c r="BI20" s="680"/>
      <c r="BJ20" s="680"/>
      <c r="BK20" s="680"/>
      <c r="BL20" s="680"/>
      <c r="BM20" s="680"/>
      <c r="BN20" s="681"/>
      <c r="BO20" s="716">
        <v>6.1</v>
      </c>
      <c r="BP20" s="716"/>
      <c r="BQ20" s="716"/>
      <c r="BR20" s="716"/>
      <c r="BS20" s="685" t="s">
        <v>138</v>
      </c>
      <c r="BT20" s="680"/>
      <c r="BU20" s="680"/>
      <c r="BV20" s="680"/>
      <c r="BW20" s="680"/>
      <c r="BX20" s="680"/>
      <c r="BY20" s="680"/>
      <c r="BZ20" s="680"/>
      <c r="CA20" s="680"/>
      <c r="CB20" s="723"/>
      <c r="CD20" s="712" t="s">
        <v>276</v>
      </c>
      <c r="CE20" s="713"/>
      <c r="CF20" s="713"/>
      <c r="CG20" s="713"/>
      <c r="CH20" s="713"/>
      <c r="CI20" s="713"/>
      <c r="CJ20" s="713"/>
      <c r="CK20" s="713"/>
      <c r="CL20" s="713"/>
      <c r="CM20" s="713"/>
      <c r="CN20" s="713"/>
      <c r="CO20" s="713"/>
      <c r="CP20" s="713"/>
      <c r="CQ20" s="714"/>
      <c r="CR20" s="679">
        <v>55347469</v>
      </c>
      <c r="CS20" s="680"/>
      <c r="CT20" s="680"/>
      <c r="CU20" s="680"/>
      <c r="CV20" s="680"/>
      <c r="CW20" s="680"/>
      <c r="CX20" s="680"/>
      <c r="CY20" s="681"/>
      <c r="CZ20" s="716">
        <v>100</v>
      </c>
      <c r="DA20" s="716"/>
      <c r="DB20" s="716"/>
      <c r="DC20" s="716"/>
      <c r="DD20" s="685">
        <v>7381495</v>
      </c>
      <c r="DE20" s="680"/>
      <c r="DF20" s="680"/>
      <c r="DG20" s="680"/>
      <c r="DH20" s="680"/>
      <c r="DI20" s="680"/>
      <c r="DJ20" s="680"/>
      <c r="DK20" s="680"/>
      <c r="DL20" s="680"/>
      <c r="DM20" s="680"/>
      <c r="DN20" s="680"/>
      <c r="DO20" s="680"/>
      <c r="DP20" s="681"/>
      <c r="DQ20" s="685">
        <v>34186449</v>
      </c>
      <c r="DR20" s="680"/>
      <c r="DS20" s="680"/>
      <c r="DT20" s="680"/>
      <c r="DU20" s="680"/>
      <c r="DV20" s="680"/>
      <c r="DW20" s="680"/>
      <c r="DX20" s="680"/>
      <c r="DY20" s="680"/>
      <c r="DZ20" s="680"/>
      <c r="EA20" s="680"/>
      <c r="EB20" s="680"/>
      <c r="EC20" s="723"/>
    </row>
    <row r="21" spans="2:133" ht="11.25" customHeight="1">
      <c r="B21" s="676" t="s">
        <v>277</v>
      </c>
      <c r="C21" s="677"/>
      <c r="D21" s="677"/>
      <c r="E21" s="677"/>
      <c r="F21" s="677"/>
      <c r="G21" s="677"/>
      <c r="H21" s="677"/>
      <c r="I21" s="677"/>
      <c r="J21" s="677"/>
      <c r="K21" s="677"/>
      <c r="L21" s="677"/>
      <c r="M21" s="677"/>
      <c r="N21" s="677"/>
      <c r="O21" s="677"/>
      <c r="P21" s="677"/>
      <c r="Q21" s="678"/>
      <c r="R21" s="679">
        <v>257041</v>
      </c>
      <c r="S21" s="680"/>
      <c r="T21" s="680"/>
      <c r="U21" s="680"/>
      <c r="V21" s="680"/>
      <c r="W21" s="680"/>
      <c r="X21" s="680"/>
      <c r="Y21" s="681"/>
      <c r="Z21" s="716">
        <v>0.4</v>
      </c>
      <c r="AA21" s="716"/>
      <c r="AB21" s="716"/>
      <c r="AC21" s="716"/>
      <c r="AD21" s="717">
        <v>257041</v>
      </c>
      <c r="AE21" s="717"/>
      <c r="AF21" s="717"/>
      <c r="AG21" s="717"/>
      <c r="AH21" s="717"/>
      <c r="AI21" s="717"/>
      <c r="AJ21" s="717"/>
      <c r="AK21" s="717"/>
      <c r="AL21" s="682">
        <v>0.8</v>
      </c>
      <c r="AM21" s="683"/>
      <c r="AN21" s="683"/>
      <c r="AO21" s="718"/>
      <c r="AP21" s="774" t="s">
        <v>278</v>
      </c>
      <c r="AQ21" s="781"/>
      <c r="AR21" s="781"/>
      <c r="AS21" s="781"/>
      <c r="AT21" s="781"/>
      <c r="AU21" s="781"/>
      <c r="AV21" s="781"/>
      <c r="AW21" s="781"/>
      <c r="AX21" s="781"/>
      <c r="AY21" s="781"/>
      <c r="AZ21" s="781"/>
      <c r="BA21" s="781"/>
      <c r="BB21" s="781"/>
      <c r="BC21" s="781"/>
      <c r="BD21" s="781"/>
      <c r="BE21" s="781"/>
      <c r="BF21" s="776"/>
      <c r="BG21" s="679" t="s">
        <v>138</v>
      </c>
      <c r="BH21" s="680"/>
      <c r="BI21" s="680"/>
      <c r="BJ21" s="680"/>
      <c r="BK21" s="680"/>
      <c r="BL21" s="680"/>
      <c r="BM21" s="680"/>
      <c r="BN21" s="681"/>
      <c r="BO21" s="716" t="s">
        <v>138</v>
      </c>
      <c r="BP21" s="716"/>
      <c r="BQ21" s="716"/>
      <c r="BR21" s="716"/>
      <c r="BS21" s="685" t="s">
        <v>242</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c r="B22" s="676" t="s">
        <v>279</v>
      </c>
      <c r="C22" s="677"/>
      <c r="D22" s="677"/>
      <c r="E22" s="677"/>
      <c r="F22" s="677"/>
      <c r="G22" s="677"/>
      <c r="H22" s="677"/>
      <c r="I22" s="677"/>
      <c r="J22" s="677"/>
      <c r="K22" s="677"/>
      <c r="L22" s="677"/>
      <c r="M22" s="677"/>
      <c r="N22" s="677"/>
      <c r="O22" s="677"/>
      <c r="P22" s="677"/>
      <c r="Q22" s="678"/>
      <c r="R22" s="679">
        <v>49219</v>
      </c>
      <c r="S22" s="680"/>
      <c r="T22" s="680"/>
      <c r="U22" s="680"/>
      <c r="V22" s="680"/>
      <c r="W22" s="680"/>
      <c r="X22" s="680"/>
      <c r="Y22" s="681"/>
      <c r="Z22" s="716">
        <v>0.1</v>
      </c>
      <c r="AA22" s="716"/>
      <c r="AB22" s="716"/>
      <c r="AC22" s="716"/>
      <c r="AD22" s="717" t="s">
        <v>138</v>
      </c>
      <c r="AE22" s="717"/>
      <c r="AF22" s="717"/>
      <c r="AG22" s="717"/>
      <c r="AH22" s="717"/>
      <c r="AI22" s="717"/>
      <c r="AJ22" s="717"/>
      <c r="AK22" s="717"/>
      <c r="AL22" s="682" t="s">
        <v>242</v>
      </c>
      <c r="AM22" s="683"/>
      <c r="AN22" s="683"/>
      <c r="AO22" s="718"/>
      <c r="AP22" s="774" t="s">
        <v>280</v>
      </c>
      <c r="AQ22" s="781"/>
      <c r="AR22" s="781"/>
      <c r="AS22" s="781"/>
      <c r="AT22" s="781"/>
      <c r="AU22" s="781"/>
      <c r="AV22" s="781"/>
      <c r="AW22" s="781"/>
      <c r="AX22" s="781"/>
      <c r="AY22" s="781"/>
      <c r="AZ22" s="781"/>
      <c r="BA22" s="781"/>
      <c r="BB22" s="781"/>
      <c r="BC22" s="781"/>
      <c r="BD22" s="781"/>
      <c r="BE22" s="781"/>
      <c r="BF22" s="776"/>
      <c r="BG22" s="679" t="s">
        <v>138</v>
      </c>
      <c r="BH22" s="680"/>
      <c r="BI22" s="680"/>
      <c r="BJ22" s="680"/>
      <c r="BK22" s="680"/>
      <c r="BL22" s="680"/>
      <c r="BM22" s="680"/>
      <c r="BN22" s="681"/>
      <c r="BO22" s="716" t="s">
        <v>242</v>
      </c>
      <c r="BP22" s="716"/>
      <c r="BQ22" s="716"/>
      <c r="BR22" s="716"/>
      <c r="BS22" s="685" t="s">
        <v>138</v>
      </c>
      <c r="BT22" s="680"/>
      <c r="BU22" s="680"/>
      <c r="BV22" s="680"/>
      <c r="BW22" s="680"/>
      <c r="BX22" s="680"/>
      <c r="BY22" s="680"/>
      <c r="BZ22" s="680"/>
      <c r="CA22" s="680"/>
      <c r="CB22" s="723"/>
      <c r="CD22" s="783" t="s">
        <v>281</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c r="B23" s="676" t="s">
        <v>282</v>
      </c>
      <c r="C23" s="677"/>
      <c r="D23" s="677"/>
      <c r="E23" s="677"/>
      <c r="F23" s="677"/>
      <c r="G23" s="677"/>
      <c r="H23" s="677"/>
      <c r="I23" s="677"/>
      <c r="J23" s="677"/>
      <c r="K23" s="677"/>
      <c r="L23" s="677"/>
      <c r="M23" s="677"/>
      <c r="N23" s="677"/>
      <c r="O23" s="677"/>
      <c r="P23" s="677"/>
      <c r="Q23" s="678"/>
      <c r="R23" s="679" t="s">
        <v>242</v>
      </c>
      <c r="S23" s="680"/>
      <c r="T23" s="680"/>
      <c r="U23" s="680"/>
      <c r="V23" s="680"/>
      <c r="W23" s="680"/>
      <c r="X23" s="680"/>
      <c r="Y23" s="681"/>
      <c r="Z23" s="716" t="s">
        <v>138</v>
      </c>
      <c r="AA23" s="716"/>
      <c r="AB23" s="716"/>
      <c r="AC23" s="716"/>
      <c r="AD23" s="717" t="s">
        <v>138</v>
      </c>
      <c r="AE23" s="717"/>
      <c r="AF23" s="717"/>
      <c r="AG23" s="717"/>
      <c r="AH23" s="717"/>
      <c r="AI23" s="717"/>
      <c r="AJ23" s="717"/>
      <c r="AK23" s="717"/>
      <c r="AL23" s="682" t="s">
        <v>138</v>
      </c>
      <c r="AM23" s="683"/>
      <c r="AN23" s="683"/>
      <c r="AO23" s="718"/>
      <c r="AP23" s="774" t="s">
        <v>283</v>
      </c>
      <c r="AQ23" s="781"/>
      <c r="AR23" s="781"/>
      <c r="AS23" s="781"/>
      <c r="AT23" s="781"/>
      <c r="AU23" s="781"/>
      <c r="AV23" s="781"/>
      <c r="AW23" s="781"/>
      <c r="AX23" s="781"/>
      <c r="AY23" s="781"/>
      <c r="AZ23" s="781"/>
      <c r="BA23" s="781"/>
      <c r="BB23" s="781"/>
      <c r="BC23" s="781"/>
      <c r="BD23" s="781"/>
      <c r="BE23" s="781"/>
      <c r="BF23" s="776"/>
      <c r="BG23" s="679">
        <v>1813356</v>
      </c>
      <c r="BH23" s="680"/>
      <c r="BI23" s="680"/>
      <c r="BJ23" s="680"/>
      <c r="BK23" s="680"/>
      <c r="BL23" s="680"/>
      <c r="BM23" s="680"/>
      <c r="BN23" s="681"/>
      <c r="BO23" s="716">
        <v>6.1</v>
      </c>
      <c r="BP23" s="716"/>
      <c r="BQ23" s="716"/>
      <c r="BR23" s="716"/>
      <c r="BS23" s="685" t="s">
        <v>138</v>
      </c>
      <c r="BT23" s="680"/>
      <c r="BU23" s="680"/>
      <c r="BV23" s="680"/>
      <c r="BW23" s="680"/>
      <c r="BX23" s="680"/>
      <c r="BY23" s="680"/>
      <c r="BZ23" s="680"/>
      <c r="CA23" s="680"/>
      <c r="CB23" s="723"/>
      <c r="CD23" s="783" t="s">
        <v>222</v>
      </c>
      <c r="CE23" s="784"/>
      <c r="CF23" s="784"/>
      <c r="CG23" s="784"/>
      <c r="CH23" s="784"/>
      <c r="CI23" s="784"/>
      <c r="CJ23" s="784"/>
      <c r="CK23" s="784"/>
      <c r="CL23" s="784"/>
      <c r="CM23" s="784"/>
      <c r="CN23" s="784"/>
      <c r="CO23" s="784"/>
      <c r="CP23" s="784"/>
      <c r="CQ23" s="785"/>
      <c r="CR23" s="783" t="s">
        <v>284</v>
      </c>
      <c r="CS23" s="784"/>
      <c r="CT23" s="784"/>
      <c r="CU23" s="784"/>
      <c r="CV23" s="784"/>
      <c r="CW23" s="784"/>
      <c r="CX23" s="784"/>
      <c r="CY23" s="785"/>
      <c r="CZ23" s="783" t="s">
        <v>285</v>
      </c>
      <c r="DA23" s="784"/>
      <c r="DB23" s="784"/>
      <c r="DC23" s="785"/>
      <c r="DD23" s="783" t="s">
        <v>286</v>
      </c>
      <c r="DE23" s="784"/>
      <c r="DF23" s="784"/>
      <c r="DG23" s="784"/>
      <c r="DH23" s="784"/>
      <c r="DI23" s="784"/>
      <c r="DJ23" s="784"/>
      <c r="DK23" s="785"/>
      <c r="DL23" s="792" t="s">
        <v>287</v>
      </c>
      <c r="DM23" s="793"/>
      <c r="DN23" s="793"/>
      <c r="DO23" s="793"/>
      <c r="DP23" s="793"/>
      <c r="DQ23" s="793"/>
      <c r="DR23" s="793"/>
      <c r="DS23" s="793"/>
      <c r="DT23" s="793"/>
      <c r="DU23" s="793"/>
      <c r="DV23" s="794"/>
      <c r="DW23" s="783" t="s">
        <v>288</v>
      </c>
      <c r="DX23" s="784"/>
      <c r="DY23" s="784"/>
      <c r="DZ23" s="784"/>
      <c r="EA23" s="784"/>
      <c r="EB23" s="784"/>
      <c r="EC23" s="785"/>
    </row>
    <row r="24" spans="2:133" ht="11.25" customHeight="1">
      <c r="B24" s="676" t="s">
        <v>289</v>
      </c>
      <c r="C24" s="677"/>
      <c r="D24" s="677"/>
      <c r="E24" s="677"/>
      <c r="F24" s="677"/>
      <c r="G24" s="677"/>
      <c r="H24" s="677"/>
      <c r="I24" s="677"/>
      <c r="J24" s="677"/>
      <c r="K24" s="677"/>
      <c r="L24" s="677"/>
      <c r="M24" s="677"/>
      <c r="N24" s="677"/>
      <c r="O24" s="677"/>
      <c r="P24" s="677"/>
      <c r="Q24" s="678"/>
      <c r="R24" s="679">
        <v>49064</v>
      </c>
      <c r="S24" s="680"/>
      <c r="T24" s="680"/>
      <c r="U24" s="680"/>
      <c r="V24" s="680"/>
      <c r="W24" s="680"/>
      <c r="X24" s="680"/>
      <c r="Y24" s="681"/>
      <c r="Z24" s="716">
        <v>0.1</v>
      </c>
      <c r="AA24" s="716"/>
      <c r="AB24" s="716"/>
      <c r="AC24" s="716"/>
      <c r="AD24" s="717" t="s">
        <v>242</v>
      </c>
      <c r="AE24" s="717"/>
      <c r="AF24" s="717"/>
      <c r="AG24" s="717"/>
      <c r="AH24" s="717"/>
      <c r="AI24" s="717"/>
      <c r="AJ24" s="717"/>
      <c r="AK24" s="717"/>
      <c r="AL24" s="682" t="s">
        <v>242</v>
      </c>
      <c r="AM24" s="683"/>
      <c r="AN24" s="683"/>
      <c r="AO24" s="718"/>
      <c r="AP24" s="774" t="s">
        <v>290</v>
      </c>
      <c r="AQ24" s="781"/>
      <c r="AR24" s="781"/>
      <c r="AS24" s="781"/>
      <c r="AT24" s="781"/>
      <c r="AU24" s="781"/>
      <c r="AV24" s="781"/>
      <c r="AW24" s="781"/>
      <c r="AX24" s="781"/>
      <c r="AY24" s="781"/>
      <c r="AZ24" s="781"/>
      <c r="BA24" s="781"/>
      <c r="BB24" s="781"/>
      <c r="BC24" s="781"/>
      <c r="BD24" s="781"/>
      <c r="BE24" s="781"/>
      <c r="BF24" s="776"/>
      <c r="BG24" s="679" t="s">
        <v>138</v>
      </c>
      <c r="BH24" s="680"/>
      <c r="BI24" s="680"/>
      <c r="BJ24" s="680"/>
      <c r="BK24" s="680"/>
      <c r="BL24" s="680"/>
      <c r="BM24" s="680"/>
      <c r="BN24" s="681"/>
      <c r="BO24" s="716" t="s">
        <v>138</v>
      </c>
      <c r="BP24" s="716"/>
      <c r="BQ24" s="716"/>
      <c r="BR24" s="716"/>
      <c r="BS24" s="685" t="s">
        <v>242</v>
      </c>
      <c r="BT24" s="680"/>
      <c r="BU24" s="680"/>
      <c r="BV24" s="680"/>
      <c r="BW24" s="680"/>
      <c r="BX24" s="680"/>
      <c r="BY24" s="680"/>
      <c r="BZ24" s="680"/>
      <c r="CA24" s="680"/>
      <c r="CB24" s="723"/>
      <c r="CD24" s="737" t="s">
        <v>291</v>
      </c>
      <c r="CE24" s="738"/>
      <c r="CF24" s="738"/>
      <c r="CG24" s="738"/>
      <c r="CH24" s="738"/>
      <c r="CI24" s="738"/>
      <c r="CJ24" s="738"/>
      <c r="CK24" s="738"/>
      <c r="CL24" s="738"/>
      <c r="CM24" s="738"/>
      <c r="CN24" s="738"/>
      <c r="CO24" s="738"/>
      <c r="CP24" s="738"/>
      <c r="CQ24" s="739"/>
      <c r="CR24" s="734">
        <v>26309001</v>
      </c>
      <c r="CS24" s="735"/>
      <c r="CT24" s="735"/>
      <c r="CU24" s="735"/>
      <c r="CV24" s="735"/>
      <c r="CW24" s="735"/>
      <c r="CX24" s="735"/>
      <c r="CY24" s="778"/>
      <c r="CZ24" s="779">
        <v>47.5</v>
      </c>
      <c r="DA24" s="752"/>
      <c r="DB24" s="752"/>
      <c r="DC24" s="782"/>
      <c r="DD24" s="777">
        <v>14042050</v>
      </c>
      <c r="DE24" s="735"/>
      <c r="DF24" s="735"/>
      <c r="DG24" s="735"/>
      <c r="DH24" s="735"/>
      <c r="DI24" s="735"/>
      <c r="DJ24" s="735"/>
      <c r="DK24" s="778"/>
      <c r="DL24" s="777">
        <v>13888005</v>
      </c>
      <c r="DM24" s="735"/>
      <c r="DN24" s="735"/>
      <c r="DO24" s="735"/>
      <c r="DP24" s="735"/>
      <c r="DQ24" s="735"/>
      <c r="DR24" s="735"/>
      <c r="DS24" s="735"/>
      <c r="DT24" s="735"/>
      <c r="DU24" s="735"/>
      <c r="DV24" s="778"/>
      <c r="DW24" s="779">
        <v>44.2</v>
      </c>
      <c r="DX24" s="752"/>
      <c r="DY24" s="752"/>
      <c r="DZ24" s="752"/>
      <c r="EA24" s="752"/>
      <c r="EB24" s="752"/>
      <c r="EC24" s="780"/>
    </row>
    <row r="25" spans="2:133" ht="11.25" customHeight="1">
      <c r="B25" s="676" t="s">
        <v>292</v>
      </c>
      <c r="C25" s="677"/>
      <c r="D25" s="677"/>
      <c r="E25" s="677"/>
      <c r="F25" s="677"/>
      <c r="G25" s="677"/>
      <c r="H25" s="677"/>
      <c r="I25" s="677"/>
      <c r="J25" s="677"/>
      <c r="K25" s="677"/>
      <c r="L25" s="677"/>
      <c r="M25" s="677"/>
      <c r="N25" s="677"/>
      <c r="O25" s="677"/>
      <c r="P25" s="677"/>
      <c r="Q25" s="678"/>
      <c r="R25" s="679">
        <v>155</v>
      </c>
      <c r="S25" s="680"/>
      <c r="T25" s="680"/>
      <c r="U25" s="680"/>
      <c r="V25" s="680"/>
      <c r="W25" s="680"/>
      <c r="X25" s="680"/>
      <c r="Y25" s="681"/>
      <c r="Z25" s="716">
        <v>0</v>
      </c>
      <c r="AA25" s="716"/>
      <c r="AB25" s="716"/>
      <c r="AC25" s="716"/>
      <c r="AD25" s="717" t="s">
        <v>242</v>
      </c>
      <c r="AE25" s="717"/>
      <c r="AF25" s="717"/>
      <c r="AG25" s="717"/>
      <c r="AH25" s="717"/>
      <c r="AI25" s="717"/>
      <c r="AJ25" s="717"/>
      <c r="AK25" s="717"/>
      <c r="AL25" s="682" t="s">
        <v>138</v>
      </c>
      <c r="AM25" s="683"/>
      <c r="AN25" s="683"/>
      <c r="AO25" s="718"/>
      <c r="AP25" s="774" t="s">
        <v>293</v>
      </c>
      <c r="AQ25" s="781"/>
      <c r="AR25" s="781"/>
      <c r="AS25" s="781"/>
      <c r="AT25" s="781"/>
      <c r="AU25" s="781"/>
      <c r="AV25" s="781"/>
      <c r="AW25" s="781"/>
      <c r="AX25" s="781"/>
      <c r="AY25" s="781"/>
      <c r="AZ25" s="781"/>
      <c r="BA25" s="781"/>
      <c r="BB25" s="781"/>
      <c r="BC25" s="781"/>
      <c r="BD25" s="781"/>
      <c r="BE25" s="781"/>
      <c r="BF25" s="776"/>
      <c r="BG25" s="679" t="s">
        <v>138</v>
      </c>
      <c r="BH25" s="680"/>
      <c r="BI25" s="680"/>
      <c r="BJ25" s="680"/>
      <c r="BK25" s="680"/>
      <c r="BL25" s="680"/>
      <c r="BM25" s="680"/>
      <c r="BN25" s="681"/>
      <c r="BO25" s="716" t="s">
        <v>242</v>
      </c>
      <c r="BP25" s="716"/>
      <c r="BQ25" s="716"/>
      <c r="BR25" s="716"/>
      <c r="BS25" s="685" t="s">
        <v>138</v>
      </c>
      <c r="BT25" s="680"/>
      <c r="BU25" s="680"/>
      <c r="BV25" s="680"/>
      <c r="BW25" s="680"/>
      <c r="BX25" s="680"/>
      <c r="BY25" s="680"/>
      <c r="BZ25" s="680"/>
      <c r="CA25" s="680"/>
      <c r="CB25" s="723"/>
      <c r="CD25" s="712" t="s">
        <v>294</v>
      </c>
      <c r="CE25" s="713"/>
      <c r="CF25" s="713"/>
      <c r="CG25" s="713"/>
      <c r="CH25" s="713"/>
      <c r="CI25" s="713"/>
      <c r="CJ25" s="713"/>
      <c r="CK25" s="713"/>
      <c r="CL25" s="713"/>
      <c r="CM25" s="713"/>
      <c r="CN25" s="713"/>
      <c r="CO25" s="713"/>
      <c r="CP25" s="713"/>
      <c r="CQ25" s="714"/>
      <c r="CR25" s="679">
        <v>7248939</v>
      </c>
      <c r="CS25" s="698"/>
      <c r="CT25" s="698"/>
      <c r="CU25" s="698"/>
      <c r="CV25" s="698"/>
      <c r="CW25" s="698"/>
      <c r="CX25" s="698"/>
      <c r="CY25" s="699"/>
      <c r="CZ25" s="682">
        <v>13.1</v>
      </c>
      <c r="DA25" s="700"/>
      <c r="DB25" s="700"/>
      <c r="DC25" s="701"/>
      <c r="DD25" s="685">
        <v>6875326</v>
      </c>
      <c r="DE25" s="698"/>
      <c r="DF25" s="698"/>
      <c r="DG25" s="698"/>
      <c r="DH25" s="698"/>
      <c r="DI25" s="698"/>
      <c r="DJ25" s="698"/>
      <c r="DK25" s="699"/>
      <c r="DL25" s="685">
        <v>6782531</v>
      </c>
      <c r="DM25" s="698"/>
      <c r="DN25" s="698"/>
      <c r="DO25" s="698"/>
      <c r="DP25" s="698"/>
      <c r="DQ25" s="698"/>
      <c r="DR25" s="698"/>
      <c r="DS25" s="698"/>
      <c r="DT25" s="698"/>
      <c r="DU25" s="698"/>
      <c r="DV25" s="699"/>
      <c r="DW25" s="682">
        <v>21.6</v>
      </c>
      <c r="DX25" s="700"/>
      <c r="DY25" s="700"/>
      <c r="DZ25" s="700"/>
      <c r="EA25" s="700"/>
      <c r="EB25" s="700"/>
      <c r="EC25" s="715"/>
    </row>
    <row r="26" spans="2:133" ht="11.25" customHeight="1">
      <c r="B26" s="676" t="s">
        <v>295</v>
      </c>
      <c r="C26" s="677"/>
      <c r="D26" s="677"/>
      <c r="E26" s="677"/>
      <c r="F26" s="677"/>
      <c r="G26" s="677"/>
      <c r="H26" s="677"/>
      <c r="I26" s="677"/>
      <c r="J26" s="677"/>
      <c r="K26" s="677"/>
      <c r="L26" s="677"/>
      <c r="M26" s="677"/>
      <c r="N26" s="677"/>
      <c r="O26" s="677"/>
      <c r="P26" s="677"/>
      <c r="Q26" s="678"/>
      <c r="R26" s="679">
        <v>33079098</v>
      </c>
      <c r="S26" s="680"/>
      <c r="T26" s="680"/>
      <c r="U26" s="680"/>
      <c r="V26" s="680"/>
      <c r="W26" s="680"/>
      <c r="X26" s="680"/>
      <c r="Y26" s="681"/>
      <c r="Z26" s="716">
        <v>55.5</v>
      </c>
      <c r="AA26" s="716"/>
      <c r="AB26" s="716"/>
      <c r="AC26" s="716"/>
      <c r="AD26" s="717">
        <v>31216523</v>
      </c>
      <c r="AE26" s="717"/>
      <c r="AF26" s="717"/>
      <c r="AG26" s="717"/>
      <c r="AH26" s="717"/>
      <c r="AI26" s="717"/>
      <c r="AJ26" s="717"/>
      <c r="AK26" s="717"/>
      <c r="AL26" s="682">
        <v>99.3</v>
      </c>
      <c r="AM26" s="683"/>
      <c r="AN26" s="683"/>
      <c r="AO26" s="718"/>
      <c r="AP26" s="774" t="s">
        <v>296</v>
      </c>
      <c r="AQ26" s="775"/>
      <c r="AR26" s="775"/>
      <c r="AS26" s="775"/>
      <c r="AT26" s="775"/>
      <c r="AU26" s="775"/>
      <c r="AV26" s="775"/>
      <c r="AW26" s="775"/>
      <c r="AX26" s="775"/>
      <c r="AY26" s="775"/>
      <c r="AZ26" s="775"/>
      <c r="BA26" s="775"/>
      <c r="BB26" s="775"/>
      <c r="BC26" s="775"/>
      <c r="BD26" s="775"/>
      <c r="BE26" s="775"/>
      <c r="BF26" s="776"/>
      <c r="BG26" s="679" t="s">
        <v>138</v>
      </c>
      <c r="BH26" s="680"/>
      <c r="BI26" s="680"/>
      <c r="BJ26" s="680"/>
      <c r="BK26" s="680"/>
      <c r="BL26" s="680"/>
      <c r="BM26" s="680"/>
      <c r="BN26" s="681"/>
      <c r="BO26" s="716" t="s">
        <v>138</v>
      </c>
      <c r="BP26" s="716"/>
      <c r="BQ26" s="716"/>
      <c r="BR26" s="716"/>
      <c r="BS26" s="685" t="s">
        <v>242</v>
      </c>
      <c r="BT26" s="680"/>
      <c r="BU26" s="680"/>
      <c r="BV26" s="680"/>
      <c r="BW26" s="680"/>
      <c r="BX26" s="680"/>
      <c r="BY26" s="680"/>
      <c r="BZ26" s="680"/>
      <c r="CA26" s="680"/>
      <c r="CB26" s="723"/>
      <c r="CD26" s="712" t="s">
        <v>297</v>
      </c>
      <c r="CE26" s="713"/>
      <c r="CF26" s="713"/>
      <c r="CG26" s="713"/>
      <c r="CH26" s="713"/>
      <c r="CI26" s="713"/>
      <c r="CJ26" s="713"/>
      <c r="CK26" s="713"/>
      <c r="CL26" s="713"/>
      <c r="CM26" s="713"/>
      <c r="CN26" s="713"/>
      <c r="CO26" s="713"/>
      <c r="CP26" s="713"/>
      <c r="CQ26" s="714"/>
      <c r="CR26" s="679">
        <v>5352017</v>
      </c>
      <c r="CS26" s="680"/>
      <c r="CT26" s="680"/>
      <c r="CU26" s="680"/>
      <c r="CV26" s="680"/>
      <c r="CW26" s="680"/>
      <c r="CX26" s="680"/>
      <c r="CY26" s="681"/>
      <c r="CZ26" s="682">
        <v>9.6999999999999993</v>
      </c>
      <c r="DA26" s="700"/>
      <c r="DB26" s="700"/>
      <c r="DC26" s="701"/>
      <c r="DD26" s="685">
        <v>4982777</v>
      </c>
      <c r="DE26" s="680"/>
      <c r="DF26" s="680"/>
      <c r="DG26" s="680"/>
      <c r="DH26" s="680"/>
      <c r="DI26" s="680"/>
      <c r="DJ26" s="680"/>
      <c r="DK26" s="681"/>
      <c r="DL26" s="685" t="s">
        <v>242</v>
      </c>
      <c r="DM26" s="680"/>
      <c r="DN26" s="680"/>
      <c r="DO26" s="680"/>
      <c r="DP26" s="680"/>
      <c r="DQ26" s="680"/>
      <c r="DR26" s="680"/>
      <c r="DS26" s="680"/>
      <c r="DT26" s="680"/>
      <c r="DU26" s="680"/>
      <c r="DV26" s="681"/>
      <c r="DW26" s="682" t="s">
        <v>138</v>
      </c>
      <c r="DX26" s="700"/>
      <c r="DY26" s="700"/>
      <c r="DZ26" s="700"/>
      <c r="EA26" s="700"/>
      <c r="EB26" s="700"/>
      <c r="EC26" s="715"/>
    </row>
    <row r="27" spans="2:133" ht="11.25" customHeight="1">
      <c r="B27" s="676" t="s">
        <v>298</v>
      </c>
      <c r="C27" s="677"/>
      <c r="D27" s="677"/>
      <c r="E27" s="677"/>
      <c r="F27" s="677"/>
      <c r="G27" s="677"/>
      <c r="H27" s="677"/>
      <c r="I27" s="677"/>
      <c r="J27" s="677"/>
      <c r="K27" s="677"/>
      <c r="L27" s="677"/>
      <c r="M27" s="677"/>
      <c r="N27" s="677"/>
      <c r="O27" s="677"/>
      <c r="P27" s="677"/>
      <c r="Q27" s="678"/>
      <c r="R27" s="679">
        <v>15256</v>
      </c>
      <c r="S27" s="680"/>
      <c r="T27" s="680"/>
      <c r="U27" s="680"/>
      <c r="V27" s="680"/>
      <c r="W27" s="680"/>
      <c r="X27" s="680"/>
      <c r="Y27" s="681"/>
      <c r="Z27" s="716">
        <v>0</v>
      </c>
      <c r="AA27" s="716"/>
      <c r="AB27" s="716"/>
      <c r="AC27" s="716"/>
      <c r="AD27" s="717">
        <v>15256</v>
      </c>
      <c r="AE27" s="717"/>
      <c r="AF27" s="717"/>
      <c r="AG27" s="717"/>
      <c r="AH27" s="717"/>
      <c r="AI27" s="717"/>
      <c r="AJ27" s="717"/>
      <c r="AK27" s="717"/>
      <c r="AL27" s="682">
        <v>0</v>
      </c>
      <c r="AM27" s="683"/>
      <c r="AN27" s="683"/>
      <c r="AO27" s="718"/>
      <c r="AP27" s="676" t="s">
        <v>299</v>
      </c>
      <c r="AQ27" s="677"/>
      <c r="AR27" s="677"/>
      <c r="AS27" s="677"/>
      <c r="AT27" s="677"/>
      <c r="AU27" s="677"/>
      <c r="AV27" s="677"/>
      <c r="AW27" s="677"/>
      <c r="AX27" s="677"/>
      <c r="AY27" s="677"/>
      <c r="AZ27" s="677"/>
      <c r="BA27" s="677"/>
      <c r="BB27" s="677"/>
      <c r="BC27" s="677"/>
      <c r="BD27" s="677"/>
      <c r="BE27" s="677"/>
      <c r="BF27" s="678"/>
      <c r="BG27" s="679">
        <v>29621965</v>
      </c>
      <c r="BH27" s="680"/>
      <c r="BI27" s="680"/>
      <c r="BJ27" s="680"/>
      <c r="BK27" s="680"/>
      <c r="BL27" s="680"/>
      <c r="BM27" s="680"/>
      <c r="BN27" s="681"/>
      <c r="BO27" s="716">
        <v>100</v>
      </c>
      <c r="BP27" s="716"/>
      <c r="BQ27" s="716"/>
      <c r="BR27" s="716"/>
      <c r="BS27" s="685">
        <v>505792</v>
      </c>
      <c r="BT27" s="680"/>
      <c r="BU27" s="680"/>
      <c r="BV27" s="680"/>
      <c r="BW27" s="680"/>
      <c r="BX27" s="680"/>
      <c r="BY27" s="680"/>
      <c r="BZ27" s="680"/>
      <c r="CA27" s="680"/>
      <c r="CB27" s="723"/>
      <c r="CD27" s="712" t="s">
        <v>300</v>
      </c>
      <c r="CE27" s="713"/>
      <c r="CF27" s="713"/>
      <c r="CG27" s="713"/>
      <c r="CH27" s="713"/>
      <c r="CI27" s="713"/>
      <c r="CJ27" s="713"/>
      <c r="CK27" s="713"/>
      <c r="CL27" s="713"/>
      <c r="CM27" s="713"/>
      <c r="CN27" s="713"/>
      <c r="CO27" s="713"/>
      <c r="CP27" s="713"/>
      <c r="CQ27" s="714"/>
      <c r="CR27" s="679">
        <v>15851742</v>
      </c>
      <c r="CS27" s="698"/>
      <c r="CT27" s="698"/>
      <c r="CU27" s="698"/>
      <c r="CV27" s="698"/>
      <c r="CW27" s="698"/>
      <c r="CX27" s="698"/>
      <c r="CY27" s="699"/>
      <c r="CZ27" s="682">
        <v>28.6</v>
      </c>
      <c r="DA27" s="700"/>
      <c r="DB27" s="700"/>
      <c r="DC27" s="701"/>
      <c r="DD27" s="685">
        <v>4042179</v>
      </c>
      <c r="DE27" s="698"/>
      <c r="DF27" s="698"/>
      <c r="DG27" s="698"/>
      <c r="DH27" s="698"/>
      <c r="DI27" s="698"/>
      <c r="DJ27" s="698"/>
      <c r="DK27" s="699"/>
      <c r="DL27" s="685">
        <v>3980929</v>
      </c>
      <c r="DM27" s="698"/>
      <c r="DN27" s="698"/>
      <c r="DO27" s="698"/>
      <c r="DP27" s="698"/>
      <c r="DQ27" s="698"/>
      <c r="DR27" s="698"/>
      <c r="DS27" s="698"/>
      <c r="DT27" s="698"/>
      <c r="DU27" s="698"/>
      <c r="DV27" s="699"/>
      <c r="DW27" s="682">
        <v>12.7</v>
      </c>
      <c r="DX27" s="700"/>
      <c r="DY27" s="700"/>
      <c r="DZ27" s="700"/>
      <c r="EA27" s="700"/>
      <c r="EB27" s="700"/>
      <c r="EC27" s="715"/>
    </row>
    <row r="28" spans="2:133" ht="11.25" customHeight="1">
      <c r="B28" s="676" t="s">
        <v>301</v>
      </c>
      <c r="C28" s="677"/>
      <c r="D28" s="677"/>
      <c r="E28" s="677"/>
      <c r="F28" s="677"/>
      <c r="G28" s="677"/>
      <c r="H28" s="677"/>
      <c r="I28" s="677"/>
      <c r="J28" s="677"/>
      <c r="K28" s="677"/>
      <c r="L28" s="677"/>
      <c r="M28" s="677"/>
      <c r="N28" s="677"/>
      <c r="O28" s="677"/>
      <c r="P28" s="677"/>
      <c r="Q28" s="678"/>
      <c r="R28" s="679">
        <v>683385</v>
      </c>
      <c r="S28" s="680"/>
      <c r="T28" s="680"/>
      <c r="U28" s="680"/>
      <c r="V28" s="680"/>
      <c r="W28" s="680"/>
      <c r="X28" s="680"/>
      <c r="Y28" s="681"/>
      <c r="Z28" s="716">
        <v>1.1000000000000001</v>
      </c>
      <c r="AA28" s="716"/>
      <c r="AB28" s="716"/>
      <c r="AC28" s="716"/>
      <c r="AD28" s="717" t="s">
        <v>242</v>
      </c>
      <c r="AE28" s="717"/>
      <c r="AF28" s="717"/>
      <c r="AG28" s="717"/>
      <c r="AH28" s="717"/>
      <c r="AI28" s="717"/>
      <c r="AJ28" s="717"/>
      <c r="AK28" s="717"/>
      <c r="AL28" s="682" t="s">
        <v>242</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302</v>
      </c>
      <c r="CE28" s="713"/>
      <c r="CF28" s="713"/>
      <c r="CG28" s="713"/>
      <c r="CH28" s="713"/>
      <c r="CI28" s="713"/>
      <c r="CJ28" s="713"/>
      <c r="CK28" s="713"/>
      <c r="CL28" s="713"/>
      <c r="CM28" s="713"/>
      <c r="CN28" s="713"/>
      <c r="CO28" s="713"/>
      <c r="CP28" s="713"/>
      <c r="CQ28" s="714"/>
      <c r="CR28" s="679">
        <v>3208320</v>
      </c>
      <c r="CS28" s="680"/>
      <c r="CT28" s="680"/>
      <c r="CU28" s="680"/>
      <c r="CV28" s="680"/>
      <c r="CW28" s="680"/>
      <c r="CX28" s="680"/>
      <c r="CY28" s="681"/>
      <c r="CZ28" s="682">
        <v>5.8</v>
      </c>
      <c r="DA28" s="700"/>
      <c r="DB28" s="700"/>
      <c r="DC28" s="701"/>
      <c r="DD28" s="685">
        <v>3124545</v>
      </c>
      <c r="DE28" s="680"/>
      <c r="DF28" s="680"/>
      <c r="DG28" s="680"/>
      <c r="DH28" s="680"/>
      <c r="DI28" s="680"/>
      <c r="DJ28" s="680"/>
      <c r="DK28" s="681"/>
      <c r="DL28" s="685">
        <v>3124545</v>
      </c>
      <c r="DM28" s="680"/>
      <c r="DN28" s="680"/>
      <c r="DO28" s="680"/>
      <c r="DP28" s="680"/>
      <c r="DQ28" s="680"/>
      <c r="DR28" s="680"/>
      <c r="DS28" s="680"/>
      <c r="DT28" s="680"/>
      <c r="DU28" s="680"/>
      <c r="DV28" s="681"/>
      <c r="DW28" s="682">
        <v>9.9</v>
      </c>
      <c r="DX28" s="700"/>
      <c r="DY28" s="700"/>
      <c r="DZ28" s="700"/>
      <c r="EA28" s="700"/>
      <c r="EB28" s="700"/>
      <c r="EC28" s="715"/>
    </row>
    <row r="29" spans="2:133" ht="11.25" customHeight="1">
      <c r="B29" s="676" t="s">
        <v>303</v>
      </c>
      <c r="C29" s="677"/>
      <c r="D29" s="677"/>
      <c r="E29" s="677"/>
      <c r="F29" s="677"/>
      <c r="G29" s="677"/>
      <c r="H29" s="677"/>
      <c r="I29" s="677"/>
      <c r="J29" s="677"/>
      <c r="K29" s="677"/>
      <c r="L29" s="677"/>
      <c r="M29" s="677"/>
      <c r="N29" s="677"/>
      <c r="O29" s="677"/>
      <c r="P29" s="677"/>
      <c r="Q29" s="678"/>
      <c r="R29" s="679">
        <v>899634</v>
      </c>
      <c r="S29" s="680"/>
      <c r="T29" s="680"/>
      <c r="U29" s="680"/>
      <c r="V29" s="680"/>
      <c r="W29" s="680"/>
      <c r="X29" s="680"/>
      <c r="Y29" s="681"/>
      <c r="Z29" s="716">
        <v>1.5</v>
      </c>
      <c r="AA29" s="716"/>
      <c r="AB29" s="716"/>
      <c r="AC29" s="716"/>
      <c r="AD29" s="717" t="s">
        <v>138</v>
      </c>
      <c r="AE29" s="717"/>
      <c r="AF29" s="717"/>
      <c r="AG29" s="717"/>
      <c r="AH29" s="717"/>
      <c r="AI29" s="717"/>
      <c r="AJ29" s="717"/>
      <c r="AK29" s="717"/>
      <c r="AL29" s="682" t="s">
        <v>138</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67"/>
      <c r="CD29" s="768" t="s">
        <v>304</v>
      </c>
      <c r="CE29" s="769"/>
      <c r="CF29" s="712" t="s">
        <v>305</v>
      </c>
      <c r="CG29" s="713"/>
      <c r="CH29" s="713"/>
      <c r="CI29" s="713"/>
      <c r="CJ29" s="713"/>
      <c r="CK29" s="713"/>
      <c r="CL29" s="713"/>
      <c r="CM29" s="713"/>
      <c r="CN29" s="713"/>
      <c r="CO29" s="713"/>
      <c r="CP29" s="713"/>
      <c r="CQ29" s="714"/>
      <c r="CR29" s="679">
        <v>3208320</v>
      </c>
      <c r="CS29" s="698"/>
      <c r="CT29" s="698"/>
      <c r="CU29" s="698"/>
      <c r="CV29" s="698"/>
      <c r="CW29" s="698"/>
      <c r="CX29" s="698"/>
      <c r="CY29" s="699"/>
      <c r="CZ29" s="682">
        <v>5.8</v>
      </c>
      <c r="DA29" s="700"/>
      <c r="DB29" s="700"/>
      <c r="DC29" s="701"/>
      <c r="DD29" s="685">
        <v>3124545</v>
      </c>
      <c r="DE29" s="698"/>
      <c r="DF29" s="698"/>
      <c r="DG29" s="698"/>
      <c r="DH29" s="698"/>
      <c r="DI29" s="698"/>
      <c r="DJ29" s="698"/>
      <c r="DK29" s="699"/>
      <c r="DL29" s="685">
        <v>3124545</v>
      </c>
      <c r="DM29" s="698"/>
      <c r="DN29" s="698"/>
      <c r="DO29" s="698"/>
      <c r="DP29" s="698"/>
      <c r="DQ29" s="698"/>
      <c r="DR29" s="698"/>
      <c r="DS29" s="698"/>
      <c r="DT29" s="698"/>
      <c r="DU29" s="698"/>
      <c r="DV29" s="699"/>
      <c r="DW29" s="682">
        <v>9.9</v>
      </c>
      <c r="DX29" s="700"/>
      <c r="DY29" s="700"/>
      <c r="DZ29" s="700"/>
      <c r="EA29" s="700"/>
      <c r="EB29" s="700"/>
      <c r="EC29" s="715"/>
    </row>
    <row r="30" spans="2:133" ht="11.25" customHeight="1">
      <c r="B30" s="676" t="s">
        <v>306</v>
      </c>
      <c r="C30" s="677"/>
      <c r="D30" s="677"/>
      <c r="E30" s="677"/>
      <c r="F30" s="677"/>
      <c r="G30" s="677"/>
      <c r="H30" s="677"/>
      <c r="I30" s="677"/>
      <c r="J30" s="677"/>
      <c r="K30" s="677"/>
      <c r="L30" s="677"/>
      <c r="M30" s="677"/>
      <c r="N30" s="677"/>
      <c r="O30" s="677"/>
      <c r="P30" s="677"/>
      <c r="Q30" s="678"/>
      <c r="R30" s="679">
        <v>105237</v>
      </c>
      <c r="S30" s="680"/>
      <c r="T30" s="680"/>
      <c r="U30" s="680"/>
      <c r="V30" s="680"/>
      <c r="W30" s="680"/>
      <c r="X30" s="680"/>
      <c r="Y30" s="681"/>
      <c r="Z30" s="716">
        <v>0.2</v>
      </c>
      <c r="AA30" s="716"/>
      <c r="AB30" s="716"/>
      <c r="AC30" s="716"/>
      <c r="AD30" s="717" t="s">
        <v>138</v>
      </c>
      <c r="AE30" s="717"/>
      <c r="AF30" s="717"/>
      <c r="AG30" s="717"/>
      <c r="AH30" s="717"/>
      <c r="AI30" s="717"/>
      <c r="AJ30" s="717"/>
      <c r="AK30" s="717"/>
      <c r="AL30" s="682" t="s">
        <v>242</v>
      </c>
      <c r="AM30" s="683"/>
      <c r="AN30" s="683"/>
      <c r="AO30" s="718"/>
      <c r="AP30" s="740" t="s">
        <v>222</v>
      </c>
      <c r="AQ30" s="741"/>
      <c r="AR30" s="741"/>
      <c r="AS30" s="741"/>
      <c r="AT30" s="741"/>
      <c r="AU30" s="741"/>
      <c r="AV30" s="741"/>
      <c r="AW30" s="741"/>
      <c r="AX30" s="741"/>
      <c r="AY30" s="741"/>
      <c r="AZ30" s="741"/>
      <c r="BA30" s="741"/>
      <c r="BB30" s="741"/>
      <c r="BC30" s="741"/>
      <c r="BD30" s="741"/>
      <c r="BE30" s="741"/>
      <c r="BF30" s="742"/>
      <c r="BG30" s="740" t="s">
        <v>307</v>
      </c>
      <c r="BH30" s="765"/>
      <c r="BI30" s="765"/>
      <c r="BJ30" s="765"/>
      <c r="BK30" s="765"/>
      <c r="BL30" s="765"/>
      <c r="BM30" s="765"/>
      <c r="BN30" s="765"/>
      <c r="BO30" s="765"/>
      <c r="BP30" s="765"/>
      <c r="BQ30" s="766"/>
      <c r="BR30" s="740" t="s">
        <v>308</v>
      </c>
      <c r="BS30" s="765"/>
      <c r="BT30" s="765"/>
      <c r="BU30" s="765"/>
      <c r="BV30" s="765"/>
      <c r="BW30" s="765"/>
      <c r="BX30" s="765"/>
      <c r="BY30" s="765"/>
      <c r="BZ30" s="765"/>
      <c r="CA30" s="765"/>
      <c r="CB30" s="766"/>
      <c r="CD30" s="770"/>
      <c r="CE30" s="771"/>
      <c r="CF30" s="712" t="s">
        <v>309</v>
      </c>
      <c r="CG30" s="713"/>
      <c r="CH30" s="713"/>
      <c r="CI30" s="713"/>
      <c r="CJ30" s="713"/>
      <c r="CK30" s="713"/>
      <c r="CL30" s="713"/>
      <c r="CM30" s="713"/>
      <c r="CN30" s="713"/>
      <c r="CO30" s="713"/>
      <c r="CP30" s="713"/>
      <c r="CQ30" s="714"/>
      <c r="CR30" s="679">
        <v>3028616</v>
      </c>
      <c r="CS30" s="680"/>
      <c r="CT30" s="680"/>
      <c r="CU30" s="680"/>
      <c r="CV30" s="680"/>
      <c r="CW30" s="680"/>
      <c r="CX30" s="680"/>
      <c r="CY30" s="681"/>
      <c r="CZ30" s="682">
        <v>5.5</v>
      </c>
      <c r="DA30" s="700"/>
      <c r="DB30" s="700"/>
      <c r="DC30" s="701"/>
      <c r="DD30" s="685">
        <v>2945222</v>
      </c>
      <c r="DE30" s="680"/>
      <c r="DF30" s="680"/>
      <c r="DG30" s="680"/>
      <c r="DH30" s="680"/>
      <c r="DI30" s="680"/>
      <c r="DJ30" s="680"/>
      <c r="DK30" s="681"/>
      <c r="DL30" s="685">
        <v>2945222</v>
      </c>
      <c r="DM30" s="680"/>
      <c r="DN30" s="680"/>
      <c r="DO30" s="680"/>
      <c r="DP30" s="680"/>
      <c r="DQ30" s="680"/>
      <c r="DR30" s="680"/>
      <c r="DS30" s="680"/>
      <c r="DT30" s="680"/>
      <c r="DU30" s="680"/>
      <c r="DV30" s="681"/>
      <c r="DW30" s="682">
        <v>9.4</v>
      </c>
      <c r="DX30" s="700"/>
      <c r="DY30" s="700"/>
      <c r="DZ30" s="700"/>
      <c r="EA30" s="700"/>
      <c r="EB30" s="700"/>
      <c r="EC30" s="715"/>
    </row>
    <row r="31" spans="2:133" ht="11.25" customHeight="1">
      <c r="B31" s="676" t="s">
        <v>310</v>
      </c>
      <c r="C31" s="677"/>
      <c r="D31" s="677"/>
      <c r="E31" s="677"/>
      <c r="F31" s="677"/>
      <c r="G31" s="677"/>
      <c r="H31" s="677"/>
      <c r="I31" s="677"/>
      <c r="J31" s="677"/>
      <c r="K31" s="677"/>
      <c r="L31" s="677"/>
      <c r="M31" s="677"/>
      <c r="N31" s="677"/>
      <c r="O31" s="677"/>
      <c r="P31" s="677"/>
      <c r="Q31" s="678"/>
      <c r="R31" s="679">
        <v>10419191</v>
      </c>
      <c r="S31" s="680"/>
      <c r="T31" s="680"/>
      <c r="U31" s="680"/>
      <c r="V31" s="680"/>
      <c r="W31" s="680"/>
      <c r="X31" s="680"/>
      <c r="Y31" s="681"/>
      <c r="Z31" s="716">
        <v>17.5</v>
      </c>
      <c r="AA31" s="716"/>
      <c r="AB31" s="716"/>
      <c r="AC31" s="716"/>
      <c r="AD31" s="717" t="s">
        <v>138</v>
      </c>
      <c r="AE31" s="717"/>
      <c r="AF31" s="717"/>
      <c r="AG31" s="717"/>
      <c r="AH31" s="717"/>
      <c r="AI31" s="717"/>
      <c r="AJ31" s="717"/>
      <c r="AK31" s="717"/>
      <c r="AL31" s="682" t="s">
        <v>242</v>
      </c>
      <c r="AM31" s="683"/>
      <c r="AN31" s="683"/>
      <c r="AO31" s="718"/>
      <c r="AP31" s="754" t="s">
        <v>311</v>
      </c>
      <c r="AQ31" s="755"/>
      <c r="AR31" s="755"/>
      <c r="AS31" s="755"/>
      <c r="AT31" s="760" t="s">
        <v>312</v>
      </c>
      <c r="AU31" s="231"/>
      <c r="AV31" s="231"/>
      <c r="AW31" s="231"/>
      <c r="AX31" s="747" t="s">
        <v>187</v>
      </c>
      <c r="AY31" s="748"/>
      <c r="AZ31" s="748"/>
      <c r="BA31" s="748"/>
      <c r="BB31" s="748"/>
      <c r="BC31" s="748"/>
      <c r="BD31" s="748"/>
      <c r="BE31" s="748"/>
      <c r="BF31" s="749"/>
      <c r="BG31" s="750">
        <v>99.2</v>
      </c>
      <c r="BH31" s="751"/>
      <c r="BI31" s="751"/>
      <c r="BJ31" s="751"/>
      <c r="BK31" s="751"/>
      <c r="BL31" s="751"/>
      <c r="BM31" s="752">
        <v>97.4</v>
      </c>
      <c r="BN31" s="751"/>
      <c r="BO31" s="751"/>
      <c r="BP31" s="751"/>
      <c r="BQ31" s="753"/>
      <c r="BR31" s="750">
        <v>99.1</v>
      </c>
      <c r="BS31" s="751"/>
      <c r="BT31" s="751"/>
      <c r="BU31" s="751"/>
      <c r="BV31" s="751"/>
      <c r="BW31" s="751"/>
      <c r="BX31" s="752">
        <v>97.1</v>
      </c>
      <c r="BY31" s="751"/>
      <c r="BZ31" s="751"/>
      <c r="CA31" s="751"/>
      <c r="CB31" s="753"/>
      <c r="CD31" s="770"/>
      <c r="CE31" s="771"/>
      <c r="CF31" s="712" t="s">
        <v>313</v>
      </c>
      <c r="CG31" s="713"/>
      <c r="CH31" s="713"/>
      <c r="CI31" s="713"/>
      <c r="CJ31" s="713"/>
      <c r="CK31" s="713"/>
      <c r="CL31" s="713"/>
      <c r="CM31" s="713"/>
      <c r="CN31" s="713"/>
      <c r="CO31" s="713"/>
      <c r="CP31" s="713"/>
      <c r="CQ31" s="714"/>
      <c r="CR31" s="679">
        <v>179704</v>
      </c>
      <c r="CS31" s="698"/>
      <c r="CT31" s="698"/>
      <c r="CU31" s="698"/>
      <c r="CV31" s="698"/>
      <c r="CW31" s="698"/>
      <c r="CX31" s="698"/>
      <c r="CY31" s="699"/>
      <c r="CZ31" s="682">
        <v>0.3</v>
      </c>
      <c r="DA31" s="700"/>
      <c r="DB31" s="700"/>
      <c r="DC31" s="701"/>
      <c r="DD31" s="685">
        <v>179323</v>
      </c>
      <c r="DE31" s="698"/>
      <c r="DF31" s="698"/>
      <c r="DG31" s="698"/>
      <c r="DH31" s="698"/>
      <c r="DI31" s="698"/>
      <c r="DJ31" s="698"/>
      <c r="DK31" s="699"/>
      <c r="DL31" s="685">
        <v>179323</v>
      </c>
      <c r="DM31" s="698"/>
      <c r="DN31" s="698"/>
      <c r="DO31" s="698"/>
      <c r="DP31" s="698"/>
      <c r="DQ31" s="698"/>
      <c r="DR31" s="698"/>
      <c r="DS31" s="698"/>
      <c r="DT31" s="698"/>
      <c r="DU31" s="698"/>
      <c r="DV31" s="699"/>
      <c r="DW31" s="682">
        <v>0.6</v>
      </c>
      <c r="DX31" s="700"/>
      <c r="DY31" s="700"/>
      <c r="DZ31" s="700"/>
      <c r="EA31" s="700"/>
      <c r="EB31" s="700"/>
      <c r="EC31" s="715"/>
    </row>
    <row r="32" spans="2:133" ht="11.25" customHeight="1">
      <c r="B32" s="743" t="s">
        <v>314</v>
      </c>
      <c r="C32" s="744"/>
      <c r="D32" s="744"/>
      <c r="E32" s="744"/>
      <c r="F32" s="744"/>
      <c r="G32" s="744"/>
      <c r="H32" s="744"/>
      <c r="I32" s="744"/>
      <c r="J32" s="744"/>
      <c r="K32" s="744"/>
      <c r="L32" s="744"/>
      <c r="M32" s="744"/>
      <c r="N32" s="744"/>
      <c r="O32" s="744"/>
      <c r="P32" s="744"/>
      <c r="Q32" s="745"/>
      <c r="R32" s="679" t="s">
        <v>138</v>
      </c>
      <c r="S32" s="680"/>
      <c r="T32" s="680"/>
      <c r="U32" s="680"/>
      <c r="V32" s="680"/>
      <c r="W32" s="680"/>
      <c r="X32" s="680"/>
      <c r="Y32" s="681"/>
      <c r="Z32" s="716" t="s">
        <v>138</v>
      </c>
      <c r="AA32" s="716"/>
      <c r="AB32" s="716"/>
      <c r="AC32" s="716"/>
      <c r="AD32" s="717" t="s">
        <v>242</v>
      </c>
      <c r="AE32" s="717"/>
      <c r="AF32" s="717"/>
      <c r="AG32" s="717"/>
      <c r="AH32" s="717"/>
      <c r="AI32" s="717"/>
      <c r="AJ32" s="717"/>
      <c r="AK32" s="717"/>
      <c r="AL32" s="682" t="s">
        <v>138</v>
      </c>
      <c r="AM32" s="683"/>
      <c r="AN32" s="683"/>
      <c r="AO32" s="718"/>
      <c r="AP32" s="756"/>
      <c r="AQ32" s="757"/>
      <c r="AR32" s="757"/>
      <c r="AS32" s="757"/>
      <c r="AT32" s="761"/>
      <c r="AU32" s="230" t="s">
        <v>315</v>
      </c>
      <c r="AV32" s="230"/>
      <c r="AW32" s="230"/>
      <c r="AX32" s="676" t="s">
        <v>316</v>
      </c>
      <c r="AY32" s="677"/>
      <c r="AZ32" s="677"/>
      <c r="BA32" s="677"/>
      <c r="BB32" s="677"/>
      <c r="BC32" s="677"/>
      <c r="BD32" s="677"/>
      <c r="BE32" s="677"/>
      <c r="BF32" s="678"/>
      <c r="BG32" s="763">
        <v>98.8</v>
      </c>
      <c r="BH32" s="698"/>
      <c r="BI32" s="698"/>
      <c r="BJ32" s="698"/>
      <c r="BK32" s="698"/>
      <c r="BL32" s="698"/>
      <c r="BM32" s="683">
        <v>96.1</v>
      </c>
      <c r="BN32" s="764"/>
      <c r="BO32" s="764"/>
      <c r="BP32" s="764"/>
      <c r="BQ32" s="722"/>
      <c r="BR32" s="763">
        <v>98.8</v>
      </c>
      <c r="BS32" s="698"/>
      <c r="BT32" s="698"/>
      <c r="BU32" s="698"/>
      <c r="BV32" s="698"/>
      <c r="BW32" s="698"/>
      <c r="BX32" s="683">
        <v>95.6</v>
      </c>
      <c r="BY32" s="764"/>
      <c r="BZ32" s="764"/>
      <c r="CA32" s="764"/>
      <c r="CB32" s="722"/>
      <c r="CD32" s="772"/>
      <c r="CE32" s="773"/>
      <c r="CF32" s="712" t="s">
        <v>317</v>
      </c>
      <c r="CG32" s="713"/>
      <c r="CH32" s="713"/>
      <c r="CI32" s="713"/>
      <c r="CJ32" s="713"/>
      <c r="CK32" s="713"/>
      <c r="CL32" s="713"/>
      <c r="CM32" s="713"/>
      <c r="CN32" s="713"/>
      <c r="CO32" s="713"/>
      <c r="CP32" s="713"/>
      <c r="CQ32" s="714"/>
      <c r="CR32" s="679" t="s">
        <v>242</v>
      </c>
      <c r="CS32" s="680"/>
      <c r="CT32" s="680"/>
      <c r="CU32" s="680"/>
      <c r="CV32" s="680"/>
      <c r="CW32" s="680"/>
      <c r="CX32" s="680"/>
      <c r="CY32" s="681"/>
      <c r="CZ32" s="682" t="s">
        <v>242</v>
      </c>
      <c r="DA32" s="700"/>
      <c r="DB32" s="700"/>
      <c r="DC32" s="701"/>
      <c r="DD32" s="685" t="s">
        <v>138</v>
      </c>
      <c r="DE32" s="680"/>
      <c r="DF32" s="680"/>
      <c r="DG32" s="680"/>
      <c r="DH32" s="680"/>
      <c r="DI32" s="680"/>
      <c r="DJ32" s="680"/>
      <c r="DK32" s="681"/>
      <c r="DL32" s="685" t="s">
        <v>138</v>
      </c>
      <c r="DM32" s="680"/>
      <c r="DN32" s="680"/>
      <c r="DO32" s="680"/>
      <c r="DP32" s="680"/>
      <c r="DQ32" s="680"/>
      <c r="DR32" s="680"/>
      <c r="DS32" s="680"/>
      <c r="DT32" s="680"/>
      <c r="DU32" s="680"/>
      <c r="DV32" s="681"/>
      <c r="DW32" s="682" t="s">
        <v>138</v>
      </c>
      <c r="DX32" s="700"/>
      <c r="DY32" s="700"/>
      <c r="DZ32" s="700"/>
      <c r="EA32" s="700"/>
      <c r="EB32" s="700"/>
      <c r="EC32" s="715"/>
    </row>
    <row r="33" spans="2:133" ht="11.25" customHeight="1">
      <c r="B33" s="676" t="s">
        <v>318</v>
      </c>
      <c r="C33" s="677"/>
      <c r="D33" s="677"/>
      <c r="E33" s="677"/>
      <c r="F33" s="677"/>
      <c r="G33" s="677"/>
      <c r="H33" s="677"/>
      <c r="I33" s="677"/>
      <c r="J33" s="677"/>
      <c r="K33" s="677"/>
      <c r="L33" s="677"/>
      <c r="M33" s="677"/>
      <c r="N33" s="677"/>
      <c r="O33" s="677"/>
      <c r="P33" s="677"/>
      <c r="Q33" s="678"/>
      <c r="R33" s="679">
        <v>2953633</v>
      </c>
      <c r="S33" s="680"/>
      <c r="T33" s="680"/>
      <c r="U33" s="680"/>
      <c r="V33" s="680"/>
      <c r="W33" s="680"/>
      <c r="X33" s="680"/>
      <c r="Y33" s="681"/>
      <c r="Z33" s="716">
        <v>5</v>
      </c>
      <c r="AA33" s="716"/>
      <c r="AB33" s="716"/>
      <c r="AC33" s="716"/>
      <c r="AD33" s="717" t="s">
        <v>242</v>
      </c>
      <c r="AE33" s="717"/>
      <c r="AF33" s="717"/>
      <c r="AG33" s="717"/>
      <c r="AH33" s="717"/>
      <c r="AI33" s="717"/>
      <c r="AJ33" s="717"/>
      <c r="AK33" s="717"/>
      <c r="AL33" s="682" t="s">
        <v>138</v>
      </c>
      <c r="AM33" s="683"/>
      <c r="AN33" s="683"/>
      <c r="AO33" s="718"/>
      <c r="AP33" s="758"/>
      <c r="AQ33" s="759"/>
      <c r="AR33" s="759"/>
      <c r="AS33" s="759"/>
      <c r="AT33" s="762"/>
      <c r="AU33" s="232"/>
      <c r="AV33" s="232"/>
      <c r="AW33" s="232"/>
      <c r="AX33" s="660" t="s">
        <v>319</v>
      </c>
      <c r="AY33" s="661"/>
      <c r="AZ33" s="661"/>
      <c r="BA33" s="661"/>
      <c r="BB33" s="661"/>
      <c r="BC33" s="661"/>
      <c r="BD33" s="661"/>
      <c r="BE33" s="661"/>
      <c r="BF33" s="662"/>
      <c r="BG33" s="746">
        <v>99.6</v>
      </c>
      <c r="BH33" s="664"/>
      <c r="BI33" s="664"/>
      <c r="BJ33" s="664"/>
      <c r="BK33" s="664"/>
      <c r="BL33" s="664"/>
      <c r="BM33" s="707">
        <v>98.5</v>
      </c>
      <c r="BN33" s="664"/>
      <c r="BO33" s="664"/>
      <c r="BP33" s="664"/>
      <c r="BQ33" s="728"/>
      <c r="BR33" s="746">
        <v>99.3</v>
      </c>
      <c r="BS33" s="664"/>
      <c r="BT33" s="664"/>
      <c r="BU33" s="664"/>
      <c r="BV33" s="664"/>
      <c r="BW33" s="664"/>
      <c r="BX33" s="707">
        <v>98.1</v>
      </c>
      <c r="BY33" s="664"/>
      <c r="BZ33" s="664"/>
      <c r="CA33" s="664"/>
      <c r="CB33" s="728"/>
      <c r="CD33" s="712" t="s">
        <v>320</v>
      </c>
      <c r="CE33" s="713"/>
      <c r="CF33" s="713"/>
      <c r="CG33" s="713"/>
      <c r="CH33" s="713"/>
      <c r="CI33" s="713"/>
      <c r="CJ33" s="713"/>
      <c r="CK33" s="713"/>
      <c r="CL33" s="713"/>
      <c r="CM33" s="713"/>
      <c r="CN33" s="713"/>
      <c r="CO33" s="713"/>
      <c r="CP33" s="713"/>
      <c r="CQ33" s="714"/>
      <c r="CR33" s="679">
        <v>21656973</v>
      </c>
      <c r="CS33" s="698"/>
      <c r="CT33" s="698"/>
      <c r="CU33" s="698"/>
      <c r="CV33" s="698"/>
      <c r="CW33" s="698"/>
      <c r="CX33" s="698"/>
      <c r="CY33" s="699"/>
      <c r="CZ33" s="682">
        <v>39.1</v>
      </c>
      <c r="DA33" s="700"/>
      <c r="DB33" s="700"/>
      <c r="DC33" s="701"/>
      <c r="DD33" s="685">
        <v>18617973</v>
      </c>
      <c r="DE33" s="698"/>
      <c r="DF33" s="698"/>
      <c r="DG33" s="698"/>
      <c r="DH33" s="698"/>
      <c r="DI33" s="698"/>
      <c r="DJ33" s="698"/>
      <c r="DK33" s="699"/>
      <c r="DL33" s="685">
        <v>13011532</v>
      </c>
      <c r="DM33" s="698"/>
      <c r="DN33" s="698"/>
      <c r="DO33" s="698"/>
      <c r="DP33" s="698"/>
      <c r="DQ33" s="698"/>
      <c r="DR33" s="698"/>
      <c r="DS33" s="698"/>
      <c r="DT33" s="698"/>
      <c r="DU33" s="698"/>
      <c r="DV33" s="699"/>
      <c r="DW33" s="682">
        <v>41.4</v>
      </c>
      <c r="DX33" s="700"/>
      <c r="DY33" s="700"/>
      <c r="DZ33" s="700"/>
      <c r="EA33" s="700"/>
      <c r="EB33" s="700"/>
      <c r="EC33" s="715"/>
    </row>
    <row r="34" spans="2:133" ht="11.25" customHeight="1">
      <c r="B34" s="676" t="s">
        <v>321</v>
      </c>
      <c r="C34" s="677"/>
      <c r="D34" s="677"/>
      <c r="E34" s="677"/>
      <c r="F34" s="677"/>
      <c r="G34" s="677"/>
      <c r="H34" s="677"/>
      <c r="I34" s="677"/>
      <c r="J34" s="677"/>
      <c r="K34" s="677"/>
      <c r="L34" s="677"/>
      <c r="M34" s="677"/>
      <c r="N34" s="677"/>
      <c r="O34" s="677"/>
      <c r="P34" s="677"/>
      <c r="Q34" s="678"/>
      <c r="R34" s="679">
        <v>382010</v>
      </c>
      <c r="S34" s="680"/>
      <c r="T34" s="680"/>
      <c r="U34" s="680"/>
      <c r="V34" s="680"/>
      <c r="W34" s="680"/>
      <c r="X34" s="680"/>
      <c r="Y34" s="681"/>
      <c r="Z34" s="716">
        <v>0.6</v>
      </c>
      <c r="AA34" s="716"/>
      <c r="AB34" s="716"/>
      <c r="AC34" s="716"/>
      <c r="AD34" s="717">
        <v>131767</v>
      </c>
      <c r="AE34" s="717"/>
      <c r="AF34" s="717"/>
      <c r="AG34" s="717"/>
      <c r="AH34" s="717"/>
      <c r="AI34" s="717"/>
      <c r="AJ34" s="717"/>
      <c r="AK34" s="717"/>
      <c r="AL34" s="682">
        <v>0.4</v>
      </c>
      <c r="AM34" s="683"/>
      <c r="AN34" s="683"/>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2" t="s">
        <v>322</v>
      </c>
      <c r="CE34" s="713"/>
      <c r="CF34" s="713"/>
      <c r="CG34" s="713"/>
      <c r="CH34" s="713"/>
      <c r="CI34" s="713"/>
      <c r="CJ34" s="713"/>
      <c r="CK34" s="713"/>
      <c r="CL34" s="713"/>
      <c r="CM34" s="713"/>
      <c r="CN34" s="713"/>
      <c r="CO34" s="713"/>
      <c r="CP34" s="713"/>
      <c r="CQ34" s="714"/>
      <c r="CR34" s="679">
        <v>9611935</v>
      </c>
      <c r="CS34" s="680"/>
      <c r="CT34" s="680"/>
      <c r="CU34" s="680"/>
      <c r="CV34" s="680"/>
      <c r="CW34" s="680"/>
      <c r="CX34" s="680"/>
      <c r="CY34" s="681"/>
      <c r="CZ34" s="682">
        <v>17.399999999999999</v>
      </c>
      <c r="DA34" s="700"/>
      <c r="DB34" s="700"/>
      <c r="DC34" s="701"/>
      <c r="DD34" s="685">
        <v>7895285</v>
      </c>
      <c r="DE34" s="680"/>
      <c r="DF34" s="680"/>
      <c r="DG34" s="680"/>
      <c r="DH34" s="680"/>
      <c r="DI34" s="680"/>
      <c r="DJ34" s="680"/>
      <c r="DK34" s="681"/>
      <c r="DL34" s="685">
        <v>6480704</v>
      </c>
      <c r="DM34" s="680"/>
      <c r="DN34" s="680"/>
      <c r="DO34" s="680"/>
      <c r="DP34" s="680"/>
      <c r="DQ34" s="680"/>
      <c r="DR34" s="680"/>
      <c r="DS34" s="680"/>
      <c r="DT34" s="680"/>
      <c r="DU34" s="680"/>
      <c r="DV34" s="681"/>
      <c r="DW34" s="682">
        <v>20.6</v>
      </c>
      <c r="DX34" s="700"/>
      <c r="DY34" s="700"/>
      <c r="DZ34" s="700"/>
      <c r="EA34" s="700"/>
      <c r="EB34" s="700"/>
      <c r="EC34" s="715"/>
    </row>
    <row r="35" spans="2:133" ht="11.25" customHeight="1">
      <c r="B35" s="676" t="s">
        <v>323</v>
      </c>
      <c r="C35" s="677"/>
      <c r="D35" s="677"/>
      <c r="E35" s="677"/>
      <c r="F35" s="677"/>
      <c r="G35" s="677"/>
      <c r="H35" s="677"/>
      <c r="I35" s="677"/>
      <c r="J35" s="677"/>
      <c r="K35" s="677"/>
      <c r="L35" s="677"/>
      <c r="M35" s="677"/>
      <c r="N35" s="677"/>
      <c r="O35" s="677"/>
      <c r="P35" s="677"/>
      <c r="Q35" s="678"/>
      <c r="R35" s="679">
        <v>20143</v>
      </c>
      <c r="S35" s="680"/>
      <c r="T35" s="680"/>
      <c r="U35" s="680"/>
      <c r="V35" s="680"/>
      <c r="W35" s="680"/>
      <c r="X35" s="680"/>
      <c r="Y35" s="681"/>
      <c r="Z35" s="716">
        <v>0</v>
      </c>
      <c r="AA35" s="716"/>
      <c r="AB35" s="716"/>
      <c r="AC35" s="716"/>
      <c r="AD35" s="717" t="s">
        <v>138</v>
      </c>
      <c r="AE35" s="717"/>
      <c r="AF35" s="717"/>
      <c r="AG35" s="717"/>
      <c r="AH35" s="717"/>
      <c r="AI35" s="717"/>
      <c r="AJ35" s="717"/>
      <c r="AK35" s="717"/>
      <c r="AL35" s="682" t="s">
        <v>138</v>
      </c>
      <c r="AM35" s="683"/>
      <c r="AN35" s="683"/>
      <c r="AO35" s="718"/>
      <c r="AP35" s="235"/>
      <c r="AQ35" s="740" t="s">
        <v>324</v>
      </c>
      <c r="AR35" s="741"/>
      <c r="AS35" s="741"/>
      <c r="AT35" s="741"/>
      <c r="AU35" s="741"/>
      <c r="AV35" s="741"/>
      <c r="AW35" s="741"/>
      <c r="AX35" s="741"/>
      <c r="AY35" s="741"/>
      <c r="AZ35" s="741"/>
      <c r="BA35" s="741"/>
      <c r="BB35" s="741"/>
      <c r="BC35" s="741"/>
      <c r="BD35" s="741"/>
      <c r="BE35" s="741"/>
      <c r="BF35" s="742"/>
      <c r="BG35" s="740" t="s">
        <v>325</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326</v>
      </c>
      <c r="CE35" s="713"/>
      <c r="CF35" s="713"/>
      <c r="CG35" s="713"/>
      <c r="CH35" s="713"/>
      <c r="CI35" s="713"/>
      <c r="CJ35" s="713"/>
      <c r="CK35" s="713"/>
      <c r="CL35" s="713"/>
      <c r="CM35" s="713"/>
      <c r="CN35" s="713"/>
      <c r="CO35" s="713"/>
      <c r="CP35" s="713"/>
      <c r="CQ35" s="714"/>
      <c r="CR35" s="679">
        <v>195721</v>
      </c>
      <c r="CS35" s="698"/>
      <c r="CT35" s="698"/>
      <c r="CU35" s="698"/>
      <c r="CV35" s="698"/>
      <c r="CW35" s="698"/>
      <c r="CX35" s="698"/>
      <c r="CY35" s="699"/>
      <c r="CZ35" s="682">
        <v>0.4</v>
      </c>
      <c r="DA35" s="700"/>
      <c r="DB35" s="700"/>
      <c r="DC35" s="701"/>
      <c r="DD35" s="685">
        <v>161908</v>
      </c>
      <c r="DE35" s="698"/>
      <c r="DF35" s="698"/>
      <c r="DG35" s="698"/>
      <c r="DH35" s="698"/>
      <c r="DI35" s="698"/>
      <c r="DJ35" s="698"/>
      <c r="DK35" s="699"/>
      <c r="DL35" s="685">
        <v>151288</v>
      </c>
      <c r="DM35" s="698"/>
      <c r="DN35" s="698"/>
      <c r="DO35" s="698"/>
      <c r="DP35" s="698"/>
      <c r="DQ35" s="698"/>
      <c r="DR35" s="698"/>
      <c r="DS35" s="698"/>
      <c r="DT35" s="698"/>
      <c r="DU35" s="698"/>
      <c r="DV35" s="699"/>
      <c r="DW35" s="682">
        <v>0.5</v>
      </c>
      <c r="DX35" s="700"/>
      <c r="DY35" s="700"/>
      <c r="DZ35" s="700"/>
      <c r="EA35" s="700"/>
      <c r="EB35" s="700"/>
      <c r="EC35" s="715"/>
    </row>
    <row r="36" spans="2:133" ht="11.25" customHeight="1">
      <c r="B36" s="676" t="s">
        <v>327</v>
      </c>
      <c r="C36" s="677"/>
      <c r="D36" s="677"/>
      <c r="E36" s="677"/>
      <c r="F36" s="677"/>
      <c r="G36" s="677"/>
      <c r="H36" s="677"/>
      <c r="I36" s="677"/>
      <c r="J36" s="677"/>
      <c r="K36" s="677"/>
      <c r="L36" s="677"/>
      <c r="M36" s="677"/>
      <c r="N36" s="677"/>
      <c r="O36" s="677"/>
      <c r="P36" s="677"/>
      <c r="Q36" s="678"/>
      <c r="R36" s="679">
        <v>2453710</v>
      </c>
      <c r="S36" s="680"/>
      <c r="T36" s="680"/>
      <c r="U36" s="680"/>
      <c r="V36" s="680"/>
      <c r="W36" s="680"/>
      <c r="X36" s="680"/>
      <c r="Y36" s="681"/>
      <c r="Z36" s="716">
        <v>4.0999999999999996</v>
      </c>
      <c r="AA36" s="716"/>
      <c r="AB36" s="716"/>
      <c r="AC36" s="716"/>
      <c r="AD36" s="717" t="s">
        <v>138</v>
      </c>
      <c r="AE36" s="717"/>
      <c r="AF36" s="717"/>
      <c r="AG36" s="717"/>
      <c r="AH36" s="717"/>
      <c r="AI36" s="717"/>
      <c r="AJ36" s="717"/>
      <c r="AK36" s="717"/>
      <c r="AL36" s="682" t="s">
        <v>138</v>
      </c>
      <c r="AM36" s="683"/>
      <c r="AN36" s="683"/>
      <c r="AO36" s="718"/>
      <c r="AP36" s="235"/>
      <c r="AQ36" s="731" t="s">
        <v>328</v>
      </c>
      <c r="AR36" s="732"/>
      <c r="AS36" s="732"/>
      <c r="AT36" s="732"/>
      <c r="AU36" s="732"/>
      <c r="AV36" s="732"/>
      <c r="AW36" s="732"/>
      <c r="AX36" s="732"/>
      <c r="AY36" s="733"/>
      <c r="AZ36" s="734">
        <v>4080482</v>
      </c>
      <c r="BA36" s="735"/>
      <c r="BB36" s="735"/>
      <c r="BC36" s="735"/>
      <c r="BD36" s="735"/>
      <c r="BE36" s="735"/>
      <c r="BF36" s="736"/>
      <c r="BG36" s="737" t="s">
        <v>329</v>
      </c>
      <c r="BH36" s="738"/>
      <c r="BI36" s="738"/>
      <c r="BJ36" s="738"/>
      <c r="BK36" s="738"/>
      <c r="BL36" s="738"/>
      <c r="BM36" s="738"/>
      <c r="BN36" s="738"/>
      <c r="BO36" s="738"/>
      <c r="BP36" s="738"/>
      <c r="BQ36" s="738"/>
      <c r="BR36" s="738"/>
      <c r="BS36" s="738"/>
      <c r="BT36" s="738"/>
      <c r="BU36" s="739"/>
      <c r="BV36" s="734">
        <v>240891</v>
      </c>
      <c r="BW36" s="735"/>
      <c r="BX36" s="735"/>
      <c r="BY36" s="735"/>
      <c r="BZ36" s="735"/>
      <c r="CA36" s="735"/>
      <c r="CB36" s="736"/>
      <c r="CD36" s="712" t="s">
        <v>330</v>
      </c>
      <c r="CE36" s="713"/>
      <c r="CF36" s="713"/>
      <c r="CG36" s="713"/>
      <c r="CH36" s="713"/>
      <c r="CI36" s="713"/>
      <c r="CJ36" s="713"/>
      <c r="CK36" s="713"/>
      <c r="CL36" s="713"/>
      <c r="CM36" s="713"/>
      <c r="CN36" s="713"/>
      <c r="CO36" s="713"/>
      <c r="CP36" s="713"/>
      <c r="CQ36" s="714"/>
      <c r="CR36" s="679">
        <v>5130339</v>
      </c>
      <c r="CS36" s="680"/>
      <c r="CT36" s="680"/>
      <c r="CU36" s="680"/>
      <c r="CV36" s="680"/>
      <c r="CW36" s="680"/>
      <c r="CX36" s="680"/>
      <c r="CY36" s="681"/>
      <c r="CZ36" s="682">
        <v>9.3000000000000007</v>
      </c>
      <c r="DA36" s="700"/>
      <c r="DB36" s="700"/>
      <c r="DC36" s="701"/>
      <c r="DD36" s="685">
        <v>4622863</v>
      </c>
      <c r="DE36" s="680"/>
      <c r="DF36" s="680"/>
      <c r="DG36" s="680"/>
      <c r="DH36" s="680"/>
      <c r="DI36" s="680"/>
      <c r="DJ36" s="680"/>
      <c r="DK36" s="681"/>
      <c r="DL36" s="685">
        <v>4053543</v>
      </c>
      <c r="DM36" s="680"/>
      <c r="DN36" s="680"/>
      <c r="DO36" s="680"/>
      <c r="DP36" s="680"/>
      <c r="DQ36" s="680"/>
      <c r="DR36" s="680"/>
      <c r="DS36" s="680"/>
      <c r="DT36" s="680"/>
      <c r="DU36" s="680"/>
      <c r="DV36" s="681"/>
      <c r="DW36" s="682">
        <v>12.9</v>
      </c>
      <c r="DX36" s="700"/>
      <c r="DY36" s="700"/>
      <c r="DZ36" s="700"/>
      <c r="EA36" s="700"/>
      <c r="EB36" s="700"/>
      <c r="EC36" s="715"/>
    </row>
    <row r="37" spans="2:133" ht="11.25" customHeight="1">
      <c r="B37" s="676" t="s">
        <v>331</v>
      </c>
      <c r="C37" s="677"/>
      <c r="D37" s="677"/>
      <c r="E37" s="677"/>
      <c r="F37" s="677"/>
      <c r="G37" s="677"/>
      <c r="H37" s="677"/>
      <c r="I37" s="677"/>
      <c r="J37" s="677"/>
      <c r="K37" s="677"/>
      <c r="L37" s="677"/>
      <c r="M37" s="677"/>
      <c r="N37" s="677"/>
      <c r="O37" s="677"/>
      <c r="P37" s="677"/>
      <c r="Q37" s="678"/>
      <c r="R37" s="679">
        <v>2758006</v>
      </c>
      <c r="S37" s="680"/>
      <c r="T37" s="680"/>
      <c r="U37" s="680"/>
      <c r="V37" s="680"/>
      <c r="W37" s="680"/>
      <c r="X37" s="680"/>
      <c r="Y37" s="681"/>
      <c r="Z37" s="716">
        <v>4.5999999999999996</v>
      </c>
      <c r="AA37" s="716"/>
      <c r="AB37" s="716"/>
      <c r="AC37" s="716"/>
      <c r="AD37" s="717" t="s">
        <v>138</v>
      </c>
      <c r="AE37" s="717"/>
      <c r="AF37" s="717"/>
      <c r="AG37" s="717"/>
      <c r="AH37" s="717"/>
      <c r="AI37" s="717"/>
      <c r="AJ37" s="717"/>
      <c r="AK37" s="717"/>
      <c r="AL37" s="682" t="s">
        <v>138</v>
      </c>
      <c r="AM37" s="683"/>
      <c r="AN37" s="683"/>
      <c r="AO37" s="718"/>
      <c r="AQ37" s="719" t="s">
        <v>332</v>
      </c>
      <c r="AR37" s="720"/>
      <c r="AS37" s="720"/>
      <c r="AT37" s="720"/>
      <c r="AU37" s="720"/>
      <c r="AV37" s="720"/>
      <c r="AW37" s="720"/>
      <c r="AX37" s="720"/>
      <c r="AY37" s="721"/>
      <c r="AZ37" s="679">
        <v>850699</v>
      </c>
      <c r="BA37" s="680"/>
      <c r="BB37" s="680"/>
      <c r="BC37" s="680"/>
      <c r="BD37" s="698"/>
      <c r="BE37" s="698"/>
      <c r="BF37" s="722"/>
      <c r="BG37" s="712" t="s">
        <v>333</v>
      </c>
      <c r="BH37" s="713"/>
      <c r="BI37" s="713"/>
      <c r="BJ37" s="713"/>
      <c r="BK37" s="713"/>
      <c r="BL37" s="713"/>
      <c r="BM37" s="713"/>
      <c r="BN37" s="713"/>
      <c r="BO37" s="713"/>
      <c r="BP37" s="713"/>
      <c r="BQ37" s="713"/>
      <c r="BR37" s="713"/>
      <c r="BS37" s="713"/>
      <c r="BT37" s="713"/>
      <c r="BU37" s="714"/>
      <c r="BV37" s="679">
        <v>-493058</v>
      </c>
      <c r="BW37" s="680"/>
      <c r="BX37" s="680"/>
      <c r="BY37" s="680"/>
      <c r="BZ37" s="680"/>
      <c r="CA37" s="680"/>
      <c r="CB37" s="723"/>
      <c r="CD37" s="712" t="s">
        <v>334</v>
      </c>
      <c r="CE37" s="713"/>
      <c r="CF37" s="713"/>
      <c r="CG37" s="713"/>
      <c r="CH37" s="713"/>
      <c r="CI37" s="713"/>
      <c r="CJ37" s="713"/>
      <c r="CK37" s="713"/>
      <c r="CL37" s="713"/>
      <c r="CM37" s="713"/>
      <c r="CN37" s="713"/>
      <c r="CO37" s="713"/>
      <c r="CP37" s="713"/>
      <c r="CQ37" s="714"/>
      <c r="CR37" s="679">
        <v>783765</v>
      </c>
      <c r="CS37" s="698"/>
      <c r="CT37" s="698"/>
      <c r="CU37" s="698"/>
      <c r="CV37" s="698"/>
      <c r="CW37" s="698"/>
      <c r="CX37" s="698"/>
      <c r="CY37" s="699"/>
      <c r="CZ37" s="682">
        <v>1.4</v>
      </c>
      <c r="DA37" s="700"/>
      <c r="DB37" s="700"/>
      <c r="DC37" s="701"/>
      <c r="DD37" s="685">
        <v>783765</v>
      </c>
      <c r="DE37" s="698"/>
      <c r="DF37" s="698"/>
      <c r="DG37" s="698"/>
      <c r="DH37" s="698"/>
      <c r="DI37" s="698"/>
      <c r="DJ37" s="698"/>
      <c r="DK37" s="699"/>
      <c r="DL37" s="685">
        <v>585966</v>
      </c>
      <c r="DM37" s="698"/>
      <c r="DN37" s="698"/>
      <c r="DO37" s="698"/>
      <c r="DP37" s="698"/>
      <c r="DQ37" s="698"/>
      <c r="DR37" s="698"/>
      <c r="DS37" s="698"/>
      <c r="DT37" s="698"/>
      <c r="DU37" s="698"/>
      <c r="DV37" s="699"/>
      <c r="DW37" s="682">
        <v>1.9</v>
      </c>
      <c r="DX37" s="700"/>
      <c r="DY37" s="700"/>
      <c r="DZ37" s="700"/>
      <c r="EA37" s="700"/>
      <c r="EB37" s="700"/>
      <c r="EC37" s="715"/>
    </row>
    <row r="38" spans="2:133" ht="11.25" customHeight="1">
      <c r="B38" s="676" t="s">
        <v>335</v>
      </c>
      <c r="C38" s="677"/>
      <c r="D38" s="677"/>
      <c r="E38" s="677"/>
      <c r="F38" s="677"/>
      <c r="G38" s="677"/>
      <c r="H38" s="677"/>
      <c r="I38" s="677"/>
      <c r="J38" s="677"/>
      <c r="K38" s="677"/>
      <c r="L38" s="677"/>
      <c r="M38" s="677"/>
      <c r="N38" s="677"/>
      <c r="O38" s="677"/>
      <c r="P38" s="677"/>
      <c r="Q38" s="678"/>
      <c r="R38" s="679">
        <v>2067364</v>
      </c>
      <c r="S38" s="680"/>
      <c r="T38" s="680"/>
      <c r="U38" s="680"/>
      <c r="V38" s="680"/>
      <c r="W38" s="680"/>
      <c r="X38" s="680"/>
      <c r="Y38" s="681"/>
      <c r="Z38" s="716">
        <v>3.5</v>
      </c>
      <c r="AA38" s="716"/>
      <c r="AB38" s="716"/>
      <c r="AC38" s="716"/>
      <c r="AD38" s="717">
        <v>72394</v>
      </c>
      <c r="AE38" s="717"/>
      <c r="AF38" s="717"/>
      <c r="AG38" s="717"/>
      <c r="AH38" s="717"/>
      <c r="AI38" s="717"/>
      <c r="AJ38" s="717"/>
      <c r="AK38" s="717"/>
      <c r="AL38" s="682">
        <v>0.2</v>
      </c>
      <c r="AM38" s="683"/>
      <c r="AN38" s="683"/>
      <c r="AO38" s="718"/>
      <c r="AQ38" s="719" t="s">
        <v>336</v>
      </c>
      <c r="AR38" s="720"/>
      <c r="AS38" s="720"/>
      <c r="AT38" s="720"/>
      <c r="AU38" s="720"/>
      <c r="AV38" s="720"/>
      <c r="AW38" s="720"/>
      <c r="AX38" s="720"/>
      <c r="AY38" s="721"/>
      <c r="AZ38" s="679">
        <v>394127</v>
      </c>
      <c r="BA38" s="680"/>
      <c r="BB38" s="680"/>
      <c r="BC38" s="680"/>
      <c r="BD38" s="698"/>
      <c r="BE38" s="698"/>
      <c r="BF38" s="722"/>
      <c r="BG38" s="712" t="s">
        <v>337</v>
      </c>
      <c r="BH38" s="713"/>
      <c r="BI38" s="713"/>
      <c r="BJ38" s="713"/>
      <c r="BK38" s="713"/>
      <c r="BL38" s="713"/>
      <c r="BM38" s="713"/>
      <c r="BN38" s="713"/>
      <c r="BO38" s="713"/>
      <c r="BP38" s="713"/>
      <c r="BQ38" s="713"/>
      <c r="BR38" s="713"/>
      <c r="BS38" s="713"/>
      <c r="BT38" s="713"/>
      <c r="BU38" s="714"/>
      <c r="BV38" s="679">
        <v>17397</v>
      </c>
      <c r="BW38" s="680"/>
      <c r="BX38" s="680"/>
      <c r="BY38" s="680"/>
      <c r="BZ38" s="680"/>
      <c r="CA38" s="680"/>
      <c r="CB38" s="723"/>
      <c r="CD38" s="712" t="s">
        <v>338</v>
      </c>
      <c r="CE38" s="713"/>
      <c r="CF38" s="713"/>
      <c r="CG38" s="713"/>
      <c r="CH38" s="713"/>
      <c r="CI38" s="713"/>
      <c r="CJ38" s="713"/>
      <c r="CK38" s="713"/>
      <c r="CL38" s="713"/>
      <c r="CM38" s="713"/>
      <c r="CN38" s="713"/>
      <c r="CO38" s="713"/>
      <c r="CP38" s="713"/>
      <c r="CQ38" s="714"/>
      <c r="CR38" s="679">
        <v>3205781</v>
      </c>
      <c r="CS38" s="680"/>
      <c r="CT38" s="680"/>
      <c r="CU38" s="680"/>
      <c r="CV38" s="680"/>
      <c r="CW38" s="680"/>
      <c r="CX38" s="680"/>
      <c r="CY38" s="681"/>
      <c r="CZ38" s="682">
        <v>5.8</v>
      </c>
      <c r="DA38" s="700"/>
      <c r="DB38" s="700"/>
      <c r="DC38" s="701"/>
      <c r="DD38" s="685">
        <v>2761136</v>
      </c>
      <c r="DE38" s="680"/>
      <c r="DF38" s="680"/>
      <c r="DG38" s="680"/>
      <c r="DH38" s="680"/>
      <c r="DI38" s="680"/>
      <c r="DJ38" s="680"/>
      <c r="DK38" s="681"/>
      <c r="DL38" s="685">
        <v>2324467</v>
      </c>
      <c r="DM38" s="680"/>
      <c r="DN38" s="680"/>
      <c r="DO38" s="680"/>
      <c r="DP38" s="680"/>
      <c r="DQ38" s="680"/>
      <c r="DR38" s="680"/>
      <c r="DS38" s="680"/>
      <c r="DT38" s="680"/>
      <c r="DU38" s="680"/>
      <c r="DV38" s="681"/>
      <c r="DW38" s="682">
        <v>7.4</v>
      </c>
      <c r="DX38" s="700"/>
      <c r="DY38" s="700"/>
      <c r="DZ38" s="700"/>
      <c r="EA38" s="700"/>
      <c r="EB38" s="700"/>
      <c r="EC38" s="715"/>
    </row>
    <row r="39" spans="2:133" ht="11.25" customHeight="1">
      <c r="B39" s="676" t="s">
        <v>339</v>
      </c>
      <c r="C39" s="677"/>
      <c r="D39" s="677"/>
      <c r="E39" s="677"/>
      <c r="F39" s="677"/>
      <c r="G39" s="677"/>
      <c r="H39" s="677"/>
      <c r="I39" s="677"/>
      <c r="J39" s="677"/>
      <c r="K39" s="677"/>
      <c r="L39" s="677"/>
      <c r="M39" s="677"/>
      <c r="N39" s="677"/>
      <c r="O39" s="677"/>
      <c r="P39" s="677"/>
      <c r="Q39" s="678"/>
      <c r="R39" s="679">
        <v>3737000</v>
      </c>
      <c r="S39" s="680"/>
      <c r="T39" s="680"/>
      <c r="U39" s="680"/>
      <c r="V39" s="680"/>
      <c r="W39" s="680"/>
      <c r="X39" s="680"/>
      <c r="Y39" s="681"/>
      <c r="Z39" s="716">
        <v>6.3</v>
      </c>
      <c r="AA39" s="716"/>
      <c r="AB39" s="716"/>
      <c r="AC39" s="716"/>
      <c r="AD39" s="717" t="s">
        <v>138</v>
      </c>
      <c r="AE39" s="717"/>
      <c r="AF39" s="717"/>
      <c r="AG39" s="717"/>
      <c r="AH39" s="717"/>
      <c r="AI39" s="717"/>
      <c r="AJ39" s="717"/>
      <c r="AK39" s="717"/>
      <c r="AL39" s="682" t="s">
        <v>138</v>
      </c>
      <c r="AM39" s="683"/>
      <c r="AN39" s="683"/>
      <c r="AO39" s="718"/>
      <c r="AQ39" s="719" t="s">
        <v>340</v>
      </c>
      <c r="AR39" s="720"/>
      <c r="AS39" s="720"/>
      <c r="AT39" s="720"/>
      <c r="AU39" s="720"/>
      <c r="AV39" s="720"/>
      <c r="AW39" s="720"/>
      <c r="AX39" s="720"/>
      <c r="AY39" s="721"/>
      <c r="AZ39" s="679">
        <v>323208</v>
      </c>
      <c r="BA39" s="680"/>
      <c r="BB39" s="680"/>
      <c r="BC39" s="680"/>
      <c r="BD39" s="698"/>
      <c r="BE39" s="698"/>
      <c r="BF39" s="722"/>
      <c r="BG39" s="712" t="s">
        <v>341</v>
      </c>
      <c r="BH39" s="713"/>
      <c r="BI39" s="713"/>
      <c r="BJ39" s="713"/>
      <c r="BK39" s="713"/>
      <c r="BL39" s="713"/>
      <c r="BM39" s="713"/>
      <c r="BN39" s="713"/>
      <c r="BO39" s="713"/>
      <c r="BP39" s="713"/>
      <c r="BQ39" s="713"/>
      <c r="BR39" s="713"/>
      <c r="BS39" s="713"/>
      <c r="BT39" s="713"/>
      <c r="BU39" s="714"/>
      <c r="BV39" s="679">
        <v>26227</v>
      </c>
      <c r="BW39" s="680"/>
      <c r="BX39" s="680"/>
      <c r="BY39" s="680"/>
      <c r="BZ39" s="680"/>
      <c r="CA39" s="680"/>
      <c r="CB39" s="723"/>
      <c r="CD39" s="712" t="s">
        <v>342</v>
      </c>
      <c r="CE39" s="713"/>
      <c r="CF39" s="713"/>
      <c r="CG39" s="713"/>
      <c r="CH39" s="713"/>
      <c r="CI39" s="713"/>
      <c r="CJ39" s="713"/>
      <c r="CK39" s="713"/>
      <c r="CL39" s="713"/>
      <c r="CM39" s="713"/>
      <c r="CN39" s="713"/>
      <c r="CO39" s="713"/>
      <c r="CP39" s="713"/>
      <c r="CQ39" s="714"/>
      <c r="CR39" s="679">
        <v>3379317</v>
      </c>
      <c r="CS39" s="698"/>
      <c r="CT39" s="698"/>
      <c r="CU39" s="698"/>
      <c r="CV39" s="698"/>
      <c r="CW39" s="698"/>
      <c r="CX39" s="698"/>
      <c r="CY39" s="699"/>
      <c r="CZ39" s="682">
        <v>6.1</v>
      </c>
      <c r="DA39" s="700"/>
      <c r="DB39" s="700"/>
      <c r="DC39" s="701"/>
      <c r="DD39" s="685">
        <v>3175251</v>
      </c>
      <c r="DE39" s="698"/>
      <c r="DF39" s="698"/>
      <c r="DG39" s="698"/>
      <c r="DH39" s="698"/>
      <c r="DI39" s="698"/>
      <c r="DJ39" s="698"/>
      <c r="DK39" s="699"/>
      <c r="DL39" s="685" t="s">
        <v>242</v>
      </c>
      <c r="DM39" s="698"/>
      <c r="DN39" s="698"/>
      <c r="DO39" s="698"/>
      <c r="DP39" s="698"/>
      <c r="DQ39" s="698"/>
      <c r="DR39" s="698"/>
      <c r="DS39" s="698"/>
      <c r="DT39" s="698"/>
      <c r="DU39" s="698"/>
      <c r="DV39" s="699"/>
      <c r="DW39" s="682" t="s">
        <v>138</v>
      </c>
      <c r="DX39" s="700"/>
      <c r="DY39" s="700"/>
      <c r="DZ39" s="700"/>
      <c r="EA39" s="700"/>
      <c r="EB39" s="700"/>
      <c r="EC39" s="715"/>
    </row>
    <row r="40" spans="2:133" ht="11.25" customHeight="1">
      <c r="B40" s="676" t="s">
        <v>343</v>
      </c>
      <c r="C40" s="677"/>
      <c r="D40" s="677"/>
      <c r="E40" s="677"/>
      <c r="F40" s="677"/>
      <c r="G40" s="677"/>
      <c r="H40" s="677"/>
      <c r="I40" s="677"/>
      <c r="J40" s="677"/>
      <c r="K40" s="677"/>
      <c r="L40" s="677"/>
      <c r="M40" s="677"/>
      <c r="N40" s="677"/>
      <c r="O40" s="677"/>
      <c r="P40" s="677"/>
      <c r="Q40" s="678"/>
      <c r="R40" s="679" t="s">
        <v>138</v>
      </c>
      <c r="S40" s="680"/>
      <c r="T40" s="680"/>
      <c r="U40" s="680"/>
      <c r="V40" s="680"/>
      <c r="W40" s="680"/>
      <c r="X40" s="680"/>
      <c r="Y40" s="681"/>
      <c r="Z40" s="716" t="s">
        <v>138</v>
      </c>
      <c r="AA40" s="716"/>
      <c r="AB40" s="716"/>
      <c r="AC40" s="716"/>
      <c r="AD40" s="717" t="s">
        <v>138</v>
      </c>
      <c r="AE40" s="717"/>
      <c r="AF40" s="717"/>
      <c r="AG40" s="717"/>
      <c r="AH40" s="717"/>
      <c r="AI40" s="717"/>
      <c r="AJ40" s="717"/>
      <c r="AK40" s="717"/>
      <c r="AL40" s="682" t="s">
        <v>138</v>
      </c>
      <c r="AM40" s="683"/>
      <c r="AN40" s="683"/>
      <c r="AO40" s="718"/>
      <c r="AQ40" s="719" t="s">
        <v>344</v>
      </c>
      <c r="AR40" s="720"/>
      <c r="AS40" s="720"/>
      <c r="AT40" s="720"/>
      <c r="AU40" s="720"/>
      <c r="AV40" s="720"/>
      <c r="AW40" s="720"/>
      <c r="AX40" s="720"/>
      <c r="AY40" s="721"/>
      <c r="AZ40" s="679">
        <v>24002</v>
      </c>
      <c r="BA40" s="680"/>
      <c r="BB40" s="680"/>
      <c r="BC40" s="680"/>
      <c r="BD40" s="698"/>
      <c r="BE40" s="698"/>
      <c r="BF40" s="722"/>
      <c r="BG40" s="724" t="s">
        <v>345</v>
      </c>
      <c r="BH40" s="725"/>
      <c r="BI40" s="725"/>
      <c r="BJ40" s="725"/>
      <c r="BK40" s="725"/>
      <c r="BL40" s="236"/>
      <c r="BM40" s="713" t="s">
        <v>346</v>
      </c>
      <c r="BN40" s="713"/>
      <c r="BO40" s="713"/>
      <c r="BP40" s="713"/>
      <c r="BQ40" s="713"/>
      <c r="BR40" s="713"/>
      <c r="BS40" s="713"/>
      <c r="BT40" s="713"/>
      <c r="BU40" s="714"/>
      <c r="BV40" s="679">
        <v>103</v>
      </c>
      <c r="BW40" s="680"/>
      <c r="BX40" s="680"/>
      <c r="BY40" s="680"/>
      <c r="BZ40" s="680"/>
      <c r="CA40" s="680"/>
      <c r="CB40" s="723"/>
      <c r="CD40" s="712" t="s">
        <v>347</v>
      </c>
      <c r="CE40" s="713"/>
      <c r="CF40" s="713"/>
      <c r="CG40" s="713"/>
      <c r="CH40" s="713"/>
      <c r="CI40" s="713"/>
      <c r="CJ40" s="713"/>
      <c r="CK40" s="713"/>
      <c r="CL40" s="713"/>
      <c r="CM40" s="713"/>
      <c r="CN40" s="713"/>
      <c r="CO40" s="713"/>
      <c r="CP40" s="713"/>
      <c r="CQ40" s="714"/>
      <c r="CR40" s="679">
        <v>133880</v>
      </c>
      <c r="CS40" s="680"/>
      <c r="CT40" s="680"/>
      <c r="CU40" s="680"/>
      <c r="CV40" s="680"/>
      <c r="CW40" s="680"/>
      <c r="CX40" s="680"/>
      <c r="CY40" s="681"/>
      <c r="CZ40" s="682">
        <v>0.2</v>
      </c>
      <c r="DA40" s="700"/>
      <c r="DB40" s="700"/>
      <c r="DC40" s="701"/>
      <c r="DD40" s="685">
        <v>1530</v>
      </c>
      <c r="DE40" s="680"/>
      <c r="DF40" s="680"/>
      <c r="DG40" s="680"/>
      <c r="DH40" s="680"/>
      <c r="DI40" s="680"/>
      <c r="DJ40" s="680"/>
      <c r="DK40" s="681"/>
      <c r="DL40" s="685">
        <v>1530</v>
      </c>
      <c r="DM40" s="680"/>
      <c r="DN40" s="680"/>
      <c r="DO40" s="680"/>
      <c r="DP40" s="680"/>
      <c r="DQ40" s="680"/>
      <c r="DR40" s="680"/>
      <c r="DS40" s="680"/>
      <c r="DT40" s="680"/>
      <c r="DU40" s="680"/>
      <c r="DV40" s="681"/>
      <c r="DW40" s="682">
        <v>0</v>
      </c>
      <c r="DX40" s="700"/>
      <c r="DY40" s="700"/>
      <c r="DZ40" s="700"/>
      <c r="EA40" s="700"/>
      <c r="EB40" s="700"/>
      <c r="EC40" s="715"/>
    </row>
    <row r="41" spans="2:133" ht="11.25" customHeight="1">
      <c r="B41" s="676" t="s">
        <v>348</v>
      </c>
      <c r="C41" s="677"/>
      <c r="D41" s="677"/>
      <c r="E41" s="677"/>
      <c r="F41" s="677"/>
      <c r="G41" s="677"/>
      <c r="H41" s="677"/>
      <c r="I41" s="677"/>
      <c r="J41" s="677"/>
      <c r="K41" s="677"/>
      <c r="L41" s="677"/>
      <c r="M41" s="677"/>
      <c r="N41" s="677"/>
      <c r="O41" s="677"/>
      <c r="P41" s="677"/>
      <c r="Q41" s="678"/>
      <c r="R41" s="679" t="s">
        <v>242</v>
      </c>
      <c r="S41" s="680"/>
      <c r="T41" s="680"/>
      <c r="U41" s="680"/>
      <c r="V41" s="680"/>
      <c r="W41" s="680"/>
      <c r="X41" s="680"/>
      <c r="Y41" s="681"/>
      <c r="Z41" s="716" t="s">
        <v>138</v>
      </c>
      <c r="AA41" s="716"/>
      <c r="AB41" s="716"/>
      <c r="AC41" s="716"/>
      <c r="AD41" s="717" t="s">
        <v>138</v>
      </c>
      <c r="AE41" s="717"/>
      <c r="AF41" s="717"/>
      <c r="AG41" s="717"/>
      <c r="AH41" s="717"/>
      <c r="AI41" s="717"/>
      <c r="AJ41" s="717"/>
      <c r="AK41" s="717"/>
      <c r="AL41" s="682" t="s">
        <v>242</v>
      </c>
      <c r="AM41" s="683"/>
      <c r="AN41" s="683"/>
      <c r="AO41" s="718"/>
      <c r="AQ41" s="719" t="s">
        <v>349</v>
      </c>
      <c r="AR41" s="720"/>
      <c r="AS41" s="720"/>
      <c r="AT41" s="720"/>
      <c r="AU41" s="720"/>
      <c r="AV41" s="720"/>
      <c r="AW41" s="720"/>
      <c r="AX41" s="720"/>
      <c r="AY41" s="721"/>
      <c r="AZ41" s="679">
        <v>1217915</v>
      </c>
      <c r="BA41" s="680"/>
      <c r="BB41" s="680"/>
      <c r="BC41" s="680"/>
      <c r="BD41" s="698"/>
      <c r="BE41" s="698"/>
      <c r="BF41" s="722"/>
      <c r="BG41" s="724"/>
      <c r="BH41" s="725"/>
      <c r="BI41" s="725"/>
      <c r="BJ41" s="725"/>
      <c r="BK41" s="725"/>
      <c r="BL41" s="236"/>
      <c r="BM41" s="713" t="s">
        <v>350</v>
      </c>
      <c r="BN41" s="713"/>
      <c r="BO41" s="713"/>
      <c r="BP41" s="713"/>
      <c r="BQ41" s="713"/>
      <c r="BR41" s="713"/>
      <c r="BS41" s="713"/>
      <c r="BT41" s="713"/>
      <c r="BU41" s="714"/>
      <c r="BV41" s="679" t="s">
        <v>242</v>
      </c>
      <c r="BW41" s="680"/>
      <c r="BX41" s="680"/>
      <c r="BY41" s="680"/>
      <c r="BZ41" s="680"/>
      <c r="CA41" s="680"/>
      <c r="CB41" s="723"/>
      <c r="CD41" s="712" t="s">
        <v>351</v>
      </c>
      <c r="CE41" s="713"/>
      <c r="CF41" s="713"/>
      <c r="CG41" s="713"/>
      <c r="CH41" s="713"/>
      <c r="CI41" s="713"/>
      <c r="CJ41" s="713"/>
      <c r="CK41" s="713"/>
      <c r="CL41" s="713"/>
      <c r="CM41" s="713"/>
      <c r="CN41" s="713"/>
      <c r="CO41" s="713"/>
      <c r="CP41" s="713"/>
      <c r="CQ41" s="714"/>
      <c r="CR41" s="679" t="s">
        <v>138</v>
      </c>
      <c r="CS41" s="698"/>
      <c r="CT41" s="698"/>
      <c r="CU41" s="698"/>
      <c r="CV41" s="698"/>
      <c r="CW41" s="698"/>
      <c r="CX41" s="698"/>
      <c r="CY41" s="699"/>
      <c r="CZ41" s="682" t="s">
        <v>138</v>
      </c>
      <c r="DA41" s="700"/>
      <c r="DB41" s="700"/>
      <c r="DC41" s="701"/>
      <c r="DD41" s="685" t="s">
        <v>138</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c r="B42" s="660" t="s">
        <v>352</v>
      </c>
      <c r="C42" s="661"/>
      <c r="D42" s="661"/>
      <c r="E42" s="661"/>
      <c r="F42" s="661"/>
      <c r="G42" s="661"/>
      <c r="H42" s="661"/>
      <c r="I42" s="661"/>
      <c r="J42" s="661"/>
      <c r="K42" s="661"/>
      <c r="L42" s="661"/>
      <c r="M42" s="661"/>
      <c r="N42" s="661"/>
      <c r="O42" s="661"/>
      <c r="P42" s="661"/>
      <c r="Q42" s="662"/>
      <c r="R42" s="663">
        <v>59573667</v>
      </c>
      <c r="S42" s="702"/>
      <c r="T42" s="702"/>
      <c r="U42" s="702"/>
      <c r="V42" s="702"/>
      <c r="W42" s="702"/>
      <c r="X42" s="702"/>
      <c r="Y42" s="704"/>
      <c r="Z42" s="705">
        <v>100</v>
      </c>
      <c r="AA42" s="705"/>
      <c r="AB42" s="705"/>
      <c r="AC42" s="705"/>
      <c r="AD42" s="706">
        <v>31435940</v>
      </c>
      <c r="AE42" s="706"/>
      <c r="AF42" s="706"/>
      <c r="AG42" s="706"/>
      <c r="AH42" s="706"/>
      <c r="AI42" s="706"/>
      <c r="AJ42" s="706"/>
      <c r="AK42" s="706"/>
      <c r="AL42" s="666">
        <v>100</v>
      </c>
      <c r="AM42" s="707"/>
      <c r="AN42" s="707"/>
      <c r="AO42" s="708"/>
      <c r="AQ42" s="709" t="s">
        <v>353</v>
      </c>
      <c r="AR42" s="710"/>
      <c r="AS42" s="710"/>
      <c r="AT42" s="710"/>
      <c r="AU42" s="710"/>
      <c r="AV42" s="710"/>
      <c r="AW42" s="710"/>
      <c r="AX42" s="710"/>
      <c r="AY42" s="711"/>
      <c r="AZ42" s="663">
        <v>1270531</v>
      </c>
      <c r="BA42" s="702"/>
      <c r="BB42" s="702"/>
      <c r="BC42" s="702"/>
      <c r="BD42" s="664"/>
      <c r="BE42" s="664"/>
      <c r="BF42" s="728"/>
      <c r="BG42" s="726"/>
      <c r="BH42" s="727"/>
      <c r="BI42" s="727"/>
      <c r="BJ42" s="727"/>
      <c r="BK42" s="727"/>
      <c r="BL42" s="237"/>
      <c r="BM42" s="729" t="s">
        <v>354</v>
      </c>
      <c r="BN42" s="729"/>
      <c r="BO42" s="729"/>
      <c r="BP42" s="729"/>
      <c r="BQ42" s="729"/>
      <c r="BR42" s="729"/>
      <c r="BS42" s="729"/>
      <c r="BT42" s="729"/>
      <c r="BU42" s="730"/>
      <c r="BV42" s="663">
        <v>251</v>
      </c>
      <c r="BW42" s="702"/>
      <c r="BX42" s="702"/>
      <c r="BY42" s="702"/>
      <c r="BZ42" s="702"/>
      <c r="CA42" s="702"/>
      <c r="CB42" s="703"/>
      <c r="CD42" s="676" t="s">
        <v>355</v>
      </c>
      <c r="CE42" s="677"/>
      <c r="CF42" s="677"/>
      <c r="CG42" s="677"/>
      <c r="CH42" s="677"/>
      <c r="CI42" s="677"/>
      <c r="CJ42" s="677"/>
      <c r="CK42" s="677"/>
      <c r="CL42" s="677"/>
      <c r="CM42" s="677"/>
      <c r="CN42" s="677"/>
      <c r="CO42" s="677"/>
      <c r="CP42" s="677"/>
      <c r="CQ42" s="678"/>
      <c r="CR42" s="679">
        <v>7381495</v>
      </c>
      <c r="CS42" s="680"/>
      <c r="CT42" s="680"/>
      <c r="CU42" s="680"/>
      <c r="CV42" s="680"/>
      <c r="CW42" s="680"/>
      <c r="CX42" s="680"/>
      <c r="CY42" s="681"/>
      <c r="CZ42" s="682">
        <v>13.3</v>
      </c>
      <c r="DA42" s="683"/>
      <c r="DB42" s="683"/>
      <c r="DC42" s="684"/>
      <c r="DD42" s="685">
        <v>1526426</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c r="BV43" s="238"/>
      <c r="BW43" s="238"/>
      <c r="BX43" s="238"/>
      <c r="BY43" s="238"/>
      <c r="BZ43" s="238"/>
      <c r="CA43" s="238"/>
      <c r="CB43" s="238"/>
      <c r="CD43" s="676" t="s">
        <v>356</v>
      </c>
      <c r="CE43" s="677"/>
      <c r="CF43" s="677"/>
      <c r="CG43" s="677"/>
      <c r="CH43" s="677"/>
      <c r="CI43" s="677"/>
      <c r="CJ43" s="677"/>
      <c r="CK43" s="677"/>
      <c r="CL43" s="677"/>
      <c r="CM43" s="677"/>
      <c r="CN43" s="677"/>
      <c r="CO43" s="677"/>
      <c r="CP43" s="677"/>
      <c r="CQ43" s="678"/>
      <c r="CR43" s="679">
        <v>57085</v>
      </c>
      <c r="CS43" s="698"/>
      <c r="CT43" s="698"/>
      <c r="CU43" s="698"/>
      <c r="CV43" s="698"/>
      <c r="CW43" s="698"/>
      <c r="CX43" s="698"/>
      <c r="CY43" s="699"/>
      <c r="CZ43" s="682">
        <v>0.1</v>
      </c>
      <c r="DA43" s="700"/>
      <c r="DB43" s="700"/>
      <c r="DC43" s="701"/>
      <c r="DD43" s="685">
        <v>57085</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c r="CD44" s="692" t="s">
        <v>304</v>
      </c>
      <c r="CE44" s="693"/>
      <c r="CF44" s="676" t="s">
        <v>357</v>
      </c>
      <c r="CG44" s="677"/>
      <c r="CH44" s="677"/>
      <c r="CI44" s="677"/>
      <c r="CJ44" s="677"/>
      <c r="CK44" s="677"/>
      <c r="CL44" s="677"/>
      <c r="CM44" s="677"/>
      <c r="CN44" s="677"/>
      <c r="CO44" s="677"/>
      <c r="CP44" s="677"/>
      <c r="CQ44" s="678"/>
      <c r="CR44" s="679">
        <v>7381495</v>
      </c>
      <c r="CS44" s="680"/>
      <c r="CT44" s="680"/>
      <c r="CU44" s="680"/>
      <c r="CV44" s="680"/>
      <c r="CW44" s="680"/>
      <c r="CX44" s="680"/>
      <c r="CY44" s="681"/>
      <c r="CZ44" s="682">
        <v>13.3</v>
      </c>
      <c r="DA44" s="683"/>
      <c r="DB44" s="683"/>
      <c r="DC44" s="684"/>
      <c r="DD44" s="685">
        <v>1526426</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c r="CD45" s="694"/>
      <c r="CE45" s="695"/>
      <c r="CF45" s="676" t="s">
        <v>358</v>
      </c>
      <c r="CG45" s="677"/>
      <c r="CH45" s="677"/>
      <c r="CI45" s="677"/>
      <c r="CJ45" s="677"/>
      <c r="CK45" s="677"/>
      <c r="CL45" s="677"/>
      <c r="CM45" s="677"/>
      <c r="CN45" s="677"/>
      <c r="CO45" s="677"/>
      <c r="CP45" s="677"/>
      <c r="CQ45" s="678"/>
      <c r="CR45" s="679">
        <v>2173341</v>
      </c>
      <c r="CS45" s="698"/>
      <c r="CT45" s="698"/>
      <c r="CU45" s="698"/>
      <c r="CV45" s="698"/>
      <c r="CW45" s="698"/>
      <c r="CX45" s="698"/>
      <c r="CY45" s="699"/>
      <c r="CZ45" s="682">
        <v>3.9</v>
      </c>
      <c r="DA45" s="700"/>
      <c r="DB45" s="700"/>
      <c r="DC45" s="701"/>
      <c r="DD45" s="685">
        <v>399309</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360</v>
      </c>
      <c r="CG46" s="677"/>
      <c r="CH46" s="677"/>
      <c r="CI46" s="677"/>
      <c r="CJ46" s="677"/>
      <c r="CK46" s="677"/>
      <c r="CL46" s="677"/>
      <c r="CM46" s="677"/>
      <c r="CN46" s="677"/>
      <c r="CO46" s="677"/>
      <c r="CP46" s="677"/>
      <c r="CQ46" s="678"/>
      <c r="CR46" s="679">
        <v>5208154</v>
      </c>
      <c r="CS46" s="680"/>
      <c r="CT46" s="680"/>
      <c r="CU46" s="680"/>
      <c r="CV46" s="680"/>
      <c r="CW46" s="680"/>
      <c r="CX46" s="680"/>
      <c r="CY46" s="681"/>
      <c r="CZ46" s="682">
        <v>9.4</v>
      </c>
      <c r="DA46" s="683"/>
      <c r="DB46" s="683"/>
      <c r="DC46" s="684"/>
      <c r="DD46" s="685">
        <v>1127117</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4"/>
      <c r="CE47" s="695"/>
      <c r="CF47" s="676" t="s">
        <v>362</v>
      </c>
      <c r="CG47" s="677"/>
      <c r="CH47" s="677"/>
      <c r="CI47" s="677"/>
      <c r="CJ47" s="677"/>
      <c r="CK47" s="677"/>
      <c r="CL47" s="677"/>
      <c r="CM47" s="677"/>
      <c r="CN47" s="677"/>
      <c r="CO47" s="677"/>
      <c r="CP47" s="677"/>
      <c r="CQ47" s="678"/>
      <c r="CR47" s="679" t="s">
        <v>242</v>
      </c>
      <c r="CS47" s="698"/>
      <c r="CT47" s="698"/>
      <c r="CU47" s="698"/>
      <c r="CV47" s="698"/>
      <c r="CW47" s="698"/>
      <c r="CX47" s="698"/>
      <c r="CY47" s="699"/>
      <c r="CZ47" s="682" t="s">
        <v>242</v>
      </c>
      <c r="DA47" s="700"/>
      <c r="DB47" s="700"/>
      <c r="DC47" s="701"/>
      <c r="DD47" s="685" t="s">
        <v>242</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ht="10.8">
      <c r="B48" s="241" t="s">
        <v>363</v>
      </c>
      <c r="CD48" s="696"/>
      <c r="CE48" s="697"/>
      <c r="CF48" s="676" t="s">
        <v>364</v>
      </c>
      <c r="CG48" s="677"/>
      <c r="CH48" s="677"/>
      <c r="CI48" s="677"/>
      <c r="CJ48" s="677"/>
      <c r="CK48" s="677"/>
      <c r="CL48" s="677"/>
      <c r="CM48" s="677"/>
      <c r="CN48" s="677"/>
      <c r="CO48" s="677"/>
      <c r="CP48" s="677"/>
      <c r="CQ48" s="678"/>
      <c r="CR48" s="679" t="s">
        <v>138</v>
      </c>
      <c r="CS48" s="680"/>
      <c r="CT48" s="680"/>
      <c r="CU48" s="680"/>
      <c r="CV48" s="680"/>
      <c r="CW48" s="680"/>
      <c r="CX48" s="680"/>
      <c r="CY48" s="681"/>
      <c r="CZ48" s="682" t="s">
        <v>242</v>
      </c>
      <c r="DA48" s="683"/>
      <c r="DB48" s="683"/>
      <c r="DC48" s="684"/>
      <c r="DD48" s="685" t="s">
        <v>242</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c r="CD49" s="660" t="s">
        <v>365</v>
      </c>
      <c r="CE49" s="661"/>
      <c r="CF49" s="661"/>
      <c r="CG49" s="661"/>
      <c r="CH49" s="661"/>
      <c r="CI49" s="661"/>
      <c r="CJ49" s="661"/>
      <c r="CK49" s="661"/>
      <c r="CL49" s="661"/>
      <c r="CM49" s="661"/>
      <c r="CN49" s="661"/>
      <c r="CO49" s="661"/>
      <c r="CP49" s="661"/>
      <c r="CQ49" s="662"/>
      <c r="CR49" s="663">
        <v>55347469</v>
      </c>
      <c r="CS49" s="664"/>
      <c r="CT49" s="664"/>
      <c r="CU49" s="664"/>
      <c r="CV49" s="664"/>
      <c r="CW49" s="664"/>
      <c r="CX49" s="664"/>
      <c r="CY49" s="665"/>
      <c r="CZ49" s="666">
        <v>100</v>
      </c>
      <c r="DA49" s="667"/>
      <c r="DB49" s="667"/>
      <c r="DC49" s="668"/>
      <c r="DD49" s="669">
        <v>34186449</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ZfOOqx7wpafKBs1W3W5SnAl1FMM+ShxHgAXtwxZ9CilyU6lYP6BbRaXr6mpZN8X70fX0qU53x9XiIdMzTO9zYQ==" saltValue="rBKT528k40MmO1357Osu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9" sqref="CR9:CV9"/>
    </sheetView>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7" t="s">
        <v>367</v>
      </c>
      <c r="DK2" s="1208"/>
      <c r="DL2" s="1208"/>
      <c r="DM2" s="1208"/>
      <c r="DN2" s="1208"/>
      <c r="DO2" s="1209"/>
      <c r="DP2" s="250"/>
      <c r="DQ2" s="1207" t="s">
        <v>368</v>
      </c>
      <c r="DR2" s="1208"/>
      <c r="DS2" s="1208"/>
      <c r="DT2" s="1208"/>
      <c r="DU2" s="1208"/>
      <c r="DV2" s="1208"/>
      <c r="DW2" s="1208"/>
      <c r="DX2" s="1208"/>
      <c r="DY2" s="1208"/>
      <c r="DZ2" s="1209"/>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60" t="s">
        <v>369</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92" t="s">
        <v>371</v>
      </c>
      <c r="B5" s="1093"/>
      <c r="C5" s="1093"/>
      <c r="D5" s="1093"/>
      <c r="E5" s="1093"/>
      <c r="F5" s="1093"/>
      <c r="G5" s="1093"/>
      <c r="H5" s="1093"/>
      <c r="I5" s="1093"/>
      <c r="J5" s="1093"/>
      <c r="K5" s="1093"/>
      <c r="L5" s="1093"/>
      <c r="M5" s="1093"/>
      <c r="N5" s="1093"/>
      <c r="O5" s="1093"/>
      <c r="P5" s="1094"/>
      <c r="Q5" s="1098" t="s">
        <v>372</v>
      </c>
      <c r="R5" s="1099"/>
      <c r="S5" s="1099"/>
      <c r="T5" s="1099"/>
      <c r="U5" s="1100"/>
      <c r="V5" s="1098" t="s">
        <v>373</v>
      </c>
      <c r="W5" s="1099"/>
      <c r="X5" s="1099"/>
      <c r="Y5" s="1099"/>
      <c r="Z5" s="1100"/>
      <c r="AA5" s="1098" t="s">
        <v>374</v>
      </c>
      <c r="AB5" s="1099"/>
      <c r="AC5" s="1099"/>
      <c r="AD5" s="1099"/>
      <c r="AE5" s="1099"/>
      <c r="AF5" s="1210" t="s">
        <v>375</v>
      </c>
      <c r="AG5" s="1099"/>
      <c r="AH5" s="1099"/>
      <c r="AI5" s="1099"/>
      <c r="AJ5" s="1114"/>
      <c r="AK5" s="1099" t="s">
        <v>376</v>
      </c>
      <c r="AL5" s="1099"/>
      <c r="AM5" s="1099"/>
      <c r="AN5" s="1099"/>
      <c r="AO5" s="1100"/>
      <c r="AP5" s="1098" t="s">
        <v>377</v>
      </c>
      <c r="AQ5" s="1099"/>
      <c r="AR5" s="1099"/>
      <c r="AS5" s="1099"/>
      <c r="AT5" s="1100"/>
      <c r="AU5" s="1098" t="s">
        <v>378</v>
      </c>
      <c r="AV5" s="1099"/>
      <c r="AW5" s="1099"/>
      <c r="AX5" s="1099"/>
      <c r="AY5" s="1114"/>
      <c r="AZ5" s="257"/>
      <c r="BA5" s="257"/>
      <c r="BB5" s="257"/>
      <c r="BC5" s="257"/>
      <c r="BD5" s="257"/>
      <c r="BE5" s="258"/>
      <c r="BF5" s="258"/>
      <c r="BG5" s="258"/>
      <c r="BH5" s="258"/>
      <c r="BI5" s="258"/>
      <c r="BJ5" s="258"/>
      <c r="BK5" s="258"/>
      <c r="BL5" s="258"/>
      <c r="BM5" s="258"/>
      <c r="BN5" s="258"/>
      <c r="BO5" s="258"/>
      <c r="BP5" s="258"/>
      <c r="BQ5" s="1092" t="s">
        <v>379</v>
      </c>
      <c r="BR5" s="1093"/>
      <c r="BS5" s="1093"/>
      <c r="BT5" s="1093"/>
      <c r="BU5" s="1093"/>
      <c r="BV5" s="1093"/>
      <c r="BW5" s="1093"/>
      <c r="BX5" s="1093"/>
      <c r="BY5" s="1093"/>
      <c r="BZ5" s="1093"/>
      <c r="CA5" s="1093"/>
      <c r="CB5" s="1093"/>
      <c r="CC5" s="1093"/>
      <c r="CD5" s="1093"/>
      <c r="CE5" s="1093"/>
      <c r="CF5" s="1093"/>
      <c r="CG5" s="1094"/>
      <c r="CH5" s="1098" t="s">
        <v>380</v>
      </c>
      <c r="CI5" s="1099"/>
      <c r="CJ5" s="1099"/>
      <c r="CK5" s="1099"/>
      <c r="CL5" s="1100"/>
      <c r="CM5" s="1098" t="s">
        <v>381</v>
      </c>
      <c r="CN5" s="1099"/>
      <c r="CO5" s="1099"/>
      <c r="CP5" s="1099"/>
      <c r="CQ5" s="1100"/>
      <c r="CR5" s="1098" t="s">
        <v>382</v>
      </c>
      <c r="CS5" s="1099"/>
      <c r="CT5" s="1099"/>
      <c r="CU5" s="1099"/>
      <c r="CV5" s="1100"/>
      <c r="CW5" s="1098" t="s">
        <v>383</v>
      </c>
      <c r="CX5" s="1099"/>
      <c r="CY5" s="1099"/>
      <c r="CZ5" s="1099"/>
      <c r="DA5" s="1100"/>
      <c r="DB5" s="1098" t="s">
        <v>384</v>
      </c>
      <c r="DC5" s="1099"/>
      <c r="DD5" s="1099"/>
      <c r="DE5" s="1099"/>
      <c r="DF5" s="1100"/>
      <c r="DG5" s="1195" t="s">
        <v>385</v>
      </c>
      <c r="DH5" s="1196"/>
      <c r="DI5" s="1196"/>
      <c r="DJ5" s="1196"/>
      <c r="DK5" s="1197"/>
      <c r="DL5" s="1195" t="s">
        <v>386</v>
      </c>
      <c r="DM5" s="1196"/>
      <c r="DN5" s="1196"/>
      <c r="DO5" s="1196"/>
      <c r="DP5" s="1197"/>
      <c r="DQ5" s="1098" t="s">
        <v>387</v>
      </c>
      <c r="DR5" s="1099"/>
      <c r="DS5" s="1099"/>
      <c r="DT5" s="1099"/>
      <c r="DU5" s="1100"/>
      <c r="DV5" s="1098" t="s">
        <v>378</v>
      </c>
      <c r="DW5" s="1099"/>
      <c r="DX5" s="1099"/>
      <c r="DY5" s="1099"/>
      <c r="DZ5" s="1114"/>
      <c r="EA5" s="255"/>
    </row>
    <row r="6" spans="1:131" s="256" customFormat="1" ht="26.25" customHeight="1" thickBot="1">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3"/>
      <c r="BA6" s="253"/>
      <c r="BB6" s="253"/>
      <c r="BC6" s="253"/>
      <c r="BD6" s="253"/>
      <c r="BE6" s="254"/>
      <c r="BF6" s="254"/>
      <c r="BG6" s="254"/>
      <c r="BH6" s="254"/>
      <c r="BI6" s="254"/>
      <c r="BJ6" s="254"/>
      <c r="BK6" s="254"/>
      <c r="BL6" s="254"/>
      <c r="BM6" s="254"/>
      <c r="BN6" s="254"/>
      <c r="BO6" s="254"/>
      <c r="BP6" s="254"/>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5"/>
    </row>
    <row r="7" spans="1:131" s="256" customFormat="1" ht="26.25" customHeight="1" thickTop="1">
      <c r="A7" s="259">
        <v>1</v>
      </c>
      <c r="B7" s="1147" t="s">
        <v>388</v>
      </c>
      <c r="C7" s="1148"/>
      <c r="D7" s="1148"/>
      <c r="E7" s="1148"/>
      <c r="F7" s="1148"/>
      <c r="G7" s="1148"/>
      <c r="H7" s="1148"/>
      <c r="I7" s="1148"/>
      <c r="J7" s="1148"/>
      <c r="K7" s="1148"/>
      <c r="L7" s="1148"/>
      <c r="M7" s="1148"/>
      <c r="N7" s="1148"/>
      <c r="O7" s="1148"/>
      <c r="P7" s="1149"/>
      <c r="Q7" s="1201">
        <v>58231</v>
      </c>
      <c r="R7" s="1202"/>
      <c r="S7" s="1202"/>
      <c r="T7" s="1202"/>
      <c r="U7" s="1202"/>
      <c r="V7" s="1202">
        <v>54537</v>
      </c>
      <c r="W7" s="1202"/>
      <c r="X7" s="1202"/>
      <c r="Y7" s="1202"/>
      <c r="Z7" s="1202"/>
      <c r="AA7" s="1202">
        <v>3693</v>
      </c>
      <c r="AB7" s="1202"/>
      <c r="AC7" s="1202"/>
      <c r="AD7" s="1202"/>
      <c r="AE7" s="1203"/>
      <c r="AF7" s="1204">
        <v>3427</v>
      </c>
      <c r="AG7" s="1205"/>
      <c r="AH7" s="1205"/>
      <c r="AI7" s="1205"/>
      <c r="AJ7" s="1206"/>
      <c r="AK7" s="1188" t="s">
        <v>598</v>
      </c>
      <c r="AL7" s="1189"/>
      <c r="AM7" s="1189"/>
      <c r="AN7" s="1189"/>
      <c r="AO7" s="1189"/>
      <c r="AP7" s="1189">
        <v>24220</v>
      </c>
      <c r="AQ7" s="1189"/>
      <c r="AR7" s="1189"/>
      <c r="AS7" s="1189"/>
      <c r="AT7" s="1189"/>
      <c r="AU7" s="1190"/>
      <c r="AV7" s="1190"/>
      <c r="AW7" s="1190"/>
      <c r="AX7" s="1190"/>
      <c r="AY7" s="1191"/>
      <c r="AZ7" s="253"/>
      <c r="BA7" s="253"/>
      <c r="BB7" s="253"/>
      <c r="BC7" s="253"/>
      <c r="BD7" s="253"/>
      <c r="BE7" s="254"/>
      <c r="BF7" s="254"/>
      <c r="BG7" s="254"/>
      <c r="BH7" s="254"/>
      <c r="BI7" s="254"/>
      <c r="BJ7" s="254"/>
      <c r="BK7" s="254"/>
      <c r="BL7" s="254"/>
      <c r="BM7" s="254"/>
      <c r="BN7" s="254"/>
      <c r="BO7" s="254"/>
      <c r="BP7" s="254"/>
      <c r="BQ7" s="260">
        <v>1</v>
      </c>
      <c r="BR7" s="261"/>
      <c r="BS7" s="1192" t="s">
        <v>608</v>
      </c>
      <c r="BT7" s="1193"/>
      <c r="BU7" s="1193"/>
      <c r="BV7" s="1193"/>
      <c r="BW7" s="1193"/>
      <c r="BX7" s="1193"/>
      <c r="BY7" s="1193"/>
      <c r="BZ7" s="1193"/>
      <c r="CA7" s="1193"/>
      <c r="CB7" s="1193"/>
      <c r="CC7" s="1193"/>
      <c r="CD7" s="1193"/>
      <c r="CE7" s="1193"/>
      <c r="CF7" s="1193"/>
      <c r="CG7" s="1194"/>
      <c r="CH7" s="1185">
        <v>11</v>
      </c>
      <c r="CI7" s="1186"/>
      <c r="CJ7" s="1186"/>
      <c r="CK7" s="1186"/>
      <c r="CL7" s="1187"/>
      <c r="CM7" s="1185">
        <v>209</v>
      </c>
      <c r="CN7" s="1186"/>
      <c r="CO7" s="1186"/>
      <c r="CP7" s="1186"/>
      <c r="CQ7" s="1187"/>
      <c r="CR7" s="1185">
        <v>10</v>
      </c>
      <c r="CS7" s="1186"/>
      <c r="CT7" s="1186"/>
      <c r="CU7" s="1186"/>
      <c r="CV7" s="1187"/>
      <c r="CW7" s="1185">
        <v>8</v>
      </c>
      <c r="CX7" s="1186"/>
      <c r="CY7" s="1186"/>
      <c r="CZ7" s="1186"/>
      <c r="DA7" s="1187"/>
      <c r="DB7" s="1185" t="s">
        <v>599</v>
      </c>
      <c r="DC7" s="1186"/>
      <c r="DD7" s="1186"/>
      <c r="DE7" s="1186"/>
      <c r="DF7" s="1187"/>
      <c r="DG7" s="1185" t="s">
        <v>599</v>
      </c>
      <c r="DH7" s="1186"/>
      <c r="DI7" s="1186"/>
      <c r="DJ7" s="1186"/>
      <c r="DK7" s="1187"/>
      <c r="DL7" s="1185" t="s">
        <v>599</v>
      </c>
      <c r="DM7" s="1186"/>
      <c r="DN7" s="1186"/>
      <c r="DO7" s="1186"/>
      <c r="DP7" s="1187"/>
      <c r="DQ7" s="1185" t="s">
        <v>599</v>
      </c>
      <c r="DR7" s="1186"/>
      <c r="DS7" s="1186"/>
      <c r="DT7" s="1186"/>
      <c r="DU7" s="1187"/>
      <c r="DV7" s="1212"/>
      <c r="DW7" s="1213"/>
      <c r="DX7" s="1213"/>
      <c r="DY7" s="1213"/>
      <c r="DZ7" s="1214"/>
      <c r="EA7" s="255"/>
    </row>
    <row r="8" spans="1:131" s="256" customFormat="1" ht="26.25" customHeight="1">
      <c r="A8" s="262">
        <v>2</v>
      </c>
      <c r="B8" s="1128" t="s">
        <v>389</v>
      </c>
      <c r="C8" s="1129"/>
      <c r="D8" s="1129"/>
      <c r="E8" s="1129"/>
      <c r="F8" s="1129"/>
      <c r="G8" s="1129"/>
      <c r="H8" s="1129"/>
      <c r="I8" s="1129"/>
      <c r="J8" s="1129"/>
      <c r="K8" s="1129"/>
      <c r="L8" s="1129"/>
      <c r="M8" s="1129"/>
      <c r="N8" s="1129"/>
      <c r="O8" s="1129"/>
      <c r="P8" s="1130"/>
      <c r="Q8" s="1140">
        <v>862</v>
      </c>
      <c r="R8" s="1141"/>
      <c r="S8" s="1141"/>
      <c r="T8" s="1141"/>
      <c r="U8" s="1141"/>
      <c r="V8" s="1141">
        <v>815</v>
      </c>
      <c r="W8" s="1141"/>
      <c r="X8" s="1141"/>
      <c r="Y8" s="1141"/>
      <c r="Z8" s="1141"/>
      <c r="AA8" s="1141">
        <v>47</v>
      </c>
      <c r="AB8" s="1141"/>
      <c r="AC8" s="1141"/>
      <c r="AD8" s="1141"/>
      <c r="AE8" s="1142"/>
      <c r="AF8" s="1134">
        <v>47</v>
      </c>
      <c r="AG8" s="1135"/>
      <c r="AH8" s="1135"/>
      <c r="AI8" s="1135"/>
      <c r="AJ8" s="1136"/>
      <c r="AK8" s="1183">
        <v>360</v>
      </c>
      <c r="AL8" s="1184"/>
      <c r="AM8" s="1184"/>
      <c r="AN8" s="1184"/>
      <c r="AO8" s="1184"/>
      <c r="AP8" s="1184">
        <v>1045</v>
      </c>
      <c r="AQ8" s="1184"/>
      <c r="AR8" s="1184"/>
      <c r="AS8" s="1184"/>
      <c r="AT8" s="1184"/>
      <c r="AU8" s="1181"/>
      <c r="AV8" s="1181"/>
      <c r="AW8" s="1181"/>
      <c r="AX8" s="1181"/>
      <c r="AY8" s="1182"/>
      <c r="AZ8" s="253"/>
      <c r="BA8" s="253"/>
      <c r="BB8" s="253"/>
      <c r="BC8" s="253"/>
      <c r="BD8" s="253"/>
      <c r="BE8" s="254"/>
      <c r="BF8" s="254"/>
      <c r="BG8" s="254"/>
      <c r="BH8" s="254"/>
      <c r="BI8" s="254"/>
      <c r="BJ8" s="254"/>
      <c r="BK8" s="254"/>
      <c r="BL8" s="254"/>
      <c r="BM8" s="254"/>
      <c r="BN8" s="254"/>
      <c r="BO8" s="254"/>
      <c r="BP8" s="254"/>
      <c r="BQ8" s="263">
        <v>2</v>
      </c>
      <c r="BR8" s="264"/>
      <c r="BS8" s="1111" t="s">
        <v>609</v>
      </c>
      <c r="BT8" s="1112"/>
      <c r="BU8" s="1112"/>
      <c r="BV8" s="1112"/>
      <c r="BW8" s="1112"/>
      <c r="BX8" s="1112"/>
      <c r="BY8" s="1112"/>
      <c r="BZ8" s="1112"/>
      <c r="CA8" s="1112"/>
      <c r="CB8" s="1112"/>
      <c r="CC8" s="1112"/>
      <c r="CD8" s="1112"/>
      <c r="CE8" s="1112"/>
      <c r="CF8" s="1112"/>
      <c r="CG8" s="1113"/>
      <c r="CH8" s="1086">
        <v>-23</v>
      </c>
      <c r="CI8" s="1087"/>
      <c r="CJ8" s="1087"/>
      <c r="CK8" s="1087"/>
      <c r="CL8" s="1088"/>
      <c r="CM8" s="1086">
        <v>555</v>
      </c>
      <c r="CN8" s="1087"/>
      <c r="CO8" s="1087"/>
      <c r="CP8" s="1087"/>
      <c r="CQ8" s="1088"/>
      <c r="CR8" s="1086">
        <v>350</v>
      </c>
      <c r="CS8" s="1087"/>
      <c r="CT8" s="1087"/>
      <c r="CU8" s="1087"/>
      <c r="CV8" s="1088"/>
      <c r="CW8" s="1086">
        <v>10</v>
      </c>
      <c r="CX8" s="1087"/>
      <c r="CY8" s="1087"/>
      <c r="CZ8" s="1087"/>
      <c r="DA8" s="1088"/>
      <c r="DB8" s="1086" t="s">
        <v>599</v>
      </c>
      <c r="DC8" s="1087"/>
      <c r="DD8" s="1087"/>
      <c r="DE8" s="1087"/>
      <c r="DF8" s="1088"/>
      <c r="DG8" s="1086" t="s">
        <v>599</v>
      </c>
      <c r="DH8" s="1087"/>
      <c r="DI8" s="1087"/>
      <c r="DJ8" s="1087"/>
      <c r="DK8" s="1088"/>
      <c r="DL8" s="1086" t="s">
        <v>599</v>
      </c>
      <c r="DM8" s="1087"/>
      <c r="DN8" s="1087"/>
      <c r="DO8" s="1087"/>
      <c r="DP8" s="1088"/>
      <c r="DQ8" s="1086" t="s">
        <v>599</v>
      </c>
      <c r="DR8" s="1087"/>
      <c r="DS8" s="1087"/>
      <c r="DT8" s="1087"/>
      <c r="DU8" s="1088"/>
      <c r="DV8" s="1089"/>
      <c r="DW8" s="1090"/>
      <c r="DX8" s="1090"/>
      <c r="DY8" s="1090"/>
      <c r="DZ8" s="1091"/>
      <c r="EA8" s="255"/>
    </row>
    <row r="9" spans="1:131" s="256" customFormat="1" ht="26.25" customHeight="1">
      <c r="A9" s="262">
        <v>3</v>
      </c>
      <c r="B9" s="1128" t="s">
        <v>390</v>
      </c>
      <c r="C9" s="1129"/>
      <c r="D9" s="1129"/>
      <c r="E9" s="1129"/>
      <c r="F9" s="1129"/>
      <c r="G9" s="1129"/>
      <c r="H9" s="1129"/>
      <c r="I9" s="1129"/>
      <c r="J9" s="1129"/>
      <c r="K9" s="1129"/>
      <c r="L9" s="1129"/>
      <c r="M9" s="1129"/>
      <c r="N9" s="1129"/>
      <c r="O9" s="1129"/>
      <c r="P9" s="1130"/>
      <c r="Q9" s="1140">
        <v>8</v>
      </c>
      <c r="R9" s="1141"/>
      <c r="S9" s="1141"/>
      <c r="T9" s="1141"/>
      <c r="U9" s="1141"/>
      <c r="V9" s="1141">
        <v>6</v>
      </c>
      <c r="W9" s="1141"/>
      <c r="X9" s="1141"/>
      <c r="Y9" s="1141"/>
      <c r="Z9" s="1141"/>
      <c r="AA9" s="1141">
        <v>2</v>
      </c>
      <c r="AB9" s="1141"/>
      <c r="AC9" s="1141"/>
      <c r="AD9" s="1141"/>
      <c r="AE9" s="1142"/>
      <c r="AF9" s="1134">
        <v>2</v>
      </c>
      <c r="AG9" s="1135"/>
      <c r="AH9" s="1135"/>
      <c r="AI9" s="1135"/>
      <c r="AJ9" s="1136"/>
      <c r="AK9" s="1183" t="s">
        <v>598</v>
      </c>
      <c r="AL9" s="1184"/>
      <c r="AM9" s="1184"/>
      <c r="AN9" s="1184"/>
      <c r="AO9" s="1184"/>
      <c r="AP9" s="1184" t="s">
        <v>599</v>
      </c>
      <c r="AQ9" s="1184"/>
      <c r="AR9" s="1184"/>
      <c r="AS9" s="1184"/>
      <c r="AT9" s="1184"/>
      <c r="AU9" s="1181"/>
      <c r="AV9" s="1181"/>
      <c r="AW9" s="1181"/>
      <c r="AX9" s="1181"/>
      <c r="AY9" s="1182"/>
      <c r="AZ9" s="253"/>
      <c r="BA9" s="253"/>
      <c r="BB9" s="253"/>
      <c r="BC9" s="253"/>
      <c r="BD9" s="253"/>
      <c r="BE9" s="254"/>
      <c r="BF9" s="254"/>
      <c r="BG9" s="254"/>
      <c r="BH9" s="254"/>
      <c r="BI9" s="254"/>
      <c r="BJ9" s="254"/>
      <c r="BK9" s="254"/>
      <c r="BL9" s="254"/>
      <c r="BM9" s="254"/>
      <c r="BN9" s="254"/>
      <c r="BO9" s="254"/>
      <c r="BP9" s="254"/>
      <c r="BQ9" s="263">
        <v>3</v>
      </c>
      <c r="BR9" s="264"/>
      <c r="BS9" s="1111" t="s">
        <v>610</v>
      </c>
      <c r="BT9" s="1112"/>
      <c r="BU9" s="1112"/>
      <c r="BV9" s="1112"/>
      <c r="BW9" s="1112"/>
      <c r="BX9" s="1112"/>
      <c r="BY9" s="1112"/>
      <c r="BZ9" s="1112"/>
      <c r="CA9" s="1112"/>
      <c r="CB9" s="1112"/>
      <c r="CC9" s="1112"/>
      <c r="CD9" s="1112"/>
      <c r="CE9" s="1112"/>
      <c r="CF9" s="1112"/>
      <c r="CG9" s="1113"/>
      <c r="CH9" s="1086">
        <v>0</v>
      </c>
      <c r="CI9" s="1087"/>
      <c r="CJ9" s="1087"/>
      <c r="CK9" s="1087"/>
      <c r="CL9" s="1088"/>
      <c r="CM9" s="1086">
        <v>108</v>
      </c>
      <c r="CN9" s="1087"/>
      <c r="CO9" s="1087"/>
      <c r="CP9" s="1087"/>
      <c r="CQ9" s="1088"/>
      <c r="CR9" s="1086">
        <v>5</v>
      </c>
      <c r="CS9" s="1087"/>
      <c r="CT9" s="1087"/>
      <c r="CU9" s="1087"/>
      <c r="CV9" s="1088"/>
      <c r="CW9" s="1086">
        <v>5</v>
      </c>
      <c r="CX9" s="1087"/>
      <c r="CY9" s="1087"/>
      <c r="CZ9" s="1087"/>
      <c r="DA9" s="1088"/>
      <c r="DB9" s="1086">
        <v>2233</v>
      </c>
      <c r="DC9" s="1087"/>
      <c r="DD9" s="1087"/>
      <c r="DE9" s="1087"/>
      <c r="DF9" s="1088"/>
      <c r="DG9" s="1086">
        <v>2210</v>
      </c>
      <c r="DH9" s="1087"/>
      <c r="DI9" s="1087"/>
      <c r="DJ9" s="1087"/>
      <c r="DK9" s="1088"/>
      <c r="DL9" s="1086" t="s">
        <v>599</v>
      </c>
      <c r="DM9" s="1087"/>
      <c r="DN9" s="1087"/>
      <c r="DO9" s="1087"/>
      <c r="DP9" s="1088"/>
      <c r="DQ9" s="1086">
        <v>0</v>
      </c>
      <c r="DR9" s="1087"/>
      <c r="DS9" s="1087"/>
      <c r="DT9" s="1087"/>
      <c r="DU9" s="1088"/>
      <c r="DV9" s="1089"/>
      <c r="DW9" s="1090"/>
      <c r="DX9" s="1090"/>
      <c r="DY9" s="1090"/>
      <c r="DZ9" s="1091"/>
      <c r="EA9" s="255"/>
    </row>
    <row r="10" spans="1:131" s="256" customFormat="1" ht="26.25" customHeight="1">
      <c r="A10" s="262">
        <v>4</v>
      </c>
      <c r="B10" s="1128" t="s">
        <v>391</v>
      </c>
      <c r="C10" s="1129"/>
      <c r="D10" s="1129"/>
      <c r="E10" s="1129"/>
      <c r="F10" s="1129"/>
      <c r="G10" s="1129"/>
      <c r="H10" s="1129"/>
      <c r="I10" s="1129"/>
      <c r="J10" s="1129"/>
      <c r="K10" s="1129"/>
      <c r="L10" s="1129"/>
      <c r="M10" s="1129"/>
      <c r="N10" s="1129"/>
      <c r="O10" s="1129"/>
      <c r="P10" s="1130"/>
      <c r="Q10" s="1140">
        <v>2</v>
      </c>
      <c r="R10" s="1141"/>
      <c r="S10" s="1141"/>
      <c r="T10" s="1141"/>
      <c r="U10" s="1141"/>
      <c r="V10" s="1141">
        <v>2</v>
      </c>
      <c r="W10" s="1141"/>
      <c r="X10" s="1141"/>
      <c r="Y10" s="1141"/>
      <c r="Z10" s="1141"/>
      <c r="AA10" s="1141" t="s">
        <v>598</v>
      </c>
      <c r="AB10" s="1141"/>
      <c r="AC10" s="1141"/>
      <c r="AD10" s="1141"/>
      <c r="AE10" s="1142"/>
      <c r="AF10" s="1134" t="s">
        <v>129</v>
      </c>
      <c r="AG10" s="1135"/>
      <c r="AH10" s="1135"/>
      <c r="AI10" s="1135"/>
      <c r="AJ10" s="1136"/>
      <c r="AK10" s="1183" t="s">
        <v>598</v>
      </c>
      <c r="AL10" s="1184"/>
      <c r="AM10" s="1184"/>
      <c r="AN10" s="1184"/>
      <c r="AO10" s="1184"/>
      <c r="AP10" s="1184" t="s">
        <v>599</v>
      </c>
      <c r="AQ10" s="1184"/>
      <c r="AR10" s="1184"/>
      <c r="AS10" s="1184"/>
      <c r="AT10" s="1184"/>
      <c r="AU10" s="1181"/>
      <c r="AV10" s="1181"/>
      <c r="AW10" s="1181"/>
      <c r="AX10" s="1181"/>
      <c r="AY10" s="1182"/>
      <c r="AZ10" s="253"/>
      <c r="BA10" s="253"/>
      <c r="BB10" s="253"/>
      <c r="BC10" s="253"/>
      <c r="BD10" s="253"/>
      <c r="BE10" s="254"/>
      <c r="BF10" s="254"/>
      <c r="BG10" s="254"/>
      <c r="BH10" s="254"/>
      <c r="BI10" s="254"/>
      <c r="BJ10" s="254"/>
      <c r="BK10" s="254"/>
      <c r="BL10" s="254"/>
      <c r="BM10" s="254"/>
      <c r="BN10" s="254"/>
      <c r="BO10" s="254"/>
      <c r="BP10" s="254"/>
      <c r="BQ10" s="263">
        <v>4</v>
      </c>
      <c r="BR10" s="264"/>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5"/>
    </row>
    <row r="11" spans="1:131" s="256" customFormat="1" ht="26.25" customHeight="1">
      <c r="A11" s="262">
        <v>5</v>
      </c>
      <c r="B11" s="1128" t="s">
        <v>392</v>
      </c>
      <c r="C11" s="1129"/>
      <c r="D11" s="1129"/>
      <c r="E11" s="1129"/>
      <c r="F11" s="1129"/>
      <c r="G11" s="1129"/>
      <c r="H11" s="1129"/>
      <c r="I11" s="1129"/>
      <c r="J11" s="1129"/>
      <c r="K11" s="1129"/>
      <c r="L11" s="1129"/>
      <c r="M11" s="1129"/>
      <c r="N11" s="1129"/>
      <c r="O11" s="1129"/>
      <c r="P11" s="1130"/>
      <c r="Q11" s="1140">
        <v>1417</v>
      </c>
      <c r="R11" s="1141"/>
      <c r="S11" s="1141"/>
      <c r="T11" s="1141"/>
      <c r="U11" s="1141"/>
      <c r="V11" s="1141">
        <v>1297</v>
      </c>
      <c r="W11" s="1141"/>
      <c r="X11" s="1141"/>
      <c r="Y11" s="1141"/>
      <c r="Z11" s="1141"/>
      <c r="AA11" s="1141">
        <v>120</v>
      </c>
      <c r="AB11" s="1141"/>
      <c r="AC11" s="1141"/>
      <c r="AD11" s="1141"/>
      <c r="AE11" s="1142"/>
      <c r="AF11" s="1134">
        <v>109</v>
      </c>
      <c r="AG11" s="1135"/>
      <c r="AH11" s="1135"/>
      <c r="AI11" s="1135"/>
      <c r="AJ11" s="1136"/>
      <c r="AK11" s="1183">
        <v>871</v>
      </c>
      <c r="AL11" s="1184"/>
      <c r="AM11" s="1184"/>
      <c r="AN11" s="1184"/>
      <c r="AO11" s="1184"/>
      <c r="AP11" s="1184">
        <v>756</v>
      </c>
      <c r="AQ11" s="1184"/>
      <c r="AR11" s="1184"/>
      <c r="AS11" s="1184"/>
      <c r="AT11" s="1184"/>
      <c r="AU11" s="1181"/>
      <c r="AV11" s="1181"/>
      <c r="AW11" s="1181"/>
      <c r="AX11" s="1181"/>
      <c r="AY11" s="1182"/>
      <c r="AZ11" s="253"/>
      <c r="BA11" s="253"/>
      <c r="BB11" s="253"/>
      <c r="BC11" s="253"/>
      <c r="BD11" s="253"/>
      <c r="BE11" s="254"/>
      <c r="BF11" s="254"/>
      <c r="BG11" s="254"/>
      <c r="BH11" s="254"/>
      <c r="BI11" s="254"/>
      <c r="BJ11" s="254"/>
      <c r="BK11" s="254"/>
      <c r="BL11" s="254"/>
      <c r="BM11" s="254"/>
      <c r="BN11" s="254"/>
      <c r="BO11" s="254"/>
      <c r="BP11" s="254"/>
      <c r="BQ11" s="263">
        <v>5</v>
      </c>
      <c r="BR11" s="264"/>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5"/>
    </row>
    <row r="12" spans="1:131" s="256" customFormat="1" ht="26.25" customHeight="1">
      <c r="A12" s="262">
        <v>6</v>
      </c>
      <c r="B12" s="1128" t="s">
        <v>393</v>
      </c>
      <c r="C12" s="1129"/>
      <c r="D12" s="1129"/>
      <c r="E12" s="1129"/>
      <c r="F12" s="1129"/>
      <c r="G12" s="1129"/>
      <c r="H12" s="1129"/>
      <c r="I12" s="1129"/>
      <c r="J12" s="1129"/>
      <c r="K12" s="1129"/>
      <c r="L12" s="1129"/>
      <c r="M12" s="1129"/>
      <c r="N12" s="1129"/>
      <c r="O12" s="1129"/>
      <c r="P12" s="1130"/>
      <c r="Q12" s="1140">
        <v>887</v>
      </c>
      <c r="R12" s="1141"/>
      <c r="S12" s="1141"/>
      <c r="T12" s="1141"/>
      <c r="U12" s="1141"/>
      <c r="V12" s="1141">
        <v>523</v>
      </c>
      <c r="W12" s="1141"/>
      <c r="X12" s="1141"/>
      <c r="Y12" s="1141"/>
      <c r="Z12" s="1141"/>
      <c r="AA12" s="1141">
        <v>364</v>
      </c>
      <c r="AB12" s="1141"/>
      <c r="AC12" s="1141"/>
      <c r="AD12" s="1141"/>
      <c r="AE12" s="1142"/>
      <c r="AF12" s="1134">
        <v>113</v>
      </c>
      <c r="AG12" s="1135"/>
      <c r="AH12" s="1135"/>
      <c r="AI12" s="1135"/>
      <c r="AJ12" s="1136"/>
      <c r="AK12" s="1183">
        <v>540</v>
      </c>
      <c r="AL12" s="1184"/>
      <c r="AM12" s="1184"/>
      <c r="AN12" s="1184"/>
      <c r="AO12" s="1184"/>
      <c r="AP12" s="1184">
        <v>775</v>
      </c>
      <c r="AQ12" s="1184"/>
      <c r="AR12" s="1184"/>
      <c r="AS12" s="1184"/>
      <c r="AT12" s="1184"/>
      <c r="AU12" s="1181"/>
      <c r="AV12" s="1181"/>
      <c r="AW12" s="1181"/>
      <c r="AX12" s="1181"/>
      <c r="AY12" s="1182"/>
      <c r="AZ12" s="253"/>
      <c r="BA12" s="253"/>
      <c r="BB12" s="253"/>
      <c r="BC12" s="253"/>
      <c r="BD12" s="253"/>
      <c r="BE12" s="254"/>
      <c r="BF12" s="254"/>
      <c r="BG12" s="254"/>
      <c r="BH12" s="254"/>
      <c r="BI12" s="254"/>
      <c r="BJ12" s="254"/>
      <c r="BK12" s="254"/>
      <c r="BL12" s="254"/>
      <c r="BM12" s="254"/>
      <c r="BN12" s="254"/>
      <c r="BO12" s="254"/>
      <c r="BP12" s="254"/>
      <c r="BQ12" s="263">
        <v>6</v>
      </c>
      <c r="BR12" s="264"/>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5"/>
    </row>
    <row r="13" spans="1:131" s="256" customFormat="1" ht="26.25" customHeight="1">
      <c r="A13" s="262">
        <v>7</v>
      </c>
      <c r="B13" s="1128"/>
      <c r="C13" s="1129"/>
      <c r="D13" s="1129"/>
      <c r="E13" s="1129"/>
      <c r="F13" s="1129"/>
      <c r="G13" s="1129"/>
      <c r="H13" s="1129"/>
      <c r="I13" s="1129"/>
      <c r="J13" s="1129"/>
      <c r="K13" s="1129"/>
      <c r="L13" s="1129"/>
      <c r="M13" s="1129"/>
      <c r="N13" s="1129"/>
      <c r="O13" s="1129"/>
      <c r="P13" s="1130"/>
      <c r="Q13" s="1140"/>
      <c r="R13" s="1141"/>
      <c r="S13" s="1141"/>
      <c r="T13" s="1141"/>
      <c r="U13" s="1141"/>
      <c r="V13" s="1141"/>
      <c r="W13" s="1141"/>
      <c r="X13" s="1141"/>
      <c r="Y13" s="1141"/>
      <c r="Z13" s="1141"/>
      <c r="AA13" s="1141"/>
      <c r="AB13" s="1141"/>
      <c r="AC13" s="1141"/>
      <c r="AD13" s="1141"/>
      <c r="AE13" s="1142"/>
      <c r="AF13" s="1134"/>
      <c r="AG13" s="1135"/>
      <c r="AH13" s="1135"/>
      <c r="AI13" s="1135"/>
      <c r="AJ13" s="1136"/>
      <c r="AK13" s="1183"/>
      <c r="AL13" s="1184"/>
      <c r="AM13" s="1184"/>
      <c r="AN13" s="1184"/>
      <c r="AO13" s="1184"/>
      <c r="AP13" s="1184"/>
      <c r="AQ13" s="1184"/>
      <c r="AR13" s="1184"/>
      <c r="AS13" s="1184"/>
      <c r="AT13" s="1184"/>
      <c r="AU13" s="1181"/>
      <c r="AV13" s="1181"/>
      <c r="AW13" s="1181"/>
      <c r="AX13" s="1181"/>
      <c r="AY13" s="1182"/>
      <c r="AZ13" s="253"/>
      <c r="BA13" s="253"/>
      <c r="BB13" s="253"/>
      <c r="BC13" s="253"/>
      <c r="BD13" s="253"/>
      <c r="BE13" s="254"/>
      <c r="BF13" s="254"/>
      <c r="BG13" s="254"/>
      <c r="BH13" s="254"/>
      <c r="BI13" s="254"/>
      <c r="BJ13" s="254"/>
      <c r="BK13" s="254"/>
      <c r="BL13" s="254"/>
      <c r="BM13" s="254"/>
      <c r="BN13" s="254"/>
      <c r="BO13" s="254"/>
      <c r="BP13" s="254"/>
      <c r="BQ13" s="263">
        <v>7</v>
      </c>
      <c r="BR13" s="264"/>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5"/>
    </row>
    <row r="14" spans="1:131" s="256" customFormat="1" ht="26.25" customHeight="1">
      <c r="A14" s="262">
        <v>8</v>
      </c>
      <c r="B14" s="1128"/>
      <c r="C14" s="1129"/>
      <c r="D14" s="1129"/>
      <c r="E14" s="1129"/>
      <c r="F14" s="1129"/>
      <c r="G14" s="1129"/>
      <c r="H14" s="1129"/>
      <c r="I14" s="1129"/>
      <c r="J14" s="1129"/>
      <c r="K14" s="1129"/>
      <c r="L14" s="1129"/>
      <c r="M14" s="1129"/>
      <c r="N14" s="1129"/>
      <c r="O14" s="1129"/>
      <c r="P14" s="1130"/>
      <c r="Q14" s="1140"/>
      <c r="R14" s="1141"/>
      <c r="S14" s="1141"/>
      <c r="T14" s="1141"/>
      <c r="U14" s="1141"/>
      <c r="V14" s="1141"/>
      <c r="W14" s="1141"/>
      <c r="X14" s="1141"/>
      <c r="Y14" s="1141"/>
      <c r="Z14" s="1141"/>
      <c r="AA14" s="1141"/>
      <c r="AB14" s="1141"/>
      <c r="AC14" s="1141"/>
      <c r="AD14" s="1141"/>
      <c r="AE14" s="1142"/>
      <c r="AF14" s="1134"/>
      <c r="AG14" s="1135"/>
      <c r="AH14" s="1135"/>
      <c r="AI14" s="1135"/>
      <c r="AJ14" s="1136"/>
      <c r="AK14" s="1183"/>
      <c r="AL14" s="1184"/>
      <c r="AM14" s="1184"/>
      <c r="AN14" s="1184"/>
      <c r="AO14" s="1184"/>
      <c r="AP14" s="1184"/>
      <c r="AQ14" s="1184"/>
      <c r="AR14" s="1184"/>
      <c r="AS14" s="1184"/>
      <c r="AT14" s="1184"/>
      <c r="AU14" s="1181"/>
      <c r="AV14" s="1181"/>
      <c r="AW14" s="1181"/>
      <c r="AX14" s="1181"/>
      <c r="AY14" s="1182"/>
      <c r="AZ14" s="253"/>
      <c r="BA14" s="253"/>
      <c r="BB14" s="253"/>
      <c r="BC14" s="253"/>
      <c r="BD14" s="253"/>
      <c r="BE14" s="254"/>
      <c r="BF14" s="254"/>
      <c r="BG14" s="254"/>
      <c r="BH14" s="254"/>
      <c r="BI14" s="254"/>
      <c r="BJ14" s="254"/>
      <c r="BK14" s="254"/>
      <c r="BL14" s="254"/>
      <c r="BM14" s="254"/>
      <c r="BN14" s="254"/>
      <c r="BO14" s="254"/>
      <c r="BP14" s="254"/>
      <c r="BQ14" s="263">
        <v>8</v>
      </c>
      <c r="BR14" s="264"/>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5"/>
    </row>
    <row r="15" spans="1:131" s="256" customFormat="1" ht="26.25" customHeight="1">
      <c r="A15" s="262">
        <v>9</v>
      </c>
      <c r="B15" s="1128"/>
      <c r="C15" s="1129"/>
      <c r="D15" s="1129"/>
      <c r="E15" s="1129"/>
      <c r="F15" s="1129"/>
      <c r="G15" s="1129"/>
      <c r="H15" s="1129"/>
      <c r="I15" s="1129"/>
      <c r="J15" s="1129"/>
      <c r="K15" s="1129"/>
      <c r="L15" s="1129"/>
      <c r="M15" s="1129"/>
      <c r="N15" s="1129"/>
      <c r="O15" s="1129"/>
      <c r="P15" s="1130"/>
      <c r="Q15" s="1140"/>
      <c r="R15" s="1141"/>
      <c r="S15" s="1141"/>
      <c r="T15" s="1141"/>
      <c r="U15" s="1141"/>
      <c r="V15" s="1141"/>
      <c r="W15" s="1141"/>
      <c r="X15" s="1141"/>
      <c r="Y15" s="1141"/>
      <c r="Z15" s="1141"/>
      <c r="AA15" s="1141"/>
      <c r="AB15" s="1141"/>
      <c r="AC15" s="1141"/>
      <c r="AD15" s="1141"/>
      <c r="AE15" s="1142"/>
      <c r="AF15" s="1134"/>
      <c r="AG15" s="1135"/>
      <c r="AH15" s="1135"/>
      <c r="AI15" s="1135"/>
      <c r="AJ15" s="1136"/>
      <c r="AK15" s="1183"/>
      <c r="AL15" s="1184"/>
      <c r="AM15" s="1184"/>
      <c r="AN15" s="1184"/>
      <c r="AO15" s="1184"/>
      <c r="AP15" s="1184"/>
      <c r="AQ15" s="1184"/>
      <c r="AR15" s="1184"/>
      <c r="AS15" s="1184"/>
      <c r="AT15" s="1184"/>
      <c r="AU15" s="1181"/>
      <c r="AV15" s="1181"/>
      <c r="AW15" s="1181"/>
      <c r="AX15" s="1181"/>
      <c r="AY15" s="1182"/>
      <c r="AZ15" s="253"/>
      <c r="BA15" s="253"/>
      <c r="BB15" s="253"/>
      <c r="BC15" s="253"/>
      <c r="BD15" s="253"/>
      <c r="BE15" s="254"/>
      <c r="BF15" s="254"/>
      <c r="BG15" s="254"/>
      <c r="BH15" s="254"/>
      <c r="BI15" s="254"/>
      <c r="BJ15" s="254"/>
      <c r="BK15" s="254"/>
      <c r="BL15" s="254"/>
      <c r="BM15" s="254"/>
      <c r="BN15" s="254"/>
      <c r="BO15" s="254"/>
      <c r="BP15" s="254"/>
      <c r="BQ15" s="263">
        <v>9</v>
      </c>
      <c r="BR15" s="264"/>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5"/>
    </row>
    <row r="16" spans="1:131" s="256" customFormat="1" ht="26.25" customHeight="1">
      <c r="A16" s="262">
        <v>10</v>
      </c>
      <c r="B16" s="1128"/>
      <c r="C16" s="1129"/>
      <c r="D16" s="1129"/>
      <c r="E16" s="1129"/>
      <c r="F16" s="1129"/>
      <c r="G16" s="1129"/>
      <c r="H16" s="1129"/>
      <c r="I16" s="1129"/>
      <c r="J16" s="1129"/>
      <c r="K16" s="1129"/>
      <c r="L16" s="1129"/>
      <c r="M16" s="1129"/>
      <c r="N16" s="1129"/>
      <c r="O16" s="1129"/>
      <c r="P16" s="1130"/>
      <c r="Q16" s="1140"/>
      <c r="R16" s="1141"/>
      <c r="S16" s="1141"/>
      <c r="T16" s="1141"/>
      <c r="U16" s="1141"/>
      <c r="V16" s="1141"/>
      <c r="W16" s="1141"/>
      <c r="X16" s="1141"/>
      <c r="Y16" s="1141"/>
      <c r="Z16" s="1141"/>
      <c r="AA16" s="1141"/>
      <c r="AB16" s="1141"/>
      <c r="AC16" s="1141"/>
      <c r="AD16" s="1141"/>
      <c r="AE16" s="1142"/>
      <c r="AF16" s="1134"/>
      <c r="AG16" s="1135"/>
      <c r="AH16" s="1135"/>
      <c r="AI16" s="1135"/>
      <c r="AJ16" s="1136"/>
      <c r="AK16" s="1183"/>
      <c r="AL16" s="1184"/>
      <c r="AM16" s="1184"/>
      <c r="AN16" s="1184"/>
      <c r="AO16" s="1184"/>
      <c r="AP16" s="1184"/>
      <c r="AQ16" s="1184"/>
      <c r="AR16" s="1184"/>
      <c r="AS16" s="1184"/>
      <c r="AT16" s="1184"/>
      <c r="AU16" s="1181"/>
      <c r="AV16" s="1181"/>
      <c r="AW16" s="1181"/>
      <c r="AX16" s="1181"/>
      <c r="AY16" s="1182"/>
      <c r="AZ16" s="253"/>
      <c r="BA16" s="253"/>
      <c r="BB16" s="253"/>
      <c r="BC16" s="253"/>
      <c r="BD16" s="253"/>
      <c r="BE16" s="254"/>
      <c r="BF16" s="254"/>
      <c r="BG16" s="254"/>
      <c r="BH16" s="254"/>
      <c r="BI16" s="254"/>
      <c r="BJ16" s="254"/>
      <c r="BK16" s="254"/>
      <c r="BL16" s="254"/>
      <c r="BM16" s="254"/>
      <c r="BN16" s="254"/>
      <c r="BO16" s="254"/>
      <c r="BP16" s="254"/>
      <c r="BQ16" s="263">
        <v>10</v>
      </c>
      <c r="BR16" s="264"/>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5"/>
    </row>
    <row r="17" spans="1:131" s="256" customFormat="1" ht="26.25" customHeight="1">
      <c r="A17" s="262">
        <v>11</v>
      </c>
      <c r="B17" s="1128"/>
      <c r="C17" s="1129"/>
      <c r="D17" s="1129"/>
      <c r="E17" s="1129"/>
      <c r="F17" s="1129"/>
      <c r="G17" s="1129"/>
      <c r="H17" s="1129"/>
      <c r="I17" s="1129"/>
      <c r="J17" s="1129"/>
      <c r="K17" s="1129"/>
      <c r="L17" s="1129"/>
      <c r="M17" s="1129"/>
      <c r="N17" s="1129"/>
      <c r="O17" s="1129"/>
      <c r="P17" s="1130"/>
      <c r="Q17" s="1140"/>
      <c r="R17" s="1141"/>
      <c r="S17" s="1141"/>
      <c r="T17" s="1141"/>
      <c r="U17" s="1141"/>
      <c r="V17" s="1141"/>
      <c r="W17" s="1141"/>
      <c r="X17" s="1141"/>
      <c r="Y17" s="1141"/>
      <c r="Z17" s="1141"/>
      <c r="AA17" s="1141"/>
      <c r="AB17" s="1141"/>
      <c r="AC17" s="1141"/>
      <c r="AD17" s="1141"/>
      <c r="AE17" s="1142"/>
      <c r="AF17" s="1134"/>
      <c r="AG17" s="1135"/>
      <c r="AH17" s="1135"/>
      <c r="AI17" s="1135"/>
      <c r="AJ17" s="1136"/>
      <c r="AK17" s="1183"/>
      <c r="AL17" s="1184"/>
      <c r="AM17" s="1184"/>
      <c r="AN17" s="1184"/>
      <c r="AO17" s="1184"/>
      <c r="AP17" s="1184"/>
      <c r="AQ17" s="1184"/>
      <c r="AR17" s="1184"/>
      <c r="AS17" s="1184"/>
      <c r="AT17" s="1184"/>
      <c r="AU17" s="1181"/>
      <c r="AV17" s="1181"/>
      <c r="AW17" s="1181"/>
      <c r="AX17" s="1181"/>
      <c r="AY17" s="1182"/>
      <c r="AZ17" s="253"/>
      <c r="BA17" s="253"/>
      <c r="BB17" s="253"/>
      <c r="BC17" s="253"/>
      <c r="BD17" s="253"/>
      <c r="BE17" s="254"/>
      <c r="BF17" s="254"/>
      <c r="BG17" s="254"/>
      <c r="BH17" s="254"/>
      <c r="BI17" s="254"/>
      <c r="BJ17" s="254"/>
      <c r="BK17" s="254"/>
      <c r="BL17" s="254"/>
      <c r="BM17" s="254"/>
      <c r="BN17" s="254"/>
      <c r="BO17" s="254"/>
      <c r="BP17" s="254"/>
      <c r="BQ17" s="263">
        <v>11</v>
      </c>
      <c r="BR17" s="264"/>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5"/>
    </row>
    <row r="18" spans="1:131" s="256" customFormat="1" ht="26.25" customHeight="1">
      <c r="A18" s="262">
        <v>12</v>
      </c>
      <c r="B18" s="1128"/>
      <c r="C18" s="1129"/>
      <c r="D18" s="1129"/>
      <c r="E18" s="1129"/>
      <c r="F18" s="1129"/>
      <c r="G18" s="1129"/>
      <c r="H18" s="1129"/>
      <c r="I18" s="1129"/>
      <c r="J18" s="1129"/>
      <c r="K18" s="1129"/>
      <c r="L18" s="1129"/>
      <c r="M18" s="1129"/>
      <c r="N18" s="1129"/>
      <c r="O18" s="1129"/>
      <c r="P18" s="1130"/>
      <c r="Q18" s="1140"/>
      <c r="R18" s="1141"/>
      <c r="S18" s="1141"/>
      <c r="T18" s="1141"/>
      <c r="U18" s="1141"/>
      <c r="V18" s="1141"/>
      <c r="W18" s="1141"/>
      <c r="X18" s="1141"/>
      <c r="Y18" s="1141"/>
      <c r="Z18" s="1141"/>
      <c r="AA18" s="1141"/>
      <c r="AB18" s="1141"/>
      <c r="AC18" s="1141"/>
      <c r="AD18" s="1141"/>
      <c r="AE18" s="1142"/>
      <c r="AF18" s="1134"/>
      <c r="AG18" s="1135"/>
      <c r="AH18" s="1135"/>
      <c r="AI18" s="1135"/>
      <c r="AJ18" s="1136"/>
      <c r="AK18" s="1183"/>
      <c r="AL18" s="1184"/>
      <c r="AM18" s="1184"/>
      <c r="AN18" s="1184"/>
      <c r="AO18" s="1184"/>
      <c r="AP18" s="1184"/>
      <c r="AQ18" s="1184"/>
      <c r="AR18" s="1184"/>
      <c r="AS18" s="1184"/>
      <c r="AT18" s="1184"/>
      <c r="AU18" s="1181"/>
      <c r="AV18" s="1181"/>
      <c r="AW18" s="1181"/>
      <c r="AX18" s="1181"/>
      <c r="AY18" s="1182"/>
      <c r="AZ18" s="253"/>
      <c r="BA18" s="253"/>
      <c r="BB18" s="253"/>
      <c r="BC18" s="253"/>
      <c r="BD18" s="253"/>
      <c r="BE18" s="254"/>
      <c r="BF18" s="254"/>
      <c r="BG18" s="254"/>
      <c r="BH18" s="254"/>
      <c r="BI18" s="254"/>
      <c r="BJ18" s="254"/>
      <c r="BK18" s="254"/>
      <c r="BL18" s="254"/>
      <c r="BM18" s="254"/>
      <c r="BN18" s="254"/>
      <c r="BO18" s="254"/>
      <c r="BP18" s="254"/>
      <c r="BQ18" s="263">
        <v>12</v>
      </c>
      <c r="BR18" s="264"/>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5"/>
    </row>
    <row r="19" spans="1:131" s="256" customFormat="1" ht="26.25" customHeight="1">
      <c r="A19" s="262">
        <v>13</v>
      </c>
      <c r="B19" s="1128"/>
      <c r="C19" s="1129"/>
      <c r="D19" s="1129"/>
      <c r="E19" s="1129"/>
      <c r="F19" s="1129"/>
      <c r="G19" s="1129"/>
      <c r="H19" s="1129"/>
      <c r="I19" s="1129"/>
      <c r="J19" s="1129"/>
      <c r="K19" s="1129"/>
      <c r="L19" s="1129"/>
      <c r="M19" s="1129"/>
      <c r="N19" s="1129"/>
      <c r="O19" s="1129"/>
      <c r="P19" s="1130"/>
      <c r="Q19" s="1140"/>
      <c r="R19" s="1141"/>
      <c r="S19" s="1141"/>
      <c r="T19" s="1141"/>
      <c r="U19" s="1141"/>
      <c r="V19" s="1141"/>
      <c r="W19" s="1141"/>
      <c r="X19" s="1141"/>
      <c r="Y19" s="1141"/>
      <c r="Z19" s="1141"/>
      <c r="AA19" s="1141"/>
      <c r="AB19" s="1141"/>
      <c r="AC19" s="1141"/>
      <c r="AD19" s="1141"/>
      <c r="AE19" s="1142"/>
      <c r="AF19" s="1134"/>
      <c r="AG19" s="1135"/>
      <c r="AH19" s="1135"/>
      <c r="AI19" s="1135"/>
      <c r="AJ19" s="1136"/>
      <c r="AK19" s="1183"/>
      <c r="AL19" s="1184"/>
      <c r="AM19" s="1184"/>
      <c r="AN19" s="1184"/>
      <c r="AO19" s="1184"/>
      <c r="AP19" s="1184"/>
      <c r="AQ19" s="1184"/>
      <c r="AR19" s="1184"/>
      <c r="AS19" s="1184"/>
      <c r="AT19" s="1184"/>
      <c r="AU19" s="1181"/>
      <c r="AV19" s="1181"/>
      <c r="AW19" s="1181"/>
      <c r="AX19" s="1181"/>
      <c r="AY19" s="1182"/>
      <c r="AZ19" s="253"/>
      <c r="BA19" s="253"/>
      <c r="BB19" s="253"/>
      <c r="BC19" s="253"/>
      <c r="BD19" s="253"/>
      <c r="BE19" s="254"/>
      <c r="BF19" s="254"/>
      <c r="BG19" s="254"/>
      <c r="BH19" s="254"/>
      <c r="BI19" s="254"/>
      <c r="BJ19" s="254"/>
      <c r="BK19" s="254"/>
      <c r="BL19" s="254"/>
      <c r="BM19" s="254"/>
      <c r="BN19" s="254"/>
      <c r="BO19" s="254"/>
      <c r="BP19" s="254"/>
      <c r="BQ19" s="263">
        <v>13</v>
      </c>
      <c r="BR19" s="264"/>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5"/>
    </row>
    <row r="20" spans="1:131" s="256" customFormat="1" ht="26.25" customHeight="1">
      <c r="A20" s="262">
        <v>14</v>
      </c>
      <c r="B20" s="1128"/>
      <c r="C20" s="1129"/>
      <c r="D20" s="1129"/>
      <c r="E20" s="1129"/>
      <c r="F20" s="1129"/>
      <c r="G20" s="1129"/>
      <c r="H20" s="1129"/>
      <c r="I20" s="1129"/>
      <c r="J20" s="1129"/>
      <c r="K20" s="1129"/>
      <c r="L20" s="1129"/>
      <c r="M20" s="1129"/>
      <c r="N20" s="1129"/>
      <c r="O20" s="1129"/>
      <c r="P20" s="1130"/>
      <c r="Q20" s="1140"/>
      <c r="R20" s="1141"/>
      <c r="S20" s="1141"/>
      <c r="T20" s="1141"/>
      <c r="U20" s="1141"/>
      <c r="V20" s="1141"/>
      <c r="W20" s="1141"/>
      <c r="X20" s="1141"/>
      <c r="Y20" s="1141"/>
      <c r="Z20" s="1141"/>
      <c r="AA20" s="1141"/>
      <c r="AB20" s="1141"/>
      <c r="AC20" s="1141"/>
      <c r="AD20" s="1141"/>
      <c r="AE20" s="1142"/>
      <c r="AF20" s="1134"/>
      <c r="AG20" s="1135"/>
      <c r="AH20" s="1135"/>
      <c r="AI20" s="1135"/>
      <c r="AJ20" s="1136"/>
      <c r="AK20" s="1183"/>
      <c r="AL20" s="1184"/>
      <c r="AM20" s="1184"/>
      <c r="AN20" s="1184"/>
      <c r="AO20" s="1184"/>
      <c r="AP20" s="1184"/>
      <c r="AQ20" s="1184"/>
      <c r="AR20" s="1184"/>
      <c r="AS20" s="1184"/>
      <c r="AT20" s="1184"/>
      <c r="AU20" s="1181"/>
      <c r="AV20" s="1181"/>
      <c r="AW20" s="1181"/>
      <c r="AX20" s="1181"/>
      <c r="AY20" s="1182"/>
      <c r="AZ20" s="253"/>
      <c r="BA20" s="253"/>
      <c r="BB20" s="253"/>
      <c r="BC20" s="253"/>
      <c r="BD20" s="253"/>
      <c r="BE20" s="254"/>
      <c r="BF20" s="254"/>
      <c r="BG20" s="254"/>
      <c r="BH20" s="254"/>
      <c r="BI20" s="254"/>
      <c r="BJ20" s="254"/>
      <c r="BK20" s="254"/>
      <c r="BL20" s="254"/>
      <c r="BM20" s="254"/>
      <c r="BN20" s="254"/>
      <c r="BO20" s="254"/>
      <c r="BP20" s="254"/>
      <c r="BQ20" s="263">
        <v>14</v>
      </c>
      <c r="BR20" s="264"/>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5"/>
    </row>
    <row r="21" spans="1:131" s="256" customFormat="1" ht="26.25" customHeight="1" thickBot="1">
      <c r="A21" s="262">
        <v>15</v>
      </c>
      <c r="B21" s="1128"/>
      <c r="C21" s="1129"/>
      <c r="D21" s="1129"/>
      <c r="E21" s="1129"/>
      <c r="F21" s="1129"/>
      <c r="G21" s="1129"/>
      <c r="H21" s="1129"/>
      <c r="I21" s="1129"/>
      <c r="J21" s="1129"/>
      <c r="K21" s="1129"/>
      <c r="L21" s="1129"/>
      <c r="M21" s="1129"/>
      <c r="N21" s="1129"/>
      <c r="O21" s="1129"/>
      <c r="P21" s="1130"/>
      <c r="Q21" s="1140"/>
      <c r="R21" s="1141"/>
      <c r="S21" s="1141"/>
      <c r="T21" s="1141"/>
      <c r="U21" s="1141"/>
      <c r="V21" s="1141"/>
      <c r="W21" s="1141"/>
      <c r="X21" s="1141"/>
      <c r="Y21" s="1141"/>
      <c r="Z21" s="1141"/>
      <c r="AA21" s="1141"/>
      <c r="AB21" s="1141"/>
      <c r="AC21" s="1141"/>
      <c r="AD21" s="1141"/>
      <c r="AE21" s="1142"/>
      <c r="AF21" s="1134"/>
      <c r="AG21" s="1135"/>
      <c r="AH21" s="1135"/>
      <c r="AI21" s="1135"/>
      <c r="AJ21" s="1136"/>
      <c r="AK21" s="1183"/>
      <c r="AL21" s="1184"/>
      <c r="AM21" s="1184"/>
      <c r="AN21" s="1184"/>
      <c r="AO21" s="1184"/>
      <c r="AP21" s="1184"/>
      <c r="AQ21" s="1184"/>
      <c r="AR21" s="1184"/>
      <c r="AS21" s="1184"/>
      <c r="AT21" s="1184"/>
      <c r="AU21" s="1181"/>
      <c r="AV21" s="1181"/>
      <c r="AW21" s="1181"/>
      <c r="AX21" s="1181"/>
      <c r="AY21" s="1182"/>
      <c r="AZ21" s="253"/>
      <c r="BA21" s="253"/>
      <c r="BB21" s="253"/>
      <c r="BC21" s="253"/>
      <c r="BD21" s="253"/>
      <c r="BE21" s="254"/>
      <c r="BF21" s="254"/>
      <c r="BG21" s="254"/>
      <c r="BH21" s="254"/>
      <c r="BI21" s="254"/>
      <c r="BJ21" s="254"/>
      <c r="BK21" s="254"/>
      <c r="BL21" s="254"/>
      <c r="BM21" s="254"/>
      <c r="BN21" s="254"/>
      <c r="BO21" s="254"/>
      <c r="BP21" s="254"/>
      <c r="BQ21" s="263">
        <v>15</v>
      </c>
      <c r="BR21" s="264"/>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5"/>
    </row>
    <row r="22" spans="1:131" s="256" customFormat="1" ht="26.25" customHeight="1">
      <c r="A22" s="262">
        <v>16</v>
      </c>
      <c r="B22" s="1128"/>
      <c r="C22" s="1129"/>
      <c r="D22" s="1129"/>
      <c r="E22" s="1129"/>
      <c r="F22" s="1129"/>
      <c r="G22" s="1129"/>
      <c r="H22" s="1129"/>
      <c r="I22" s="1129"/>
      <c r="J22" s="1129"/>
      <c r="K22" s="1129"/>
      <c r="L22" s="1129"/>
      <c r="M22" s="1129"/>
      <c r="N22" s="1129"/>
      <c r="O22" s="1129"/>
      <c r="P22" s="1130"/>
      <c r="Q22" s="1178"/>
      <c r="R22" s="1179"/>
      <c r="S22" s="1179"/>
      <c r="T22" s="1179"/>
      <c r="U22" s="1179"/>
      <c r="V22" s="1179"/>
      <c r="W22" s="1179"/>
      <c r="X22" s="1179"/>
      <c r="Y22" s="1179"/>
      <c r="Z22" s="1179"/>
      <c r="AA22" s="1179"/>
      <c r="AB22" s="1179"/>
      <c r="AC22" s="1179"/>
      <c r="AD22" s="1179"/>
      <c r="AE22" s="1180"/>
      <c r="AF22" s="1134"/>
      <c r="AG22" s="1135"/>
      <c r="AH22" s="1135"/>
      <c r="AI22" s="1135"/>
      <c r="AJ22" s="1136"/>
      <c r="AK22" s="1174"/>
      <c r="AL22" s="1175"/>
      <c r="AM22" s="1175"/>
      <c r="AN22" s="1175"/>
      <c r="AO22" s="1175"/>
      <c r="AP22" s="1175"/>
      <c r="AQ22" s="1175"/>
      <c r="AR22" s="1175"/>
      <c r="AS22" s="1175"/>
      <c r="AT22" s="1175"/>
      <c r="AU22" s="1176"/>
      <c r="AV22" s="1176"/>
      <c r="AW22" s="1176"/>
      <c r="AX22" s="1176"/>
      <c r="AY22" s="1177"/>
      <c r="AZ22" s="1126" t="s">
        <v>394</v>
      </c>
      <c r="BA22" s="1126"/>
      <c r="BB22" s="1126"/>
      <c r="BC22" s="1126"/>
      <c r="BD22" s="1127"/>
      <c r="BE22" s="254"/>
      <c r="BF22" s="254"/>
      <c r="BG22" s="254"/>
      <c r="BH22" s="254"/>
      <c r="BI22" s="254"/>
      <c r="BJ22" s="254"/>
      <c r="BK22" s="254"/>
      <c r="BL22" s="254"/>
      <c r="BM22" s="254"/>
      <c r="BN22" s="254"/>
      <c r="BO22" s="254"/>
      <c r="BP22" s="254"/>
      <c r="BQ22" s="263">
        <v>16</v>
      </c>
      <c r="BR22" s="264"/>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5"/>
    </row>
    <row r="23" spans="1:131" s="256" customFormat="1" ht="26.25" customHeight="1" thickBot="1">
      <c r="A23" s="265" t="s">
        <v>395</v>
      </c>
      <c r="B23" s="1038" t="s">
        <v>396</v>
      </c>
      <c r="C23" s="1039"/>
      <c r="D23" s="1039"/>
      <c r="E23" s="1039"/>
      <c r="F23" s="1039"/>
      <c r="G23" s="1039"/>
      <c r="H23" s="1039"/>
      <c r="I23" s="1039"/>
      <c r="J23" s="1039"/>
      <c r="K23" s="1039"/>
      <c r="L23" s="1039"/>
      <c r="M23" s="1039"/>
      <c r="N23" s="1039"/>
      <c r="O23" s="1039"/>
      <c r="P23" s="1040"/>
      <c r="Q23" s="1165"/>
      <c r="R23" s="1166"/>
      <c r="S23" s="1166"/>
      <c r="T23" s="1166"/>
      <c r="U23" s="1166"/>
      <c r="V23" s="1166"/>
      <c r="W23" s="1166"/>
      <c r="X23" s="1166"/>
      <c r="Y23" s="1166"/>
      <c r="Z23" s="1166"/>
      <c r="AA23" s="1166"/>
      <c r="AB23" s="1166"/>
      <c r="AC23" s="1166"/>
      <c r="AD23" s="1166"/>
      <c r="AE23" s="1167"/>
      <c r="AF23" s="1168">
        <v>3699</v>
      </c>
      <c r="AG23" s="1166"/>
      <c r="AH23" s="1166"/>
      <c r="AI23" s="1166"/>
      <c r="AJ23" s="1169"/>
      <c r="AK23" s="1170"/>
      <c r="AL23" s="1171"/>
      <c r="AM23" s="1171"/>
      <c r="AN23" s="1171"/>
      <c r="AO23" s="1171"/>
      <c r="AP23" s="1166"/>
      <c r="AQ23" s="1166"/>
      <c r="AR23" s="1166"/>
      <c r="AS23" s="1166"/>
      <c r="AT23" s="1166"/>
      <c r="AU23" s="1172"/>
      <c r="AV23" s="1172"/>
      <c r="AW23" s="1172"/>
      <c r="AX23" s="1172"/>
      <c r="AY23" s="1173"/>
      <c r="AZ23" s="1162" t="s">
        <v>397</v>
      </c>
      <c r="BA23" s="1163"/>
      <c r="BB23" s="1163"/>
      <c r="BC23" s="1163"/>
      <c r="BD23" s="1164"/>
      <c r="BE23" s="254"/>
      <c r="BF23" s="254"/>
      <c r="BG23" s="254"/>
      <c r="BH23" s="254"/>
      <c r="BI23" s="254"/>
      <c r="BJ23" s="254"/>
      <c r="BK23" s="254"/>
      <c r="BL23" s="254"/>
      <c r="BM23" s="254"/>
      <c r="BN23" s="254"/>
      <c r="BO23" s="254"/>
      <c r="BP23" s="254"/>
      <c r="BQ23" s="263">
        <v>17</v>
      </c>
      <c r="BR23" s="264"/>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5"/>
    </row>
    <row r="24" spans="1:131" s="256" customFormat="1" ht="26.25" customHeight="1">
      <c r="A24" s="1161" t="s">
        <v>398</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3"/>
      <c r="BA24" s="253"/>
      <c r="BB24" s="253"/>
      <c r="BC24" s="253"/>
      <c r="BD24" s="253"/>
      <c r="BE24" s="254"/>
      <c r="BF24" s="254"/>
      <c r="BG24" s="254"/>
      <c r="BH24" s="254"/>
      <c r="BI24" s="254"/>
      <c r="BJ24" s="254"/>
      <c r="BK24" s="254"/>
      <c r="BL24" s="254"/>
      <c r="BM24" s="254"/>
      <c r="BN24" s="254"/>
      <c r="BO24" s="254"/>
      <c r="BP24" s="254"/>
      <c r="BQ24" s="263">
        <v>18</v>
      </c>
      <c r="BR24" s="264"/>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5"/>
    </row>
    <row r="25" spans="1:131" s="248" customFormat="1" ht="26.25" customHeight="1" thickBot="1">
      <c r="A25" s="1160" t="s">
        <v>399</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3"/>
      <c r="BK25" s="253"/>
      <c r="BL25" s="253"/>
      <c r="BM25" s="253"/>
      <c r="BN25" s="253"/>
      <c r="BO25" s="266"/>
      <c r="BP25" s="266"/>
      <c r="BQ25" s="263">
        <v>19</v>
      </c>
      <c r="BR25" s="264"/>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7"/>
    </row>
    <row r="26" spans="1:131" s="248" customFormat="1" ht="26.25" customHeight="1">
      <c r="A26" s="1092" t="s">
        <v>371</v>
      </c>
      <c r="B26" s="1093"/>
      <c r="C26" s="1093"/>
      <c r="D26" s="1093"/>
      <c r="E26" s="1093"/>
      <c r="F26" s="1093"/>
      <c r="G26" s="1093"/>
      <c r="H26" s="1093"/>
      <c r="I26" s="1093"/>
      <c r="J26" s="1093"/>
      <c r="K26" s="1093"/>
      <c r="L26" s="1093"/>
      <c r="M26" s="1093"/>
      <c r="N26" s="1093"/>
      <c r="O26" s="1093"/>
      <c r="P26" s="1094"/>
      <c r="Q26" s="1098" t="s">
        <v>400</v>
      </c>
      <c r="R26" s="1099"/>
      <c r="S26" s="1099"/>
      <c r="T26" s="1099"/>
      <c r="U26" s="1100"/>
      <c r="V26" s="1098" t="s">
        <v>401</v>
      </c>
      <c r="W26" s="1099"/>
      <c r="X26" s="1099"/>
      <c r="Y26" s="1099"/>
      <c r="Z26" s="1100"/>
      <c r="AA26" s="1098" t="s">
        <v>402</v>
      </c>
      <c r="AB26" s="1099"/>
      <c r="AC26" s="1099"/>
      <c r="AD26" s="1099"/>
      <c r="AE26" s="1099"/>
      <c r="AF26" s="1156" t="s">
        <v>403</v>
      </c>
      <c r="AG26" s="1105"/>
      <c r="AH26" s="1105"/>
      <c r="AI26" s="1105"/>
      <c r="AJ26" s="1157"/>
      <c r="AK26" s="1099" t="s">
        <v>404</v>
      </c>
      <c r="AL26" s="1099"/>
      <c r="AM26" s="1099"/>
      <c r="AN26" s="1099"/>
      <c r="AO26" s="1100"/>
      <c r="AP26" s="1098" t="s">
        <v>405</v>
      </c>
      <c r="AQ26" s="1099"/>
      <c r="AR26" s="1099"/>
      <c r="AS26" s="1099"/>
      <c r="AT26" s="1100"/>
      <c r="AU26" s="1098" t="s">
        <v>406</v>
      </c>
      <c r="AV26" s="1099"/>
      <c r="AW26" s="1099"/>
      <c r="AX26" s="1099"/>
      <c r="AY26" s="1100"/>
      <c r="AZ26" s="1098" t="s">
        <v>407</v>
      </c>
      <c r="BA26" s="1099"/>
      <c r="BB26" s="1099"/>
      <c r="BC26" s="1099"/>
      <c r="BD26" s="1100"/>
      <c r="BE26" s="1098" t="s">
        <v>378</v>
      </c>
      <c r="BF26" s="1099"/>
      <c r="BG26" s="1099"/>
      <c r="BH26" s="1099"/>
      <c r="BI26" s="1114"/>
      <c r="BJ26" s="253"/>
      <c r="BK26" s="253"/>
      <c r="BL26" s="253"/>
      <c r="BM26" s="253"/>
      <c r="BN26" s="253"/>
      <c r="BO26" s="266"/>
      <c r="BP26" s="266"/>
      <c r="BQ26" s="263">
        <v>20</v>
      </c>
      <c r="BR26" s="264"/>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7"/>
    </row>
    <row r="27" spans="1:131" s="248" customFormat="1" ht="26.25" customHeight="1" thickBot="1">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3"/>
      <c r="BK27" s="253"/>
      <c r="BL27" s="253"/>
      <c r="BM27" s="253"/>
      <c r="BN27" s="253"/>
      <c r="BO27" s="266"/>
      <c r="BP27" s="266"/>
      <c r="BQ27" s="263">
        <v>21</v>
      </c>
      <c r="BR27" s="264"/>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7"/>
    </row>
    <row r="28" spans="1:131" s="248" customFormat="1" ht="26.25" customHeight="1" thickTop="1">
      <c r="A28" s="267">
        <v>1</v>
      </c>
      <c r="B28" s="1147" t="s">
        <v>408</v>
      </c>
      <c r="C28" s="1148"/>
      <c r="D28" s="1148"/>
      <c r="E28" s="1148"/>
      <c r="F28" s="1148"/>
      <c r="G28" s="1148"/>
      <c r="H28" s="1148"/>
      <c r="I28" s="1148"/>
      <c r="J28" s="1148"/>
      <c r="K28" s="1148"/>
      <c r="L28" s="1148"/>
      <c r="M28" s="1148"/>
      <c r="N28" s="1148"/>
      <c r="O28" s="1148"/>
      <c r="P28" s="1149"/>
      <c r="Q28" s="1150">
        <v>10840</v>
      </c>
      <c r="R28" s="1151"/>
      <c r="S28" s="1151"/>
      <c r="T28" s="1151"/>
      <c r="U28" s="1151"/>
      <c r="V28" s="1151">
        <v>10677</v>
      </c>
      <c r="W28" s="1151"/>
      <c r="X28" s="1151"/>
      <c r="Y28" s="1151"/>
      <c r="Z28" s="1151"/>
      <c r="AA28" s="1151">
        <v>162</v>
      </c>
      <c r="AB28" s="1151"/>
      <c r="AC28" s="1151"/>
      <c r="AD28" s="1151"/>
      <c r="AE28" s="1152"/>
      <c r="AF28" s="1153">
        <v>162</v>
      </c>
      <c r="AG28" s="1151"/>
      <c r="AH28" s="1151"/>
      <c r="AI28" s="1151"/>
      <c r="AJ28" s="1154"/>
      <c r="AK28" s="1155">
        <v>1137</v>
      </c>
      <c r="AL28" s="1143"/>
      <c r="AM28" s="1143"/>
      <c r="AN28" s="1143"/>
      <c r="AO28" s="1143"/>
      <c r="AP28" s="1143" t="s">
        <v>599</v>
      </c>
      <c r="AQ28" s="1143"/>
      <c r="AR28" s="1143"/>
      <c r="AS28" s="1143"/>
      <c r="AT28" s="1143"/>
      <c r="AU28" s="1143" t="s">
        <v>599</v>
      </c>
      <c r="AV28" s="1143"/>
      <c r="AW28" s="1143"/>
      <c r="AX28" s="1143"/>
      <c r="AY28" s="1143"/>
      <c r="AZ28" s="1144" t="s">
        <v>599</v>
      </c>
      <c r="BA28" s="1144"/>
      <c r="BB28" s="1144"/>
      <c r="BC28" s="1144"/>
      <c r="BD28" s="1144"/>
      <c r="BE28" s="1145"/>
      <c r="BF28" s="1145"/>
      <c r="BG28" s="1145"/>
      <c r="BH28" s="1145"/>
      <c r="BI28" s="1146"/>
      <c r="BJ28" s="253"/>
      <c r="BK28" s="253"/>
      <c r="BL28" s="253"/>
      <c r="BM28" s="253"/>
      <c r="BN28" s="253"/>
      <c r="BO28" s="266"/>
      <c r="BP28" s="266"/>
      <c r="BQ28" s="263">
        <v>22</v>
      </c>
      <c r="BR28" s="264"/>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7"/>
    </row>
    <row r="29" spans="1:131" s="248" customFormat="1" ht="26.25" customHeight="1">
      <c r="A29" s="267">
        <v>2</v>
      </c>
      <c r="B29" s="1128" t="s">
        <v>409</v>
      </c>
      <c r="C29" s="1129"/>
      <c r="D29" s="1129"/>
      <c r="E29" s="1129"/>
      <c r="F29" s="1129"/>
      <c r="G29" s="1129"/>
      <c r="H29" s="1129"/>
      <c r="I29" s="1129"/>
      <c r="J29" s="1129"/>
      <c r="K29" s="1129"/>
      <c r="L29" s="1129"/>
      <c r="M29" s="1129"/>
      <c r="N29" s="1129"/>
      <c r="O29" s="1129"/>
      <c r="P29" s="1130"/>
      <c r="Q29" s="1140">
        <v>6685</v>
      </c>
      <c r="R29" s="1141"/>
      <c r="S29" s="1141"/>
      <c r="T29" s="1141"/>
      <c r="U29" s="1141"/>
      <c r="V29" s="1141">
        <v>6599</v>
      </c>
      <c r="W29" s="1141"/>
      <c r="X29" s="1141"/>
      <c r="Y29" s="1141"/>
      <c r="Z29" s="1141"/>
      <c r="AA29" s="1141">
        <v>86</v>
      </c>
      <c r="AB29" s="1141"/>
      <c r="AC29" s="1141"/>
      <c r="AD29" s="1141"/>
      <c r="AE29" s="1142"/>
      <c r="AF29" s="1134">
        <v>86</v>
      </c>
      <c r="AG29" s="1135"/>
      <c r="AH29" s="1135"/>
      <c r="AI29" s="1135"/>
      <c r="AJ29" s="1136"/>
      <c r="AK29" s="1074">
        <v>962</v>
      </c>
      <c r="AL29" s="1065"/>
      <c r="AM29" s="1065"/>
      <c r="AN29" s="1065"/>
      <c r="AO29" s="1065"/>
      <c r="AP29" s="1065" t="s">
        <v>599</v>
      </c>
      <c r="AQ29" s="1065"/>
      <c r="AR29" s="1065"/>
      <c r="AS29" s="1065"/>
      <c r="AT29" s="1065"/>
      <c r="AU29" s="1065" t="s">
        <v>599</v>
      </c>
      <c r="AV29" s="1065"/>
      <c r="AW29" s="1065"/>
      <c r="AX29" s="1065"/>
      <c r="AY29" s="1065"/>
      <c r="AZ29" s="1139" t="s">
        <v>599</v>
      </c>
      <c r="BA29" s="1139"/>
      <c r="BB29" s="1139"/>
      <c r="BC29" s="1139"/>
      <c r="BD29" s="1139"/>
      <c r="BE29" s="1123"/>
      <c r="BF29" s="1123"/>
      <c r="BG29" s="1123"/>
      <c r="BH29" s="1123"/>
      <c r="BI29" s="1124"/>
      <c r="BJ29" s="253"/>
      <c r="BK29" s="253"/>
      <c r="BL29" s="253"/>
      <c r="BM29" s="253"/>
      <c r="BN29" s="253"/>
      <c r="BO29" s="266"/>
      <c r="BP29" s="266"/>
      <c r="BQ29" s="263">
        <v>23</v>
      </c>
      <c r="BR29" s="264"/>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7"/>
    </row>
    <row r="30" spans="1:131" s="248" customFormat="1" ht="26.25" customHeight="1">
      <c r="A30" s="267">
        <v>3</v>
      </c>
      <c r="B30" s="1128" t="s">
        <v>410</v>
      </c>
      <c r="C30" s="1129"/>
      <c r="D30" s="1129"/>
      <c r="E30" s="1129"/>
      <c r="F30" s="1129"/>
      <c r="G30" s="1129"/>
      <c r="H30" s="1129"/>
      <c r="I30" s="1129"/>
      <c r="J30" s="1129"/>
      <c r="K30" s="1129"/>
      <c r="L30" s="1129"/>
      <c r="M30" s="1129"/>
      <c r="N30" s="1129"/>
      <c r="O30" s="1129"/>
      <c r="P30" s="1130"/>
      <c r="Q30" s="1140">
        <v>1155</v>
      </c>
      <c r="R30" s="1141"/>
      <c r="S30" s="1141"/>
      <c r="T30" s="1141"/>
      <c r="U30" s="1141"/>
      <c r="V30" s="1141">
        <v>1131</v>
      </c>
      <c r="W30" s="1141"/>
      <c r="X30" s="1141"/>
      <c r="Y30" s="1141"/>
      <c r="Z30" s="1141"/>
      <c r="AA30" s="1141">
        <v>24</v>
      </c>
      <c r="AB30" s="1141"/>
      <c r="AC30" s="1141"/>
      <c r="AD30" s="1141"/>
      <c r="AE30" s="1142"/>
      <c r="AF30" s="1134">
        <v>24</v>
      </c>
      <c r="AG30" s="1135"/>
      <c r="AH30" s="1135"/>
      <c r="AI30" s="1135"/>
      <c r="AJ30" s="1136"/>
      <c r="AK30" s="1074">
        <v>200</v>
      </c>
      <c r="AL30" s="1065"/>
      <c r="AM30" s="1065"/>
      <c r="AN30" s="1065"/>
      <c r="AO30" s="1065"/>
      <c r="AP30" s="1065" t="s">
        <v>599</v>
      </c>
      <c r="AQ30" s="1065"/>
      <c r="AR30" s="1065"/>
      <c r="AS30" s="1065"/>
      <c r="AT30" s="1065"/>
      <c r="AU30" s="1065" t="s">
        <v>599</v>
      </c>
      <c r="AV30" s="1065"/>
      <c r="AW30" s="1065"/>
      <c r="AX30" s="1065"/>
      <c r="AY30" s="1065"/>
      <c r="AZ30" s="1139" t="s">
        <v>599</v>
      </c>
      <c r="BA30" s="1139"/>
      <c r="BB30" s="1139"/>
      <c r="BC30" s="1139"/>
      <c r="BD30" s="1139"/>
      <c r="BE30" s="1123"/>
      <c r="BF30" s="1123"/>
      <c r="BG30" s="1123"/>
      <c r="BH30" s="1123"/>
      <c r="BI30" s="1124"/>
      <c r="BJ30" s="253"/>
      <c r="BK30" s="253"/>
      <c r="BL30" s="253"/>
      <c r="BM30" s="253"/>
      <c r="BN30" s="253"/>
      <c r="BO30" s="266"/>
      <c r="BP30" s="266"/>
      <c r="BQ30" s="263">
        <v>24</v>
      </c>
      <c r="BR30" s="264"/>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7"/>
    </row>
    <row r="31" spans="1:131" s="248" customFormat="1" ht="26.25" customHeight="1">
      <c r="A31" s="267">
        <v>4</v>
      </c>
      <c r="B31" s="1128" t="s">
        <v>411</v>
      </c>
      <c r="C31" s="1129"/>
      <c r="D31" s="1129"/>
      <c r="E31" s="1129"/>
      <c r="F31" s="1129"/>
      <c r="G31" s="1129"/>
      <c r="H31" s="1129"/>
      <c r="I31" s="1129"/>
      <c r="J31" s="1129"/>
      <c r="K31" s="1129"/>
      <c r="L31" s="1129"/>
      <c r="M31" s="1129"/>
      <c r="N31" s="1129"/>
      <c r="O31" s="1129"/>
      <c r="P31" s="1130"/>
      <c r="Q31" s="1140">
        <v>109</v>
      </c>
      <c r="R31" s="1141"/>
      <c r="S31" s="1141"/>
      <c r="T31" s="1141"/>
      <c r="U31" s="1141"/>
      <c r="V31" s="1141">
        <v>90</v>
      </c>
      <c r="W31" s="1141"/>
      <c r="X31" s="1141"/>
      <c r="Y31" s="1141"/>
      <c r="Z31" s="1141"/>
      <c r="AA31" s="1141">
        <v>19</v>
      </c>
      <c r="AB31" s="1141"/>
      <c r="AC31" s="1141"/>
      <c r="AD31" s="1141"/>
      <c r="AE31" s="1142"/>
      <c r="AF31" s="1134">
        <v>19</v>
      </c>
      <c r="AG31" s="1135"/>
      <c r="AH31" s="1135"/>
      <c r="AI31" s="1135"/>
      <c r="AJ31" s="1136"/>
      <c r="AK31" s="1074">
        <v>40</v>
      </c>
      <c r="AL31" s="1065"/>
      <c r="AM31" s="1065"/>
      <c r="AN31" s="1065"/>
      <c r="AO31" s="1065"/>
      <c r="AP31" s="1065" t="s">
        <v>599</v>
      </c>
      <c r="AQ31" s="1065"/>
      <c r="AR31" s="1065"/>
      <c r="AS31" s="1065"/>
      <c r="AT31" s="1065"/>
      <c r="AU31" s="1065" t="s">
        <v>599</v>
      </c>
      <c r="AV31" s="1065"/>
      <c r="AW31" s="1065"/>
      <c r="AX31" s="1065"/>
      <c r="AY31" s="1065"/>
      <c r="AZ31" s="1139" t="s">
        <v>599</v>
      </c>
      <c r="BA31" s="1139"/>
      <c r="BB31" s="1139"/>
      <c r="BC31" s="1139"/>
      <c r="BD31" s="1139"/>
      <c r="BE31" s="1123"/>
      <c r="BF31" s="1123"/>
      <c r="BG31" s="1123"/>
      <c r="BH31" s="1123"/>
      <c r="BI31" s="1124"/>
      <c r="BJ31" s="253"/>
      <c r="BK31" s="253"/>
      <c r="BL31" s="253"/>
      <c r="BM31" s="253"/>
      <c r="BN31" s="253"/>
      <c r="BO31" s="266"/>
      <c r="BP31" s="266"/>
      <c r="BQ31" s="263">
        <v>25</v>
      </c>
      <c r="BR31" s="264"/>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7"/>
    </row>
    <row r="32" spans="1:131" s="248" customFormat="1" ht="26.25" customHeight="1">
      <c r="A32" s="267">
        <v>5</v>
      </c>
      <c r="B32" s="1128" t="s">
        <v>412</v>
      </c>
      <c r="C32" s="1129"/>
      <c r="D32" s="1129"/>
      <c r="E32" s="1129"/>
      <c r="F32" s="1129"/>
      <c r="G32" s="1129"/>
      <c r="H32" s="1129"/>
      <c r="I32" s="1129"/>
      <c r="J32" s="1129"/>
      <c r="K32" s="1129"/>
      <c r="L32" s="1129"/>
      <c r="M32" s="1129"/>
      <c r="N32" s="1129"/>
      <c r="O32" s="1129"/>
      <c r="P32" s="1130"/>
      <c r="Q32" s="1140">
        <v>6</v>
      </c>
      <c r="R32" s="1141"/>
      <c r="S32" s="1141"/>
      <c r="T32" s="1141"/>
      <c r="U32" s="1141"/>
      <c r="V32" s="1141">
        <v>3</v>
      </c>
      <c r="W32" s="1141"/>
      <c r="X32" s="1141"/>
      <c r="Y32" s="1141"/>
      <c r="Z32" s="1141"/>
      <c r="AA32" s="1141">
        <v>3</v>
      </c>
      <c r="AB32" s="1141"/>
      <c r="AC32" s="1141"/>
      <c r="AD32" s="1141"/>
      <c r="AE32" s="1142"/>
      <c r="AF32" s="1134">
        <v>3</v>
      </c>
      <c r="AG32" s="1135"/>
      <c r="AH32" s="1135"/>
      <c r="AI32" s="1135"/>
      <c r="AJ32" s="1136"/>
      <c r="AK32" s="1074" t="s">
        <v>598</v>
      </c>
      <c r="AL32" s="1065"/>
      <c r="AM32" s="1065"/>
      <c r="AN32" s="1065"/>
      <c r="AO32" s="1065"/>
      <c r="AP32" s="1065" t="s">
        <v>599</v>
      </c>
      <c r="AQ32" s="1065"/>
      <c r="AR32" s="1065"/>
      <c r="AS32" s="1065"/>
      <c r="AT32" s="1065"/>
      <c r="AU32" s="1065" t="s">
        <v>599</v>
      </c>
      <c r="AV32" s="1065"/>
      <c r="AW32" s="1065"/>
      <c r="AX32" s="1065"/>
      <c r="AY32" s="1065"/>
      <c r="AZ32" s="1139" t="s">
        <v>599</v>
      </c>
      <c r="BA32" s="1139"/>
      <c r="BB32" s="1139"/>
      <c r="BC32" s="1139"/>
      <c r="BD32" s="1139"/>
      <c r="BE32" s="1123"/>
      <c r="BF32" s="1123"/>
      <c r="BG32" s="1123"/>
      <c r="BH32" s="1123"/>
      <c r="BI32" s="1124"/>
      <c r="BJ32" s="253"/>
      <c r="BK32" s="253"/>
      <c r="BL32" s="253"/>
      <c r="BM32" s="253"/>
      <c r="BN32" s="253"/>
      <c r="BO32" s="266"/>
      <c r="BP32" s="266"/>
      <c r="BQ32" s="263">
        <v>26</v>
      </c>
      <c r="BR32" s="264"/>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7"/>
    </row>
    <row r="33" spans="1:131" s="248" customFormat="1" ht="26.25" customHeight="1">
      <c r="A33" s="267">
        <v>6</v>
      </c>
      <c r="B33" s="1128" t="s">
        <v>413</v>
      </c>
      <c r="C33" s="1129"/>
      <c r="D33" s="1129"/>
      <c r="E33" s="1129"/>
      <c r="F33" s="1129"/>
      <c r="G33" s="1129"/>
      <c r="H33" s="1129"/>
      <c r="I33" s="1129"/>
      <c r="J33" s="1129"/>
      <c r="K33" s="1129"/>
      <c r="L33" s="1129"/>
      <c r="M33" s="1129"/>
      <c r="N33" s="1129"/>
      <c r="O33" s="1129"/>
      <c r="P33" s="1130"/>
      <c r="Q33" s="1140">
        <v>2424</v>
      </c>
      <c r="R33" s="1141"/>
      <c r="S33" s="1141"/>
      <c r="T33" s="1141"/>
      <c r="U33" s="1141"/>
      <c r="V33" s="1141">
        <v>2205</v>
      </c>
      <c r="W33" s="1141"/>
      <c r="X33" s="1141"/>
      <c r="Y33" s="1141"/>
      <c r="Z33" s="1141"/>
      <c r="AA33" s="1141">
        <v>219</v>
      </c>
      <c r="AB33" s="1141"/>
      <c r="AC33" s="1141"/>
      <c r="AD33" s="1141"/>
      <c r="AE33" s="1142"/>
      <c r="AF33" s="1134">
        <v>729</v>
      </c>
      <c r="AG33" s="1135"/>
      <c r="AH33" s="1135"/>
      <c r="AI33" s="1135"/>
      <c r="AJ33" s="1136"/>
      <c r="AK33" s="1074">
        <v>24</v>
      </c>
      <c r="AL33" s="1065"/>
      <c r="AM33" s="1065"/>
      <c r="AN33" s="1065"/>
      <c r="AO33" s="1065"/>
      <c r="AP33" s="1065">
        <v>3774</v>
      </c>
      <c r="AQ33" s="1065"/>
      <c r="AR33" s="1065"/>
      <c r="AS33" s="1065"/>
      <c r="AT33" s="1065"/>
      <c r="AU33" s="1065">
        <v>0</v>
      </c>
      <c r="AV33" s="1065"/>
      <c r="AW33" s="1065"/>
      <c r="AX33" s="1065"/>
      <c r="AY33" s="1065"/>
      <c r="AZ33" s="1139" t="s">
        <v>599</v>
      </c>
      <c r="BA33" s="1139"/>
      <c r="BB33" s="1139"/>
      <c r="BC33" s="1139"/>
      <c r="BD33" s="1139"/>
      <c r="BE33" s="1123" t="s">
        <v>414</v>
      </c>
      <c r="BF33" s="1123"/>
      <c r="BG33" s="1123"/>
      <c r="BH33" s="1123"/>
      <c r="BI33" s="1124"/>
      <c r="BJ33" s="253"/>
      <c r="BK33" s="253"/>
      <c r="BL33" s="253"/>
      <c r="BM33" s="253"/>
      <c r="BN33" s="253"/>
      <c r="BO33" s="266"/>
      <c r="BP33" s="266"/>
      <c r="BQ33" s="263">
        <v>27</v>
      </c>
      <c r="BR33" s="264"/>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7"/>
    </row>
    <row r="34" spans="1:131" s="248" customFormat="1" ht="26.25" customHeight="1">
      <c r="A34" s="267">
        <v>7</v>
      </c>
      <c r="B34" s="1128" t="s">
        <v>415</v>
      </c>
      <c r="C34" s="1129"/>
      <c r="D34" s="1129"/>
      <c r="E34" s="1129"/>
      <c r="F34" s="1129"/>
      <c r="G34" s="1129"/>
      <c r="H34" s="1129"/>
      <c r="I34" s="1129"/>
      <c r="J34" s="1129"/>
      <c r="K34" s="1129"/>
      <c r="L34" s="1129"/>
      <c r="M34" s="1129"/>
      <c r="N34" s="1129"/>
      <c r="O34" s="1129"/>
      <c r="P34" s="1130"/>
      <c r="Q34" s="1140">
        <v>2674</v>
      </c>
      <c r="R34" s="1141"/>
      <c r="S34" s="1141"/>
      <c r="T34" s="1141"/>
      <c r="U34" s="1141"/>
      <c r="V34" s="1141">
        <v>2445</v>
      </c>
      <c r="W34" s="1141"/>
      <c r="X34" s="1141"/>
      <c r="Y34" s="1141"/>
      <c r="Z34" s="1141"/>
      <c r="AA34" s="1141">
        <v>229</v>
      </c>
      <c r="AB34" s="1141"/>
      <c r="AC34" s="1141"/>
      <c r="AD34" s="1141"/>
      <c r="AE34" s="1142"/>
      <c r="AF34" s="1134">
        <v>607</v>
      </c>
      <c r="AG34" s="1135"/>
      <c r="AH34" s="1135"/>
      <c r="AI34" s="1135"/>
      <c r="AJ34" s="1136"/>
      <c r="AK34" s="1074">
        <v>851</v>
      </c>
      <c r="AL34" s="1065"/>
      <c r="AM34" s="1065"/>
      <c r="AN34" s="1065"/>
      <c r="AO34" s="1065"/>
      <c r="AP34" s="1065">
        <v>9126</v>
      </c>
      <c r="AQ34" s="1065"/>
      <c r="AR34" s="1065"/>
      <c r="AS34" s="1065"/>
      <c r="AT34" s="1065"/>
      <c r="AU34" s="1065">
        <v>5330</v>
      </c>
      <c r="AV34" s="1065"/>
      <c r="AW34" s="1065"/>
      <c r="AX34" s="1065"/>
      <c r="AY34" s="1065"/>
      <c r="AZ34" s="1139" t="s">
        <v>599</v>
      </c>
      <c r="BA34" s="1139"/>
      <c r="BB34" s="1139"/>
      <c r="BC34" s="1139"/>
      <c r="BD34" s="1139"/>
      <c r="BE34" s="1123" t="s">
        <v>416</v>
      </c>
      <c r="BF34" s="1123"/>
      <c r="BG34" s="1123"/>
      <c r="BH34" s="1123"/>
      <c r="BI34" s="1124"/>
      <c r="BJ34" s="253"/>
      <c r="BK34" s="253"/>
      <c r="BL34" s="253"/>
      <c r="BM34" s="253"/>
      <c r="BN34" s="253"/>
      <c r="BO34" s="266"/>
      <c r="BP34" s="266"/>
      <c r="BQ34" s="263">
        <v>28</v>
      </c>
      <c r="BR34" s="264"/>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7"/>
    </row>
    <row r="35" spans="1:131" s="248" customFormat="1" ht="26.25" customHeight="1">
      <c r="A35" s="267">
        <v>8</v>
      </c>
      <c r="B35" s="1128"/>
      <c r="C35" s="1129"/>
      <c r="D35" s="1129"/>
      <c r="E35" s="1129"/>
      <c r="F35" s="1129"/>
      <c r="G35" s="1129"/>
      <c r="H35" s="1129"/>
      <c r="I35" s="1129"/>
      <c r="J35" s="1129"/>
      <c r="K35" s="1129"/>
      <c r="L35" s="1129"/>
      <c r="M35" s="1129"/>
      <c r="N35" s="1129"/>
      <c r="O35" s="1129"/>
      <c r="P35" s="1130"/>
      <c r="Q35" s="1140"/>
      <c r="R35" s="1141"/>
      <c r="S35" s="1141"/>
      <c r="T35" s="1141"/>
      <c r="U35" s="1141"/>
      <c r="V35" s="1141"/>
      <c r="W35" s="1141"/>
      <c r="X35" s="1141"/>
      <c r="Y35" s="1141"/>
      <c r="Z35" s="1141"/>
      <c r="AA35" s="1141"/>
      <c r="AB35" s="1141"/>
      <c r="AC35" s="1141"/>
      <c r="AD35" s="1141"/>
      <c r="AE35" s="1142"/>
      <c r="AF35" s="1134"/>
      <c r="AG35" s="1135"/>
      <c r="AH35" s="1135"/>
      <c r="AI35" s="1135"/>
      <c r="AJ35" s="1136"/>
      <c r="AK35" s="1074"/>
      <c r="AL35" s="1065"/>
      <c r="AM35" s="1065"/>
      <c r="AN35" s="1065"/>
      <c r="AO35" s="1065"/>
      <c r="AP35" s="1065"/>
      <c r="AQ35" s="1065"/>
      <c r="AR35" s="1065"/>
      <c r="AS35" s="1065"/>
      <c r="AT35" s="1065"/>
      <c r="AU35" s="1065"/>
      <c r="AV35" s="1065"/>
      <c r="AW35" s="1065"/>
      <c r="AX35" s="1065"/>
      <c r="AY35" s="1065"/>
      <c r="AZ35" s="1139"/>
      <c r="BA35" s="1139"/>
      <c r="BB35" s="1139"/>
      <c r="BC35" s="1139"/>
      <c r="BD35" s="1139"/>
      <c r="BE35" s="1123"/>
      <c r="BF35" s="1123"/>
      <c r="BG35" s="1123"/>
      <c r="BH35" s="1123"/>
      <c r="BI35" s="1124"/>
      <c r="BJ35" s="253"/>
      <c r="BK35" s="253"/>
      <c r="BL35" s="253"/>
      <c r="BM35" s="253"/>
      <c r="BN35" s="253"/>
      <c r="BO35" s="266"/>
      <c r="BP35" s="266"/>
      <c r="BQ35" s="263">
        <v>29</v>
      </c>
      <c r="BR35" s="264"/>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7"/>
    </row>
    <row r="36" spans="1:131" s="248" customFormat="1" ht="26.25" customHeight="1">
      <c r="A36" s="267">
        <v>9</v>
      </c>
      <c r="B36" s="1128"/>
      <c r="C36" s="1129"/>
      <c r="D36" s="1129"/>
      <c r="E36" s="1129"/>
      <c r="F36" s="1129"/>
      <c r="G36" s="1129"/>
      <c r="H36" s="1129"/>
      <c r="I36" s="1129"/>
      <c r="J36" s="1129"/>
      <c r="K36" s="1129"/>
      <c r="L36" s="1129"/>
      <c r="M36" s="1129"/>
      <c r="N36" s="1129"/>
      <c r="O36" s="1129"/>
      <c r="P36" s="1130"/>
      <c r="Q36" s="1140"/>
      <c r="R36" s="1141"/>
      <c r="S36" s="1141"/>
      <c r="T36" s="1141"/>
      <c r="U36" s="1141"/>
      <c r="V36" s="1141"/>
      <c r="W36" s="1141"/>
      <c r="X36" s="1141"/>
      <c r="Y36" s="1141"/>
      <c r="Z36" s="1141"/>
      <c r="AA36" s="1141"/>
      <c r="AB36" s="1141"/>
      <c r="AC36" s="1141"/>
      <c r="AD36" s="1141"/>
      <c r="AE36" s="1142"/>
      <c r="AF36" s="1134"/>
      <c r="AG36" s="1135"/>
      <c r="AH36" s="1135"/>
      <c r="AI36" s="1135"/>
      <c r="AJ36" s="1136"/>
      <c r="AK36" s="1074"/>
      <c r="AL36" s="1065"/>
      <c r="AM36" s="1065"/>
      <c r="AN36" s="1065"/>
      <c r="AO36" s="1065"/>
      <c r="AP36" s="1065"/>
      <c r="AQ36" s="1065"/>
      <c r="AR36" s="1065"/>
      <c r="AS36" s="1065"/>
      <c r="AT36" s="1065"/>
      <c r="AU36" s="1065"/>
      <c r="AV36" s="1065"/>
      <c r="AW36" s="1065"/>
      <c r="AX36" s="1065"/>
      <c r="AY36" s="1065"/>
      <c r="AZ36" s="1139"/>
      <c r="BA36" s="1139"/>
      <c r="BB36" s="1139"/>
      <c r="BC36" s="1139"/>
      <c r="BD36" s="1139"/>
      <c r="BE36" s="1123"/>
      <c r="BF36" s="1123"/>
      <c r="BG36" s="1123"/>
      <c r="BH36" s="1123"/>
      <c r="BI36" s="1124"/>
      <c r="BJ36" s="253"/>
      <c r="BK36" s="253"/>
      <c r="BL36" s="253"/>
      <c r="BM36" s="253"/>
      <c r="BN36" s="253"/>
      <c r="BO36" s="266"/>
      <c r="BP36" s="266"/>
      <c r="BQ36" s="263">
        <v>30</v>
      </c>
      <c r="BR36" s="264"/>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7"/>
    </row>
    <row r="37" spans="1:131" s="248" customFormat="1" ht="26.25" customHeight="1">
      <c r="A37" s="267">
        <v>10</v>
      </c>
      <c r="B37" s="1128"/>
      <c r="C37" s="1129"/>
      <c r="D37" s="1129"/>
      <c r="E37" s="1129"/>
      <c r="F37" s="1129"/>
      <c r="G37" s="1129"/>
      <c r="H37" s="1129"/>
      <c r="I37" s="1129"/>
      <c r="J37" s="1129"/>
      <c r="K37" s="1129"/>
      <c r="L37" s="1129"/>
      <c r="M37" s="1129"/>
      <c r="N37" s="1129"/>
      <c r="O37" s="1129"/>
      <c r="P37" s="1130"/>
      <c r="Q37" s="1140"/>
      <c r="R37" s="1141"/>
      <c r="S37" s="1141"/>
      <c r="T37" s="1141"/>
      <c r="U37" s="1141"/>
      <c r="V37" s="1141"/>
      <c r="W37" s="1141"/>
      <c r="X37" s="1141"/>
      <c r="Y37" s="1141"/>
      <c r="Z37" s="1141"/>
      <c r="AA37" s="1141"/>
      <c r="AB37" s="1141"/>
      <c r="AC37" s="1141"/>
      <c r="AD37" s="1141"/>
      <c r="AE37" s="1142"/>
      <c r="AF37" s="1134"/>
      <c r="AG37" s="1135"/>
      <c r="AH37" s="1135"/>
      <c r="AI37" s="1135"/>
      <c r="AJ37" s="1136"/>
      <c r="AK37" s="1074"/>
      <c r="AL37" s="1065"/>
      <c r="AM37" s="1065"/>
      <c r="AN37" s="1065"/>
      <c r="AO37" s="1065"/>
      <c r="AP37" s="1065"/>
      <c r="AQ37" s="1065"/>
      <c r="AR37" s="1065"/>
      <c r="AS37" s="1065"/>
      <c r="AT37" s="1065"/>
      <c r="AU37" s="1065"/>
      <c r="AV37" s="1065"/>
      <c r="AW37" s="1065"/>
      <c r="AX37" s="1065"/>
      <c r="AY37" s="1065"/>
      <c r="AZ37" s="1139"/>
      <c r="BA37" s="1139"/>
      <c r="BB37" s="1139"/>
      <c r="BC37" s="1139"/>
      <c r="BD37" s="1139"/>
      <c r="BE37" s="1123"/>
      <c r="BF37" s="1123"/>
      <c r="BG37" s="1123"/>
      <c r="BH37" s="1123"/>
      <c r="BI37" s="1124"/>
      <c r="BJ37" s="253"/>
      <c r="BK37" s="253"/>
      <c r="BL37" s="253"/>
      <c r="BM37" s="253"/>
      <c r="BN37" s="253"/>
      <c r="BO37" s="266"/>
      <c r="BP37" s="266"/>
      <c r="BQ37" s="263">
        <v>31</v>
      </c>
      <c r="BR37" s="264"/>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7"/>
    </row>
    <row r="38" spans="1:131" s="248" customFormat="1" ht="26.25" customHeight="1">
      <c r="A38" s="267">
        <v>11</v>
      </c>
      <c r="B38" s="1128"/>
      <c r="C38" s="1129"/>
      <c r="D38" s="1129"/>
      <c r="E38" s="1129"/>
      <c r="F38" s="1129"/>
      <c r="G38" s="1129"/>
      <c r="H38" s="1129"/>
      <c r="I38" s="1129"/>
      <c r="J38" s="1129"/>
      <c r="K38" s="1129"/>
      <c r="L38" s="1129"/>
      <c r="M38" s="1129"/>
      <c r="N38" s="1129"/>
      <c r="O38" s="1129"/>
      <c r="P38" s="1130"/>
      <c r="Q38" s="1140"/>
      <c r="R38" s="1141"/>
      <c r="S38" s="1141"/>
      <c r="T38" s="1141"/>
      <c r="U38" s="1141"/>
      <c r="V38" s="1141"/>
      <c r="W38" s="1141"/>
      <c r="X38" s="1141"/>
      <c r="Y38" s="1141"/>
      <c r="Z38" s="1141"/>
      <c r="AA38" s="1141"/>
      <c r="AB38" s="1141"/>
      <c r="AC38" s="1141"/>
      <c r="AD38" s="1141"/>
      <c r="AE38" s="1142"/>
      <c r="AF38" s="1134"/>
      <c r="AG38" s="1135"/>
      <c r="AH38" s="1135"/>
      <c r="AI38" s="1135"/>
      <c r="AJ38" s="1136"/>
      <c r="AK38" s="1074"/>
      <c r="AL38" s="1065"/>
      <c r="AM38" s="1065"/>
      <c r="AN38" s="1065"/>
      <c r="AO38" s="1065"/>
      <c r="AP38" s="1065"/>
      <c r="AQ38" s="1065"/>
      <c r="AR38" s="1065"/>
      <c r="AS38" s="1065"/>
      <c r="AT38" s="1065"/>
      <c r="AU38" s="1065"/>
      <c r="AV38" s="1065"/>
      <c r="AW38" s="1065"/>
      <c r="AX38" s="1065"/>
      <c r="AY38" s="1065"/>
      <c r="AZ38" s="1139"/>
      <c r="BA38" s="1139"/>
      <c r="BB38" s="1139"/>
      <c r="BC38" s="1139"/>
      <c r="BD38" s="1139"/>
      <c r="BE38" s="1123"/>
      <c r="BF38" s="1123"/>
      <c r="BG38" s="1123"/>
      <c r="BH38" s="1123"/>
      <c r="BI38" s="1124"/>
      <c r="BJ38" s="253"/>
      <c r="BK38" s="253"/>
      <c r="BL38" s="253"/>
      <c r="BM38" s="253"/>
      <c r="BN38" s="253"/>
      <c r="BO38" s="266"/>
      <c r="BP38" s="266"/>
      <c r="BQ38" s="263">
        <v>32</v>
      </c>
      <c r="BR38" s="264"/>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7"/>
    </row>
    <row r="39" spans="1:131" s="248" customFormat="1" ht="26.25" customHeight="1">
      <c r="A39" s="267">
        <v>12</v>
      </c>
      <c r="B39" s="1128"/>
      <c r="C39" s="1129"/>
      <c r="D39" s="1129"/>
      <c r="E39" s="1129"/>
      <c r="F39" s="1129"/>
      <c r="G39" s="1129"/>
      <c r="H39" s="1129"/>
      <c r="I39" s="1129"/>
      <c r="J39" s="1129"/>
      <c r="K39" s="1129"/>
      <c r="L39" s="1129"/>
      <c r="M39" s="1129"/>
      <c r="N39" s="1129"/>
      <c r="O39" s="1129"/>
      <c r="P39" s="1130"/>
      <c r="Q39" s="1140"/>
      <c r="R39" s="1141"/>
      <c r="S39" s="1141"/>
      <c r="T39" s="1141"/>
      <c r="U39" s="1141"/>
      <c r="V39" s="1141"/>
      <c r="W39" s="1141"/>
      <c r="X39" s="1141"/>
      <c r="Y39" s="1141"/>
      <c r="Z39" s="1141"/>
      <c r="AA39" s="1141"/>
      <c r="AB39" s="1141"/>
      <c r="AC39" s="1141"/>
      <c r="AD39" s="1141"/>
      <c r="AE39" s="1142"/>
      <c r="AF39" s="1134"/>
      <c r="AG39" s="1135"/>
      <c r="AH39" s="1135"/>
      <c r="AI39" s="1135"/>
      <c r="AJ39" s="1136"/>
      <c r="AK39" s="1074"/>
      <c r="AL39" s="1065"/>
      <c r="AM39" s="1065"/>
      <c r="AN39" s="1065"/>
      <c r="AO39" s="1065"/>
      <c r="AP39" s="1065"/>
      <c r="AQ39" s="1065"/>
      <c r="AR39" s="1065"/>
      <c r="AS39" s="1065"/>
      <c r="AT39" s="1065"/>
      <c r="AU39" s="1065"/>
      <c r="AV39" s="1065"/>
      <c r="AW39" s="1065"/>
      <c r="AX39" s="1065"/>
      <c r="AY39" s="1065"/>
      <c r="AZ39" s="1139"/>
      <c r="BA39" s="1139"/>
      <c r="BB39" s="1139"/>
      <c r="BC39" s="1139"/>
      <c r="BD39" s="1139"/>
      <c r="BE39" s="1123"/>
      <c r="BF39" s="1123"/>
      <c r="BG39" s="1123"/>
      <c r="BH39" s="1123"/>
      <c r="BI39" s="1124"/>
      <c r="BJ39" s="253"/>
      <c r="BK39" s="253"/>
      <c r="BL39" s="253"/>
      <c r="BM39" s="253"/>
      <c r="BN39" s="253"/>
      <c r="BO39" s="266"/>
      <c r="BP39" s="266"/>
      <c r="BQ39" s="263">
        <v>33</v>
      </c>
      <c r="BR39" s="264"/>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7"/>
    </row>
    <row r="40" spans="1:131" s="248" customFormat="1" ht="26.25" customHeight="1">
      <c r="A40" s="262">
        <v>13</v>
      </c>
      <c r="B40" s="1128"/>
      <c r="C40" s="1129"/>
      <c r="D40" s="1129"/>
      <c r="E40" s="1129"/>
      <c r="F40" s="1129"/>
      <c r="G40" s="1129"/>
      <c r="H40" s="1129"/>
      <c r="I40" s="1129"/>
      <c r="J40" s="1129"/>
      <c r="K40" s="1129"/>
      <c r="L40" s="1129"/>
      <c r="M40" s="1129"/>
      <c r="N40" s="1129"/>
      <c r="O40" s="1129"/>
      <c r="P40" s="1130"/>
      <c r="Q40" s="1140"/>
      <c r="R40" s="1141"/>
      <c r="S40" s="1141"/>
      <c r="T40" s="1141"/>
      <c r="U40" s="1141"/>
      <c r="V40" s="1141"/>
      <c r="W40" s="1141"/>
      <c r="X40" s="1141"/>
      <c r="Y40" s="1141"/>
      <c r="Z40" s="1141"/>
      <c r="AA40" s="1141"/>
      <c r="AB40" s="1141"/>
      <c r="AC40" s="1141"/>
      <c r="AD40" s="1141"/>
      <c r="AE40" s="1142"/>
      <c r="AF40" s="1134"/>
      <c r="AG40" s="1135"/>
      <c r="AH40" s="1135"/>
      <c r="AI40" s="1135"/>
      <c r="AJ40" s="1136"/>
      <c r="AK40" s="1074"/>
      <c r="AL40" s="1065"/>
      <c r="AM40" s="1065"/>
      <c r="AN40" s="1065"/>
      <c r="AO40" s="1065"/>
      <c r="AP40" s="1065"/>
      <c r="AQ40" s="1065"/>
      <c r="AR40" s="1065"/>
      <c r="AS40" s="1065"/>
      <c r="AT40" s="1065"/>
      <c r="AU40" s="1065"/>
      <c r="AV40" s="1065"/>
      <c r="AW40" s="1065"/>
      <c r="AX40" s="1065"/>
      <c r="AY40" s="1065"/>
      <c r="AZ40" s="1139"/>
      <c r="BA40" s="1139"/>
      <c r="BB40" s="1139"/>
      <c r="BC40" s="1139"/>
      <c r="BD40" s="1139"/>
      <c r="BE40" s="1123"/>
      <c r="BF40" s="1123"/>
      <c r="BG40" s="1123"/>
      <c r="BH40" s="1123"/>
      <c r="BI40" s="1124"/>
      <c r="BJ40" s="253"/>
      <c r="BK40" s="253"/>
      <c r="BL40" s="253"/>
      <c r="BM40" s="253"/>
      <c r="BN40" s="253"/>
      <c r="BO40" s="266"/>
      <c r="BP40" s="266"/>
      <c r="BQ40" s="263">
        <v>34</v>
      </c>
      <c r="BR40" s="264"/>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7"/>
    </row>
    <row r="41" spans="1:131" s="248" customFormat="1" ht="26.25" customHeight="1">
      <c r="A41" s="262">
        <v>14</v>
      </c>
      <c r="B41" s="1128"/>
      <c r="C41" s="1129"/>
      <c r="D41" s="1129"/>
      <c r="E41" s="1129"/>
      <c r="F41" s="1129"/>
      <c r="G41" s="1129"/>
      <c r="H41" s="1129"/>
      <c r="I41" s="1129"/>
      <c r="J41" s="1129"/>
      <c r="K41" s="1129"/>
      <c r="L41" s="1129"/>
      <c r="M41" s="1129"/>
      <c r="N41" s="1129"/>
      <c r="O41" s="1129"/>
      <c r="P41" s="1130"/>
      <c r="Q41" s="1140"/>
      <c r="R41" s="1141"/>
      <c r="S41" s="1141"/>
      <c r="T41" s="1141"/>
      <c r="U41" s="1141"/>
      <c r="V41" s="1141"/>
      <c r="W41" s="1141"/>
      <c r="X41" s="1141"/>
      <c r="Y41" s="1141"/>
      <c r="Z41" s="1141"/>
      <c r="AA41" s="1141"/>
      <c r="AB41" s="1141"/>
      <c r="AC41" s="1141"/>
      <c r="AD41" s="1141"/>
      <c r="AE41" s="1142"/>
      <c r="AF41" s="1134"/>
      <c r="AG41" s="1135"/>
      <c r="AH41" s="1135"/>
      <c r="AI41" s="1135"/>
      <c r="AJ41" s="1136"/>
      <c r="AK41" s="1074"/>
      <c r="AL41" s="1065"/>
      <c r="AM41" s="1065"/>
      <c r="AN41" s="1065"/>
      <c r="AO41" s="1065"/>
      <c r="AP41" s="1065"/>
      <c r="AQ41" s="1065"/>
      <c r="AR41" s="1065"/>
      <c r="AS41" s="1065"/>
      <c r="AT41" s="1065"/>
      <c r="AU41" s="1065"/>
      <c r="AV41" s="1065"/>
      <c r="AW41" s="1065"/>
      <c r="AX41" s="1065"/>
      <c r="AY41" s="1065"/>
      <c r="AZ41" s="1139"/>
      <c r="BA41" s="1139"/>
      <c r="BB41" s="1139"/>
      <c r="BC41" s="1139"/>
      <c r="BD41" s="1139"/>
      <c r="BE41" s="1123"/>
      <c r="BF41" s="1123"/>
      <c r="BG41" s="1123"/>
      <c r="BH41" s="1123"/>
      <c r="BI41" s="1124"/>
      <c r="BJ41" s="253"/>
      <c r="BK41" s="253"/>
      <c r="BL41" s="253"/>
      <c r="BM41" s="253"/>
      <c r="BN41" s="253"/>
      <c r="BO41" s="266"/>
      <c r="BP41" s="266"/>
      <c r="BQ41" s="263">
        <v>35</v>
      </c>
      <c r="BR41" s="264"/>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7"/>
    </row>
    <row r="42" spans="1:131" s="248" customFormat="1" ht="26.25" customHeight="1">
      <c r="A42" s="262">
        <v>15</v>
      </c>
      <c r="B42" s="1128"/>
      <c r="C42" s="1129"/>
      <c r="D42" s="1129"/>
      <c r="E42" s="1129"/>
      <c r="F42" s="1129"/>
      <c r="G42" s="1129"/>
      <c r="H42" s="1129"/>
      <c r="I42" s="1129"/>
      <c r="J42" s="1129"/>
      <c r="K42" s="1129"/>
      <c r="L42" s="1129"/>
      <c r="M42" s="1129"/>
      <c r="N42" s="1129"/>
      <c r="O42" s="1129"/>
      <c r="P42" s="1130"/>
      <c r="Q42" s="1140"/>
      <c r="R42" s="1141"/>
      <c r="S42" s="1141"/>
      <c r="T42" s="1141"/>
      <c r="U42" s="1141"/>
      <c r="V42" s="1141"/>
      <c r="W42" s="1141"/>
      <c r="X42" s="1141"/>
      <c r="Y42" s="1141"/>
      <c r="Z42" s="1141"/>
      <c r="AA42" s="1141"/>
      <c r="AB42" s="1141"/>
      <c r="AC42" s="1141"/>
      <c r="AD42" s="1141"/>
      <c r="AE42" s="1142"/>
      <c r="AF42" s="1134"/>
      <c r="AG42" s="1135"/>
      <c r="AH42" s="1135"/>
      <c r="AI42" s="1135"/>
      <c r="AJ42" s="1136"/>
      <c r="AK42" s="1074"/>
      <c r="AL42" s="1065"/>
      <c r="AM42" s="1065"/>
      <c r="AN42" s="1065"/>
      <c r="AO42" s="1065"/>
      <c r="AP42" s="1065"/>
      <c r="AQ42" s="1065"/>
      <c r="AR42" s="1065"/>
      <c r="AS42" s="1065"/>
      <c r="AT42" s="1065"/>
      <c r="AU42" s="1065"/>
      <c r="AV42" s="1065"/>
      <c r="AW42" s="1065"/>
      <c r="AX42" s="1065"/>
      <c r="AY42" s="1065"/>
      <c r="AZ42" s="1139"/>
      <c r="BA42" s="1139"/>
      <c r="BB42" s="1139"/>
      <c r="BC42" s="1139"/>
      <c r="BD42" s="1139"/>
      <c r="BE42" s="1123"/>
      <c r="BF42" s="1123"/>
      <c r="BG42" s="1123"/>
      <c r="BH42" s="1123"/>
      <c r="BI42" s="1124"/>
      <c r="BJ42" s="253"/>
      <c r="BK42" s="253"/>
      <c r="BL42" s="253"/>
      <c r="BM42" s="253"/>
      <c r="BN42" s="253"/>
      <c r="BO42" s="266"/>
      <c r="BP42" s="266"/>
      <c r="BQ42" s="263">
        <v>36</v>
      </c>
      <c r="BR42" s="264"/>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7"/>
    </row>
    <row r="43" spans="1:131" s="248" customFormat="1" ht="26.25" customHeight="1">
      <c r="A43" s="262">
        <v>16</v>
      </c>
      <c r="B43" s="1128"/>
      <c r="C43" s="1129"/>
      <c r="D43" s="1129"/>
      <c r="E43" s="1129"/>
      <c r="F43" s="1129"/>
      <c r="G43" s="1129"/>
      <c r="H43" s="1129"/>
      <c r="I43" s="1129"/>
      <c r="J43" s="1129"/>
      <c r="K43" s="1129"/>
      <c r="L43" s="1129"/>
      <c r="M43" s="1129"/>
      <c r="N43" s="1129"/>
      <c r="O43" s="1129"/>
      <c r="P43" s="1130"/>
      <c r="Q43" s="1140"/>
      <c r="R43" s="1141"/>
      <c r="S43" s="1141"/>
      <c r="T43" s="1141"/>
      <c r="U43" s="1141"/>
      <c r="V43" s="1141"/>
      <c r="W43" s="1141"/>
      <c r="X43" s="1141"/>
      <c r="Y43" s="1141"/>
      <c r="Z43" s="1141"/>
      <c r="AA43" s="1141"/>
      <c r="AB43" s="1141"/>
      <c r="AC43" s="1141"/>
      <c r="AD43" s="1141"/>
      <c r="AE43" s="1142"/>
      <c r="AF43" s="1134"/>
      <c r="AG43" s="1135"/>
      <c r="AH43" s="1135"/>
      <c r="AI43" s="1135"/>
      <c r="AJ43" s="1136"/>
      <c r="AK43" s="1074"/>
      <c r="AL43" s="1065"/>
      <c r="AM43" s="1065"/>
      <c r="AN43" s="1065"/>
      <c r="AO43" s="1065"/>
      <c r="AP43" s="1065"/>
      <c r="AQ43" s="1065"/>
      <c r="AR43" s="1065"/>
      <c r="AS43" s="1065"/>
      <c r="AT43" s="1065"/>
      <c r="AU43" s="1065"/>
      <c r="AV43" s="1065"/>
      <c r="AW43" s="1065"/>
      <c r="AX43" s="1065"/>
      <c r="AY43" s="1065"/>
      <c r="AZ43" s="1139"/>
      <c r="BA43" s="1139"/>
      <c r="BB43" s="1139"/>
      <c r="BC43" s="1139"/>
      <c r="BD43" s="1139"/>
      <c r="BE43" s="1123"/>
      <c r="BF43" s="1123"/>
      <c r="BG43" s="1123"/>
      <c r="BH43" s="1123"/>
      <c r="BI43" s="1124"/>
      <c r="BJ43" s="253"/>
      <c r="BK43" s="253"/>
      <c r="BL43" s="253"/>
      <c r="BM43" s="253"/>
      <c r="BN43" s="253"/>
      <c r="BO43" s="266"/>
      <c r="BP43" s="266"/>
      <c r="BQ43" s="263">
        <v>37</v>
      </c>
      <c r="BR43" s="264"/>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7"/>
    </row>
    <row r="44" spans="1:131" s="248" customFormat="1" ht="26.25" customHeight="1">
      <c r="A44" s="262">
        <v>17</v>
      </c>
      <c r="B44" s="1128"/>
      <c r="C44" s="1129"/>
      <c r="D44" s="1129"/>
      <c r="E44" s="1129"/>
      <c r="F44" s="1129"/>
      <c r="G44" s="1129"/>
      <c r="H44" s="1129"/>
      <c r="I44" s="1129"/>
      <c r="J44" s="1129"/>
      <c r="K44" s="1129"/>
      <c r="L44" s="1129"/>
      <c r="M44" s="1129"/>
      <c r="N44" s="1129"/>
      <c r="O44" s="1129"/>
      <c r="P44" s="1130"/>
      <c r="Q44" s="1140"/>
      <c r="R44" s="1141"/>
      <c r="S44" s="1141"/>
      <c r="T44" s="1141"/>
      <c r="U44" s="1141"/>
      <c r="V44" s="1141"/>
      <c r="W44" s="1141"/>
      <c r="X44" s="1141"/>
      <c r="Y44" s="1141"/>
      <c r="Z44" s="1141"/>
      <c r="AA44" s="1141"/>
      <c r="AB44" s="1141"/>
      <c r="AC44" s="1141"/>
      <c r="AD44" s="1141"/>
      <c r="AE44" s="1142"/>
      <c r="AF44" s="1134"/>
      <c r="AG44" s="1135"/>
      <c r="AH44" s="1135"/>
      <c r="AI44" s="1135"/>
      <c r="AJ44" s="1136"/>
      <c r="AK44" s="1074"/>
      <c r="AL44" s="1065"/>
      <c r="AM44" s="1065"/>
      <c r="AN44" s="1065"/>
      <c r="AO44" s="1065"/>
      <c r="AP44" s="1065"/>
      <c r="AQ44" s="1065"/>
      <c r="AR44" s="1065"/>
      <c r="AS44" s="1065"/>
      <c r="AT44" s="1065"/>
      <c r="AU44" s="1065"/>
      <c r="AV44" s="1065"/>
      <c r="AW44" s="1065"/>
      <c r="AX44" s="1065"/>
      <c r="AY44" s="1065"/>
      <c r="AZ44" s="1139"/>
      <c r="BA44" s="1139"/>
      <c r="BB44" s="1139"/>
      <c r="BC44" s="1139"/>
      <c r="BD44" s="1139"/>
      <c r="BE44" s="1123"/>
      <c r="BF44" s="1123"/>
      <c r="BG44" s="1123"/>
      <c r="BH44" s="1123"/>
      <c r="BI44" s="1124"/>
      <c r="BJ44" s="253"/>
      <c r="BK44" s="253"/>
      <c r="BL44" s="253"/>
      <c r="BM44" s="253"/>
      <c r="BN44" s="253"/>
      <c r="BO44" s="266"/>
      <c r="BP44" s="266"/>
      <c r="BQ44" s="263">
        <v>38</v>
      </c>
      <c r="BR44" s="264"/>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7"/>
    </row>
    <row r="45" spans="1:131" s="248" customFormat="1" ht="26.25" customHeight="1">
      <c r="A45" s="262">
        <v>18</v>
      </c>
      <c r="B45" s="1128"/>
      <c r="C45" s="1129"/>
      <c r="D45" s="1129"/>
      <c r="E45" s="1129"/>
      <c r="F45" s="1129"/>
      <c r="G45" s="1129"/>
      <c r="H45" s="1129"/>
      <c r="I45" s="1129"/>
      <c r="J45" s="1129"/>
      <c r="K45" s="1129"/>
      <c r="L45" s="1129"/>
      <c r="M45" s="1129"/>
      <c r="N45" s="1129"/>
      <c r="O45" s="1129"/>
      <c r="P45" s="1130"/>
      <c r="Q45" s="1140"/>
      <c r="R45" s="1141"/>
      <c r="S45" s="1141"/>
      <c r="T45" s="1141"/>
      <c r="U45" s="1141"/>
      <c r="V45" s="1141"/>
      <c r="W45" s="1141"/>
      <c r="X45" s="1141"/>
      <c r="Y45" s="1141"/>
      <c r="Z45" s="1141"/>
      <c r="AA45" s="1141"/>
      <c r="AB45" s="1141"/>
      <c r="AC45" s="1141"/>
      <c r="AD45" s="1141"/>
      <c r="AE45" s="1142"/>
      <c r="AF45" s="1134"/>
      <c r="AG45" s="1135"/>
      <c r="AH45" s="1135"/>
      <c r="AI45" s="1135"/>
      <c r="AJ45" s="1136"/>
      <c r="AK45" s="1074"/>
      <c r="AL45" s="1065"/>
      <c r="AM45" s="1065"/>
      <c r="AN45" s="1065"/>
      <c r="AO45" s="1065"/>
      <c r="AP45" s="1065"/>
      <c r="AQ45" s="1065"/>
      <c r="AR45" s="1065"/>
      <c r="AS45" s="1065"/>
      <c r="AT45" s="1065"/>
      <c r="AU45" s="1065"/>
      <c r="AV45" s="1065"/>
      <c r="AW45" s="1065"/>
      <c r="AX45" s="1065"/>
      <c r="AY45" s="1065"/>
      <c r="AZ45" s="1139"/>
      <c r="BA45" s="1139"/>
      <c r="BB45" s="1139"/>
      <c r="BC45" s="1139"/>
      <c r="BD45" s="1139"/>
      <c r="BE45" s="1123"/>
      <c r="BF45" s="1123"/>
      <c r="BG45" s="1123"/>
      <c r="BH45" s="1123"/>
      <c r="BI45" s="1124"/>
      <c r="BJ45" s="253"/>
      <c r="BK45" s="253"/>
      <c r="BL45" s="253"/>
      <c r="BM45" s="253"/>
      <c r="BN45" s="253"/>
      <c r="BO45" s="266"/>
      <c r="BP45" s="266"/>
      <c r="BQ45" s="263">
        <v>39</v>
      </c>
      <c r="BR45" s="264"/>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7"/>
    </row>
    <row r="46" spans="1:131" s="248" customFormat="1" ht="26.25" customHeight="1">
      <c r="A46" s="262">
        <v>19</v>
      </c>
      <c r="B46" s="1128"/>
      <c r="C46" s="1129"/>
      <c r="D46" s="1129"/>
      <c r="E46" s="1129"/>
      <c r="F46" s="1129"/>
      <c r="G46" s="1129"/>
      <c r="H46" s="1129"/>
      <c r="I46" s="1129"/>
      <c r="J46" s="1129"/>
      <c r="K46" s="1129"/>
      <c r="L46" s="1129"/>
      <c r="M46" s="1129"/>
      <c r="N46" s="1129"/>
      <c r="O46" s="1129"/>
      <c r="P46" s="1130"/>
      <c r="Q46" s="1140"/>
      <c r="R46" s="1141"/>
      <c r="S46" s="1141"/>
      <c r="T46" s="1141"/>
      <c r="U46" s="1141"/>
      <c r="V46" s="1141"/>
      <c r="W46" s="1141"/>
      <c r="X46" s="1141"/>
      <c r="Y46" s="1141"/>
      <c r="Z46" s="1141"/>
      <c r="AA46" s="1141"/>
      <c r="AB46" s="1141"/>
      <c r="AC46" s="1141"/>
      <c r="AD46" s="1141"/>
      <c r="AE46" s="1142"/>
      <c r="AF46" s="1134"/>
      <c r="AG46" s="1135"/>
      <c r="AH46" s="1135"/>
      <c r="AI46" s="1135"/>
      <c r="AJ46" s="1136"/>
      <c r="AK46" s="1074"/>
      <c r="AL46" s="1065"/>
      <c r="AM46" s="1065"/>
      <c r="AN46" s="1065"/>
      <c r="AO46" s="1065"/>
      <c r="AP46" s="1065"/>
      <c r="AQ46" s="1065"/>
      <c r="AR46" s="1065"/>
      <c r="AS46" s="1065"/>
      <c r="AT46" s="1065"/>
      <c r="AU46" s="1065"/>
      <c r="AV46" s="1065"/>
      <c r="AW46" s="1065"/>
      <c r="AX46" s="1065"/>
      <c r="AY46" s="1065"/>
      <c r="AZ46" s="1139"/>
      <c r="BA46" s="1139"/>
      <c r="BB46" s="1139"/>
      <c r="BC46" s="1139"/>
      <c r="BD46" s="1139"/>
      <c r="BE46" s="1123"/>
      <c r="BF46" s="1123"/>
      <c r="BG46" s="1123"/>
      <c r="BH46" s="1123"/>
      <c r="BI46" s="1124"/>
      <c r="BJ46" s="253"/>
      <c r="BK46" s="253"/>
      <c r="BL46" s="253"/>
      <c r="BM46" s="253"/>
      <c r="BN46" s="253"/>
      <c r="BO46" s="266"/>
      <c r="BP46" s="266"/>
      <c r="BQ46" s="263">
        <v>40</v>
      </c>
      <c r="BR46" s="264"/>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7"/>
    </row>
    <row r="47" spans="1:131" s="248" customFormat="1" ht="26.25" customHeight="1">
      <c r="A47" s="262">
        <v>20</v>
      </c>
      <c r="B47" s="1128"/>
      <c r="C47" s="1129"/>
      <c r="D47" s="1129"/>
      <c r="E47" s="1129"/>
      <c r="F47" s="1129"/>
      <c r="G47" s="1129"/>
      <c r="H47" s="1129"/>
      <c r="I47" s="1129"/>
      <c r="J47" s="1129"/>
      <c r="K47" s="1129"/>
      <c r="L47" s="1129"/>
      <c r="M47" s="1129"/>
      <c r="N47" s="1129"/>
      <c r="O47" s="1129"/>
      <c r="P47" s="1130"/>
      <c r="Q47" s="1140"/>
      <c r="R47" s="1141"/>
      <c r="S47" s="1141"/>
      <c r="T47" s="1141"/>
      <c r="U47" s="1141"/>
      <c r="V47" s="1141"/>
      <c r="W47" s="1141"/>
      <c r="X47" s="1141"/>
      <c r="Y47" s="1141"/>
      <c r="Z47" s="1141"/>
      <c r="AA47" s="1141"/>
      <c r="AB47" s="1141"/>
      <c r="AC47" s="1141"/>
      <c r="AD47" s="1141"/>
      <c r="AE47" s="1142"/>
      <c r="AF47" s="1134"/>
      <c r="AG47" s="1135"/>
      <c r="AH47" s="1135"/>
      <c r="AI47" s="1135"/>
      <c r="AJ47" s="1136"/>
      <c r="AK47" s="1074"/>
      <c r="AL47" s="1065"/>
      <c r="AM47" s="1065"/>
      <c r="AN47" s="1065"/>
      <c r="AO47" s="1065"/>
      <c r="AP47" s="1065"/>
      <c r="AQ47" s="1065"/>
      <c r="AR47" s="1065"/>
      <c r="AS47" s="1065"/>
      <c r="AT47" s="1065"/>
      <c r="AU47" s="1065"/>
      <c r="AV47" s="1065"/>
      <c r="AW47" s="1065"/>
      <c r="AX47" s="1065"/>
      <c r="AY47" s="1065"/>
      <c r="AZ47" s="1139"/>
      <c r="BA47" s="1139"/>
      <c r="BB47" s="1139"/>
      <c r="BC47" s="1139"/>
      <c r="BD47" s="1139"/>
      <c r="BE47" s="1123"/>
      <c r="BF47" s="1123"/>
      <c r="BG47" s="1123"/>
      <c r="BH47" s="1123"/>
      <c r="BI47" s="1124"/>
      <c r="BJ47" s="253"/>
      <c r="BK47" s="253"/>
      <c r="BL47" s="253"/>
      <c r="BM47" s="253"/>
      <c r="BN47" s="253"/>
      <c r="BO47" s="266"/>
      <c r="BP47" s="266"/>
      <c r="BQ47" s="263">
        <v>41</v>
      </c>
      <c r="BR47" s="264"/>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7"/>
    </row>
    <row r="48" spans="1:131" s="248" customFormat="1" ht="26.25" customHeight="1">
      <c r="A48" s="262">
        <v>21</v>
      </c>
      <c r="B48" s="1128"/>
      <c r="C48" s="1129"/>
      <c r="D48" s="1129"/>
      <c r="E48" s="1129"/>
      <c r="F48" s="1129"/>
      <c r="G48" s="1129"/>
      <c r="H48" s="1129"/>
      <c r="I48" s="1129"/>
      <c r="J48" s="1129"/>
      <c r="K48" s="1129"/>
      <c r="L48" s="1129"/>
      <c r="M48" s="1129"/>
      <c r="N48" s="1129"/>
      <c r="O48" s="1129"/>
      <c r="P48" s="1130"/>
      <c r="Q48" s="1140"/>
      <c r="R48" s="1141"/>
      <c r="S48" s="1141"/>
      <c r="T48" s="1141"/>
      <c r="U48" s="1141"/>
      <c r="V48" s="1141"/>
      <c r="W48" s="1141"/>
      <c r="X48" s="1141"/>
      <c r="Y48" s="1141"/>
      <c r="Z48" s="1141"/>
      <c r="AA48" s="1141"/>
      <c r="AB48" s="1141"/>
      <c r="AC48" s="1141"/>
      <c r="AD48" s="1141"/>
      <c r="AE48" s="1142"/>
      <c r="AF48" s="1134"/>
      <c r="AG48" s="1135"/>
      <c r="AH48" s="1135"/>
      <c r="AI48" s="1135"/>
      <c r="AJ48" s="1136"/>
      <c r="AK48" s="1074"/>
      <c r="AL48" s="1065"/>
      <c r="AM48" s="1065"/>
      <c r="AN48" s="1065"/>
      <c r="AO48" s="1065"/>
      <c r="AP48" s="1065"/>
      <c r="AQ48" s="1065"/>
      <c r="AR48" s="1065"/>
      <c r="AS48" s="1065"/>
      <c r="AT48" s="1065"/>
      <c r="AU48" s="1065"/>
      <c r="AV48" s="1065"/>
      <c r="AW48" s="1065"/>
      <c r="AX48" s="1065"/>
      <c r="AY48" s="1065"/>
      <c r="AZ48" s="1139"/>
      <c r="BA48" s="1139"/>
      <c r="BB48" s="1139"/>
      <c r="BC48" s="1139"/>
      <c r="BD48" s="1139"/>
      <c r="BE48" s="1123"/>
      <c r="BF48" s="1123"/>
      <c r="BG48" s="1123"/>
      <c r="BH48" s="1123"/>
      <c r="BI48" s="1124"/>
      <c r="BJ48" s="253"/>
      <c r="BK48" s="253"/>
      <c r="BL48" s="253"/>
      <c r="BM48" s="253"/>
      <c r="BN48" s="253"/>
      <c r="BO48" s="266"/>
      <c r="BP48" s="266"/>
      <c r="BQ48" s="263">
        <v>42</v>
      </c>
      <c r="BR48" s="264"/>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7"/>
    </row>
    <row r="49" spans="1:131" s="248" customFormat="1" ht="26.25" customHeight="1">
      <c r="A49" s="262">
        <v>22</v>
      </c>
      <c r="B49" s="1128"/>
      <c r="C49" s="1129"/>
      <c r="D49" s="1129"/>
      <c r="E49" s="1129"/>
      <c r="F49" s="1129"/>
      <c r="G49" s="1129"/>
      <c r="H49" s="1129"/>
      <c r="I49" s="1129"/>
      <c r="J49" s="1129"/>
      <c r="K49" s="1129"/>
      <c r="L49" s="1129"/>
      <c r="M49" s="1129"/>
      <c r="N49" s="1129"/>
      <c r="O49" s="1129"/>
      <c r="P49" s="1130"/>
      <c r="Q49" s="1140"/>
      <c r="R49" s="1141"/>
      <c r="S49" s="1141"/>
      <c r="T49" s="1141"/>
      <c r="U49" s="1141"/>
      <c r="V49" s="1141"/>
      <c r="W49" s="1141"/>
      <c r="X49" s="1141"/>
      <c r="Y49" s="1141"/>
      <c r="Z49" s="1141"/>
      <c r="AA49" s="1141"/>
      <c r="AB49" s="1141"/>
      <c r="AC49" s="1141"/>
      <c r="AD49" s="1141"/>
      <c r="AE49" s="1142"/>
      <c r="AF49" s="1134"/>
      <c r="AG49" s="1135"/>
      <c r="AH49" s="1135"/>
      <c r="AI49" s="1135"/>
      <c r="AJ49" s="1136"/>
      <c r="AK49" s="1074"/>
      <c r="AL49" s="1065"/>
      <c r="AM49" s="1065"/>
      <c r="AN49" s="1065"/>
      <c r="AO49" s="1065"/>
      <c r="AP49" s="1065"/>
      <c r="AQ49" s="1065"/>
      <c r="AR49" s="1065"/>
      <c r="AS49" s="1065"/>
      <c r="AT49" s="1065"/>
      <c r="AU49" s="1065"/>
      <c r="AV49" s="1065"/>
      <c r="AW49" s="1065"/>
      <c r="AX49" s="1065"/>
      <c r="AY49" s="1065"/>
      <c r="AZ49" s="1139"/>
      <c r="BA49" s="1139"/>
      <c r="BB49" s="1139"/>
      <c r="BC49" s="1139"/>
      <c r="BD49" s="1139"/>
      <c r="BE49" s="1123"/>
      <c r="BF49" s="1123"/>
      <c r="BG49" s="1123"/>
      <c r="BH49" s="1123"/>
      <c r="BI49" s="1124"/>
      <c r="BJ49" s="253"/>
      <c r="BK49" s="253"/>
      <c r="BL49" s="253"/>
      <c r="BM49" s="253"/>
      <c r="BN49" s="253"/>
      <c r="BO49" s="266"/>
      <c r="BP49" s="266"/>
      <c r="BQ49" s="263">
        <v>43</v>
      </c>
      <c r="BR49" s="264"/>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7"/>
    </row>
    <row r="50" spans="1:131" s="248" customFormat="1" ht="26.25" customHeight="1">
      <c r="A50" s="262">
        <v>23</v>
      </c>
      <c r="B50" s="1128"/>
      <c r="C50" s="1129"/>
      <c r="D50" s="1129"/>
      <c r="E50" s="1129"/>
      <c r="F50" s="1129"/>
      <c r="G50" s="1129"/>
      <c r="H50" s="1129"/>
      <c r="I50" s="1129"/>
      <c r="J50" s="1129"/>
      <c r="K50" s="1129"/>
      <c r="L50" s="1129"/>
      <c r="M50" s="1129"/>
      <c r="N50" s="1129"/>
      <c r="O50" s="1129"/>
      <c r="P50" s="1130"/>
      <c r="Q50" s="1131"/>
      <c r="R50" s="1132"/>
      <c r="S50" s="1132"/>
      <c r="T50" s="1132"/>
      <c r="U50" s="1132"/>
      <c r="V50" s="1132"/>
      <c r="W50" s="1132"/>
      <c r="X50" s="1132"/>
      <c r="Y50" s="1132"/>
      <c r="Z50" s="1132"/>
      <c r="AA50" s="1132"/>
      <c r="AB50" s="1132"/>
      <c r="AC50" s="1132"/>
      <c r="AD50" s="1132"/>
      <c r="AE50" s="1133"/>
      <c r="AF50" s="1134"/>
      <c r="AG50" s="1135"/>
      <c r="AH50" s="1135"/>
      <c r="AI50" s="1135"/>
      <c r="AJ50" s="1136"/>
      <c r="AK50" s="1137"/>
      <c r="AL50" s="1132"/>
      <c r="AM50" s="1132"/>
      <c r="AN50" s="1132"/>
      <c r="AO50" s="1132"/>
      <c r="AP50" s="1132"/>
      <c r="AQ50" s="1132"/>
      <c r="AR50" s="1132"/>
      <c r="AS50" s="1132"/>
      <c r="AT50" s="1132"/>
      <c r="AU50" s="1132"/>
      <c r="AV50" s="1132"/>
      <c r="AW50" s="1132"/>
      <c r="AX50" s="1132"/>
      <c r="AY50" s="1132"/>
      <c r="AZ50" s="1138"/>
      <c r="BA50" s="1138"/>
      <c r="BB50" s="1138"/>
      <c r="BC50" s="1138"/>
      <c r="BD50" s="1138"/>
      <c r="BE50" s="1123"/>
      <c r="BF50" s="1123"/>
      <c r="BG50" s="1123"/>
      <c r="BH50" s="1123"/>
      <c r="BI50" s="1124"/>
      <c r="BJ50" s="253"/>
      <c r="BK50" s="253"/>
      <c r="BL50" s="253"/>
      <c r="BM50" s="253"/>
      <c r="BN50" s="253"/>
      <c r="BO50" s="266"/>
      <c r="BP50" s="266"/>
      <c r="BQ50" s="263">
        <v>44</v>
      </c>
      <c r="BR50" s="264"/>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7"/>
    </row>
    <row r="51" spans="1:131" s="248" customFormat="1" ht="26.25" customHeight="1">
      <c r="A51" s="262">
        <v>24</v>
      </c>
      <c r="B51" s="1128"/>
      <c r="C51" s="1129"/>
      <c r="D51" s="1129"/>
      <c r="E51" s="1129"/>
      <c r="F51" s="1129"/>
      <c r="G51" s="1129"/>
      <c r="H51" s="1129"/>
      <c r="I51" s="1129"/>
      <c r="J51" s="1129"/>
      <c r="K51" s="1129"/>
      <c r="L51" s="1129"/>
      <c r="M51" s="1129"/>
      <c r="N51" s="1129"/>
      <c r="O51" s="1129"/>
      <c r="P51" s="1130"/>
      <c r="Q51" s="1131"/>
      <c r="R51" s="1132"/>
      <c r="S51" s="1132"/>
      <c r="T51" s="1132"/>
      <c r="U51" s="1132"/>
      <c r="V51" s="1132"/>
      <c r="W51" s="1132"/>
      <c r="X51" s="1132"/>
      <c r="Y51" s="1132"/>
      <c r="Z51" s="1132"/>
      <c r="AA51" s="1132"/>
      <c r="AB51" s="1132"/>
      <c r="AC51" s="1132"/>
      <c r="AD51" s="1132"/>
      <c r="AE51" s="1133"/>
      <c r="AF51" s="1134"/>
      <c r="AG51" s="1135"/>
      <c r="AH51" s="1135"/>
      <c r="AI51" s="1135"/>
      <c r="AJ51" s="1136"/>
      <c r="AK51" s="1137"/>
      <c r="AL51" s="1132"/>
      <c r="AM51" s="1132"/>
      <c r="AN51" s="1132"/>
      <c r="AO51" s="1132"/>
      <c r="AP51" s="1132"/>
      <c r="AQ51" s="1132"/>
      <c r="AR51" s="1132"/>
      <c r="AS51" s="1132"/>
      <c r="AT51" s="1132"/>
      <c r="AU51" s="1132"/>
      <c r="AV51" s="1132"/>
      <c r="AW51" s="1132"/>
      <c r="AX51" s="1132"/>
      <c r="AY51" s="1132"/>
      <c r="AZ51" s="1138"/>
      <c r="BA51" s="1138"/>
      <c r="BB51" s="1138"/>
      <c r="BC51" s="1138"/>
      <c r="BD51" s="1138"/>
      <c r="BE51" s="1123"/>
      <c r="BF51" s="1123"/>
      <c r="BG51" s="1123"/>
      <c r="BH51" s="1123"/>
      <c r="BI51" s="1124"/>
      <c r="BJ51" s="253"/>
      <c r="BK51" s="253"/>
      <c r="BL51" s="253"/>
      <c r="BM51" s="253"/>
      <c r="BN51" s="253"/>
      <c r="BO51" s="266"/>
      <c r="BP51" s="266"/>
      <c r="BQ51" s="263">
        <v>45</v>
      </c>
      <c r="BR51" s="264"/>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7"/>
    </row>
    <row r="52" spans="1:131" s="248" customFormat="1" ht="26.25" customHeight="1">
      <c r="A52" s="262">
        <v>25</v>
      </c>
      <c r="B52" s="1128"/>
      <c r="C52" s="1129"/>
      <c r="D52" s="1129"/>
      <c r="E52" s="1129"/>
      <c r="F52" s="1129"/>
      <c r="G52" s="1129"/>
      <c r="H52" s="1129"/>
      <c r="I52" s="1129"/>
      <c r="J52" s="1129"/>
      <c r="K52" s="1129"/>
      <c r="L52" s="1129"/>
      <c r="M52" s="1129"/>
      <c r="N52" s="1129"/>
      <c r="O52" s="1129"/>
      <c r="P52" s="1130"/>
      <c r="Q52" s="1131"/>
      <c r="R52" s="1132"/>
      <c r="S52" s="1132"/>
      <c r="T52" s="1132"/>
      <c r="U52" s="1132"/>
      <c r="V52" s="1132"/>
      <c r="W52" s="1132"/>
      <c r="X52" s="1132"/>
      <c r="Y52" s="1132"/>
      <c r="Z52" s="1132"/>
      <c r="AA52" s="1132"/>
      <c r="AB52" s="1132"/>
      <c r="AC52" s="1132"/>
      <c r="AD52" s="1132"/>
      <c r="AE52" s="1133"/>
      <c r="AF52" s="1134"/>
      <c r="AG52" s="1135"/>
      <c r="AH52" s="1135"/>
      <c r="AI52" s="1135"/>
      <c r="AJ52" s="1136"/>
      <c r="AK52" s="1137"/>
      <c r="AL52" s="1132"/>
      <c r="AM52" s="1132"/>
      <c r="AN52" s="1132"/>
      <c r="AO52" s="1132"/>
      <c r="AP52" s="1132"/>
      <c r="AQ52" s="1132"/>
      <c r="AR52" s="1132"/>
      <c r="AS52" s="1132"/>
      <c r="AT52" s="1132"/>
      <c r="AU52" s="1132"/>
      <c r="AV52" s="1132"/>
      <c r="AW52" s="1132"/>
      <c r="AX52" s="1132"/>
      <c r="AY52" s="1132"/>
      <c r="AZ52" s="1138"/>
      <c r="BA52" s="1138"/>
      <c r="BB52" s="1138"/>
      <c r="BC52" s="1138"/>
      <c r="BD52" s="1138"/>
      <c r="BE52" s="1123"/>
      <c r="BF52" s="1123"/>
      <c r="BG52" s="1123"/>
      <c r="BH52" s="1123"/>
      <c r="BI52" s="1124"/>
      <c r="BJ52" s="253"/>
      <c r="BK52" s="253"/>
      <c r="BL52" s="253"/>
      <c r="BM52" s="253"/>
      <c r="BN52" s="253"/>
      <c r="BO52" s="266"/>
      <c r="BP52" s="266"/>
      <c r="BQ52" s="263">
        <v>46</v>
      </c>
      <c r="BR52" s="264"/>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7"/>
    </row>
    <row r="53" spans="1:131" s="248" customFormat="1" ht="26.25" customHeight="1">
      <c r="A53" s="262">
        <v>26</v>
      </c>
      <c r="B53" s="1128"/>
      <c r="C53" s="1129"/>
      <c r="D53" s="1129"/>
      <c r="E53" s="1129"/>
      <c r="F53" s="1129"/>
      <c r="G53" s="1129"/>
      <c r="H53" s="1129"/>
      <c r="I53" s="1129"/>
      <c r="J53" s="1129"/>
      <c r="K53" s="1129"/>
      <c r="L53" s="1129"/>
      <c r="M53" s="1129"/>
      <c r="N53" s="1129"/>
      <c r="O53" s="1129"/>
      <c r="P53" s="1130"/>
      <c r="Q53" s="1131"/>
      <c r="R53" s="1132"/>
      <c r="S53" s="1132"/>
      <c r="T53" s="1132"/>
      <c r="U53" s="1132"/>
      <c r="V53" s="1132"/>
      <c r="W53" s="1132"/>
      <c r="X53" s="1132"/>
      <c r="Y53" s="1132"/>
      <c r="Z53" s="1132"/>
      <c r="AA53" s="1132"/>
      <c r="AB53" s="1132"/>
      <c r="AC53" s="1132"/>
      <c r="AD53" s="1132"/>
      <c r="AE53" s="1133"/>
      <c r="AF53" s="1134"/>
      <c r="AG53" s="1135"/>
      <c r="AH53" s="1135"/>
      <c r="AI53" s="1135"/>
      <c r="AJ53" s="1136"/>
      <c r="AK53" s="1137"/>
      <c r="AL53" s="1132"/>
      <c r="AM53" s="1132"/>
      <c r="AN53" s="1132"/>
      <c r="AO53" s="1132"/>
      <c r="AP53" s="1132"/>
      <c r="AQ53" s="1132"/>
      <c r="AR53" s="1132"/>
      <c r="AS53" s="1132"/>
      <c r="AT53" s="1132"/>
      <c r="AU53" s="1132"/>
      <c r="AV53" s="1132"/>
      <c r="AW53" s="1132"/>
      <c r="AX53" s="1132"/>
      <c r="AY53" s="1132"/>
      <c r="AZ53" s="1138"/>
      <c r="BA53" s="1138"/>
      <c r="BB53" s="1138"/>
      <c r="BC53" s="1138"/>
      <c r="BD53" s="1138"/>
      <c r="BE53" s="1123"/>
      <c r="BF53" s="1123"/>
      <c r="BG53" s="1123"/>
      <c r="BH53" s="1123"/>
      <c r="BI53" s="1124"/>
      <c r="BJ53" s="253"/>
      <c r="BK53" s="253"/>
      <c r="BL53" s="253"/>
      <c r="BM53" s="253"/>
      <c r="BN53" s="253"/>
      <c r="BO53" s="266"/>
      <c r="BP53" s="266"/>
      <c r="BQ53" s="263">
        <v>47</v>
      </c>
      <c r="BR53" s="264"/>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7"/>
    </row>
    <row r="54" spans="1:131" s="248" customFormat="1" ht="26.25" customHeight="1">
      <c r="A54" s="262">
        <v>27</v>
      </c>
      <c r="B54" s="1128"/>
      <c r="C54" s="1129"/>
      <c r="D54" s="1129"/>
      <c r="E54" s="1129"/>
      <c r="F54" s="1129"/>
      <c r="G54" s="1129"/>
      <c r="H54" s="1129"/>
      <c r="I54" s="1129"/>
      <c r="J54" s="1129"/>
      <c r="K54" s="1129"/>
      <c r="L54" s="1129"/>
      <c r="M54" s="1129"/>
      <c r="N54" s="1129"/>
      <c r="O54" s="1129"/>
      <c r="P54" s="1130"/>
      <c r="Q54" s="1131"/>
      <c r="R54" s="1132"/>
      <c r="S54" s="1132"/>
      <c r="T54" s="1132"/>
      <c r="U54" s="1132"/>
      <c r="V54" s="1132"/>
      <c r="W54" s="1132"/>
      <c r="X54" s="1132"/>
      <c r="Y54" s="1132"/>
      <c r="Z54" s="1132"/>
      <c r="AA54" s="1132"/>
      <c r="AB54" s="1132"/>
      <c r="AC54" s="1132"/>
      <c r="AD54" s="1132"/>
      <c r="AE54" s="1133"/>
      <c r="AF54" s="1134"/>
      <c r="AG54" s="1135"/>
      <c r="AH54" s="1135"/>
      <c r="AI54" s="1135"/>
      <c r="AJ54" s="1136"/>
      <c r="AK54" s="1137"/>
      <c r="AL54" s="1132"/>
      <c r="AM54" s="1132"/>
      <c r="AN54" s="1132"/>
      <c r="AO54" s="1132"/>
      <c r="AP54" s="1132"/>
      <c r="AQ54" s="1132"/>
      <c r="AR54" s="1132"/>
      <c r="AS54" s="1132"/>
      <c r="AT54" s="1132"/>
      <c r="AU54" s="1132"/>
      <c r="AV54" s="1132"/>
      <c r="AW54" s="1132"/>
      <c r="AX54" s="1132"/>
      <c r="AY54" s="1132"/>
      <c r="AZ54" s="1138"/>
      <c r="BA54" s="1138"/>
      <c r="BB54" s="1138"/>
      <c r="BC54" s="1138"/>
      <c r="BD54" s="1138"/>
      <c r="BE54" s="1123"/>
      <c r="BF54" s="1123"/>
      <c r="BG54" s="1123"/>
      <c r="BH54" s="1123"/>
      <c r="BI54" s="1124"/>
      <c r="BJ54" s="253"/>
      <c r="BK54" s="253"/>
      <c r="BL54" s="253"/>
      <c r="BM54" s="253"/>
      <c r="BN54" s="253"/>
      <c r="BO54" s="266"/>
      <c r="BP54" s="266"/>
      <c r="BQ54" s="263">
        <v>48</v>
      </c>
      <c r="BR54" s="264"/>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7"/>
    </row>
    <row r="55" spans="1:131" s="248" customFormat="1" ht="26.25" customHeight="1">
      <c r="A55" s="262">
        <v>28</v>
      </c>
      <c r="B55" s="1128"/>
      <c r="C55" s="1129"/>
      <c r="D55" s="1129"/>
      <c r="E55" s="1129"/>
      <c r="F55" s="1129"/>
      <c r="G55" s="1129"/>
      <c r="H55" s="1129"/>
      <c r="I55" s="1129"/>
      <c r="J55" s="1129"/>
      <c r="K55" s="1129"/>
      <c r="L55" s="1129"/>
      <c r="M55" s="1129"/>
      <c r="N55" s="1129"/>
      <c r="O55" s="1129"/>
      <c r="P55" s="1130"/>
      <c r="Q55" s="1131"/>
      <c r="R55" s="1132"/>
      <c r="S55" s="1132"/>
      <c r="T55" s="1132"/>
      <c r="U55" s="1132"/>
      <c r="V55" s="1132"/>
      <c r="W55" s="1132"/>
      <c r="X55" s="1132"/>
      <c r="Y55" s="1132"/>
      <c r="Z55" s="1132"/>
      <c r="AA55" s="1132"/>
      <c r="AB55" s="1132"/>
      <c r="AC55" s="1132"/>
      <c r="AD55" s="1132"/>
      <c r="AE55" s="1133"/>
      <c r="AF55" s="1134"/>
      <c r="AG55" s="1135"/>
      <c r="AH55" s="1135"/>
      <c r="AI55" s="1135"/>
      <c r="AJ55" s="1136"/>
      <c r="AK55" s="1137"/>
      <c r="AL55" s="1132"/>
      <c r="AM55" s="1132"/>
      <c r="AN55" s="1132"/>
      <c r="AO55" s="1132"/>
      <c r="AP55" s="1132"/>
      <c r="AQ55" s="1132"/>
      <c r="AR55" s="1132"/>
      <c r="AS55" s="1132"/>
      <c r="AT55" s="1132"/>
      <c r="AU55" s="1132"/>
      <c r="AV55" s="1132"/>
      <c r="AW55" s="1132"/>
      <c r="AX55" s="1132"/>
      <c r="AY55" s="1132"/>
      <c r="AZ55" s="1138"/>
      <c r="BA55" s="1138"/>
      <c r="BB55" s="1138"/>
      <c r="BC55" s="1138"/>
      <c r="BD55" s="1138"/>
      <c r="BE55" s="1123"/>
      <c r="BF55" s="1123"/>
      <c r="BG55" s="1123"/>
      <c r="BH55" s="1123"/>
      <c r="BI55" s="1124"/>
      <c r="BJ55" s="253"/>
      <c r="BK55" s="253"/>
      <c r="BL55" s="253"/>
      <c r="BM55" s="253"/>
      <c r="BN55" s="253"/>
      <c r="BO55" s="266"/>
      <c r="BP55" s="266"/>
      <c r="BQ55" s="263">
        <v>49</v>
      </c>
      <c r="BR55" s="264"/>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7"/>
    </row>
    <row r="56" spans="1:131" s="248" customFormat="1" ht="26.25" customHeight="1">
      <c r="A56" s="262">
        <v>29</v>
      </c>
      <c r="B56" s="1128"/>
      <c r="C56" s="1129"/>
      <c r="D56" s="1129"/>
      <c r="E56" s="1129"/>
      <c r="F56" s="1129"/>
      <c r="G56" s="1129"/>
      <c r="H56" s="1129"/>
      <c r="I56" s="1129"/>
      <c r="J56" s="1129"/>
      <c r="K56" s="1129"/>
      <c r="L56" s="1129"/>
      <c r="M56" s="1129"/>
      <c r="N56" s="1129"/>
      <c r="O56" s="1129"/>
      <c r="P56" s="1130"/>
      <c r="Q56" s="1131"/>
      <c r="R56" s="1132"/>
      <c r="S56" s="1132"/>
      <c r="T56" s="1132"/>
      <c r="U56" s="1132"/>
      <c r="V56" s="1132"/>
      <c r="W56" s="1132"/>
      <c r="X56" s="1132"/>
      <c r="Y56" s="1132"/>
      <c r="Z56" s="1132"/>
      <c r="AA56" s="1132"/>
      <c r="AB56" s="1132"/>
      <c r="AC56" s="1132"/>
      <c r="AD56" s="1132"/>
      <c r="AE56" s="1133"/>
      <c r="AF56" s="1134"/>
      <c r="AG56" s="1135"/>
      <c r="AH56" s="1135"/>
      <c r="AI56" s="1135"/>
      <c r="AJ56" s="1136"/>
      <c r="AK56" s="1137"/>
      <c r="AL56" s="1132"/>
      <c r="AM56" s="1132"/>
      <c r="AN56" s="1132"/>
      <c r="AO56" s="1132"/>
      <c r="AP56" s="1132"/>
      <c r="AQ56" s="1132"/>
      <c r="AR56" s="1132"/>
      <c r="AS56" s="1132"/>
      <c r="AT56" s="1132"/>
      <c r="AU56" s="1132"/>
      <c r="AV56" s="1132"/>
      <c r="AW56" s="1132"/>
      <c r="AX56" s="1132"/>
      <c r="AY56" s="1132"/>
      <c r="AZ56" s="1138"/>
      <c r="BA56" s="1138"/>
      <c r="BB56" s="1138"/>
      <c r="BC56" s="1138"/>
      <c r="BD56" s="1138"/>
      <c r="BE56" s="1123"/>
      <c r="BF56" s="1123"/>
      <c r="BG56" s="1123"/>
      <c r="BH56" s="1123"/>
      <c r="BI56" s="1124"/>
      <c r="BJ56" s="253"/>
      <c r="BK56" s="253"/>
      <c r="BL56" s="253"/>
      <c r="BM56" s="253"/>
      <c r="BN56" s="253"/>
      <c r="BO56" s="266"/>
      <c r="BP56" s="266"/>
      <c r="BQ56" s="263">
        <v>50</v>
      </c>
      <c r="BR56" s="264"/>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7"/>
    </row>
    <row r="57" spans="1:131" s="248" customFormat="1" ht="26.25" customHeight="1">
      <c r="A57" s="262">
        <v>30</v>
      </c>
      <c r="B57" s="1128"/>
      <c r="C57" s="1129"/>
      <c r="D57" s="1129"/>
      <c r="E57" s="1129"/>
      <c r="F57" s="1129"/>
      <c r="G57" s="1129"/>
      <c r="H57" s="1129"/>
      <c r="I57" s="1129"/>
      <c r="J57" s="1129"/>
      <c r="K57" s="1129"/>
      <c r="L57" s="1129"/>
      <c r="M57" s="1129"/>
      <c r="N57" s="1129"/>
      <c r="O57" s="1129"/>
      <c r="P57" s="1130"/>
      <c r="Q57" s="1131"/>
      <c r="R57" s="1132"/>
      <c r="S57" s="1132"/>
      <c r="T57" s="1132"/>
      <c r="U57" s="1132"/>
      <c r="V57" s="1132"/>
      <c r="W57" s="1132"/>
      <c r="X57" s="1132"/>
      <c r="Y57" s="1132"/>
      <c r="Z57" s="1132"/>
      <c r="AA57" s="1132"/>
      <c r="AB57" s="1132"/>
      <c r="AC57" s="1132"/>
      <c r="AD57" s="1132"/>
      <c r="AE57" s="1133"/>
      <c r="AF57" s="1134"/>
      <c r="AG57" s="1135"/>
      <c r="AH57" s="1135"/>
      <c r="AI57" s="1135"/>
      <c r="AJ57" s="1136"/>
      <c r="AK57" s="1137"/>
      <c r="AL57" s="1132"/>
      <c r="AM57" s="1132"/>
      <c r="AN57" s="1132"/>
      <c r="AO57" s="1132"/>
      <c r="AP57" s="1132"/>
      <c r="AQ57" s="1132"/>
      <c r="AR57" s="1132"/>
      <c r="AS57" s="1132"/>
      <c r="AT57" s="1132"/>
      <c r="AU57" s="1132"/>
      <c r="AV57" s="1132"/>
      <c r="AW57" s="1132"/>
      <c r="AX57" s="1132"/>
      <c r="AY57" s="1132"/>
      <c r="AZ57" s="1138"/>
      <c r="BA57" s="1138"/>
      <c r="BB57" s="1138"/>
      <c r="BC57" s="1138"/>
      <c r="BD57" s="1138"/>
      <c r="BE57" s="1123"/>
      <c r="BF57" s="1123"/>
      <c r="BG57" s="1123"/>
      <c r="BH57" s="1123"/>
      <c r="BI57" s="1124"/>
      <c r="BJ57" s="253"/>
      <c r="BK57" s="253"/>
      <c r="BL57" s="253"/>
      <c r="BM57" s="253"/>
      <c r="BN57" s="253"/>
      <c r="BO57" s="266"/>
      <c r="BP57" s="266"/>
      <c r="BQ57" s="263">
        <v>51</v>
      </c>
      <c r="BR57" s="264"/>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7"/>
    </row>
    <row r="58" spans="1:131" s="248" customFormat="1" ht="26.25" customHeight="1">
      <c r="A58" s="262">
        <v>31</v>
      </c>
      <c r="B58" s="1128"/>
      <c r="C58" s="1129"/>
      <c r="D58" s="1129"/>
      <c r="E58" s="1129"/>
      <c r="F58" s="1129"/>
      <c r="G58" s="1129"/>
      <c r="H58" s="1129"/>
      <c r="I58" s="1129"/>
      <c r="J58" s="1129"/>
      <c r="K58" s="1129"/>
      <c r="L58" s="1129"/>
      <c r="M58" s="1129"/>
      <c r="N58" s="1129"/>
      <c r="O58" s="1129"/>
      <c r="P58" s="1130"/>
      <c r="Q58" s="1131"/>
      <c r="R58" s="1132"/>
      <c r="S58" s="1132"/>
      <c r="T58" s="1132"/>
      <c r="U58" s="1132"/>
      <c r="V58" s="1132"/>
      <c r="W58" s="1132"/>
      <c r="X58" s="1132"/>
      <c r="Y58" s="1132"/>
      <c r="Z58" s="1132"/>
      <c r="AA58" s="1132"/>
      <c r="AB58" s="1132"/>
      <c r="AC58" s="1132"/>
      <c r="AD58" s="1132"/>
      <c r="AE58" s="1133"/>
      <c r="AF58" s="1134"/>
      <c r="AG58" s="1135"/>
      <c r="AH58" s="1135"/>
      <c r="AI58" s="1135"/>
      <c r="AJ58" s="1136"/>
      <c r="AK58" s="1137"/>
      <c r="AL58" s="1132"/>
      <c r="AM58" s="1132"/>
      <c r="AN58" s="1132"/>
      <c r="AO58" s="1132"/>
      <c r="AP58" s="1132"/>
      <c r="AQ58" s="1132"/>
      <c r="AR58" s="1132"/>
      <c r="AS58" s="1132"/>
      <c r="AT58" s="1132"/>
      <c r="AU58" s="1132"/>
      <c r="AV58" s="1132"/>
      <c r="AW58" s="1132"/>
      <c r="AX58" s="1132"/>
      <c r="AY58" s="1132"/>
      <c r="AZ58" s="1138"/>
      <c r="BA58" s="1138"/>
      <c r="BB58" s="1138"/>
      <c r="BC58" s="1138"/>
      <c r="BD58" s="1138"/>
      <c r="BE58" s="1123"/>
      <c r="BF58" s="1123"/>
      <c r="BG58" s="1123"/>
      <c r="BH58" s="1123"/>
      <c r="BI58" s="1124"/>
      <c r="BJ58" s="253"/>
      <c r="BK58" s="253"/>
      <c r="BL58" s="253"/>
      <c r="BM58" s="253"/>
      <c r="BN58" s="253"/>
      <c r="BO58" s="266"/>
      <c r="BP58" s="266"/>
      <c r="BQ58" s="263">
        <v>52</v>
      </c>
      <c r="BR58" s="264"/>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7"/>
    </row>
    <row r="59" spans="1:131" s="248" customFormat="1" ht="26.25" customHeight="1">
      <c r="A59" s="262">
        <v>32</v>
      </c>
      <c r="B59" s="1128"/>
      <c r="C59" s="1129"/>
      <c r="D59" s="1129"/>
      <c r="E59" s="1129"/>
      <c r="F59" s="1129"/>
      <c r="G59" s="1129"/>
      <c r="H59" s="1129"/>
      <c r="I59" s="1129"/>
      <c r="J59" s="1129"/>
      <c r="K59" s="1129"/>
      <c r="L59" s="1129"/>
      <c r="M59" s="1129"/>
      <c r="N59" s="1129"/>
      <c r="O59" s="1129"/>
      <c r="P59" s="1130"/>
      <c r="Q59" s="1131"/>
      <c r="R59" s="1132"/>
      <c r="S59" s="1132"/>
      <c r="T59" s="1132"/>
      <c r="U59" s="1132"/>
      <c r="V59" s="1132"/>
      <c r="W59" s="1132"/>
      <c r="X59" s="1132"/>
      <c r="Y59" s="1132"/>
      <c r="Z59" s="1132"/>
      <c r="AA59" s="1132"/>
      <c r="AB59" s="1132"/>
      <c r="AC59" s="1132"/>
      <c r="AD59" s="1132"/>
      <c r="AE59" s="1133"/>
      <c r="AF59" s="1134"/>
      <c r="AG59" s="1135"/>
      <c r="AH59" s="1135"/>
      <c r="AI59" s="1135"/>
      <c r="AJ59" s="1136"/>
      <c r="AK59" s="1137"/>
      <c r="AL59" s="1132"/>
      <c r="AM59" s="1132"/>
      <c r="AN59" s="1132"/>
      <c r="AO59" s="1132"/>
      <c r="AP59" s="1132"/>
      <c r="AQ59" s="1132"/>
      <c r="AR59" s="1132"/>
      <c r="AS59" s="1132"/>
      <c r="AT59" s="1132"/>
      <c r="AU59" s="1132"/>
      <c r="AV59" s="1132"/>
      <c r="AW59" s="1132"/>
      <c r="AX59" s="1132"/>
      <c r="AY59" s="1132"/>
      <c r="AZ59" s="1138"/>
      <c r="BA59" s="1138"/>
      <c r="BB59" s="1138"/>
      <c r="BC59" s="1138"/>
      <c r="BD59" s="1138"/>
      <c r="BE59" s="1123"/>
      <c r="BF59" s="1123"/>
      <c r="BG59" s="1123"/>
      <c r="BH59" s="1123"/>
      <c r="BI59" s="1124"/>
      <c r="BJ59" s="253"/>
      <c r="BK59" s="253"/>
      <c r="BL59" s="253"/>
      <c r="BM59" s="253"/>
      <c r="BN59" s="253"/>
      <c r="BO59" s="266"/>
      <c r="BP59" s="266"/>
      <c r="BQ59" s="263">
        <v>53</v>
      </c>
      <c r="BR59" s="264"/>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7"/>
    </row>
    <row r="60" spans="1:131" s="248" customFormat="1" ht="26.25" customHeight="1">
      <c r="A60" s="262">
        <v>33</v>
      </c>
      <c r="B60" s="1128"/>
      <c r="C60" s="1129"/>
      <c r="D60" s="1129"/>
      <c r="E60" s="1129"/>
      <c r="F60" s="1129"/>
      <c r="G60" s="1129"/>
      <c r="H60" s="1129"/>
      <c r="I60" s="1129"/>
      <c r="J60" s="1129"/>
      <c r="K60" s="1129"/>
      <c r="L60" s="1129"/>
      <c r="M60" s="1129"/>
      <c r="N60" s="1129"/>
      <c r="O60" s="1129"/>
      <c r="P60" s="1130"/>
      <c r="Q60" s="1131"/>
      <c r="R60" s="1132"/>
      <c r="S60" s="1132"/>
      <c r="T60" s="1132"/>
      <c r="U60" s="1132"/>
      <c r="V60" s="1132"/>
      <c r="W60" s="1132"/>
      <c r="X60" s="1132"/>
      <c r="Y60" s="1132"/>
      <c r="Z60" s="1132"/>
      <c r="AA60" s="1132"/>
      <c r="AB60" s="1132"/>
      <c r="AC60" s="1132"/>
      <c r="AD60" s="1132"/>
      <c r="AE60" s="1133"/>
      <c r="AF60" s="1134"/>
      <c r="AG60" s="1135"/>
      <c r="AH60" s="1135"/>
      <c r="AI60" s="1135"/>
      <c r="AJ60" s="1136"/>
      <c r="AK60" s="1137"/>
      <c r="AL60" s="1132"/>
      <c r="AM60" s="1132"/>
      <c r="AN60" s="1132"/>
      <c r="AO60" s="1132"/>
      <c r="AP60" s="1132"/>
      <c r="AQ60" s="1132"/>
      <c r="AR60" s="1132"/>
      <c r="AS60" s="1132"/>
      <c r="AT60" s="1132"/>
      <c r="AU60" s="1132"/>
      <c r="AV60" s="1132"/>
      <c r="AW60" s="1132"/>
      <c r="AX60" s="1132"/>
      <c r="AY60" s="1132"/>
      <c r="AZ60" s="1138"/>
      <c r="BA60" s="1138"/>
      <c r="BB60" s="1138"/>
      <c r="BC60" s="1138"/>
      <c r="BD60" s="1138"/>
      <c r="BE60" s="1123"/>
      <c r="BF60" s="1123"/>
      <c r="BG60" s="1123"/>
      <c r="BH60" s="1123"/>
      <c r="BI60" s="1124"/>
      <c r="BJ60" s="253"/>
      <c r="BK60" s="253"/>
      <c r="BL60" s="253"/>
      <c r="BM60" s="253"/>
      <c r="BN60" s="253"/>
      <c r="BO60" s="266"/>
      <c r="BP60" s="266"/>
      <c r="BQ60" s="263">
        <v>54</v>
      </c>
      <c r="BR60" s="264"/>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7"/>
    </row>
    <row r="61" spans="1:131" s="248" customFormat="1" ht="26.25" customHeight="1" thickBot="1">
      <c r="A61" s="262">
        <v>34</v>
      </c>
      <c r="B61" s="1128"/>
      <c r="C61" s="1129"/>
      <c r="D61" s="1129"/>
      <c r="E61" s="1129"/>
      <c r="F61" s="1129"/>
      <c r="G61" s="1129"/>
      <c r="H61" s="1129"/>
      <c r="I61" s="1129"/>
      <c r="J61" s="1129"/>
      <c r="K61" s="1129"/>
      <c r="L61" s="1129"/>
      <c r="M61" s="1129"/>
      <c r="N61" s="1129"/>
      <c r="O61" s="1129"/>
      <c r="P61" s="1130"/>
      <c r="Q61" s="1131"/>
      <c r="R61" s="1132"/>
      <c r="S61" s="1132"/>
      <c r="T61" s="1132"/>
      <c r="U61" s="1132"/>
      <c r="V61" s="1132"/>
      <c r="W61" s="1132"/>
      <c r="X61" s="1132"/>
      <c r="Y61" s="1132"/>
      <c r="Z61" s="1132"/>
      <c r="AA61" s="1132"/>
      <c r="AB61" s="1132"/>
      <c r="AC61" s="1132"/>
      <c r="AD61" s="1132"/>
      <c r="AE61" s="1133"/>
      <c r="AF61" s="1134"/>
      <c r="AG61" s="1135"/>
      <c r="AH61" s="1135"/>
      <c r="AI61" s="1135"/>
      <c r="AJ61" s="1136"/>
      <c r="AK61" s="1137"/>
      <c r="AL61" s="1132"/>
      <c r="AM61" s="1132"/>
      <c r="AN61" s="1132"/>
      <c r="AO61" s="1132"/>
      <c r="AP61" s="1132"/>
      <c r="AQ61" s="1132"/>
      <c r="AR61" s="1132"/>
      <c r="AS61" s="1132"/>
      <c r="AT61" s="1132"/>
      <c r="AU61" s="1132"/>
      <c r="AV61" s="1132"/>
      <c r="AW61" s="1132"/>
      <c r="AX61" s="1132"/>
      <c r="AY61" s="1132"/>
      <c r="AZ61" s="1138"/>
      <c r="BA61" s="1138"/>
      <c r="BB61" s="1138"/>
      <c r="BC61" s="1138"/>
      <c r="BD61" s="1138"/>
      <c r="BE61" s="1123"/>
      <c r="BF61" s="1123"/>
      <c r="BG61" s="1123"/>
      <c r="BH61" s="1123"/>
      <c r="BI61" s="1124"/>
      <c r="BJ61" s="253"/>
      <c r="BK61" s="253"/>
      <c r="BL61" s="253"/>
      <c r="BM61" s="253"/>
      <c r="BN61" s="253"/>
      <c r="BO61" s="266"/>
      <c r="BP61" s="266"/>
      <c r="BQ61" s="263">
        <v>55</v>
      </c>
      <c r="BR61" s="264"/>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7"/>
    </row>
    <row r="62" spans="1:131" s="248" customFormat="1" ht="26.25" customHeight="1">
      <c r="A62" s="262">
        <v>35</v>
      </c>
      <c r="B62" s="1128"/>
      <c r="C62" s="1129"/>
      <c r="D62" s="1129"/>
      <c r="E62" s="1129"/>
      <c r="F62" s="1129"/>
      <c r="G62" s="1129"/>
      <c r="H62" s="1129"/>
      <c r="I62" s="1129"/>
      <c r="J62" s="1129"/>
      <c r="K62" s="1129"/>
      <c r="L62" s="1129"/>
      <c r="M62" s="1129"/>
      <c r="N62" s="1129"/>
      <c r="O62" s="1129"/>
      <c r="P62" s="1130"/>
      <c r="Q62" s="1131"/>
      <c r="R62" s="1132"/>
      <c r="S62" s="1132"/>
      <c r="T62" s="1132"/>
      <c r="U62" s="1132"/>
      <c r="V62" s="1132"/>
      <c r="W62" s="1132"/>
      <c r="X62" s="1132"/>
      <c r="Y62" s="1132"/>
      <c r="Z62" s="1132"/>
      <c r="AA62" s="1132"/>
      <c r="AB62" s="1132"/>
      <c r="AC62" s="1132"/>
      <c r="AD62" s="1132"/>
      <c r="AE62" s="1133"/>
      <c r="AF62" s="1134"/>
      <c r="AG62" s="1135"/>
      <c r="AH62" s="1135"/>
      <c r="AI62" s="1135"/>
      <c r="AJ62" s="1136"/>
      <c r="AK62" s="1137"/>
      <c r="AL62" s="1132"/>
      <c r="AM62" s="1132"/>
      <c r="AN62" s="1132"/>
      <c r="AO62" s="1132"/>
      <c r="AP62" s="1132"/>
      <c r="AQ62" s="1132"/>
      <c r="AR62" s="1132"/>
      <c r="AS62" s="1132"/>
      <c r="AT62" s="1132"/>
      <c r="AU62" s="1132"/>
      <c r="AV62" s="1132"/>
      <c r="AW62" s="1132"/>
      <c r="AX62" s="1132"/>
      <c r="AY62" s="1132"/>
      <c r="AZ62" s="1138"/>
      <c r="BA62" s="1138"/>
      <c r="BB62" s="1138"/>
      <c r="BC62" s="1138"/>
      <c r="BD62" s="1138"/>
      <c r="BE62" s="1123"/>
      <c r="BF62" s="1123"/>
      <c r="BG62" s="1123"/>
      <c r="BH62" s="1123"/>
      <c r="BI62" s="1124"/>
      <c r="BJ62" s="1125" t="s">
        <v>417</v>
      </c>
      <c r="BK62" s="1126"/>
      <c r="BL62" s="1126"/>
      <c r="BM62" s="1126"/>
      <c r="BN62" s="1127"/>
      <c r="BO62" s="266"/>
      <c r="BP62" s="266"/>
      <c r="BQ62" s="263">
        <v>56</v>
      </c>
      <c r="BR62" s="264"/>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7"/>
    </row>
    <row r="63" spans="1:131" s="248" customFormat="1" ht="26.25" customHeight="1" thickBot="1">
      <c r="A63" s="265" t="s">
        <v>395</v>
      </c>
      <c r="B63" s="1038" t="s">
        <v>418</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19"/>
      <c r="AF63" s="1120">
        <v>1631</v>
      </c>
      <c r="AG63" s="1053"/>
      <c r="AH63" s="1053"/>
      <c r="AI63" s="1053"/>
      <c r="AJ63" s="1121"/>
      <c r="AK63" s="1122"/>
      <c r="AL63" s="1057"/>
      <c r="AM63" s="1057"/>
      <c r="AN63" s="1057"/>
      <c r="AO63" s="1057"/>
      <c r="AP63" s="1053"/>
      <c r="AQ63" s="1053"/>
      <c r="AR63" s="1053"/>
      <c r="AS63" s="1053"/>
      <c r="AT63" s="1053"/>
      <c r="AU63" s="1053"/>
      <c r="AV63" s="1053"/>
      <c r="AW63" s="1053"/>
      <c r="AX63" s="1053"/>
      <c r="AY63" s="1053"/>
      <c r="AZ63" s="1116"/>
      <c r="BA63" s="1116"/>
      <c r="BB63" s="1116"/>
      <c r="BC63" s="1116"/>
      <c r="BD63" s="1116"/>
      <c r="BE63" s="1054"/>
      <c r="BF63" s="1054"/>
      <c r="BG63" s="1054"/>
      <c r="BH63" s="1054"/>
      <c r="BI63" s="1055"/>
      <c r="BJ63" s="1117" t="s">
        <v>397</v>
      </c>
      <c r="BK63" s="1045"/>
      <c r="BL63" s="1045"/>
      <c r="BM63" s="1045"/>
      <c r="BN63" s="1118"/>
      <c r="BO63" s="266"/>
      <c r="BP63" s="266"/>
      <c r="BQ63" s="263">
        <v>57</v>
      </c>
      <c r="BR63" s="264"/>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7"/>
    </row>
    <row r="66" spans="1:131" s="248" customFormat="1" ht="26.25" customHeight="1">
      <c r="A66" s="1092" t="s">
        <v>420</v>
      </c>
      <c r="B66" s="1093"/>
      <c r="C66" s="1093"/>
      <c r="D66" s="1093"/>
      <c r="E66" s="1093"/>
      <c r="F66" s="1093"/>
      <c r="G66" s="1093"/>
      <c r="H66" s="1093"/>
      <c r="I66" s="1093"/>
      <c r="J66" s="1093"/>
      <c r="K66" s="1093"/>
      <c r="L66" s="1093"/>
      <c r="M66" s="1093"/>
      <c r="N66" s="1093"/>
      <c r="O66" s="1093"/>
      <c r="P66" s="1094"/>
      <c r="Q66" s="1098" t="s">
        <v>421</v>
      </c>
      <c r="R66" s="1099"/>
      <c r="S66" s="1099"/>
      <c r="T66" s="1099"/>
      <c r="U66" s="1100"/>
      <c r="V66" s="1098" t="s">
        <v>422</v>
      </c>
      <c r="W66" s="1099"/>
      <c r="X66" s="1099"/>
      <c r="Y66" s="1099"/>
      <c r="Z66" s="1100"/>
      <c r="AA66" s="1098" t="s">
        <v>423</v>
      </c>
      <c r="AB66" s="1099"/>
      <c r="AC66" s="1099"/>
      <c r="AD66" s="1099"/>
      <c r="AE66" s="1100"/>
      <c r="AF66" s="1104" t="s">
        <v>403</v>
      </c>
      <c r="AG66" s="1105"/>
      <c r="AH66" s="1105"/>
      <c r="AI66" s="1105"/>
      <c r="AJ66" s="1106"/>
      <c r="AK66" s="1098" t="s">
        <v>424</v>
      </c>
      <c r="AL66" s="1093"/>
      <c r="AM66" s="1093"/>
      <c r="AN66" s="1093"/>
      <c r="AO66" s="1094"/>
      <c r="AP66" s="1098" t="s">
        <v>405</v>
      </c>
      <c r="AQ66" s="1099"/>
      <c r="AR66" s="1099"/>
      <c r="AS66" s="1099"/>
      <c r="AT66" s="1100"/>
      <c r="AU66" s="1098" t="s">
        <v>425</v>
      </c>
      <c r="AV66" s="1099"/>
      <c r="AW66" s="1099"/>
      <c r="AX66" s="1099"/>
      <c r="AY66" s="1100"/>
      <c r="AZ66" s="1098" t="s">
        <v>378</v>
      </c>
      <c r="BA66" s="1099"/>
      <c r="BB66" s="1099"/>
      <c r="BC66" s="1099"/>
      <c r="BD66" s="1114"/>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c r="A68" s="259">
        <v>1</v>
      </c>
      <c r="B68" s="1082" t="s">
        <v>600</v>
      </c>
      <c r="C68" s="1083"/>
      <c r="D68" s="1083"/>
      <c r="E68" s="1083"/>
      <c r="F68" s="1083"/>
      <c r="G68" s="1083"/>
      <c r="H68" s="1083"/>
      <c r="I68" s="1083"/>
      <c r="J68" s="1083"/>
      <c r="K68" s="1083"/>
      <c r="L68" s="1083"/>
      <c r="M68" s="1083"/>
      <c r="N68" s="1083"/>
      <c r="O68" s="1083"/>
      <c r="P68" s="1084"/>
      <c r="Q68" s="1085">
        <v>3034</v>
      </c>
      <c r="R68" s="1079"/>
      <c r="S68" s="1079"/>
      <c r="T68" s="1079"/>
      <c r="U68" s="1079"/>
      <c r="V68" s="1079">
        <v>2921</v>
      </c>
      <c r="W68" s="1079"/>
      <c r="X68" s="1079"/>
      <c r="Y68" s="1079"/>
      <c r="Z68" s="1079"/>
      <c r="AA68" s="1079">
        <v>114</v>
      </c>
      <c r="AB68" s="1079"/>
      <c r="AC68" s="1079"/>
      <c r="AD68" s="1079"/>
      <c r="AE68" s="1079"/>
      <c r="AF68" s="1079">
        <v>114</v>
      </c>
      <c r="AG68" s="1079"/>
      <c r="AH68" s="1079"/>
      <c r="AI68" s="1079"/>
      <c r="AJ68" s="1079"/>
      <c r="AK68" s="1079" t="s">
        <v>598</v>
      </c>
      <c r="AL68" s="1079"/>
      <c r="AM68" s="1079"/>
      <c r="AN68" s="1079"/>
      <c r="AO68" s="1079"/>
      <c r="AP68" s="1079">
        <v>610</v>
      </c>
      <c r="AQ68" s="1079"/>
      <c r="AR68" s="1079"/>
      <c r="AS68" s="1079"/>
      <c r="AT68" s="1079"/>
      <c r="AU68" s="1079">
        <v>356</v>
      </c>
      <c r="AV68" s="1079"/>
      <c r="AW68" s="1079"/>
      <c r="AX68" s="1079"/>
      <c r="AY68" s="1079"/>
      <c r="AZ68" s="1080"/>
      <c r="BA68" s="1080"/>
      <c r="BB68" s="1080"/>
      <c r="BC68" s="1080"/>
      <c r="BD68" s="1081"/>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c r="A69" s="262">
        <v>2</v>
      </c>
      <c r="B69" s="1068" t="s">
        <v>601</v>
      </c>
      <c r="C69" s="1069"/>
      <c r="D69" s="1069"/>
      <c r="E69" s="1069"/>
      <c r="F69" s="1069"/>
      <c r="G69" s="1069"/>
      <c r="H69" s="1069"/>
      <c r="I69" s="1069"/>
      <c r="J69" s="1069"/>
      <c r="K69" s="1069"/>
      <c r="L69" s="1069"/>
      <c r="M69" s="1069"/>
      <c r="N69" s="1069"/>
      <c r="O69" s="1069"/>
      <c r="P69" s="1070"/>
      <c r="Q69" s="1071" t="s">
        <v>599</v>
      </c>
      <c r="R69" s="1065"/>
      <c r="S69" s="1065"/>
      <c r="T69" s="1065"/>
      <c r="U69" s="1065"/>
      <c r="V69" s="1065" t="s">
        <v>599</v>
      </c>
      <c r="W69" s="1065"/>
      <c r="X69" s="1065"/>
      <c r="Y69" s="1065"/>
      <c r="Z69" s="1065"/>
      <c r="AA69" s="1065" t="s">
        <v>599</v>
      </c>
      <c r="AB69" s="1065"/>
      <c r="AC69" s="1065"/>
      <c r="AD69" s="1065"/>
      <c r="AE69" s="1065"/>
      <c r="AF69" s="1065" t="s">
        <v>599</v>
      </c>
      <c r="AG69" s="1065"/>
      <c r="AH69" s="1065"/>
      <c r="AI69" s="1065"/>
      <c r="AJ69" s="1065"/>
      <c r="AK69" s="1065" t="s">
        <v>599</v>
      </c>
      <c r="AL69" s="1065"/>
      <c r="AM69" s="1065"/>
      <c r="AN69" s="1065"/>
      <c r="AO69" s="1065"/>
      <c r="AP69" s="1065" t="s">
        <v>599</v>
      </c>
      <c r="AQ69" s="1065"/>
      <c r="AR69" s="1065"/>
      <c r="AS69" s="1065"/>
      <c r="AT69" s="1065"/>
      <c r="AU69" s="1065" t="s">
        <v>599</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c r="A70" s="262">
        <v>3</v>
      </c>
      <c r="B70" s="1068" t="s">
        <v>602</v>
      </c>
      <c r="C70" s="1069"/>
      <c r="D70" s="1069"/>
      <c r="E70" s="1069"/>
      <c r="F70" s="1069"/>
      <c r="G70" s="1069"/>
      <c r="H70" s="1069"/>
      <c r="I70" s="1069"/>
      <c r="J70" s="1069"/>
      <c r="K70" s="1069"/>
      <c r="L70" s="1069"/>
      <c r="M70" s="1069"/>
      <c r="N70" s="1069"/>
      <c r="O70" s="1069"/>
      <c r="P70" s="1070"/>
      <c r="Q70" s="1071">
        <v>1497</v>
      </c>
      <c r="R70" s="1065"/>
      <c r="S70" s="1065"/>
      <c r="T70" s="1065"/>
      <c r="U70" s="1065"/>
      <c r="V70" s="1065">
        <v>1481</v>
      </c>
      <c r="W70" s="1065"/>
      <c r="X70" s="1065"/>
      <c r="Y70" s="1065"/>
      <c r="Z70" s="1065"/>
      <c r="AA70" s="1065">
        <v>15</v>
      </c>
      <c r="AB70" s="1065"/>
      <c r="AC70" s="1065"/>
      <c r="AD70" s="1065"/>
      <c r="AE70" s="1065"/>
      <c r="AF70" s="1065">
        <v>15</v>
      </c>
      <c r="AG70" s="1065"/>
      <c r="AH70" s="1065"/>
      <c r="AI70" s="1065"/>
      <c r="AJ70" s="1065"/>
      <c r="AK70" s="1065" t="s">
        <v>599</v>
      </c>
      <c r="AL70" s="1065"/>
      <c r="AM70" s="1065"/>
      <c r="AN70" s="1065"/>
      <c r="AO70" s="1065"/>
      <c r="AP70" s="1065" t="s">
        <v>599</v>
      </c>
      <c r="AQ70" s="1065"/>
      <c r="AR70" s="1065"/>
      <c r="AS70" s="1065"/>
      <c r="AT70" s="1065"/>
      <c r="AU70" s="1065" t="s">
        <v>599</v>
      </c>
      <c r="AV70" s="1065"/>
      <c r="AW70" s="1065"/>
      <c r="AX70" s="1065"/>
      <c r="AY70" s="1065"/>
      <c r="AZ70" s="1066" t="s">
        <v>605</v>
      </c>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c r="A71" s="262">
        <v>4</v>
      </c>
      <c r="B71" s="1068" t="s">
        <v>602</v>
      </c>
      <c r="C71" s="1069"/>
      <c r="D71" s="1069"/>
      <c r="E71" s="1069"/>
      <c r="F71" s="1069"/>
      <c r="G71" s="1069"/>
      <c r="H71" s="1069"/>
      <c r="I71" s="1069"/>
      <c r="J71" s="1069"/>
      <c r="K71" s="1069"/>
      <c r="L71" s="1069"/>
      <c r="M71" s="1069"/>
      <c r="N71" s="1069"/>
      <c r="O71" s="1069"/>
      <c r="P71" s="1070"/>
      <c r="Q71" s="1071">
        <v>768538</v>
      </c>
      <c r="R71" s="1065"/>
      <c r="S71" s="1065"/>
      <c r="T71" s="1065"/>
      <c r="U71" s="1065"/>
      <c r="V71" s="1065">
        <v>753941</v>
      </c>
      <c r="W71" s="1065"/>
      <c r="X71" s="1065"/>
      <c r="Y71" s="1065"/>
      <c r="Z71" s="1065"/>
      <c r="AA71" s="1065">
        <v>14597</v>
      </c>
      <c r="AB71" s="1065"/>
      <c r="AC71" s="1065"/>
      <c r="AD71" s="1065"/>
      <c r="AE71" s="1065"/>
      <c r="AF71" s="1065">
        <v>14597</v>
      </c>
      <c r="AG71" s="1065"/>
      <c r="AH71" s="1065"/>
      <c r="AI71" s="1065"/>
      <c r="AJ71" s="1065"/>
      <c r="AK71" s="1065">
        <v>7714</v>
      </c>
      <c r="AL71" s="1065"/>
      <c r="AM71" s="1065"/>
      <c r="AN71" s="1065"/>
      <c r="AO71" s="1065"/>
      <c r="AP71" s="1065" t="s">
        <v>599</v>
      </c>
      <c r="AQ71" s="1065"/>
      <c r="AR71" s="1065"/>
      <c r="AS71" s="1065"/>
      <c r="AT71" s="1065"/>
      <c r="AU71" s="1065" t="s">
        <v>599</v>
      </c>
      <c r="AV71" s="1065"/>
      <c r="AW71" s="1065"/>
      <c r="AX71" s="1065"/>
      <c r="AY71" s="1065"/>
      <c r="AZ71" s="1066" t="s">
        <v>606</v>
      </c>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c r="A72" s="262">
        <v>5</v>
      </c>
      <c r="B72" s="1068" t="s">
        <v>603</v>
      </c>
      <c r="C72" s="1069"/>
      <c r="D72" s="1069"/>
      <c r="E72" s="1069"/>
      <c r="F72" s="1069"/>
      <c r="G72" s="1069"/>
      <c r="H72" s="1069"/>
      <c r="I72" s="1069"/>
      <c r="J72" s="1069"/>
      <c r="K72" s="1069"/>
      <c r="L72" s="1069"/>
      <c r="M72" s="1069"/>
      <c r="N72" s="1069"/>
      <c r="O72" s="1069"/>
      <c r="P72" s="1070"/>
      <c r="Q72" s="1071">
        <v>22719.489000000001</v>
      </c>
      <c r="R72" s="1065"/>
      <c r="S72" s="1065"/>
      <c r="T72" s="1065"/>
      <c r="U72" s="1065"/>
      <c r="V72" s="1065">
        <v>22554.659</v>
      </c>
      <c r="W72" s="1065"/>
      <c r="X72" s="1065"/>
      <c r="Y72" s="1065"/>
      <c r="Z72" s="1065"/>
      <c r="AA72" s="1065">
        <v>164.83</v>
      </c>
      <c r="AB72" s="1065"/>
      <c r="AC72" s="1065"/>
      <c r="AD72" s="1065"/>
      <c r="AE72" s="1065"/>
      <c r="AF72" s="1065">
        <v>164.83</v>
      </c>
      <c r="AG72" s="1065"/>
      <c r="AH72" s="1065"/>
      <c r="AI72" s="1065"/>
      <c r="AJ72" s="1065"/>
      <c r="AK72" s="1065">
        <v>19.5</v>
      </c>
      <c r="AL72" s="1065"/>
      <c r="AM72" s="1065"/>
      <c r="AN72" s="1065"/>
      <c r="AO72" s="1065"/>
      <c r="AP72" s="1065" t="s">
        <v>599</v>
      </c>
      <c r="AQ72" s="1065"/>
      <c r="AR72" s="1065"/>
      <c r="AS72" s="1065"/>
      <c r="AT72" s="1065"/>
      <c r="AU72" s="1065" t="s">
        <v>599</v>
      </c>
      <c r="AV72" s="1065"/>
      <c r="AW72" s="1065"/>
      <c r="AX72" s="1065"/>
      <c r="AY72" s="1065"/>
      <c r="AZ72" s="1066" t="s">
        <v>605</v>
      </c>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c r="A73" s="262">
        <v>6</v>
      </c>
      <c r="B73" s="1068" t="s">
        <v>603</v>
      </c>
      <c r="C73" s="1069"/>
      <c r="D73" s="1069"/>
      <c r="E73" s="1069"/>
      <c r="F73" s="1069"/>
      <c r="G73" s="1069"/>
      <c r="H73" s="1069"/>
      <c r="I73" s="1069"/>
      <c r="J73" s="1069"/>
      <c r="K73" s="1069"/>
      <c r="L73" s="1069"/>
      <c r="M73" s="1069"/>
      <c r="N73" s="1069"/>
      <c r="O73" s="1069"/>
      <c r="P73" s="1070"/>
      <c r="Q73" s="1072">
        <v>329</v>
      </c>
      <c r="R73" s="1073"/>
      <c r="S73" s="1073"/>
      <c r="T73" s="1073"/>
      <c r="U73" s="1074"/>
      <c r="V73" s="1075">
        <v>135</v>
      </c>
      <c r="W73" s="1073"/>
      <c r="X73" s="1073"/>
      <c r="Y73" s="1073"/>
      <c r="Z73" s="1074"/>
      <c r="AA73" s="1075">
        <v>194</v>
      </c>
      <c r="AB73" s="1073"/>
      <c r="AC73" s="1073"/>
      <c r="AD73" s="1073"/>
      <c r="AE73" s="1074"/>
      <c r="AF73" s="1075">
        <v>194</v>
      </c>
      <c r="AG73" s="1073"/>
      <c r="AH73" s="1073"/>
      <c r="AI73" s="1073"/>
      <c r="AJ73" s="1074"/>
      <c r="AK73" s="1075" t="s">
        <v>598</v>
      </c>
      <c r="AL73" s="1073"/>
      <c r="AM73" s="1073"/>
      <c r="AN73" s="1073"/>
      <c r="AO73" s="1074"/>
      <c r="AP73" s="1065" t="s">
        <v>599</v>
      </c>
      <c r="AQ73" s="1065"/>
      <c r="AR73" s="1065"/>
      <c r="AS73" s="1065"/>
      <c r="AT73" s="1065"/>
      <c r="AU73" s="1065" t="s">
        <v>599</v>
      </c>
      <c r="AV73" s="1065"/>
      <c r="AW73" s="1065"/>
      <c r="AX73" s="1065"/>
      <c r="AY73" s="1065"/>
      <c r="AZ73" s="1066" t="s">
        <v>607</v>
      </c>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c r="A74" s="262">
        <v>7</v>
      </c>
      <c r="B74" s="1068" t="s">
        <v>604</v>
      </c>
      <c r="C74" s="1069"/>
      <c r="D74" s="1069"/>
      <c r="E74" s="1069"/>
      <c r="F74" s="1069"/>
      <c r="G74" s="1069"/>
      <c r="H74" s="1069"/>
      <c r="I74" s="1069"/>
      <c r="J74" s="1069"/>
      <c r="K74" s="1069"/>
      <c r="L74" s="1069"/>
      <c r="M74" s="1069"/>
      <c r="N74" s="1069"/>
      <c r="O74" s="1069"/>
      <c r="P74" s="1070"/>
      <c r="Q74" s="1071">
        <v>348</v>
      </c>
      <c r="R74" s="1065"/>
      <c r="S74" s="1065"/>
      <c r="T74" s="1065"/>
      <c r="U74" s="1065"/>
      <c r="V74" s="1065">
        <v>320</v>
      </c>
      <c r="W74" s="1065"/>
      <c r="X74" s="1065"/>
      <c r="Y74" s="1065"/>
      <c r="Z74" s="1065"/>
      <c r="AA74" s="1065">
        <v>28</v>
      </c>
      <c r="AB74" s="1065"/>
      <c r="AC74" s="1065"/>
      <c r="AD74" s="1065"/>
      <c r="AE74" s="1065"/>
      <c r="AF74" s="1065">
        <v>28</v>
      </c>
      <c r="AG74" s="1065"/>
      <c r="AH74" s="1065"/>
      <c r="AI74" s="1065"/>
      <c r="AJ74" s="1065"/>
      <c r="AK74" s="1065">
        <v>14</v>
      </c>
      <c r="AL74" s="1065"/>
      <c r="AM74" s="1065"/>
      <c r="AN74" s="1065"/>
      <c r="AO74" s="1065"/>
      <c r="AP74" s="1065" t="s">
        <v>599</v>
      </c>
      <c r="AQ74" s="1065"/>
      <c r="AR74" s="1065"/>
      <c r="AS74" s="1065"/>
      <c r="AT74" s="1065"/>
      <c r="AU74" s="1065" t="s">
        <v>599</v>
      </c>
      <c r="AV74" s="1065"/>
      <c r="AW74" s="1065"/>
      <c r="AX74" s="1065"/>
      <c r="AY74" s="1065"/>
      <c r="AZ74" s="1076"/>
      <c r="BA74" s="1077"/>
      <c r="BB74" s="1077"/>
      <c r="BC74" s="1077"/>
      <c r="BD74" s="1078"/>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c r="A75" s="262">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c r="A76" s="262">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c r="A88" s="265" t="s">
        <v>395</v>
      </c>
      <c r="B88" s="1038" t="s">
        <v>426</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c r="AG88" s="1053"/>
      <c r="AH88" s="1053"/>
      <c r="AI88" s="1053"/>
      <c r="AJ88" s="1053"/>
      <c r="AK88" s="1057"/>
      <c r="AL88" s="1057"/>
      <c r="AM88" s="1057"/>
      <c r="AN88" s="1057"/>
      <c r="AO88" s="1057"/>
      <c r="AP88" s="1053"/>
      <c r="AQ88" s="1053"/>
      <c r="AR88" s="1053"/>
      <c r="AS88" s="1053"/>
      <c r="AT88" s="1053"/>
      <c r="AU88" s="1053"/>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8" t="s">
        <v>427</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428</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429</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2" t="s">
        <v>432</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433</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c r="A109" s="987" t="s">
        <v>434</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435</v>
      </c>
      <c r="AB109" s="988"/>
      <c r="AC109" s="988"/>
      <c r="AD109" s="988"/>
      <c r="AE109" s="989"/>
      <c r="AF109" s="990" t="s">
        <v>308</v>
      </c>
      <c r="AG109" s="988"/>
      <c r="AH109" s="988"/>
      <c r="AI109" s="988"/>
      <c r="AJ109" s="989"/>
      <c r="AK109" s="990" t="s">
        <v>307</v>
      </c>
      <c r="AL109" s="988"/>
      <c r="AM109" s="988"/>
      <c r="AN109" s="988"/>
      <c r="AO109" s="989"/>
      <c r="AP109" s="990" t="s">
        <v>436</v>
      </c>
      <c r="AQ109" s="988"/>
      <c r="AR109" s="988"/>
      <c r="AS109" s="988"/>
      <c r="AT109" s="1019"/>
      <c r="AU109" s="987" t="s">
        <v>434</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435</v>
      </c>
      <c r="BR109" s="988"/>
      <c r="BS109" s="988"/>
      <c r="BT109" s="988"/>
      <c r="BU109" s="989"/>
      <c r="BV109" s="990" t="s">
        <v>308</v>
      </c>
      <c r="BW109" s="988"/>
      <c r="BX109" s="988"/>
      <c r="BY109" s="988"/>
      <c r="BZ109" s="989"/>
      <c r="CA109" s="990" t="s">
        <v>307</v>
      </c>
      <c r="CB109" s="988"/>
      <c r="CC109" s="988"/>
      <c r="CD109" s="988"/>
      <c r="CE109" s="989"/>
      <c r="CF109" s="1026" t="s">
        <v>436</v>
      </c>
      <c r="CG109" s="1026"/>
      <c r="CH109" s="1026"/>
      <c r="CI109" s="1026"/>
      <c r="CJ109" s="1026"/>
      <c r="CK109" s="990" t="s">
        <v>437</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435</v>
      </c>
      <c r="DH109" s="988"/>
      <c r="DI109" s="988"/>
      <c r="DJ109" s="988"/>
      <c r="DK109" s="989"/>
      <c r="DL109" s="990" t="s">
        <v>308</v>
      </c>
      <c r="DM109" s="988"/>
      <c r="DN109" s="988"/>
      <c r="DO109" s="988"/>
      <c r="DP109" s="989"/>
      <c r="DQ109" s="990" t="s">
        <v>307</v>
      </c>
      <c r="DR109" s="988"/>
      <c r="DS109" s="988"/>
      <c r="DT109" s="988"/>
      <c r="DU109" s="989"/>
      <c r="DV109" s="990" t="s">
        <v>436</v>
      </c>
      <c r="DW109" s="988"/>
      <c r="DX109" s="988"/>
      <c r="DY109" s="988"/>
      <c r="DZ109" s="1019"/>
    </row>
    <row r="110" spans="1:131" s="247" customFormat="1" ht="26.25" customHeight="1">
      <c r="A110" s="890" t="s">
        <v>438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2852665</v>
      </c>
      <c r="AB110" s="981"/>
      <c r="AC110" s="981"/>
      <c r="AD110" s="981"/>
      <c r="AE110" s="982"/>
      <c r="AF110" s="983">
        <v>3233010</v>
      </c>
      <c r="AG110" s="981"/>
      <c r="AH110" s="981"/>
      <c r="AI110" s="981"/>
      <c r="AJ110" s="982"/>
      <c r="AK110" s="983">
        <v>3437055</v>
      </c>
      <c r="AL110" s="981"/>
      <c r="AM110" s="981"/>
      <c r="AN110" s="981"/>
      <c r="AO110" s="982"/>
      <c r="AP110" s="984">
        <v>12.2</v>
      </c>
      <c r="AQ110" s="985"/>
      <c r="AR110" s="985"/>
      <c r="AS110" s="985"/>
      <c r="AT110" s="986"/>
      <c r="AU110" s="1020" t="s">
        <v>72</v>
      </c>
      <c r="AV110" s="1021"/>
      <c r="AW110" s="1021"/>
      <c r="AX110" s="1021"/>
      <c r="AY110" s="1021"/>
      <c r="AZ110" s="946" t="s">
        <v>439</v>
      </c>
      <c r="BA110" s="891"/>
      <c r="BB110" s="891"/>
      <c r="BC110" s="891"/>
      <c r="BD110" s="891"/>
      <c r="BE110" s="891"/>
      <c r="BF110" s="891"/>
      <c r="BG110" s="891"/>
      <c r="BH110" s="891"/>
      <c r="BI110" s="891"/>
      <c r="BJ110" s="891"/>
      <c r="BK110" s="891"/>
      <c r="BL110" s="891"/>
      <c r="BM110" s="891"/>
      <c r="BN110" s="891"/>
      <c r="BO110" s="891"/>
      <c r="BP110" s="892"/>
      <c r="BQ110" s="947">
        <v>25890178</v>
      </c>
      <c r="BR110" s="928"/>
      <c r="BS110" s="928"/>
      <c r="BT110" s="928"/>
      <c r="BU110" s="928"/>
      <c r="BV110" s="928">
        <v>26231246</v>
      </c>
      <c r="BW110" s="928"/>
      <c r="BX110" s="928"/>
      <c r="BY110" s="928"/>
      <c r="BZ110" s="928"/>
      <c r="CA110" s="928">
        <v>26797088</v>
      </c>
      <c r="CB110" s="928"/>
      <c r="CC110" s="928"/>
      <c r="CD110" s="928"/>
      <c r="CE110" s="928"/>
      <c r="CF110" s="952">
        <v>95.3</v>
      </c>
      <c r="CG110" s="953"/>
      <c r="CH110" s="953"/>
      <c r="CI110" s="953"/>
      <c r="CJ110" s="953"/>
      <c r="CK110" s="1016" t="s">
        <v>440</v>
      </c>
      <c r="CL110" s="902"/>
      <c r="CM110" s="977" t="s">
        <v>441</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397</v>
      </c>
      <c r="DH110" s="928"/>
      <c r="DI110" s="928"/>
      <c r="DJ110" s="928"/>
      <c r="DK110" s="928"/>
      <c r="DL110" s="928" t="s">
        <v>442</v>
      </c>
      <c r="DM110" s="928"/>
      <c r="DN110" s="928"/>
      <c r="DO110" s="928"/>
      <c r="DP110" s="928"/>
      <c r="DQ110" s="928" t="s">
        <v>443</v>
      </c>
      <c r="DR110" s="928"/>
      <c r="DS110" s="928"/>
      <c r="DT110" s="928"/>
      <c r="DU110" s="928"/>
      <c r="DV110" s="929" t="s">
        <v>444</v>
      </c>
      <c r="DW110" s="929"/>
      <c r="DX110" s="929"/>
      <c r="DY110" s="929"/>
      <c r="DZ110" s="930"/>
    </row>
    <row r="111" spans="1:131" s="247" customFormat="1" ht="26.25" customHeight="1">
      <c r="A111" s="857" t="s">
        <v>445</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446</v>
      </c>
      <c r="AB111" s="1009"/>
      <c r="AC111" s="1009"/>
      <c r="AD111" s="1009"/>
      <c r="AE111" s="1010"/>
      <c r="AF111" s="1011" t="s">
        <v>447</v>
      </c>
      <c r="AG111" s="1009"/>
      <c r="AH111" s="1009"/>
      <c r="AI111" s="1009"/>
      <c r="AJ111" s="1010"/>
      <c r="AK111" s="1011" t="s">
        <v>448</v>
      </c>
      <c r="AL111" s="1009"/>
      <c r="AM111" s="1009"/>
      <c r="AN111" s="1009"/>
      <c r="AO111" s="1010"/>
      <c r="AP111" s="1012" t="s">
        <v>449</v>
      </c>
      <c r="AQ111" s="1013"/>
      <c r="AR111" s="1013"/>
      <c r="AS111" s="1013"/>
      <c r="AT111" s="1014"/>
      <c r="AU111" s="1022"/>
      <c r="AV111" s="1023"/>
      <c r="AW111" s="1023"/>
      <c r="AX111" s="1023"/>
      <c r="AY111" s="1023"/>
      <c r="AZ111" s="898" t="s">
        <v>450</v>
      </c>
      <c r="BA111" s="833"/>
      <c r="BB111" s="833"/>
      <c r="BC111" s="833"/>
      <c r="BD111" s="833"/>
      <c r="BE111" s="833"/>
      <c r="BF111" s="833"/>
      <c r="BG111" s="833"/>
      <c r="BH111" s="833"/>
      <c r="BI111" s="833"/>
      <c r="BJ111" s="833"/>
      <c r="BK111" s="833"/>
      <c r="BL111" s="833"/>
      <c r="BM111" s="833"/>
      <c r="BN111" s="833"/>
      <c r="BO111" s="833"/>
      <c r="BP111" s="834"/>
      <c r="BQ111" s="899">
        <v>4716151</v>
      </c>
      <c r="BR111" s="900"/>
      <c r="BS111" s="900"/>
      <c r="BT111" s="900"/>
      <c r="BU111" s="900"/>
      <c r="BV111" s="900">
        <v>4792300</v>
      </c>
      <c r="BW111" s="900"/>
      <c r="BX111" s="900"/>
      <c r="BY111" s="900"/>
      <c r="BZ111" s="900"/>
      <c r="CA111" s="900">
        <v>4446906</v>
      </c>
      <c r="CB111" s="900"/>
      <c r="CC111" s="900"/>
      <c r="CD111" s="900"/>
      <c r="CE111" s="900"/>
      <c r="CF111" s="961">
        <v>15.8</v>
      </c>
      <c r="CG111" s="962"/>
      <c r="CH111" s="962"/>
      <c r="CI111" s="962"/>
      <c r="CJ111" s="962"/>
      <c r="CK111" s="1017"/>
      <c r="CL111" s="904"/>
      <c r="CM111" s="907" t="s">
        <v>451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449</v>
      </c>
      <c r="DH111" s="900"/>
      <c r="DI111" s="900"/>
      <c r="DJ111" s="900"/>
      <c r="DK111" s="900"/>
      <c r="DL111" s="900" t="s">
        <v>446</v>
      </c>
      <c r="DM111" s="900"/>
      <c r="DN111" s="900"/>
      <c r="DO111" s="900"/>
      <c r="DP111" s="900"/>
      <c r="DQ111" s="900" t="s">
        <v>448</v>
      </c>
      <c r="DR111" s="900"/>
      <c r="DS111" s="900"/>
      <c r="DT111" s="900"/>
      <c r="DU111" s="900"/>
      <c r="DV111" s="877" t="s">
        <v>452</v>
      </c>
      <c r="DW111" s="877"/>
      <c r="DX111" s="877"/>
      <c r="DY111" s="877"/>
      <c r="DZ111" s="878"/>
    </row>
    <row r="112" spans="1:131" s="247" customFormat="1" ht="26.25" customHeight="1">
      <c r="A112" s="1002" t="s">
        <v>453</v>
      </c>
      <c r="B112" s="1003"/>
      <c r="C112" s="833" t="s">
        <v>454</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449</v>
      </c>
      <c r="AB112" s="863"/>
      <c r="AC112" s="863"/>
      <c r="AD112" s="863"/>
      <c r="AE112" s="864"/>
      <c r="AF112" s="865" t="s">
        <v>447</v>
      </c>
      <c r="AG112" s="863"/>
      <c r="AH112" s="863"/>
      <c r="AI112" s="863"/>
      <c r="AJ112" s="864"/>
      <c r="AK112" s="865" t="s">
        <v>447</v>
      </c>
      <c r="AL112" s="863"/>
      <c r="AM112" s="863"/>
      <c r="AN112" s="863"/>
      <c r="AO112" s="864"/>
      <c r="AP112" s="910" t="s">
        <v>452</v>
      </c>
      <c r="AQ112" s="911"/>
      <c r="AR112" s="911"/>
      <c r="AS112" s="911"/>
      <c r="AT112" s="912"/>
      <c r="AU112" s="1022"/>
      <c r="AV112" s="1023"/>
      <c r="AW112" s="1023"/>
      <c r="AX112" s="1023"/>
      <c r="AY112" s="1023"/>
      <c r="AZ112" s="898" t="s">
        <v>455</v>
      </c>
      <c r="BA112" s="833"/>
      <c r="BB112" s="833"/>
      <c r="BC112" s="833"/>
      <c r="BD112" s="833"/>
      <c r="BE112" s="833"/>
      <c r="BF112" s="833"/>
      <c r="BG112" s="833"/>
      <c r="BH112" s="833"/>
      <c r="BI112" s="833"/>
      <c r="BJ112" s="833"/>
      <c r="BK112" s="833"/>
      <c r="BL112" s="833"/>
      <c r="BM112" s="833"/>
      <c r="BN112" s="833"/>
      <c r="BO112" s="833"/>
      <c r="BP112" s="834"/>
      <c r="BQ112" s="899">
        <v>5880137</v>
      </c>
      <c r="BR112" s="900"/>
      <c r="BS112" s="900"/>
      <c r="BT112" s="900"/>
      <c r="BU112" s="900"/>
      <c r="BV112" s="900">
        <v>5002555</v>
      </c>
      <c r="BW112" s="900"/>
      <c r="BX112" s="900"/>
      <c r="BY112" s="900"/>
      <c r="BZ112" s="900"/>
      <c r="CA112" s="900">
        <v>5329669</v>
      </c>
      <c r="CB112" s="900"/>
      <c r="CC112" s="900"/>
      <c r="CD112" s="900"/>
      <c r="CE112" s="900"/>
      <c r="CF112" s="961">
        <v>19</v>
      </c>
      <c r="CG112" s="962"/>
      <c r="CH112" s="962"/>
      <c r="CI112" s="962"/>
      <c r="CJ112" s="962"/>
      <c r="CK112" s="1017"/>
      <c r="CL112" s="904"/>
      <c r="CM112" s="907" t="s">
        <v>456</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446</v>
      </c>
      <c r="DH112" s="900"/>
      <c r="DI112" s="900"/>
      <c r="DJ112" s="900"/>
      <c r="DK112" s="900"/>
      <c r="DL112" s="900" t="s">
        <v>448</v>
      </c>
      <c r="DM112" s="900"/>
      <c r="DN112" s="900"/>
      <c r="DO112" s="900"/>
      <c r="DP112" s="900"/>
      <c r="DQ112" s="900" t="s">
        <v>449</v>
      </c>
      <c r="DR112" s="900"/>
      <c r="DS112" s="900"/>
      <c r="DT112" s="900"/>
      <c r="DU112" s="900"/>
      <c r="DV112" s="877" t="s">
        <v>443</v>
      </c>
      <c r="DW112" s="877"/>
      <c r="DX112" s="877"/>
      <c r="DY112" s="877"/>
      <c r="DZ112" s="878"/>
    </row>
    <row r="113" spans="1:130" s="247" customFormat="1" ht="26.25" customHeight="1">
      <c r="A113" s="1004"/>
      <c r="B113" s="1005"/>
      <c r="C113" s="833" t="s">
        <v>457</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489199</v>
      </c>
      <c r="AB113" s="1009"/>
      <c r="AC113" s="1009"/>
      <c r="AD113" s="1009"/>
      <c r="AE113" s="1010"/>
      <c r="AF113" s="1011">
        <v>434749</v>
      </c>
      <c r="AG113" s="1009"/>
      <c r="AH113" s="1009"/>
      <c r="AI113" s="1009"/>
      <c r="AJ113" s="1010"/>
      <c r="AK113" s="1011">
        <v>450430</v>
      </c>
      <c r="AL113" s="1009"/>
      <c r="AM113" s="1009"/>
      <c r="AN113" s="1009"/>
      <c r="AO113" s="1010"/>
      <c r="AP113" s="1012">
        <v>1.6</v>
      </c>
      <c r="AQ113" s="1013"/>
      <c r="AR113" s="1013"/>
      <c r="AS113" s="1013"/>
      <c r="AT113" s="1014"/>
      <c r="AU113" s="1022"/>
      <c r="AV113" s="1023"/>
      <c r="AW113" s="1023"/>
      <c r="AX113" s="1023"/>
      <c r="AY113" s="1023"/>
      <c r="AZ113" s="898" t="s">
        <v>458</v>
      </c>
      <c r="BA113" s="833"/>
      <c r="BB113" s="833"/>
      <c r="BC113" s="833"/>
      <c r="BD113" s="833"/>
      <c r="BE113" s="833"/>
      <c r="BF113" s="833"/>
      <c r="BG113" s="833"/>
      <c r="BH113" s="833"/>
      <c r="BI113" s="833"/>
      <c r="BJ113" s="833"/>
      <c r="BK113" s="833"/>
      <c r="BL113" s="833"/>
      <c r="BM113" s="833"/>
      <c r="BN113" s="833"/>
      <c r="BO113" s="833"/>
      <c r="BP113" s="834"/>
      <c r="BQ113" s="899">
        <v>151151</v>
      </c>
      <c r="BR113" s="900"/>
      <c r="BS113" s="900"/>
      <c r="BT113" s="900"/>
      <c r="BU113" s="900"/>
      <c r="BV113" s="900">
        <v>81724</v>
      </c>
      <c r="BW113" s="900"/>
      <c r="BX113" s="900"/>
      <c r="BY113" s="900"/>
      <c r="BZ113" s="900"/>
      <c r="CA113" s="900">
        <v>355794</v>
      </c>
      <c r="CB113" s="900"/>
      <c r="CC113" s="900"/>
      <c r="CD113" s="900"/>
      <c r="CE113" s="900"/>
      <c r="CF113" s="961">
        <v>1.3</v>
      </c>
      <c r="CG113" s="962"/>
      <c r="CH113" s="962"/>
      <c r="CI113" s="962"/>
      <c r="CJ113" s="962"/>
      <c r="CK113" s="1017"/>
      <c r="CL113" s="904"/>
      <c r="CM113" s="907" t="s">
        <v>459</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452</v>
      </c>
      <c r="DH113" s="863"/>
      <c r="DI113" s="863"/>
      <c r="DJ113" s="863"/>
      <c r="DK113" s="864"/>
      <c r="DL113" s="865" t="s">
        <v>448</v>
      </c>
      <c r="DM113" s="863"/>
      <c r="DN113" s="863"/>
      <c r="DO113" s="863"/>
      <c r="DP113" s="864"/>
      <c r="DQ113" s="865" t="s">
        <v>448</v>
      </c>
      <c r="DR113" s="863"/>
      <c r="DS113" s="863"/>
      <c r="DT113" s="863"/>
      <c r="DU113" s="864"/>
      <c r="DV113" s="910" t="s">
        <v>397</v>
      </c>
      <c r="DW113" s="911"/>
      <c r="DX113" s="911"/>
      <c r="DY113" s="911"/>
      <c r="DZ113" s="912"/>
    </row>
    <row r="114" spans="1:130" s="247" customFormat="1" ht="26.25" customHeight="1">
      <c r="A114" s="1004"/>
      <c r="B114" s="1005"/>
      <c r="C114" s="833" t="s">
        <v>460</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65347</v>
      </c>
      <c r="AB114" s="863"/>
      <c r="AC114" s="863"/>
      <c r="AD114" s="863"/>
      <c r="AE114" s="864"/>
      <c r="AF114" s="865">
        <v>51518</v>
      </c>
      <c r="AG114" s="863"/>
      <c r="AH114" s="863"/>
      <c r="AI114" s="863"/>
      <c r="AJ114" s="864"/>
      <c r="AK114" s="865">
        <v>34123</v>
      </c>
      <c r="AL114" s="863"/>
      <c r="AM114" s="863"/>
      <c r="AN114" s="863"/>
      <c r="AO114" s="864"/>
      <c r="AP114" s="910">
        <v>0.1</v>
      </c>
      <c r="AQ114" s="911"/>
      <c r="AR114" s="911"/>
      <c r="AS114" s="911"/>
      <c r="AT114" s="912"/>
      <c r="AU114" s="1022"/>
      <c r="AV114" s="1023"/>
      <c r="AW114" s="1023"/>
      <c r="AX114" s="1023"/>
      <c r="AY114" s="1023"/>
      <c r="AZ114" s="898" t="s">
        <v>461</v>
      </c>
      <c r="BA114" s="833"/>
      <c r="BB114" s="833"/>
      <c r="BC114" s="833"/>
      <c r="BD114" s="833"/>
      <c r="BE114" s="833"/>
      <c r="BF114" s="833"/>
      <c r="BG114" s="833"/>
      <c r="BH114" s="833"/>
      <c r="BI114" s="833"/>
      <c r="BJ114" s="833"/>
      <c r="BK114" s="833"/>
      <c r="BL114" s="833"/>
      <c r="BM114" s="833"/>
      <c r="BN114" s="833"/>
      <c r="BO114" s="833"/>
      <c r="BP114" s="834"/>
      <c r="BQ114" s="899">
        <v>6555117</v>
      </c>
      <c r="BR114" s="900"/>
      <c r="BS114" s="900"/>
      <c r="BT114" s="900"/>
      <c r="BU114" s="900"/>
      <c r="BV114" s="900">
        <v>6372893</v>
      </c>
      <c r="BW114" s="900"/>
      <c r="BX114" s="900"/>
      <c r="BY114" s="900"/>
      <c r="BZ114" s="900"/>
      <c r="CA114" s="900">
        <v>6010003</v>
      </c>
      <c r="CB114" s="900"/>
      <c r="CC114" s="900"/>
      <c r="CD114" s="900"/>
      <c r="CE114" s="900"/>
      <c r="CF114" s="961">
        <v>21.4</v>
      </c>
      <c r="CG114" s="962"/>
      <c r="CH114" s="962"/>
      <c r="CI114" s="962"/>
      <c r="CJ114" s="962"/>
      <c r="CK114" s="1017"/>
      <c r="CL114" s="904"/>
      <c r="CM114" s="907" t="s">
        <v>462</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463</v>
      </c>
      <c r="DH114" s="863"/>
      <c r="DI114" s="863"/>
      <c r="DJ114" s="863"/>
      <c r="DK114" s="864"/>
      <c r="DL114" s="865" t="s">
        <v>448</v>
      </c>
      <c r="DM114" s="863"/>
      <c r="DN114" s="863"/>
      <c r="DO114" s="863"/>
      <c r="DP114" s="864"/>
      <c r="DQ114" s="865" t="s">
        <v>449</v>
      </c>
      <c r="DR114" s="863"/>
      <c r="DS114" s="863"/>
      <c r="DT114" s="863"/>
      <c r="DU114" s="864"/>
      <c r="DV114" s="910" t="s">
        <v>447</v>
      </c>
      <c r="DW114" s="911"/>
      <c r="DX114" s="911"/>
      <c r="DY114" s="911"/>
      <c r="DZ114" s="912"/>
    </row>
    <row r="115" spans="1:130" s="247" customFormat="1" ht="26.25" customHeight="1">
      <c r="A115" s="1004"/>
      <c r="B115" s="1005"/>
      <c r="C115" s="833" t="s">
        <v>464</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60557</v>
      </c>
      <c r="AB115" s="1009"/>
      <c r="AC115" s="1009"/>
      <c r="AD115" s="1009"/>
      <c r="AE115" s="1010"/>
      <c r="AF115" s="1011">
        <v>25996</v>
      </c>
      <c r="AG115" s="1009"/>
      <c r="AH115" s="1009"/>
      <c r="AI115" s="1009"/>
      <c r="AJ115" s="1010"/>
      <c r="AK115" s="1011">
        <v>23032</v>
      </c>
      <c r="AL115" s="1009"/>
      <c r="AM115" s="1009"/>
      <c r="AN115" s="1009"/>
      <c r="AO115" s="1010"/>
      <c r="AP115" s="1012">
        <v>0.1</v>
      </c>
      <c r="AQ115" s="1013"/>
      <c r="AR115" s="1013"/>
      <c r="AS115" s="1013"/>
      <c r="AT115" s="1014"/>
      <c r="AU115" s="1022"/>
      <c r="AV115" s="1023"/>
      <c r="AW115" s="1023"/>
      <c r="AX115" s="1023"/>
      <c r="AY115" s="1023"/>
      <c r="AZ115" s="898" t="s">
        <v>465</v>
      </c>
      <c r="BA115" s="833"/>
      <c r="BB115" s="833"/>
      <c r="BC115" s="833"/>
      <c r="BD115" s="833"/>
      <c r="BE115" s="833"/>
      <c r="BF115" s="833"/>
      <c r="BG115" s="833"/>
      <c r="BH115" s="833"/>
      <c r="BI115" s="833"/>
      <c r="BJ115" s="833"/>
      <c r="BK115" s="833"/>
      <c r="BL115" s="833"/>
      <c r="BM115" s="833"/>
      <c r="BN115" s="833"/>
      <c r="BO115" s="833"/>
      <c r="BP115" s="834"/>
      <c r="BQ115" s="899" t="s">
        <v>466</v>
      </c>
      <c r="BR115" s="900"/>
      <c r="BS115" s="900"/>
      <c r="BT115" s="900"/>
      <c r="BU115" s="900"/>
      <c r="BV115" s="900" t="s">
        <v>446</v>
      </c>
      <c r="BW115" s="900"/>
      <c r="BX115" s="900"/>
      <c r="BY115" s="900"/>
      <c r="BZ115" s="900"/>
      <c r="CA115" s="900">
        <v>52</v>
      </c>
      <c r="CB115" s="900"/>
      <c r="CC115" s="900"/>
      <c r="CD115" s="900"/>
      <c r="CE115" s="900"/>
      <c r="CF115" s="961">
        <v>0</v>
      </c>
      <c r="CG115" s="962"/>
      <c r="CH115" s="962"/>
      <c r="CI115" s="962"/>
      <c r="CJ115" s="962"/>
      <c r="CK115" s="1017"/>
      <c r="CL115" s="904"/>
      <c r="CM115" s="898" t="s">
        <v>467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v>4707464</v>
      </c>
      <c r="DH115" s="863"/>
      <c r="DI115" s="863"/>
      <c r="DJ115" s="863"/>
      <c r="DK115" s="864"/>
      <c r="DL115" s="865">
        <v>4783613</v>
      </c>
      <c r="DM115" s="863"/>
      <c r="DN115" s="863"/>
      <c r="DO115" s="863"/>
      <c r="DP115" s="864"/>
      <c r="DQ115" s="865">
        <v>4442250</v>
      </c>
      <c r="DR115" s="863"/>
      <c r="DS115" s="863"/>
      <c r="DT115" s="863"/>
      <c r="DU115" s="864"/>
      <c r="DV115" s="910">
        <v>15.8</v>
      </c>
      <c r="DW115" s="911"/>
      <c r="DX115" s="911"/>
      <c r="DY115" s="911"/>
      <c r="DZ115" s="912"/>
    </row>
    <row r="116" spans="1:130" s="247" customFormat="1" ht="26.25" customHeight="1">
      <c r="A116" s="1006"/>
      <c r="B116" s="1007"/>
      <c r="C116" s="966" t="s">
        <v>468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469</v>
      </c>
      <c r="AB116" s="863"/>
      <c r="AC116" s="863"/>
      <c r="AD116" s="863"/>
      <c r="AE116" s="864"/>
      <c r="AF116" s="865" t="s">
        <v>446</v>
      </c>
      <c r="AG116" s="863"/>
      <c r="AH116" s="863"/>
      <c r="AI116" s="863"/>
      <c r="AJ116" s="864"/>
      <c r="AK116" s="865" t="s">
        <v>449</v>
      </c>
      <c r="AL116" s="863"/>
      <c r="AM116" s="863"/>
      <c r="AN116" s="863"/>
      <c r="AO116" s="864"/>
      <c r="AP116" s="910" t="s">
        <v>452</v>
      </c>
      <c r="AQ116" s="911"/>
      <c r="AR116" s="911"/>
      <c r="AS116" s="911"/>
      <c r="AT116" s="912"/>
      <c r="AU116" s="1022"/>
      <c r="AV116" s="1023"/>
      <c r="AW116" s="1023"/>
      <c r="AX116" s="1023"/>
      <c r="AY116" s="1023"/>
      <c r="AZ116" s="949" t="s">
        <v>470</v>
      </c>
      <c r="BA116" s="950"/>
      <c r="BB116" s="950"/>
      <c r="BC116" s="950"/>
      <c r="BD116" s="950"/>
      <c r="BE116" s="950"/>
      <c r="BF116" s="950"/>
      <c r="BG116" s="950"/>
      <c r="BH116" s="950"/>
      <c r="BI116" s="950"/>
      <c r="BJ116" s="950"/>
      <c r="BK116" s="950"/>
      <c r="BL116" s="950"/>
      <c r="BM116" s="950"/>
      <c r="BN116" s="950"/>
      <c r="BO116" s="950"/>
      <c r="BP116" s="951"/>
      <c r="BQ116" s="899" t="s">
        <v>466</v>
      </c>
      <c r="BR116" s="900"/>
      <c r="BS116" s="900"/>
      <c r="BT116" s="900"/>
      <c r="BU116" s="900"/>
      <c r="BV116" s="900" t="s">
        <v>446</v>
      </c>
      <c r="BW116" s="900"/>
      <c r="BX116" s="900"/>
      <c r="BY116" s="900"/>
      <c r="BZ116" s="900"/>
      <c r="CA116" s="900" t="s">
        <v>447</v>
      </c>
      <c r="CB116" s="900"/>
      <c r="CC116" s="900"/>
      <c r="CD116" s="900"/>
      <c r="CE116" s="900"/>
      <c r="CF116" s="961" t="s">
        <v>449</v>
      </c>
      <c r="CG116" s="962"/>
      <c r="CH116" s="962"/>
      <c r="CI116" s="962"/>
      <c r="CJ116" s="962"/>
      <c r="CK116" s="1017"/>
      <c r="CL116" s="904"/>
      <c r="CM116" s="907" t="s">
        <v>471</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v>8687</v>
      </c>
      <c r="DH116" s="863"/>
      <c r="DI116" s="863"/>
      <c r="DJ116" s="863"/>
      <c r="DK116" s="864"/>
      <c r="DL116" s="865">
        <v>8687</v>
      </c>
      <c r="DM116" s="863"/>
      <c r="DN116" s="863"/>
      <c r="DO116" s="863"/>
      <c r="DP116" s="864"/>
      <c r="DQ116" s="865">
        <v>4656</v>
      </c>
      <c r="DR116" s="863"/>
      <c r="DS116" s="863"/>
      <c r="DT116" s="863"/>
      <c r="DU116" s="864"/>
      <c r="DV116" s="910">
        <v>0</v>
      </c>
      <c r="DW116" s="911"/>
      <c r="DX116" s="911"/>
      <c r="DY116" s="911"/>
      <c r="DZ116" s="912"/>
    </row>
    <row r="117" spans="1:130" s="247" customFormat="1" ht="26.25" customHeight="1">
      <c r="A117" s="987" t="s">
        <v>187</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472</v>
      </c>
      <c r="Z117" s="989"/>
      <c r="AA117" s="994">
        <v>3467768</v>
      </c>
      <c r="AB117" s="995"/>
      <c r="AC117" s="995"/>
      <c r="AD117" s="995"/>
      <c r="AE117" s="996"/>
      <c r="AF117" s="997">
        <v>3745273</v>
      </c>
      <c r="AG117" s="995"/>
      <c r="AH117" s="995"/>
      <c r="AI117" s="995"/>
      <c r="AJ117" s="996"/>
      <c r="AK117" s="997">
        <v>3944640</v>
      </c>
      <c r="AL117" s="995"/>
      <c r="AM117" s="995"/>
      <c r="AN117" s="995"/>
      <c r="AO117" s="996"/>
      <c r="AP117" s="998"/>
      <c r="AQ117" s="999"/>
      <c r="AR117" s="999"/>
      <c r="AS117" s="999"/>
      <c r="AT117" s="1000"/>
      <c r="AU117" s="1022"/>
      <c r="AV117" s="1023"/>
      <c r="AW117" s="1023"/>
      <c r="AX117" s="1023"/>
      <c r="AY117" s="1023"/>
      <c r="AZ117" s="949" t="s">
        <v>473</v>
      </c>
      <c r="BA117" s="950"/>
      <c r="BB117" s="950"/>
      <c r="BC117" s="950"/>
      <c r="BD117" s="950"/>
      <c r="BE117" s="950"/>
      <c r="BF117" s="950"/>
      <c r="BG117" s="950"/>
      <c r="BH117" s="950"/>
      <c r="BI117" s="950"/>
      <c r="BJ117" s="950"/>
      <c r="BK117" s="950"/>
      <c r="BL117" s="950"/>
      <c r="BM117" s="950"/>
      <c r="BN117" s="950"/>
      <c r="BO117" s="950"/>
      <c r="BP117" s="951"/>
      <c r="BQ117" s="899" t="s">
        <v>449</v>
      </c>
      <c r="BR117" s="900"/>
      <c r="BS117" s="900"/>
      <c r="BT117" s="900"/>
      <c r="BU117" s="900"/>
      <c r="BV117" s="900" t="s">
        <v>448</v>
      </c>
      <c r="BW117" s="900"/>
      <c r="BX117" s="900"/>
      <c r="BY117" s="900"/>
      <c r="BZ117" s="900"/>
      <c r="CA117" s="900" t="s">
        <v>452</v>
      </c>
      <c r="CB117" s="900"/>
      <c r="CC117" s="900"/>
      <c r="CD117" s="900"/>
      <c r="CE117" s="900"/>
      <c r="CF117" s="961" t="s">
        <v>448</v>
      </c>
      <c r="CG117" s="962"/>
      <c r="CH117" s="962"/>
      <c r="CI117" s="962"/>
      <c r="CJ117" s="962"/>
      <c r="CK117" s="1017"/>
      <c r="CL117" s="904"/>
      <c r="CM117" s="907" t="s">
        <v>474</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397</v>
      </c>
      <c r="DH117" s="863"/>
      <c r="DI117" s="863"/>
      <c r="DJ117" s="863"/>
      <c r="DK117" s="864"/>
      <c r="DL117" s="865" t="s">
        <v>449</v>
      </c>
      <c r="DM117" s="863"/>
      <c r="DN117" s="863"/>
      <c r="DO117" s="863"/>
      <c r="DP117" s="864"/>
      <c r="DQ117" s="865" t="s">
        <v>449</v>
      </c>
      <c r="DR117" s="863"/>
      <c r="DS117" s="863"/>
      <c r="DT117" s="863"/>
      <c r="DU117" s="864"/>
      <c r="DV117" s="910" t="s">
        <v>397</v>
      </c>
      <c r="DW117" s="911"/>
      <c r="DX117" s="911"/>
      <c r="DY117" s="911"/>
      <c r="DZ117" s="912"/>
    </row>
    <row r="118" spans="1:130" s="247" customFormat="1" ht="26.25" customHeight="1">
      <c r="A118" s="987" t="s">
        <v>437</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435</v>
      </c>
      <c r="AB118" s="988"/>
      <c r="AC118" s="988"/>
      <c r="AD118" s="988"/>
      <c r="AE118" s="989"/>
      <c r="AF118" s="990" t="s">
        <v>308</v>
      </c>
      <c r="AG118" s="988"/>
      <c r="AH118" s="988"/>
      <c r="AI118" s="988"/>
      <c r="AJ118" s="989"/>
      <c r="AK118" s="990" t="s">
        <v>307</v>
      </c>
      <c r="AL118" s="988"/>
      <c r="AM118" s="988"/>
      <c r="AN118" s="988"/>
      <c r="AO118" s="989"/>
      <c r="AP118" s="991" t="s">
        <v>436</v>
      </c>
      <c r="AQ118" s="992"/>
      <c r="AR118" s="992"/>
      <c r="AS118" s="992"/>
      <c r="AT118" s="993"/>
      <c r="AU118" s="1022"/>
      <c r="AV118" s="1023"/>
      <c r="AW118" s="1023"/>
      <c r="AX118" s="1023"/>
      <c r="AY118" s="1023"/>
      <c r="AZ118" s="965" t="s">
        <v>475</v>
      </c>
      <c r="BA118" s="966"/>
      <c r="BB118" s="966"/>
      <c r="BC118" s="966"/>
      <c r="BD118" s="966"/>
      <c r="BE118" s="966"/>
      <c r="BF118" s="966"/>
      <c r="BG118" s="966"/>
      <c r="BH118" s="966"/>
      <c r="BI118" s="966"/>
      <c r="BJ118" s="966"/>
      <c r="BK118" s="966"/>
      <c r="BL118" s="966"/>
      <c r="BM118" s="966"/>
      <c r="BN118" s="966"/>
      <c r="BO118" s="966"/>
      <c r="BP118" s="967"/>
      <c r="BQ118" s="968" t="s">
        <v>463</v>
      </c>
      <c r="BR118" s="931"/>
      <c r="BS118" s="931"/>
      <c r="BT118" s="931"/>
      <c r="BU118" s="931"/>
      <c r="BV118" s="931" t="s">
        <v>448</v>
      </c>
      <c r="BW118" s="931"/>
      <c r="BX118" s="931"/>
      <c r="BY118" s="931"/>
      <c r="BZ118" s="931"/>
      <c r="CA118" s="931" t="s">
        <v>452</v>
      </c>
      <c r="CB118" s="931"/>
      <c r="CC118" s="931"/>
      <c r="CD118" s="931"/>
      <c r="CE118" s="931"/>
      <c r="CF118" s="961" t="s">
        <v>397</v>
      </c>
      <c r="CG118" s="962"/>
      <c r="CH118" s="962"/>
      <c r="CI118" s="962"/>
      <c r="CJ118" s="962"/>
      <c r="CK118" s="1017"/>
      <c r="CL118" s="904"/>
      <c r="CM118" s="907" t="s">
        <v>476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449</v>
      </c>
      <c r="DH118" s="863"/>
      <c r="DI118" s="863"/>
      <c r="DJ118" s="863"/>
      <c r="DK118" s="864"/>
      <c r="DL118" s="865" t="s">
        <v>477</v>
      </c>
      <c r="DM118" s="863"/>
      <c r="DN118" s="863"/>
      <c r="DO118" s="863"/>
      <c r="DP118" s="864"/>
      <c r="DQ118" s="865" t="s">
        <v>442</v>
      </c>
      <c r="DR118" s="863"/>
      <c r="DS118" s="863"/>
      <c r="DT118" s="863"/>
      <c r="DU118" s="864"/>
      <c r="DV118" s="910" t="s">
        <v>463</v>
      </c>
      <c r="DW118" s="911"/>
      <c r="DX118" s="911"/>
      <c r="DY118" s="911"/>
      <c r="DZ118" s="912"/>
    </row>
    <row r="119" spans="1:130" s="247" customFormat="1" ht="26.25" customHeight="1">
      <c r="A119" s="901" t="s">
        <v>440</v>
      </c>
      <c r="B119" s="902"/>
      <c r="C119" s="977" t="s">
        <v>441</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447</v>
      </c>
      <c r="AB119" s="981"/>
      <c r="AC119" s="981"/>
      <c r="AD119" s="981"/>
      <c r="AE119" s="982"/>
      <c r="AF119" s="983" t="s">
        <v>447</v>
      </c>
      <c r="AG119" s="981"/>
      <c r="AH119" s="981"/>
      <c r="AI119" s="981"/>
      <c r="AJ119" s="982"/>
      <c r="AK119" s="983" t="s">
        <v>452</v>
      </c>
      <c r="AL119" s="981"/>
      <c r="AM119" s="981"/>
      <c r="AN119" s="981"/>
      <c r="AO119" s="982"/>
      <c r="AP119" s="984" t="s">
        <v>452</v>
      </c>
      <c r="AQ119" s="985"/>
      <c r="AR119" s="985"/>
      <c r="AS119" s="985"/>
      <c r="AT119" s="986"/>
      <c r="AU119" s="1024"/>
      <c r="AV119" s="1025"/>
      <c r="AW119" s="1025"/>
      <c r="AX119" s="1025"/>
      <c r="AY119" s="1025"/>
      <c r="AZ119" s="278" t="s">
        <v>187</v>
      </c>
      <c r="BA119" s="278"/>
      <c r="BB119" s="278"/>
      <c r="BC119" s="278"/>
      <c r="BD119" s="278"/>
      <c r="BE119" s="278"/>
      <c r="BF119" s="278"/>
      <c r="BG119" s="278"/>
      <c r="BH119" s="278"/>
      <c r="BI119" s="278"/>
      <c r="BJ119" s="278"/>
      <c r="BK119" s="278"/>
      <c r="BL119" s="278"/>
      <c r="BM119" s="278"/>
      <c r="BN119" s="278"/>
      <c r="BO119" s="963" t="s">
        <v>478</v>
      </c>
      <c r="BP119" s="964"/>
      <c r="BQ119" s="968">
        <v>43192734</v>
      </c>
      <c r="BR119" s="931"/>
      <c r="BS119" s="931"/>
      <c r="BT119" s="931"/>
      <c r="BU119" s="931"/>
      <c r="BV119" s="931">
        <v>42480718</v>
      </c>
      <c r="BW119" s="931"/>
      <c r="BX119" s="931"/>
      <c r="BY119" s="931"/>
      <c r="BZ119" s="931"/>
      <c r="CA119" s="931">
        <v>42939512</v>
      </c>
      <c r="CB119" s="931"/>
      <c r="CC119" s="931"/>
      <c r="CD119" s="931"/>
      <c r="CE119" s="931"/>
      <c r="CF119" s="829"/>
      <c r="CG119" s="830"/>
      <c r="CH119" s="830"/>
      <c r="CI119" s="830"/>
      <c r="CJ119" s="920"/>
      <c r="CK119" s="1018"/>
      <c r="CL119" s="906"/>
      <c r="CM119" s="924" t="s">
        <v>479</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463</v>
      </c>
      <c r="DH119" s="846"/>
      <c r="DI119" s="846"/>
      <c r="DJ119" s="846"/>
      <c r="DK119" s="847"/>
      <c r="DL119" s="848" t="s">
        <v>447</v>
      </c>
      <c r="DM119" s="846"/>
      <c r="DN119" s="846"/>
      <c r="DO119" s="846"/>
      <c r="DP119" s="847"/>
      <c r="DQ119" s="848" t="s">
        <v>397</v>
      </c>
      <c r="DR119" s="846"/>
      <c r="DS119" s="846"/>
      <c r="DT119" s="846"/>
      <c r="DU119" s="847"/>
      <c r="DV119" s="934" t="s">
        <v>442</v>
      </c>
      <c r="DW119" s="935"/>
      <c r="DX119" s="935"/>
      <c r="DY119" s="935"/>
      <c r="DZ119" s="936"/>
    </row>
    <row r="120" spans="1:130" s="247" customFormat="1" ht="26.25" customHeight="1">
      <c r="A120" s="903"/>
      <c r="B120" s="904"/>
      <c r="C120" s="907" t="s">
        <v>451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442</v>
      </c>
      <c r="AB120" s="863"/>
      <c r="AC120" s="863"/>
      <c r="AD120" s="863"/>
      <c r="AE120" s="864"/>
      <c r="AF120" s="865" t="s">
        <v>442</v>
      </c>
      <c r="AG120" s="863"/>
      <c r="AH120" s="863"/>
      <c r="AI120" s="863"/>
      <c r="AJ120" s="864"/>
      <c r="AK120" s="865" t="s">
        <v>463</v>
      </c>
      <c r="AL120" s="863"/>
      <c r="AM120" s="863"/>
      <c r="AN120" s="863"/>
      <c r="AO120" s="864"/>
      <c r="AP120" s="910" t="s">
        <v>447</v>
      </c>
      <c r="AQ120" s="911"/>
      <c r="AR120" s="911"/>
      <c r="AS120" s="911"/>
      <c r="AT120" s="912"/>
      <c r="AU120" s="969" t="s">
        <v>480</v>
      </c>
      <c r="AV120" s="970"/>
      <c r="AW120" s="970"/>
      <c r="AX120" s="970"/>
      <c r="AY120" s="971"/>
      <c r="AZ120" s="946" t="s">
        <v>481</v>
      </c>
      <c r="BA120" s="891"/>
      <c r="BB120" s="891"/>
      <c r="BC120" s="891"/>
      <c r="BD120" s="891"/>
      <c r="BE120" s="891"/>
      <c r="BF120" s="891"/>
      <c r="BG120" s="891"/>
      <c r="BH120" s="891"/>
      <c r="BI120" s="891"/>
      <c r="BJ120" s="891"/>
      <c r="BK120" s="891"/>
      <c r="BL120" s="891"/>
      <c r="BM120" s="891"/>
      <c r="BN120" s="891"/>
      <c r="BO120" s="891"/>
      <c r="BP120" s="892"/>
      <c r="BQ120" s="947">
        <v>11187886</v>
      </c>
      <c r="BR120" s="928"/>
      <c r="BS120" s="928"/>
      <c r="BT120" s="928"/>
      <c r="BU120" s="928"/>
      <c r="BV120" s="928">
        <v>14919540</v>
      </c>
      <c r="BW120" s="928"/>
      <c r="BX120" s="928"/>
      <c r="BY120" s="928"/>
      <c r="BZ120" s="928"/>
      <c r="CA120" s="928">
        <v>15889987</v>
      </c>
      <c r="CB120" s="928"/>
      <c r="CC120" s="928"/>
      <c r="CD120" s="928"/>
      <c r="CE120" s="928"/>
      <c r="CF120" s="952">
        <v>56.5</v>
      </c>
      <c r="CG120" s="953"/>
      <c r="CH120" s="953"/>
      <c r="CI120" s="953"/>
      <c r="CJ120" s="953"/>
      <c r="CK120" s="954" t="s">
        <v>482</v>
      </c>
      <c r="CL120" s="938"/>
      <c r="CM120" s="938"/>
      <c r="CN120" s="938"/>
      <c r="CO120" s="939"/>
      <c r="CP120" s="958" t="s">
        <v>483</v>
      </c>
      <c r="CQ120" s="959"/>
      <c r="CR120" s="959"/>
      <c r="CS120" s="959"/>
      <c r="CT120" s="959"/>
      <c r="CU120" s="959"/>
      <c r="CV120" s="959"/>
      <c r="CW120" s="959"/>
      <c r="CX120" s="959"/>
      <c r="CY120" s="959"/>
      <c r="CZ120" s="959"/>
      <c r="DA120" s="959"/>
      <c r="DB120" s="959"/>
      <c r="DC120" s="959"/>
      <c r="DD120" s="959"/>
      <c r="DE120" s="959"/>
      <c r="DF120" s="960"/>
      <c r="DG120" s="947">
        <v>5012068</v>
      </c>
      <c r="DH120" s="928"/>
      <c r="DI120" s="928"/>
      <c r="DJ120" s="928"/>
      <c r="DK120" s="928"/>
      <c r="DL120" s="928">
        <v>5002555</v>
      </c>
      <c r="DM120" s="928"/>
      <c r="DN120" s="928"/>
      <c r="DO120" s="928"/>
      <c r="DP120" s="928"/>
      <c r="DQ120" s="928">
        <v>5329669</v>
      </c>
      <c r="DR120" s="928"/>
      <c r="DS120" s="928"/>
      <c r="DT120" s="928"/>
      <c r="DU120" s="928"/>
      <c r="DV120" s="929">
        <v>19</v>
      </c>
      <c r="DW120" s="929"/>
      <c r="DX120" s="929"/>
      <c r="DY120" s="929"/>
      <c r="DZ120" s="930"/>
    </row>
    <row r="121" spans="1:130" s="247" customFormat="1" ht="26.25" customHeight="1">
      <c r="A121" s="903"/>
      <c r="B121" s="904"/>
      <c r="C121" s="949" t="s">
        <v>484</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452</v>
      </c>
      <c r="AB121" s="863"/>
      <c r="AC121" s="863"/>
      <c r="AD121" s="863"/>
      <c r="AE121" s="864"/>
      <c r="AF121" s="865" t="s">
        <v>466</v>
      </c>
      <c r="AG121" s="863"/>
      <c r="AH121" s="863"/>
      <c r="AI121" s="863"/>
      <c r="AJ121" s="864"/>
      <c r="AK121" s="865" t="s">
        <v>452</v>
      </c>
      <c r="AL121" s="863"/>
      <c r="AM121" s="863"/>
      <c r="AN121" s="863"/>
      <c r="AO121" s="864"/>
      <c r="AP121" s="910" t="s">
        <v>466</v>
      </c>
      <c r="AQ121" s="911"/>
      <c r="AR121" s="911"/>
      <c r="AS121" s="911"/>
      <c r="AT121" s="912"/>
      <c r="AU121" s="972"/>
      <c r="AV121" s="973"/>
      <c r="AW121" s="973"/>
      <c r="AX121" s="973"/>
      <c r="AY121" s="974"/>
      <c r="AZ121" s="898" t="s">
        <v>485</v>
      </c>
      <c r="BA121" s="833"/>
      <c r="BB121" s="833"/>
      <c r="BC121" s="833"/>
      <c r="BD121" s="833"/>
      <c r="BE121" s="833"/>
      <c r="BF121" s="833"/>
      <c r="BG121" s="833"/>
      <c r="BH121" s="833"/>
      <c r="BI121" s="833"/>
      <c r="BJ121" s="833"/>
      <c r="BK121" s="833"/>
      <c r="BL121" s="833"/>
      <c r="BM121" s="833"/>
      <c r="BN121" s="833"/>
      <c r="BO121" s="833"/>
      <c r="BP121" s="834"/>
      <c r="BQ121" s="899">
        <v>10302251</v>
      </c>
      <c r="BR121" s="900"/>
      <c r="BS121" s="900"/>
      <c r="BT121" s="900"/>
      <c r="BU121" s="900"/>
      <c r="BV121" s="900">
        <v>9917792</v>
      </c>
      <c r="BW121" s="900"/>
      <c r="BX121" s="900"/>
      <c r="BY121" s="900"/>
      <c r="BZ121" s="900"/>
      <c r="CA121" s="900">
        <v>9699248</v>
      </c>
      <c r="CB121" s="900"/>
      <c r="CC121" s="900"/>
      <c r="CD121" s="900"/>
      <c r="CE121" s="900"/>
      <c r="CF121" s="961">
        <v>34.5</v>
      </c>
      <c r="CG121" s="962"/>
      <c r="CH121" s="962"/>
      <c r="CI121" s="962"/>
      <c r="CJ121" s="962"/>
      <c r="CK121" s="955"/>
      <c r="CL121" s="941"/>
      <c r="CM121" s="941"/>
      <c r="CN121" s="941"/>
      <c r="CO121" s="942"/>
      <c r="CP121" s="921" t="s">
        <v>486</v>
      </c>
      <c r="CQ121" s="922"/>
      <c r="CR121" s="922"/>
      <c r="CS121" s="922"/>
      <c r="CT121" s="922"/>
      <c r="CU121" s="922"/>
      <c r="CV121" s="922"/>
      <c r="CW121" s="922"/>
      <c r="CX121" s="922"/>
      <c r="CY121" s="922"/>
      <c r="CZ121" s="922"/>
      <c r="DA121" s="922"/>
      <c r="DB121" s="922"/>
      <c r="DC121" s="922"/>
      <c r="DD121" s="922"/>
      <c r="DE121" s="922"/>
      <c r="DF121" s="923"/>
      <c r="DG121" s="899" t="s">
        <v>447</v>
      </c>
      <c r="DH121" s="900"/>
      <c r="DI121" s="900"/>
      <c r="DJ121" s="900"/>
      <c r="DK121" s="900"/>
      <c r="DL121" s="900" t="s">
        <v>397</v>
      </c>
      <c r="DM121" s="900"/>
      <c r="DN121" s="900"/>
      <c r="DO121" s="900"/>
      <c r="DP121" s="900"/>
      <c r="DQ121" s="900" t="s">
        <v>452</v>
      </c>
      <c r="DR121" s="900"/>
      <c r="DS121" s="900"/>
      <c r="DT121" s="900"/>
      <c r="DU121" s="900"/>
      <c r="DV121" s="877" t="s">
        <v>463</v>
      </c>
      <c r="DW121" s="877"/>
      <c r="DX121" s="877"/>
      <c r="DY121" s="877"/>
      <c r="DZ121" s="878"/>
    </row>
    <row r="122" spans="1:130" s="247" customFormat="1" ht="26.25" customHeight="1">
      <c r="A122" s="903"/>
      <c r="B122" s="904"/>
      <c r="C122" s="907" t="s">
        <v>462</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466</v>
      </c>
      <c r="AB122" s="863"/>
      <c r="AC122" s="863"/>
      <c r="AD122" s="863"/>
      <c r="AE122" s="864"/>
      <c r="AF122" s="865" t="s">
        <v>477</v>
      </c>
      <c r="AG122" s="863"/>
      <c r="AH122" s="863"/>
      <c r="AI122" s="863"/>
      <c r="AJ122" s="864"/>
      <c r="AK122" s="865" t="s">
        <v>477</v>
      </c>
      <c r="AL122" s="863"/>
      <c r="AM122" s="863"/>
      <c r="AN122" s="863"/>
      <c r="AO122" s="864"/>
      <c r="AP122" s="910" t="s">
        <v>452</v>
      </c>
      <c r="AQ122" s="911"/>
      <c r="AR122" s="911"/>
      <c r="AS122" s="911"/>
      <c r="AT122" s="912"/>
      <c r="AU122" s="972"/>
      <c r="AV122" s="973"/>
      <c r="AW122" s="973"/>
      <c r="AX122" s="973"/>
      <c r="AY122" s="974"/>
      <c r="AZ122" s="965" t="s">
        <v>487</v>
      </c>
      <c r="BA122" s="966"/>
      <c r="BB122" s="966"/>
      <c r="BC122" s="966"/>
      <c r="BD122" s="966"/>
      <c r="BE122" s="966"/>
      <c r="BF122" s="966"/>
      <c r="BG122" s="966"/>
      <c r="BH122" s="966"/>
      <c r="BI122" s="966"/>
      <c r="BJ122" s="966"/>
      <c r="BK122" s="966"/>
      <c r="BL122" s="966"/>
      <c r="BM122" s="966"/>
      <c r="BN122" s="966"/>
      <c r="BO122" s="966"/>
      <c r="BP122" s="967"/>
      <c r="BQ122" s="968">
        <v>13252194</v>
      </c>
      <c r="BR122" s="931"/>
      <c r="BS122" s="931"/>
      <c r="BT122" s="931"/>
      <c r="BU122" s="931"/>
      <c r="BV122" s="931">
        <v>12300229</v>
      </c>
      <c r="BW122" s="931"/>
      <c r="BX122" s="931"/>
      <c r="BY122" s="931"/>
      <c r="BZ122" s="931"/>
      <c r="CA122" s="931">
        <v>11634533</v>
      </c>
      <c r="CB122" s="931"/>
      <c r="CC122" s="931"/>
      <c r="CD122" s="931"/>
      <c r="CE122" s="931"/>
      <c r="CF122" s="932">
        <v>41.4</v>
      </c>
      <c r="CG122" s="933"/>
      <c r="CH122" s="933"/>
      <c r="CI122" s="933"/>
      <c r="CJ122" s="933"/>
      <c r="CK122" s="955"/>
      <c r="CL122" s="941"/>
      <c r="CM122" s="941"/>
      <c r="CN122" s="941"/>
      <c r="CO122" s="942"/>
      <c r="CP122" s="921" t="s">
        <v>488</v>
      </c>
      <c r="CQ122" s="922"/>
      <c r="CR122" s="922"/>
      <c r="CS122" s="922"/>
      <c r="CT122" s="922"/>
      <c r="CU122" s="922"/>
      <c r="CV122" s="922"/>
      <c r="CW122" s="922"/>
      <c r="CX122" s="922"/>
      <c r="CY122" s="922"/>
      <c r="CZ122" s="922"/>
      <c r="DA122" s="922"/>
      <c r="DB122" s="922"/>
      <c r="DC122" s="922"/>
      <c r="DD122" s="922"/>
      <c r="DE122" s="922"/>
      <c r="DF122" s="923"/>
      <c r="DG122" s="899" t="s">
        <v>466</v>
      </c>
      <c r="DH122" s="900"/>
      <c r="DI122" s="900"/>
      <c r="DJ122" s="900"/>
      <c r="DK122" s="900"/>
      <c r="DL122" s="900" t="s">
        <v>452</v>
      </c>
      <c r="DM122" s="900"/>
      <c r="DN122" s="900"/>
      <c r="DO122" s="900"/>
      <c r="DP122" s="900"/>
      <c r="DQ122" s="900" t="s">
        <v>466</v>
      </c>
      <c r="DR122" s="900"/>
      <c r="DS122" s="900"/>
      <c r="DT122" s="900"/>
      <c r="DU122" s="900"/>
      <c r="DV122" s="877" t="s">
        <v>452</v>
      </c>
      <c r="DW122" s="877"/>
      <c r="DX122" s="877"/>
      <c r="DY122" s="877"/>
      <c r="DZ122" s="878"/>
    </row>
    <row r="123" spans="1:130" s="247" customFormat="1" ht="26.25" customHeight="1">
      <c r="A123" s="903"/>
      <c r="B123" s="904"/>
      <c r="C123" s="907" t="s">
        <v>471</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v>2482</v>
      </c>
      <c r="AB123" s="863"/>
      <c r="AC123" s="863"/>
      <c r="AD123" s="863"/>
      <c r="AE123" s="864"/>
      <c r="AF123" s="865">
        <v>2172</v>
      </c>
      <c r="AG123" s="863"/>
      <c r="AH123" s="863"/>
      <c r="AI123" s="863"/>
      <c r="AJ123" s="864"/>
      <c r="AK123" s="865">
        <v>1862</v>
      </c>
      <c r="AL123" s="863"/>
      <c r="AM123" s="863"/>
      <c r="AN123" s="863"/>
      <c r="AO123" s="864"/>
      <c r="AP123" s="910">
        <v>0</v>
      </c>
      <c r="AQ123" s="911"/>
      <c r="AR123" s="911"/>
      <c r="AS123" s="911"/>
      <c r="AT123" s="912"/>
      <c r="AU123" s="975"/>
      <c r="AV123" s="976"/>
      <c r="AW123" s="976"/>
      <c r="AX123" s="976"/>
      <c r="AY123" s="976"/>
      <c r="AZ123" s="278" t="s">
        <v>187</v>
      </c>
      <c r="BA123" s="278"/>
      <c r="BB123" s="278"/>
      <c r="BC123" s="278"/>
      <c r="BD123" s="278"/>
      <c r="BE123" s="278"/>
      <c r="BF123" s="278"/>
      <c r="BG123" s="278"/>
      <c r="BH123" s="278"/>
      <c r="BI123" s="278"/>
      <c r="BJ123" s="278"/>
      <c r="BK123" s="278"/>
      <c r="BL123" s="278"/>
      <c r="BM123" s="278"/>
      <c r="BN123" s="278"/>
      <c r="BO123" s="963" t="s">
        <v>489</v>
      </c>
      <c r="BP123" s="964"/>
      <c r="BQ123" s="918">
        <v>34742331</v>
      </c>
      <c r="BR123" s="919"/>
      <c r="BS123" s="919"/>
      <c r="BT123" s="919"/>
      <c r="BU123" s="919"/>
      <c r="BV123" s="919">
        <v>37137561</v>
      </c>
      <c r="BW123" s="919"/>
      <c r="BX123" s="919"/>
      <c r="BY123" s="919"/>
      <c r="BZ123" s="919"/>
      <c r="CA123" s="919">
        <v>37223768</v>
      </c>
      <c r="CB123" s="919"/>
      <c r="CC123" s="919"/>
      <c r="CD123" s="919"/>
      <c r="CE123" s="919"/>
      <c r="CF123" s="829"/>
      <c r="CG123" s="830"/>
      <c r="CH123" s="830"/>
      <c r="CI123" s="830"/>
      <c r="CJ123" s="920"/>
      <c r="CK123" s="955"/>
      <c r="CL123" s="941"/>
      <c r="CM123" s="941"/>
      <c r="CN123" s="941"/>
      <c r="CO123" s="942"/>
      <c r="CP123" s="921" t="s">
        <v>490</v>
      </c>
      <c r="CQ123" s="922"/>
      <c r="CR123" s="922"/>
      <c r="CS123" s="922"/>
      <c r="CT123" s="922"/>
      <c r="CU123" s="922"/>
      <c r="CV123" s="922"/>
      <c r="CW123" s="922"/>
      <c r="CX123" s="922"/>
      <c r="CY123" s="922"/>
      <c r="CZ123" s="922"/>
      <c r="DA123" s="922"/>
      <c r="DB123" s="922"/>
      <c r="DC123" s="922"/>
      <c r="DD123" s="922"/>
      <c r="DE123" s="922"/>
      <c r="DF123" s="923"/>
      <c r="DG123" s="862" t="s">
        <v>466</v>
      </c>
      <c r="DH123" s="863"/>
      <c r="DI123" s="863"/>
      <c r="DJ123" s="863"/>
      <c r="DK123" s="864"/>
      <c r="DL123" s="865" t="s">
        <v>466</v>
      </c>
      <c r="DM123" s="863"/>
      <c r="DN123" s="863"/>
      <c r="DO123" s="863"/>
      <c r="DP123" s="864"/>
      <c r="DQ123" s="865" t="s">
        <v>452</v>
      </c>
      <c r="DR123" s="863"/>
      <c r="DS123" s="863"/>
      <c r="DT123" s="863"/>
      <c r="DU123" s="864"/>
      <c r="DV123" s="910" t="s">
        <v>447</v>
      </c>
      <c r="DW123" s="911"/>
      <c r="DX123" s="911"/>
      <c r="DY123" s="911"/>
      <c r="DZ123" s="912"/>
    </row>
    <row r="124" spans="1:130" s="247" customFormat="1" ht="26.25" customHeight="1" thickBot="1">
      <c r="A124" s="903"/>
      <c r="B124" s="904"/>
      <c r="C124" s="907" t="s">
        <v>474</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452</v>
      </c>
      <c r="AB124" s="863"/>
      <c r="AC124" s="863"/>
      <c r="AD124" s="863"/>
      <c r="AE124" s="864"/>
      <c r="AF124" s="865" t="s">
        <v>452</v>
      </c>
      <c r="AG124" s="863"/>
      <c r="AH124" s="863"/>
      <c r="AI124" s="863"/>
      <c r="AJ124" s="864"/>
      <c r="AK124" s="865" t="s">
        <v>447</v>
      </c>
      <c r="AL124" s="863"/>
      <c r="AM124" s="863"/>
      <c r="AN124" s="863"/>
      <c r="AO124" s="864"/>
      <c r="AP124" s="910" t="s">
        <v>447</v>
      </c>
      <c r="AQ124" s="911"/>
      <c r="AR124" s="911"/>
      <c r="AS124" s="911"/>
      <c r="AT124" s="912"/>
      <c r="AU124" s="913" t="s">
        <v>491</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30.9</v>
      </c>
      <c r="BR124" s="917"/>
      <c r="BS124" s="917"/>
      <c r="BT124" s="917"/>
      <c r="BU124" s="917"/>
      <c r="BV124" s="917">
        <v>18.7</v>
      </c>
      <c r="BW124" s="917"/>
      <c r="BX124" s="917"/>
      <c r="BY124" s="917"/>
      <c r="BZ124" s="917"/>
      <c r="CA124" s="917">
        <v>20.3</v>
      </c>
      <c r="CB124" s="917"/>
      <c r="CC124" s="917"/>
      <c r="CD124" s="917"/>
      <c r="CE124" s="917"/>
      <c r="CF124" s="807"/>
      <c r="CG124" s="808"/>
      <c r="CH124" s="808"/>
      <c r="CI124" s="808"/>
      <c r="CJ124" s="948"/>
      <c r="CK124" s="956"/>
      <c r="CL124" s="956"/>
      <c r="CM124" s="956"/>
      <c r="CN124" s="956"/>
      <c r="CO124" s="957"/>
      <c r="CP124" s="921" t="s">
        <v>492</v>
      </c>
      <c r="CQ124" s="922"/>
      <c r="CR124" s="922"/>
      <c r="CS124" s="922"/>
      <c r="CT124" s="922"/>
      <c r="CU124" s="922"/>
      <c r="CV124" s="922"/>
      <c r="CW124" s="922"/>
      <c r="CX124" s="922"/>
      <c r="CY124" s="922"/>
      <c r="CZ124" s="922"/>
      <c r="DA124" s="922"/>
      <c r="DB124" s="922"/>
      <c r="DC124" s="922"/>
      <c r="DD124" s="922"/>
      <c r="DE124" s="922"/>
      <c r="DF124" s="923"/>
      <c r="DG124" s="845">
        <v>868069</v>
      </c>
      <c r="DH124" s="846"/>
      <c r="DI124" s="846"/>
      <c r="DJ124" s="846"/>
      <c r="DK124" s="847"/>
      <c r="DL124" s="848" t="s">
        <v>466</v>
      </c>
      <c r="DM124" s="846"/>
      <c r="DN124" s="846"/>
      <c r="DO124" s="846"/>
      <c r="DP124" s="847"/>
      <c r="DQ124" s="848" t="s">
        <v>469</v>
      </c>
      <c r="DR124" s="846"/>
      <c r="DS124" s="846"/>
      <c r="DT124" s="846"/>
      <c r="DU124" s="847"/>
      <c r="DV124" s="934" t="s">
        <v>466</v>
      </c>
      <c r="DW124" s="935"/>
      <c r="DX124" s="935"/>
      <c r="DY124" s="935"/>
      <c r="DZ124" s="936"/>
    </row>
    <row r="125" spans="1:130" s="247" customFormat="1" ht="26.25" customHeight="1">
      <c r="A125" s="903"/>
      <c r="B125" s="904"/>
      <c r="C125" s="907" t="s">
        <v>476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452</v>
      </c>
      <c r="AB125" s="863"/>
      <c r="AC125" s="863"/>
      <c r="AD125" s="863"/>
      <c r="AE125" s="864"/>
      <c r="AF125" s="865" t="s">
        <v>466</v>
      </c>
      <c r="AG125" s="863"/>
      <c r="AH125" s="863"/>
      <c r="AI125" s="863"/>
      <c r="AJ125" s="864"/>
      <c r="AK125" s="865" t="s">
        <v>469</v>
      </c>
      <c r="AL125" s="863"/>
      <c r="AM125" s="863"/>
      <c r="AN125" s="863"/>
      <c r="AO125" s="864"/>
      <c r="AP125" s="910" t="s">
        <v>466</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493</v>
      </c>
      <c r="CL125" s="938"/>
      <c r="CM125" s="938"/>
      <c r="CN125" s="938"/>
      <c r="CO125" s="939"/>
      <c r="CP125" s="946" t="s">
        <v>494</v>
      </c>
      <c r="CQ125" s="891"/>
      <c r="CR125" s="891"/>
      <c r="CS125" s="891"/>
      <c r="CT125" s="891"/>
      <c r="CU125" s="891"/>
      <c r="CV125" s="891"/>
      <c r="CW125" s="891"/>
      <c r="CX125" s="891"/>
      <c r="CY125" s="891"/>
      <c r="CZ125" s="891"/>
      <c r="DA125" s="891"/>
      <c r="DB125" s="891"/>
      <c r="DC125" s="891"/>
      <c r="DD125" s="891"/>
      <c r="DE125" s="891"/>
      <c r="DF125" s="892"/>
      <c r="DG125" s="947" t="s">
        <v>452</v>
      </c>
      <c r="DH125" s="928"/>
      <c r="DI125" s="928"/>
      <c r="DJ125" s="928"/>
      <c r="DK125" s="928"/>
      <c r="DL125" s="928" t="s">
        <v>452</v>
      </c>
      <c r="DM125" s="928"/>
      <c r="DN125" s="928"/>
      <c r="DO125" s="928"/>
      <c r="DP125" s="928"/>
      <c r="DQ125" s="928" t="s">
        <v>397</v>
      </c>
      <c r="DR125" s="928"/>
      <c r="DS125" s="928"/>
      <c r="DT125" s="928"/>
      <c r="DU125" s="928"/>
      <c r="DV125" s="929" t="s">
        <v>397</v>
      </c>
      <c r="DW125" s="929"/>
      <c r="DX125" s="929"/>
      <c r="DY125" s="929"/>
      <c r="DZ125" s="930"/>
    </row>
    <row r="126" spans="1:130" s="247" customFormat="1" ht="26.25" customHeight="1" thickBot="1">
      <c r="A126" s="903"/>
      <c r="B126" s="904"/>
      <c r="C126" s="907" t="s">
        <v>479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58075</v>
      </c>
      <c r="AB126" s="863"/>
      <c r="AC126" s="863"/>
      <c r="AD126" s="863"/>
      <c r="AE126" s="864"/>
      <c r="AF126" s="865">
        <v>23824</v>
      </c>
      <c r="AG126" s="863"/>
      <c r="AH126" s="863"/>
      <c r="AI126" s="863"/>
      <c r="AJ126" s="864"/>
      <c r="AK126" s="865">
        <v>21170</v>
      </c>
      <c r="AL126" s="863"/>
      <c r="AM126" s="863"/>
      <c r="AN126" s="863"/>
      <c r="AO126" s="864"/>
      <c r="AP126" s="910">
        <v>0.1</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495</v>
      </c>
      <c r="CQ126" s="833"/>
      <c r="CR126" s="833"/>
      <c r="CS126" s="833"/>
      <c r="CT126" s="833"/>
      <c r="CU126" s="833"/>
      <c r="CV126" s="833"/>
      <c r="CW126" s="833"/>
      <c r="CX126" s="833"/>
      <c r="CY126" s="833"/>
      <c r="CZ126" s="833"/>
      <c r="DA126" s="833"/>
      <c r="DB126" s="833"/>
      <c r="DC126" s="833"/>
      <c r="DD126" s="833"/>
      <c r="DE126" s="833"/>
      <c r="DF126" s="834"/>
      <c r="DG126" s="899" t="s">
        <v>452</v>
      </c>
      <c r="DH126" s="900"/>
      <c r="DI126" s="900"/>
      <c r="DJ126" s="900"/>
      <c r="DK126" s="900"/>
      <c r="DL126" s="900" t="s">
        <v>466</v>
      </c>
      <c r="DM126" s="900"/>
      <c r="DN126" s="900"/>
      <c r="DO126" s="900"/>
      <c r="DP126" s="900"/>
      <c r="DQ126" s="900" t="s">
        <v>452</v>
      </c>
      <c r="DR126" s="900"/>
      <c r="DS126" s="900"/>
      <c r="DT126" s="900"/>
      <c r="DU126" s="900"/>
      <c r="DV126" s="877" t="s">
        <v>466</v>
      </c>
      <c r="DW126" s="877"/>
      <c r="DX126" s="877"/>
      <c r="DY126" s="877"/>
      <c r="DZ126" s="878"/>
    </row>
    <row r="127" spans="1:130" s="247" customFormat="1" ht="26.25" customHeight="1">
      <c r="A127" s="905"/>
      <c r="B127" s="906"/>
      <c r="C127" s="924" t="s">
        <v>496</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469</v>
      </c>
      <c r="AB127" s="863"/>
      <c r="AC127" s="863"/>
      <c r="AD127" s="863"/>
      <c r="AE127" s="864"/>
      <c r="AF127" s="865" t="s">
        <v>452</v>
      </c>
      <c r="AG127" s="863"/>
      <c r="AH127" s="863"/>
      <c r="AI127" s="863"/>
      <c r="AJ127" s="864"/>
      <c r="AK127" s="865" t="s">
        <v>452</v>
      </c>
      <c r="AL127" s="863"/>
      <c r="AM127" s="863"/>
      <c r="AN127" s="863"/>
      <c r="AO127" s="864"/>
      <c r="AP127" s="910" t="s">
        <v>397</v>
      </c>
      <c r="AQ127" s="911"/>
      <c r="AR127" s="911"/>
      <c r="AS127" s="911"/>
      <c r="AT127" s="912"/>
      <c r="AU127" s="283"/>
      <c r="AV127" s="283"/>
      <c r="AW127" s="283"/>
      <c r="AX127" s="927" t="s">
        <v>497</v>
      </c>
      <c r="AY127" s="895"/>
      <c r="AZ127" s="895"/>
      <c r="BA127" s="895"/>
      <c r="BB127" s="895"/>
      <c r="BC127" s="895"/>
      <c r="BD127" s="895"/>
      <c r="BE127" s="896"/>
      <c r="BF127" s="894" t="s">
        <v>498</v>
      </c>
      <c r="BG127" s="895"/>
      <c r="BH127" s="895"/>
      <c r="BI127" s="895"/>
      <c r="BJ127" s="895"/>
      <c r="BK127" s="895"/>
      <c r="BL127" s="896"/>
      <c r="BM127" s="894" t="s">
        <v>499</v>
      </c>
      <c r="BN127" s="895"/>
      <c r="BO127" s="895"/>
      <c r="BP127" s="895"/>
      <c r="BQ127" s="895"/>
      <c r="BR127" s="895"/>
      <c r="BS127" s="896"/>
      <c r="BT127" s="894" t="s">
        <v>500</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501</v>
      </c>
      <c r="CQ127" s="833"/>
      <c r="CR127" s="833"/>
      <c r="CS127" s="833"/>
      <c r="CT127" s="833"/>
      <c r="CU127" s="833"/>
      <c r="CV127" s="833"/>
      <c r="CW127" s="833"/>
      <c r="CX127" s="833"/>
      <c r="CY127" s="833"/>
      <c r="CZ127" s="833"/>
      <c r="DA127" s="833"/>
      <c r="DB127" s="833"/>
      <c r="DC127" s="833"/>
      <c r="DD127" s="833"/>
      <c r="DE127" s="833"/>
      <c r="DF127" s="834"/>
      <c r="DG127" s="899" t="s">
        <v>469</v>
      </c>
      <c r="DH127" s="900"/>
      <c r="DI127" s="900"/>
      <c r="DJ127" s="900"/>
      <c r="DK127" s="900"/>
      <c r="DL127" s="900" t="s">
        <v>452</v>
      </c>
      <c r="DM127" s="900"/>
      <c r="DN127" s="900"/>
      <c r="DO127" s="900"/>
      <c r="DP127" s="900"/>
      <c r="DQ127" s="900" t="s">
        <v>469</v>
      </c>
      <c r="DR127" s="900"/>
      <c r="DS127" s="900"/>
      <c r="DT127" s="900"/>
      <c r="DU127" s="900"/>
      <c r="DV127" s="877" t="s">
        <v>452</v>
      </c>
      <c r="DW127" s="877"/>
      <c r="DX127" s="877"/>
      <c r="DY127" s="877"/>
      <c r="DZ127" s="878"/>
    </row>
    <row r="128" spans="1:130" s="247" customFormat="1" ht="26.25" customHeight="1" thickBot="1">
      <c r="A128" s="879" t="s">
        <v>502</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503</v>
      </c>
      <c r="X128" s="881"/>
      <c r="Y128" s="881"/>
      <c r="Z128" s="882"/>
      <c r="AA128" s="883">
        <v>503372</v>
      </c>
      <c r="AB128" s="884"/>
      <c r="AC128" s="884"/>
      <c r="AD128" s="884"/>
      <c r="AE128" s="885"/>
      <c r="AF128" s="886">
        <v>450467</v>
      </c>
      <c r="AG128" s="884"/>
      <c r="AH128" s="884"/>
      <c r="AI128" s="884"/>
      <c r="AJ128" s="885"/>
      <c r="AK128" s="886">
        <v>407023</v>
      </c>
      <c r="AL128" s="884"/>
      <c r="AM128" s="884"/>
      <c r="AN128" s="884"/>
      <c r="AO128" s="885"/>
      <c r="AP128" s="887"/>
      <c r="AQ128" s="888"/>
      <c r="AR128" s="888"/>
      <c r="AS128" s="888"/>
      <c r="AT128" s="889"/>
      <c r="AU128" s="283"/>
      <c r="AV128" s="283"/>
      <c r="AW128" s="283"/>
      <c r="AX128" s="890" t="s">
        <v>504</v>
      </c>
      <c r="AY128" s="891"/>
      <c r="AZ128" s="891"/>
      <c r="BA128" s="891"/>
      <c r="BB128" s="891"/>
      <c r="BC128" s="891"/>
      <c r="BD128" s="891"/>
      <c r="BE128" s="892"/>
      <c r="BF128" s="869" t="s">
        <v>397</v>
      </c>
      <c r="BG128" s="870"/>
      <c r="BH128" s="870"/>
      <c r="BI128" s="870"/>
      <c r="BJ128" s="870"/>
      <c r="BK128" s="870"/>
      <c r="BL128" s="893"/>
      <c r="BM128" s="869">
        <v>11.83</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505</v>
      </c>
      <c r="CQ128" s="811"/>
      <c r="CR128" s="811"/>
      <c r="CS128" s="811"/>
      <c r="CT128" s="811"/>
      <c r="CU128" s="811"/>
      <c r="CV128" s="811"/>
      <c r="CW128" s="811"/>
      <c r="CX128" s="811"/>
      <c r="CY128" s="811"/>
      <c r="CZ128" s="811"/>
      <c r="DA128" s="811"/>
      <c r="DB128" s="811"/>
      <c r="DC128" s="811"/>
      <c r="DD128" s="811"/>
      <c r="DE128" s="811"/>
      <c r="DF128" s="812"/>
      <c r="DG128" s="873" t="s">
        <v>448</v>
      </c>
      <c r="DH128" s="874"/>
      <c r="DI128" s="874"/>
      <c r="DJ128" s="874"/>
      <c r="DK128" s="874"/>
      <c r="DL128" s="874" t="s">
        <v>506</v>
      </c>
      <c r="DM128" s="874"/>
      <c r="DN128" s="874"/>
      <c r="DO128" s="874"/>
      <c r="DP128" s="874"/>
      <c r="DQ128" s="874">
        <v>52</v>
      </c>
      <c r="DR128" s="874"/>
      <c r="DS128" s="874"/>
      <c r="DT128" s="874"/>
      <c r="DU128" s="874"/>
      <c r="DV128" s="875">
        <v>0</v>
      </c>
      <c r="DW128" s="875"/>
      <c r="DX128" s="875"/>
      <c r="DY128" s="875"/>
      <c r="DZ128" s="876"/>
    </row>
    <row r="129" spans="1:131" s="247" customFormat="1" ht="26.25" customHeight="1">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507</v>
      </c>
      <c r="X129" s="860"/>
      <c r="Y129" s="860"/>
      <c r="Z129" s="861"/>
      <c r="AA129" s="862">
        <v>28915414</v>
      </c>
      <c r="AB129" s="863"/>
      <c r="AC129" s="863"/>
      <c r="AD129" s="863"/>
      <c r="AE129" s="864"/>
      <c r="AF129" s="865">
        <v>30131262</v>
      </c>
      <c r="AG129" s="863"/>
      <c r="AH129" s="863"/>
      <c r="AI129" s="863"/>
      <c r="AJ129" s="864"/>
      <c r="AK129" s="865">
        <v>29576473</v>
      </c>
      <c r="AL129" s="863"/>
      <c r="AM129" s="863"/>
      <c r="AN129" s="863"/>
      <c r="AO129" s="864"/>
      <c r="AP129" s="866"/>
      <c r="AQ129" s="867"/>
      <c r="AR129" s="867"/>
      <c r="AS129" s="867"/>
      <c r="AT129" s="868"/>
      <c r="AU129" s="285"/>
      <c r="AV129" s="285"/>
      <c r="AW129" s="285"/>
      <c r="AX129" s="832" t="s">
        <v>508</v>
      </c>
      <c r="AY129" s="833"/>
      <c r="AZ129" s="833"/>
      <c r="BA129" s="833"/>
      <c r="BB129" s="833"/>
      <c r="BC129" s="833"/>
      <c r="BD129" s="833"/>
      <c r="BE129" s="834"/>
      <c r="BF129" s="852" t="s">
        <v>509</v>
      </c>
      <c r="BG129" s="853"/>
      <c r="BH129" s="853"/>
      <c r="BI129" s="853"/>
      <c r="BJ129" s="853"/>
      <c r="BK129" s="853"/>
      <c r="BL129" s="854"/>
      <c r="BM129" s="852">
        <v>16.829999999999998</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7" t="s">
        <v>510</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511</v>
      </c>
      <c r="X130" s="860"/>
      <c r="Y130" s="860"/>
      <c r="Z130" s="861"/>
      <c r="AA130" s="862">
        <v>1623477</v>
      </c>
      <c r="AB130" s="863"/>
      <c r="AC130" s="863"/>
      <c r="AD130" s="863"/>
      <c r="AE130" s="864"/>
      <c r="AF130" s="865">
        <v>1574255</v>
      </c>
      <c r="AG130" s="863"/>
      <c r="AH130" s="863"/>
      <c r="AI130" s="863"/>
      <c r="AJ130" s="864"/>
      <c r="AK130" s="865">
        <v>1466513</v>
      </c>
      <c r="AL130" s="863"/>
      <c r="AM130" s="863"/>
      <c r="AN130" s="863"/>
      <c r="AO130" s="864"/>
      <c r="AP130" s="866"/>
      <c r="AQ130" s="867"/>
      <c r="AR130" s="867"/>
      <c r="AS130" s="867"/>
      <c r="AT130" s="868"/>
      <c r="AU130" s="285"/>
      <c r="AV130" s="285"/>
      <c r="AW130" s="285"/>
      <c r="AX130" s="832" t="s">
        <v>512</v>
      </c>
      <c r="AY130" s="833"/>
      <c r="AZ130" s="833"/>
      <c r="BA130" s="833"/>
      <c r="BB130" s="833"/>
      <c r="BC130" s="833"/>
      <c r="BD130" s="833"/>
      <c r="BE130" s="834"/>
      <c r="BF130" s="835">
        <v>6.1</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513</v>
      </c>
      <c r="X131" s="843"/>
      <c r="Y131" s="843"/>
      <c r="Z131" s="844"/>
      <c r="AA131" s="845">
        <v>27291937</v>
      </c>
      <c r="AB131" s="846"/>
      <c r="AC131" s="846"/>
      <c r="AD131" s="846"/>
      <c r="AE131" s="847"/>
      <c r="AF131" s="848">
        <v>28557007</v>
      </c>
      <c r="AG131" s="846"/>
      <c r="AH131" s="846"/>
      <c r="AI131" s="846"/>
      <c r="AJ131" s="847"/>
      <c r="AK131" s="848">
        <v>28109960</v>
      </c>
      <c r="AL131" s="846"/>
      <c r="AM131" s="846"/>
      <c r="AN131" s="846"/>
      <c r="AO131" s="847"/>
      <c r="AP131" s="849"/>
      <c r="AQ131" s="850"/>
      <c r="AR131" s="850"/>
      <c r="AS131" s="850"/>
      <c r="AT131" s="851"/>
      <c r="AU131" s="285"/>
      <c r="AV131" s="285"/>
      <c r="AW131" s="285"/>
      <c r="AX131" s="810" t="s">
        <v>514</v>
      </c>
      <c r="AY131" s="811"/>
      <c r="AZ131" s="811"/>
      <c r="BA131" s="811"/>
      <c r="BB131" s="811"/>
      <c r="BC131" s="811"/>
      <c r="BD131" s="811"/>
      <c r="BE131" s="812"/>
      <c r="BF131" s="813">
        <v>20.3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9" t="s">
        <v>515</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516</v>
      </c>
      <c r="W132" s="823"/>
      <c r="X132" s="823"/>
      <c r="Y132" s="823"/>
      <c r="Z132" s="824"/>
      <c r="AA132" s="825">
        <v>4.9132435709999998</v>
      </c>
      <c r="AB132" s="826"/>
      <c r="AC132" s="826"/>
      <c r="AD132" s="826"/>
      <c r="AE132" s="827"/>
      <c r="AF132" s="828">
        <v>6.0249696339999996</v>
      </c>
      <c r="AG132" s="826"/>
      <c r="AH132" s="826"/>
      <c r="AI132" s="826"/>
      <c r="AJ132" s="827"/>
      <c r="AK132" s="828">
        <v>7.3678653399999998</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517</v>
      </c>
      <c r="W133" s="802"/>
      <c r="X133" s="802"/>
      <c r="Y133" s="802"/>
      <c r="Z133" s="803"/>
      <c r="AA133" s="804">
        <v>4.3</v>
      </c>
      <c r="AB133" s="805"/>
      <c r="AC133" s="805"/>
      <c r="AD133" s="805"/>
      <c r="AE133" s="806"/>
      <c r="AF133" s="804">
        <v>5</v>
      </c>
      <c r="AG133" s="805"/>
      <c r="AH133" s="805"/>
      <c r="AI133" s="805"/>
      <c r="AJ133" s="806"/>
      <c r="AK133" s="804">
        <v>6.1</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qvpEr2begJ20855qZck32kvkqwzbwPb9OwaeQLcijma8aOT2TNkTu1Mu6vqihQ5ZQ5zu5smYRjJ5TTEXZSHHQ==" saltValue="gmh1nJMOsd+CUIt909Tt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518</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5re/4uWuWL0/O15Y/zXOm6uQpvH+KNBH89x0e08eKqA8oMhTf+MrBpPq4YtmwbncnYRxAutITG4a6UuSvlGA3g==" saltValue="f1or6iyghmpHjVmlmqF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X2aGSkJ2GwAba3IVhnh65ieRuLQarkALw3KIQ3jWiPk2o2neAnQuqf0V2o3Rtr7PiIkDcEdrhSDwwwkcwPs8Zg==" saltValue="8jUq97lR10/bAdEQgQMC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521</v>
      </c>
      <c r="AP7" s="304"/>
      <c r="AQ7" s="305" t="s">
        <v>522</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523</v>
      </c>
      <c r="AQ8" s="311" t="s">
        <v>524</v>
      </c>
      <c r="AR8" s="312" t="s">
        <v>525</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4" t="s">
        <v>526</v>
      </c>
      <c r="AL9" s="1235"/>
      <c r="AM9" s="1235"/>
      <c r="AN9" s="1236"/>
      <c r="AO9" s="313">
        <v>7248939</v>
      </c>
      <c r="AP9" s="313">
        <v>51542</v>
      </c>
      <c r="AQ9" s="314">
        <v>56868</v>
      </c>
      <c r="AR9" s="315">
        <v>-9.4</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4" t="s">
        <v>527</v>
      </c>
      <c r="AL10" s="1235"/>
      <c r="AM10" s="1235"/>
      <c r="AN10" s="1236"/>
      <c r="AO10" s="316">
        <v>704115</v>
      </c>
      <c r="AP10" s="316">
        <v>5006</v>
      </c>
      <c r="AQ10" s="317">
        <v>3674</v>
      </c>
      <c r="AR10" s="318">
        <v>36.299999999999997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4" t="s">
        <v>528</v>
      </c>
      <c r="AL11" s="1235"/>
      <c r="AM11" s="1235"/>
      <c r="AN11" s="1236"/>
      <c r="AO11" s="316">
        <v>66514</v>
      </c>
      <c r="AP11" s="316">
        <v>473</v>
      </c>
      <c r="AQ11" s="317">
        <v>3477</v>
      </c>
      <c r="AR11" s="318">
        <v>-86.4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4" t="s">
        <v>529</v>
      </c>
      <c r="AL12" s="1235"/>
      <c r="AM12" s="1235"/>
      <c r="AN12" s="1236"/>
      <c r="AO12" s="316">
        <v>59262</v>
      </c>
      <c r="AP12" s="316">
        <v>421</v>
      </c>
      <c r="AQ12" s="317">
        <v>579</v>
      </c>
      <c r="AR12" s="318">
        <v>-27.3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4" t="s">
        <v>530</v>
      </c>
      <c r="AL13" s="1235"/>
      <c r="AM13" s="1235"/>
      <c r="AN13" s="1236"/>
      <c r="AO13" s="316" t="s">
        <v>531</v>
      </c>
      <c r="AP13" s="316" t="s">
        <v>531</v>
      </c>
      <c r="AQ13" s="317">
        <v>11</v>
      </c>
      <c r="AR13" s="318" t="s">
        <v>531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4" t="s">
        <v>532</v>
      </c>
      <c r="AL14" s="1235"/>
      <c r="AM14" s="1235"/>
      <c r="AN14" s="1236"/>
      <c r="AO14" s="316">
        <v>222640</v>
      </c>
      <c r="AP14" s="316">
        <v>1583</v>
      </c>
      <c r="AQ14" s="317">
        <v>2399</v>
      </c>
      <c r="AR14" s="318">
        <v>-34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4" t="s">
        <v>533</v>
      </c>
      <c r="AL15" s="1235"/>
      <c r="AM15" s="1235"/>
      <c r="AN15" s="1236"/>
      <c r="AO15" s="316">
        <v>57085</v>
      </c>
      <c r="AP15" s="316">
        <v>406</v>
      </c>
      <c r="AQ15" s="317">
        <v>1114</v>
      </c>
      <c r="AR15" s="318">
        <v>-63.6</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7" t="s">
        <v>534</v>
      </c>
      <c r="AL16" s="1238"/>
      <c r="AM16" s="1238"/>
      <c r="AN16" s="1239"/>
      <c r="AO16" s="316">
        <v>-462311</v>
      </c>
      <c r="AP16" s="316">
        <v>-3287</v>
      </c>
      <c r="AQ16" s="317">
        <v>-4418</v>
      </c>
      <c r="AR16" s="318">
        <v>-25.6</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7" t="s">
        <v>187</v>
      </c>
      <c r="AL17" s="1238"/>
      <c r="AM17" s="1238"/>
      <c r="AN17" s="1239"/>
      <c r="AO17" s="316">
        <v>7896244</v>
      </c>
      <c r="AP17" s="316">
        <v>56144</v>
      </c>
      <c r="AQ17" s="317">
        <v>63704</v>
      </c>
      <c r="AR17" s="318">
        <v>-11.9</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1" t="s">
        <v>539</v>
      </c>
      <c r="AL21" s="1232"/>
      <c r="AM21" s="1232"/>
      <c r="AN21" s="1233"/>
      <c r="AO21" s="328">
        <v>6.05</v>
      </c>
      <c r="AP21" s="329">
        <v>6.05</v>
      </c>
      <c r="AQ21" s="330">
        <v>0</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1" t="s">
        <v>540</v>
      </c>
      <c r="AL22" s="1232"/>
      <c r="AM22" s="1232"/>
      <c r="AN22" s="1233"/>
      <c r="AO22" s="333">
        <v>100.9</v>
      </c>
      <c r="AP22" s="334">
        <v>99.6</v>
      </c>
      <c r="AQ22" s="335">
        <v>1.3</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521</v>
      </c>
      <c r="AP30" s="304"/>
      <c r="AQ30" s="305" t="s">
        <v>522</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523</v>
      </c>
      <c r="AQ31" s="311" t="s">
        <v>524</v>
      </c>
      <c r="AR31" s="312" t="s">
        <v>525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2" t="s">
        <v>544</v>
      </c>
      <c r="AL32" s="1223"/>
      <c r="AM32" s="1223"/>
      <c r="AN32" s="1224"/>
      <c r="AO32" s="343">
        <v>3437055</v>
      </c>
      <c r="AP32" s="343">
        <v>24438</v>
      </c>
      <c r="AQ32" s="344">
        <v>31767</v>
      </c>
      <c r="AR32" s="345">
        <v>-23.1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2" t="s">
        <v>545</v>
      </c>
      <c r="AL33" s="1223"/>
      <c r="AM33" s="1223"/>
      <c r="AN33" s="1224"/>
      <c r="AO33" s="343" t="s">
        <v>531</v>
      </c>
      <c r="AP33" s="343" t="s">
        <v>531</v>
      </c>
      <c r="AQ33" s="344">
        <v>4</v>
      </c>
      <c r="AR33" s="345" t="s">
        <v>531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2" t="s">
        <v>546</v>
      </c>
      <c r="AL34" s="1223"/>
      <c r="AM34" s="1223"/>
      <c r="AN34" s="1224"/>
      <c r="AO34" s="343" t="s">
        <v>531</v>
      </c>
      <c r="AP34" s="343" t="s">
        <v>531</v>
      </c>
      <c r="AQ34" s="344">
        <v>33</v>
      </c>
      <c r="AR34" s="345" t="s">
        <v>531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2" t="s">
        <v>547</v>
      </c>
      <c r="AL35" s="1223"/>
      <c r="AM35" s="1223"/>
      <c r="AN35" s="1224"/>
      <c r="AO35" s="343">
        <v>450430</v>
      </c>
      <c r="AP35" s="343">
        <v>3203</v>
      </c>
      <c r="AQ35" s="344">
        <v>6427</v>
      </c>
      <c r="AR35" s="345">
        <v>-50.2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2" t="s">
        <v>548</v>
      </c>
      <c r="AL36" s="1223"/>
      <c r="AM36" s="1223"/>
      <c r="AN36" s="1224"/>
      <c r="AO36" s="343">
        <v>34123</v>
      </c>
      <c r="AP36" s="343">
        <v>243</v>
      </c>
      <c r="AQ36" s="344">
        <v>1122</v>
      </c>
      <c r="AR36" s="345">
        <v>-78.3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2" t="s">
        <v>549</v>
      </c>
      <c r="AL37" s="1223"/>
      <c r="AM37" s="1223"/>
      <c r="AN37" s="1224"/>
      <c r="AO37" s="343">
        <v>23032</v>
      </c>
      <c r="AP37" s="343">
        <v>164</v>
      </c>
      <c r="AQ37" s="344">
        <v>1023</v>
      </c>
      <c r="AR37" s="345">
        <v>-84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5" t="s">
        <v>550</v>
      </c>
      <c r="AL38" s="1226"/>
      <c r="AM38" s="1226"/>
      <c r="AN38" s="1227"/>
      <c r="AO38" s="346" t="s">
        <v>531</v>
      </c>
      <c r="AP38" s="346" t="s">
        <v>531</v>
      </c>
      <c r="AQ38" s="347">
        <v>2</v>
      </c>
      <c r="AR38" s="335" t="s">
        <v>531</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5" t="s">
        <v>551</v>
      </c>
      <c r="AL39" s="1226"/>
      <c r="AM39" s="1226"/>
      <c r="AN39" s="1227"/>
      <c r="AO39" s="343">
        <v>-407023</v>
      </c>
      <c r="AP39" s="343">
        <v>-2894</v>
      </c>
      <c r="AQ39" s="344">
        <v>-6864</v>
      </c>
      <c r="AR39" s="345">
        <v>-57.8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2" t="s">
        <v>552</v>
      </c>
      <c r="AL40" s="1223"/>
      <c r="AM40" s="1223"/>
      <c r="AN40" s="1224"/>
      <c r="AO40" s="343">
        <v>-1466513</v>
      </c>
      <c r="AP40" s="343">
        <v>-10427</v>
      </c>
      <c r="AQ40" s="344">
        <v>-26034</v>
      </c>
      <c r="AR40" s="345">
        <v>-59.9</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8" t="s">
        <v>299</v>
      </c>
      <c r="AL41" s="1229"/>
      <c r="AM41" s="1229"/>
      <c r="AN41" s="1230"/>
      <c r="AO41" s="343">
        <v>2071104</v>
      </c>
      <c r="AP41" s="343">
        <v>14726</v>
      </c>
      <c r="AQ41" s="344">
        <v>7479</v>
      </c>
      <c r="AR41" s="345">
        <v>96.9</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5" t="s">
        <v>521</v>
      </c>
      <c r="AN49" s="1217" t="s">
        <v>556</v>
      </c>
      <c r="AO49" s="1218"/>
      <c r="AP49" s="1218"/>
      <c r="AQ49" s="1218"/>
      <c r="AR49" s="1219"/>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6"/>
      <c r="AN50" s="359" t="s">
        <v>557</v>
      </c>
      <c r="AO50" s="360" t="s">
        <v>558</v>
      </c>
      <c r="AP50" s="361" t="s">
        <v>559</v>
      </c>
      <c r="AQ50" s="362" t="s">
        <v>560</v>
      </c>
      <c r="AR50" s="363" t="s">
        <v>561</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7130547</v>
      </c>
      <c r="AN51" s="365">
        <v>52724</v>
      </c>
      <c r="AO51" s="366">
        <v>-36.5</v>
      </c>
      <c r="AP51" s="367">
        <v>44267</v>
      </c>
      <c r="AQ51" s="368">
        <v>-17.399999999999999</v>
      </c>
      <c r="AR51" s="369">
        <v>-19.100000000000001</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5246247</v>
      </c>
      <c r="AN52" s="373">
        <v>38791</v>
      </c>
      <c r="AO52" s="374">
        <v>-23.5</v>
      </c>
      <c r="AP52" s="375">
        <v>26161</v>
      </c>
      <c r="AQ52" s="376">
        <v>-7.7</v>
      </c>
      <c r="AR52" s="377">
        <v>-15.8</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4774561</v>
      </c>
      <c r="AN53" s="365">
        <v>34770</v>
      </c>
      <c r="AO53" s="366">
        <v>-34.1</v>
      </c>
      <c r="AP53" s="367">
        <v>40879</v>
      </c>
      <c r="AQ53" s="368">
        <v>-7.7</v>
      </c>
      <c r="AR53" s="369">
        <v>-26.4</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3376955</v>
      </c>
      <c r="AN54" s="373">
        <v>24592</v>
      </c>
      <c r="AO54" s="374">
        <v>-36.6</v>
      </c>
      <c r="AP54" s="375">
        <v>24087</v>
      </c>
      <c r="AQ54" s="376">
        <v>-7.9</v>
      </c>
      <c r="AR54" s="377">
        <v>-28.7</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4923701</v>
      </c>
      <c r="AN55" s="365">
        <v>35489</v>
      </c>
      <c r="AO55" s="366">
        <v>2.1</v>
      </c>
      <c r="AP55" s="367">
        <v>42651</v>
      </c>
      <c r="AQ55" s="368">
        <v>4.3</v>
      </c>
      <c r="AR55" s="369">
        <v>-2.2000000000000002</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3646554</v>
      </c>
      <c r="AN56" s="373">
        <v>26284</v>
      </c>
      <c r="AO56" s="374">
        <v>6.9</v>
      </c>
      <c r="AP56" s="375">
        <v>22675</v>
      </c>
      <c r="AQ56" s="376">
        <v>-5.9</v>
      </c>
      <c r="AR56" s="377">
        <v>12.8</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3644851</v>
      </c>
      <c r="AN57" s="365">
        <v>26106</v>
      </c>
      <c r="AO57" s="366">
        <v>-26.4</v>
      </c>
      <c r="AP57" s="367">
        <v>43226</v>
      </c>
      <c r="AQ57" s="368">
        <v>1.3</v>
      </c>
      <c r="AR57" s="369">
        <v>-27.7</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1768194</v>
      </c>
      <c r="AN58" s="373">
        <v>12665</v>
      </c>
      <c r="AO58" s="374">
        <v>-51.8</v>
      </c>
      <c r="AP58" s="375">
        <v>22622</v>
      </c>
      <c r="AQ58" s="376">
        <v>-0.2</v>
      </c>
      <c r="AR58" s="377">
        <v>-51.6</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7381495</v>
      </c>
      <c r="AN59" s="365">
        <v>52484</v>
      </c>
      <c r="AO59" s="366">
        <v>101</v>
      </c>
      <c r="AP59" s="367">
        <v>42836</v>
      </c>
      <c r="AQ59" s="368">
        <v>-0.9</v>
      </c>
      <c r="AR59" s="369">
        <v>101.9</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5208154</v>
      </c>
      <c r="AN60" s="373">
        <v>37031</v>
      </c>
      <c r="AO60" s="374">
        <v>192.4</v>
      </c>
      <c r="AP60" s="375">
        <v>22936</v>
      </c>
      <c r="AQ60" s="376">
        <v>1.4</v>
      </c>
      <c r="AR60" s="377">
        <v>191</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5571031</v>
      </c>
      <c r="AN61" s="380">
        <v>40315</v>
      </c>
      <c r="AO61" s="381">
        <v>1.2</v>
      </c>
      <c r="AP61" s="382">
        <v>42772</v>
      </c>
      <c r="AQ61" s="383">
        <v>-4.0999999999999996</v>
      </c>
      <c r="AR61" s="369">
        <v>5.3</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3849221</v>
      </c>
      <c r="AN62" s="373">
        <v>27873</v>
      </c>
      <c r="AO62" s="374">
        <v>17.5</v>
      </c>
      <c r="AP62" s="375">
        <v>23696</v>
      </c>
      <c r="AQ62" s="376">
        <v>-4.0999999999999996</v>
      </c>
      <c r="AR62" s="377">
        <v>21.6</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teq9EY3Z6rmTeOOViBlo8yJLkLZcLVdhZN7ibX1xDq69Eg5kS8tnnfjx7vpWoOhc7aVjQW1O4zog3iTz3HHCWQ==" saltValue="Vo6ntGs4gn3hQMaKfO90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570</v>
      </c>
    </row>
    <row r="120" spans="125:125" ht="13.5" hidden="1" customHeight="1"/>
    <row r="121" spans="125:125" ht="13.5" hidden="1" customHeight="1">
      <c r="DU121" s="291"/>
    </row>
  </sheetData>
  <sheetProtection algorithmName="SHA-512" hashValue="TqEY9BL/UP5la9UPE4pqrdOj16aThLgYqkrdNVwAQz8EhcZCLUUugLw+pwWbxkWf4Jb+MIW4+4PvfGQ+IShUZw==" saltValue="oLEDHgrBY7Te7R5VEjrK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571</v>
      </c>
    </row>
  </sheetData>
  <sheetProtection algorithmName="SHA-512" hashValue="uRRUFIje89JdDjA52z2STxzg736veLNp1gbvmrO0n6P7zCMDxdwXw5veRhvblNwaFlVYgTJ4J/+6VWmgosMIig==" saltValue="U+g+FFfy9heUDFX9njJi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40" t="s">
        <v>3</v>
      </c>
      <c r="D47" s="1240"/>
      <c r="E47" s="1241"/>
      <c r="F47" s="11">
        <v>13.89</v>
      </c>
      <c r="G47" s="12">
        <v>16.29</v>
      </c>
      <c r="H47" s="12">
        <v>16.989999999999998</v>
      </c>
      <c r="I47" s="12">
        <v>20.74</v>
      </c>
      <c r="J47" s="13">
        <v>20.77</v>
      </c>
    </row>
    <row r="48" spans="2:10" ht="57.75" customHeight="1">
      <c r="B48" s="14"/>
      <c r="C48" s="1242" t="s">
        <v>4</v>
      </c>
      <c r="D48" s="1242"/>
      <c r="E48" s="1243"/>
      <c r="F48" s="15">
        <v>8.7100000000000009</v>
      </c>
      <c r="G48" s="16">
        <v>8.9499999999999993</v>
      </c>
      <c r="H48" s="16">
        <v>10.34</v>
      </c>
      <c r="I48" s="16">
        <v>8.73</v>
      </c>
      <c r="J48" s="17">
        <v>12.51</v>
      </c>
    </row>
    <row r="49" spans="2:10" ht="57.75" customHeight="1" thickBot="1">
      <c r="B49" s="18"/>
      <c r="C49" s="1244" t="s">
        <v>5</v>
      </c>
      <c r="D49" s="1244"/>
      <c r="E49" s="1245"/>
      <c r="F49" s="19">
        <v>3.38</v>
      </c>
      <c r="G49" s="20">
        <v>3.46</v>
      </c>
      <c r="H49" s="20">
        <v>2.2599999999999998</v>
      </c>
      <c r="I49" s="20">
        <v>3.25</v>
      </c>
      <c r="J49" s="21">
        <v>3.25</v>
      </c>
    </row>
    <row r="50" spans="2:10" ht="13.5" customHeight="1"/>
  </sheetData>
  <sheetProtection algorithmName="SHA-512" hashValue="ZiqhaURvmv0CALjyOwDapHucbWXxEJDxekgt8LxVWB3TBwAjMlHXzjFTDc/BsKhD3G5J3LjbJftILmD2E2Ydlw==" saltValue="68lqQwno/9V2SU7e3F8a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4" sqref="J34"/>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52" t="s">
        <v>577</v>
      </c>
      <c r="D34" s="1252"/>
      <c r="E34" s="1253"/>
      <c r="F34" s="32">
        <v>7.5</v>
      </c>
      <c r="G34" s="33">
        <v>7.92</v>
      </c>
      <c r="H34" s="33">
        <v>9.48</v>
      </c>
      <c r="I34" s="33">
        <v>8.0299999999999994</v>
      </c>
      <c r="J34" s="34">
        <v>11.58</v>
      </c>
      <c r="K34" s="22"/>
      <c r="L34" s="22"/>
      <c r="M34" s="22"/>
      <c r="N34" s="22"/>
      <c r="O34" s="22"/>
      <c r="P34" s="22"/>
    </row>
    <row r="35" spans="1:16" ht="39" customHeight="1">
      <c r="A35" s="22"/>
      <c r="B35" s="35"/>
      <c r="C35" s="1246" t="s">
        <v>578</v>
      </c>
      <c r="D35" s="1247"/>
      <c r="E35" s="1248"/>
      <c r="F35" s="36">
        <v>2.86</v>
      </c>
      <c r="G35" s="37">
        <v>4.17</v>
      </c>
      <c r="H35" s="37">
        <v>2.94</v>
      </c>
      <c r="I35" s="37">
        <v>2.91</v>
      </c>
      <c r="J35" s="38">
        <v>2.46</v>
      </c>
      <c r="K35" s="22"/>
      <c r="L35" s="22"/>
      <c r="M35" s="22"/>
      <c r="N35" s="22"/>
      <c r="O35" s="22"/>
      <c r="P35" s="22"/>
    </row>
    <row r="36" spans="1:16" ht="39" customHeight="1">
      <c r="A36" s="22"/>
      <c r="B36" s="35"/>
      <c r="C36" s="1246" t="s">
        <v>579</v>
      </c>
      <c r="D36" s="1247"/>
      <c r="E36" s="1248"/>
      <c r="F36" s="36">
        <v>1.33</v>
      </c>
      <c r="G36" s="37">
        <v>1.38</v>
      </c>
      <c r="H36" s="37">
        <v>1.26</v>
      </c>
      <c r="I36" s="37">
        <v>1.83</v>
      </c>
      <c r="J36" s="38">
        <v>2.0499999999999998</v>
      </c>
      <c r="K36" s="22"/>
      <c r="L36" s="22"/>
      <c r="M36" s="22"/>
      <c r="N36" s="22"/>
      <c r="O36" s="22"/>
      <c r="P36" s="22"/>
    </row>
    <row r="37" spans="1:16" ht="39" customHeight="1">
      <c r="A37" s="22"/>
      <c r="B37" s="35"/>
      <c r="C37" s="1246" t="s">
        <v>580</v>
      </c>
      <c r="D37" s="1247"/>
      <c r="E37" s="1248"/>
      <c r="F37" s="36">
        <v>1.36</v>
      </c>
      <c r="G37" s="37">
        <v>2.3199999999999998</v>
      </c>
      <c r="H37" s="37">
        <v>3.15</v>
      </c>
      <c r="I37" s="37">
        <v>0.56999999999999995</v>
      </c>
      <c r="J37" s="38">
        <v>0.54</v>
      </c>
      <c r="K37" s="22"/>
      <c r="L37" s="22"/>
      <c r="M37" s="22"/>
      <c r="N37" s="22"/>
      <c r="O37" s="22"/>
      <c r="P37" s="22"/>
    </row>
    <row r="38" spans="1:16" ht="39" customHeight="1">
      <c r="A38" s="22"/>
      <c r="B38" s="35"/>
      <c r="C38" s="1246" t="s">
        <v>581</v>
      </c>
      <c r="D38" s="1247"/>
      <c r="E38" s="1248"/>
      <c r="F38" s="36">
        <v>0.16</v>
      </c>
      <c r="G38" s="37">
        <v>0.27</v>
      </c>
      <c r="H38" s="37">
        <v>0.24</v>
      </c>
      <c r="I38" s="37">
        <v>0.13</v>
      </c>
      <c r="J38" s="38">
        <v>0.38</v>
      </c>
      <c r="K38" s="22"/>
      <c r="L38" s="22"/>
      <c r="M38" s="22"/>
      <c r="N38" s="22"/>
      <c r="O38" s="22"/>
      <c r="P38" s="22"/>
    </row>
    <row r="39" spans="1:16" ht="39" customHeight="1">
      <c r="A39" s="22"/>
      <c r="B39" s="35"/>
      <c r="C39" s="1246" t="s">
        <v>582</v>
      </c>
      <c r="D39" s="1247"/>
      <c r="E39" s="1248"/>
      <c r="F39" s="36">
        <v>0.59</v>
      </c>
      <c r="G39" s="37">
        <v>0.47</v>
      </c>
      <c r="H39" s="37">
        <v>0.42</v>
      </c>
      <c r="I39" s="37">
        <v>0.33</v>
      </c>
      <c r="J39" s="38">
        <v>0.36</v>
      </c>
      <c r="K39" s="22"/>
      <c r="L39" s="22"/>
      <c r="M39" s="22"/>
      <c r="N39" s="22"/>
      <c r="O39" s="22"/>
      <c r="P39" s="22"/>
    </row>
    <row r="40" spans="1:16" ht="39" customHeight="1">
      <c r="A40" s="22"/>
      <c r="B40" s="35"/>
      <c r="C40" s="1246" t="s">
        <v>583</v>
      </c>
      <c r="D40" s="1247"/>
      <c r="E40" s="1248"/>
      <c r="F40" s="36">
        <v>0.76</v>
      </c>
      <c r="G40" s="37">
        <v>0.77</v>
      </c>
      <c r="H40" s="37">
        <v>0.57999999999999996</v>
      </c>
      <c r="I40" s="37">
        <v>0.74</v>
      </c>
      <c r="J40" s="38">
        <v>0.28999999999999998</v>
      </c>
      <c r="K40" s="22"/>
      <c r="L40" s="22"/>
      <c r="M40" s="22"/>
      <c r="N40" s="22"/>
      <c r="O40" s="22"/>
      <c r="P40" s="22"/>
    </row>
    <row r="41" spans="1:16" ht="39" customHeight="1">
      <c r="A41" s="22"/>
      <c r="B41" s="35"/>
      <c r="C41" s="1246" t="s">
        <v>584</v>
      </c>
      <c r="D41" s="1247"/>
      <c r="E41" s="1248"/>
      <c r="F41" s="36">
        <v>0.42</v>
      </c>
      <c r="G41" s="37">
        <v>0.26</v>
      </c>
      <c r="H41" s="37">
        <v>0.18</v>
      </c>
      <c r="I41" s="37">
        <v>0.21</v>
      </c>
      <c r="J41" s="38">
        <v>0.15</v>
      </c>
      <c r="K41" s="22"/>
      <c r="L41" s="22"/>
      <c r="M41" s="22"/>
      <c r="N41" s="22"/>
      <c r="O41" s="22"/>
      <c r="P41" s="22"/>
    </row>
    <row r="42" spans="1:16" ht="39" customHeight="1">
      <c r="A42" s="22"/>
      <c r="B42" s="39"/>
      <c r="C42" s="1246" t="s">
        <v>585</v>
      </c>
      <c r="D42" s="1247"/>
      <c r="E42" s="1248"/>
      <c r="F42" s="36" t="s">
        <v>531</v>
      </c>
      <c r="G42" s="37" t="s">
        <v>531</v>
      </c>
      <c r="H42" s="37" t="s">
        <v>531</v>
      </c>
      <c r="I42" s="37" t="s">
        <v>531</v>
      </c>
      <c r="J42" s="38" t="s">
        <v>531</v>
      </c>
      <c r="K42" s="22"/>
      <c r="L42" s="22"/>
      <c r="M42" s="22"/>
      <c r="N42" s="22"/>
      <c r="O42" s="22"/>
      <c r="P42" s="22"/>
    </row>
    <row r="43" spans="1:16" ht="39" customHeight="1" thickBot="1">
      <c r="A43" s="22"/>
      <c r="B43" s="40"/>
      <c r="C43" s="1249" t="s">
        <v>586</v>
      </c>
      <c r="D43" s="1250"/>
      <c r="E43" s="1251"/>
      <c r="F43" s="41">
        <v>0.3</v>
      </c>
      <c r="G43" s="42">
        <v>0.28999999999999998</v>
      </c>
      <c r="H43" s="42">
        <v>0.19</v>
      </c>
      <c r="I43" s="42">
        <v>0.11</v>
      </c>
      <c r="J43" s="43">
        <v>0.16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bSl8pnH5sDh7DeHMD5gPTdubS4mv2OAQ4wCP0fiXOKQc6IcTALjc2OCPKUXSHwY5bk7V0cMIRBErDCvdJnCFA==" saltValue="RM2VGtm571dUWGnlTT3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72" t="s">
        <v>10</v>
      </c>
      <c r="C45" s="1273"/>
      <c r="D45" s="58"/>
      <c r="E45" s="1278" t="s">
        <v>11</v>
      </c>
      <c r="F45" s="1278"/>
      <c r="G45" s="1278"/>
      <c r="H45" s="1278"/>
      <c r="I45" s="1278"/>
      <c r="J45" s="1279"/>
      <c r="K45" s="59">
        <v>2428</v>
      </c>
      <c r="L45" s="60">
        <v>2614</v>
      </c>
      <c r="M45" s="60">
        <v>2853</v>
      </c>
      <c r="N45" s="60">
        <v>3233</v>
      </c>
      <c r="O45" s="61">
        <v>3437</v>
      </c>
      <c r="P45" s="48"/>
      <c r="Q45" s="48"/>
      <c r="R45" s="48"/>
      <c r="S45" s="48"/>
      <c r="T45" s="48"/>
      <c r="U45" s="48"/>
    </row>
    <row r="46" spans="1:21" ht="30.75" customHeight="1">
      <c r="A46" s="48"/>
      <c r="B46" s="1274"/>
      <c r="C46" s="1275"/>
      <c r="D46" s="62"/>
      <c r="E46" s="1256" t="s">
        <v>12</v>
      </c>
      <c r="F46" s="1256"/>
      <c r="G46" s="1256"/>
      <c r="H46" s="1256"/>
      <c r="I46" s="1256"/>
      <c r="J46" s="1257"/>
      <c r="K46" s="63" t="s">
        <v>531</v>
      </c>
      <c r="L46" s="64" t="s">
        <v>531</v>
      </c>
      <c r="M46" s="64" t="s">
        <v>531</v>
      </c>
      <c r="N46" s="64" t="s">
        <v>531</v>
      </c>
      <c r="O46" s="65" t="s">
        <v>531</v>
      </c>
      <c r="P46" s="48"/>
      <c r="Q46" s="48"/>
      <c r="R46" s="48"/>
      <c r="S46" s="48"/>
      <c r="T46" s="48"/>
      <c r="U46" s="48"/>
    </row>
    <row r="47" spans="1:21" ht="30.75" customHeight="1">
      <c r="A47" s="48"/>
      <c r="B47" s="1274"/>
      <c r="C47" s="1275"/>
      <c r="D47" s="62"/>
      <c r="E47" s="1256" t="s">
        <v>13</v>
      </c>
      <c r="F47" s="1256"/>
      <c r="G47" s="1256"/>
      <c r="H47" s="1256"/>
      <c r="I47" s="1256"/>
      <c r="J47" s="1257"/>
      <c r="K47" s="63" t="s">
        <v>531</v>
      </c>
      <c r="L47" s="64" t="s">
        <v>531</v>
      </c>
      <c r="M47" s="64" t="s">
        <v>531</v>
      </c>
      <c r="N47" s="64" t="s">
        <v>531</v>
      </c>
      <c r="O47" s="65" t="s">
        <v>531</v>
      </c>
      <c r="P47" s="48"/>
      <c r="Q47" s="48"/>
      <c r="R47" s="48"/>
      <c r="S47" s="48"/>
      <c r="T47" s="48"/>
      <c r="U47" s="48"/>
    </row>
    <row r="48" spans="1:21" ht="30.75" customHeight="1">
      <c r="A48" s="48"/>
      <c r="B48" s="1274"/>
      <c r="C48" s="1275"/>
      <c r="D48" s="62"/>
      <c r="E48" s="1256" t="s">
        <v>14</v>
      </c>
      <c r="F48" s="1256"/>
      <c r="G48" s="1256"/>
      <c r="H48" s="1256"/>
      <c r="I48" s="1256"/>
      <c r="J48" s="1257"/>
      <c r="K48" s="63">
        <v>581</v>
      </c>
      <c r="L48" s="64">
        <v>557</v>
      </c>
      <c r="M48" s="64">
        <v>489</v>
      </c>
      <c r="N48" s="64">
        <v>435</v>
      </c>
      <c r="O48" s="65">
        <v>450</v>
      </c>
      <c r="P48" s="48"/>
      <c r="Q48" s="48"/>
      <c r="R48" s="48"/>
      <c r="S48" s="48"/>
      <c r="T48" s="48"/>
      <c r="U48" s="48"/>
    </row>
    <row r="49" spans="1:21" ht="30.75" customHeight="1">
      <c r="A49" s="48"/>
      <c r="B49" s="1274"/>
      <c r="C49" s="1275"/>
      <c r="D49" s="62"/>
      <c r="E49" s="1256" t="s">
        <v>15</v>
      </c>
      <c r="F49" s="1256"/>
      <c r="G49" s="1256"/>
      <c r="H49" s="1256"/>
      <c r="I49" s="1256"/>
      <c r="J49" s="1257"/>
      <c r="K49" s="63">
        <v>91</v>
      </c>
      <c r="L49" s="64">
        <v>81</v>
      </c>
      <c r="M49" s="64">
        <v>65</v>
      </c>
      <c r="N49" s="64">
        <v>52</v>
      </c>
      <c r="O49" s="65">
        <v>34</v>
      </c>
      <c r="P49" s="48"/>
      <c r="Q49" s="48"/>
      <c r="R49" s="48"/>
      <c r="S49" s="48"/>
      <c r="T49" s="48"/>
      <c r="U49" s="48"/>
    </row>
    <row r="50" spans="1:21" ht="30.75" customHeight="1">
      <c r="A50" s="48"/>
      <c r="B50" s="1274"/>
      <c r="C50" s="1275"/>
      <c r="D50" s="62"/>
      <c r="E50" s="1256" t="s">
        <v>16</v>
      </c>
      <c r="F50" s="1256"/>
      <c r="G50" s="1256"/>
      <c r="H50" s="1256"/>
      <c r="I50" s="1256"/>
      <c r="J50" s="1257"/>
      <c r="K50" s="63">
        <v>109</v>
      </c>
      <c r="L50" s="64">
        <v>25</v>
      </c>
      <c r="M50" s="64">
        <v>61</v>
      </c>
      <c r="N50" s="64">
        <v>26</v>
      </c>
      <c r="O50" s="65">
        <v>23</v>
      </c>
      <c r="P50" s="48"/>
      <c r="Q50" s="48"/>
      <c r="R50" s="48"/>
      <c r="S50" s="48"/>
      <c r="T50" s="48"/>
      <c r="U50" s="48"/>
    </row>
    <row r="51" spans="1:21" ht="30.75" customHeight="1">
      <c r="A51" s="48"/>
      <c r="B51" s="1276"/>
      <c r="C51" s="1277"/>
      <c r="D51" s="66"/>
      <c r="E51" s="1256" t="s">
        <v>17</v>
      </c>
      <c r="F51" s="1256"/>
      <c r="G51" s="1256"/>
      <c r="H51" s="1256"/>
      <c r="I51" s="1256"/>
      <c r="J51" s="1257"/>
      <c r="K51" s="63" t="s">
        <v>531</v>
      </c>
      <c r="L51" s="64" t="s">
        <v>531</v>
      </c>
      <c r="M51" s="64" t="s">
        <v>531</v>
      </c>
      <c r="N51" s="64" t="s">
        <v>531</v>
      </c>
      <c r="O51" s="65" t="s">
        <v>531</v>
      </c>
      <c r="P51" s="48"/>
      <c r="Q51" s="48"/>
      <c r="R51" s="48"/>
      <c r="S51" s="48"/>
      <c r="T51" s="48"/>
      <c r="U51" s="48"/>
    </row>
    <row r="52" spans="1:21" ht="30.75" customHeight="1">
      <c r="A52" s="48"/>
      <c r="B52" s="1254" t="s">
        <v>18</v>
      </c>
      <c r="C52" s="1255"/>
      <c r="D52" s="66"/>
      <c r="E52" s="1256" t="s">
        <v>19</v>
      </c>
      <c r="F52" s="1256"/>
      <c r="G52" s="1256"/>
      <c r="H52" s="1256"/>
      <c r="I52" s="1256"/>
      <c r="J52" s="1257"/>
      <c r="K52" s="63">
        <v>2196</v>
      </c>
      <c r="L52" s="64">
        <v>2132</v>
      </c>
      <c r="M52" s="64">
        <v>2127</v>
      </c>
      <c r="N52" s="64">
        <v>2025</v>
      </c>
      <c r="O52" s="65">
        <v>1874</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1013</v>
      </c>
      <c r="L53" s="69">
        <v>1145</v>
      </c>
      <c r="M53" s="69">
        <v>1341</v>
      </c>
      <c r="N53" s="69">
        <v>1721</v>
      </c>
      <c r="O53" s="70">
        <v>2070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2" t="s">
        <v>24</v>
      </c>
      <c r="C57" s="1263"/>
      <c r="D57" s="1266" t="s">
        <v>25</v>
      </c>
      <c r="E57" s="1267"/>
      <c r="F57" s="1267"/>
      <c r="G57" s="1267"/>
      <c r="H57" s="1267"/>
      <c r="I57" s="1267"/>
      <c r="J57" s="1268"/>
      <c r="K57" s="83"/>
      <c r="L57" s="84"/>
      <c r="M57" s="84"/>
      <c r="N57" s="84"/>
      <c r="O57" s="85"/>
    </row>
    <row r="58" spans="1:21" ht="31.5" customHeight="1" thickBot="1">
      <c r="B58" s="1264"/>
      <c r="C58" s="1265"/>
      <c r="D58" s="1269" t="s">
        <v>26</v>
      </c>
      <c r="E58" s="1270"/>
      <c r="F58" s="1270"/>
      <c r="G58" s="1270"/>
      <c r="H58" s="1270"/>
      <c r="I58" s="1270"/>
      <c r="J58" s="1271"/>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LlRYN4wq+zpufytlQljPx+/QKd91pk9pxIHlnu4ri5meuM2EQ+LVaktZVa2yWIhXwEX4ucK5jexGUm1WbY7A==" saltValue="kltP8tC6yMbVDB0FHfCG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3" sqref="E43:H43"/>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572</v>
      </c>
      <c r="J40" s="100" t="s">
        <v>573</v>
      </c>
      <c r="K40" s="100" t="s">
        <v>574</v>
      </c>
      <c r="L40" s="100" t="s">
        <v>575</v>
      </c>
      <c r="M40" s="101" t="s">
        <v>576</v>
      </c>
    </row>
    <row r="41" spans="2:13" ht="27.75" customHeight="1">
      <c r="B41" s="1292" t="s">
        <v>29</v>
      </c>
      <c r="C41" s="1293"/>
      <c r="D41" s="102"/>
      <c r="E41" s="1294" t="s">
        <v>30</v>
      </c>
      <c r="F41" s="1294"/>
      <c r="G41" s="1294"/>
      <c r="H41" s="1295"/>
      <c r="I41" s="103">
        <v>26776</v>
      </c>
      <c r="J41" s="104">
        <v>26750</v>
      </c>
      <c r="K41" s="104">
        <v>25890</v>
      </c>
      <c r="L41" s="104">
        <v>26231</v>
      </c>
      <c r="M41" s="105">
        <v>26797</v>
      </c>
    </row>
    <row r="42" spans="2:13" ht="27.75" customHeight="1">
      <c r="B42" s="1282"/>
      <c r="C42" s="1283"/>
      <c r="D42" s="106"/>
      <c r="E42" s="1286" t="s">
        <v>31</v>
      </c>
      <c r="F42" s="1286"/>
      <c r="G42" s="1286"/>
      <c r="H42" s="1287"/>
      <c r="I42" s="107">
        <v>6977</v>
      </c>
      <c r="J42" s="108">
        <v>5691</v>
      </c>
      <c r="K42" s="108">
        <v>4716</v>
      </c>
      <c r="L42" s="108">
        <v>4792</v>
      </c>
      <c r="M42" s="109">
        <v>4447</v>
      </c>
    </row>
    <row r="43" spans="2:13" ht="27.75" customHeight="1">
      <c r="B43" s="1282"/>
      <c r="C43" s="1283"/>
      <c r="D43" s="106"/>
      <c r="E43" s="1286" t="s">
        <v>32</v>
      </c>
      <c r="F43" s="1286"/>
      <c r="G43" s="1286"/>
      <c r="H43" s="1287"/>
      <c r="I43" s="107">
        <v>6957</v>
      </c>
      <c r="J43" s="108">
        <v>6585</v>
      </c>
      <c r="K43" s="108">
        <v>5880</v>
      </c>
      <c r="L43" s="108">
        <v>5003</v>
      </c>
      <c r="M43" s="109">
        <v>5330</v>
      </c>
    </row>
    <row r="44" spans="2:13" ht="27.75" customHeight="1">
      <c r="B44" s="1282"/>
      <c r="C44" s="1283"/>
      <c r="D44" s="106"/>
      <c r="E44" s="1286" t="s">
        <v>33</v>
      </c>
      <c r="F44" s="1286"/>
      <c r="G44" s="1286"/>
      <c r="H44" s="1287"/>
      <c r="I44" s="107">
        <v>350</v>
      </c>
      <c r="J44" s="108">
        <v>242</v>
      </c>
      <c r="K44" s="108">
        <v>151</v>
      </c>
      <c r="L44" s="108">
        <v>82</v>
      </c>
      <c r="M44" s="109">
        <v>356</v>
      </c>
    </row>
    <row r="45" spans="2:13" ht="27.75" customHeight="1">
      <c r="B45" s="1282"/>
      <c r="C45" s="1283"/>
      <c r="D45" s="106"/>
      <c r="E45" s="1286" t="s">
        <v>34</v>
      </c>
      <c r="F45" s="1286"/>
      <c r="G45" s="1286"/>
      <c r="H45" s="1287"/>
      <c r="I45" s="107">
        <v>7021</v>
      </c>
      <c r="J45" s="108">
        <v>6604</v>
      </c>
      <c r="K45" s="108">
        <v>6555</v>
      </c>
      <c r="L45" s="108">
        <v>6373</v>
      </c>
      <c r="M45" s="109">
        <v>6010</v>
      </c>
    </row>
    <row r="46" spans="2:13" ht="27.75" customHeight="1">
      <c r="B46" s="1282"/>
      <c r="C46" s="1283"/>
      <c r="D46" s="110"/>
      <c r="E46" s="1286" t="s">
        <v>35</v>
      </c>
      <c r="F46" s="1286"/>
      <c r="G46" s="1286"/>
      <c r="H46" s="1287"/>
      <c r="I46" s="107" t="s">
        <v>531</v>
      </c>
      <c r="J46" s="108" t="s">
        <v>531</v>
      </c>
      <c r="K46" s="108" t="s">
        <v>531</v>
      </c>
      <c r="L46" s="108" t="s">
        <v>531</v>
      </c>
      <c r="M46" s="109">
        <v>0</v>
      </c>
    </row>
    <row r="47" spans="2:13" ht="27.75" customHeight="1">
      <c r="B47" s="1282"/>
      <c r="C47" s="1283"/>
      <c r="D47" s="111"/>
      <c r="E47" s="1296" t="s">
        <v>36</v>
      </c>
      <c r="F47" s="1297"/>
      <c r="G47" s="1297"/>
      <c r="H47" s="1298"/>
      <c r="I47" s="107" t="s">
        <v>531</v>
      </c>
      <c r="J47" s="108" t="s">
        <v>531</v>
      </c>
      <c r="K47" s="108" t="s">
        <v>531</v>
      </c>
      <c r="L47" s="108" t="s">
        <v>531</v>
      </c>
      <c r="M47" s="109" t="s">
        <v>531</v>
      </c>
    </row>
    <row r="48" spans="2:13" ht="27.75" customHeight="1">
      <c r="B48" s="1282"/>
      <c r="C48" s="1283"/>
      <c r="D48" s="106"/>
      <c r="E48" s="1286" t="s">
        <v>37</v>
      </c>
      <c r="F48" s="1286"/>
      <c r="G48" s="1286"/>
      <c r="H48" s="1287"/>
      <c r="I48" s="107" t="s">
        <v>531</v>
      </c>
      <c r="J48" s="108" t="s">
        <v>531</v>
      </c>
      <c r="K48" s="108" t="s">
        <v>531</v>
      </c>
      <c r="L48" s="108" t="s">
        <v>531</v>
      </c>
      <c r="M48" s="109" t="s">
        <v>531</v>
      </c>
    </row>
    <row r="49" spans="2:13" ht="27.75" customHeight="1">
      <c r="B49" s="1284"/>
      <c r="C49" s="1285"/>
      <c r="D49" s="106"/>
      <c r="E49" s="1286" t="s">
        <v>38</v>
      </c>
      <c r="F49" s="1286"/>
      <c r="G49" s="1286"/>
      <c r="H49" s="1287"/>
      <c r="I49" s="107" t="s">
        <v>531</v>
      </c>
      <c r="J49" s="108" t="s">
        <v>531</v>
      </c>
      <c r="K49" s="108" t="s">
        <v>531</v>
      </c>
      <c r="L49" s="108" t="s">
        <v>531</v>
      </c>
      <c r="M49" s="109" t="s">
        <v>531</v>
      </c>
    </row>
    <row r="50" spans="2:13" ht="27.75" customHeight="1">
      <c r="B50" s="1280" t="s">
        <v>39</v>
      </c>
      <c r="C50" s="1281"/>
      <c r="D50" s="112"/>
      <c r="E50" s="1286" t="s">
        <v>40</v>
      </c>
      <c r="F50" s="1286"/>
      <c r="G50" s="1286"/>
      <c r="H50" s="1287"/>
      <c r="I50" s="107">
        <v>7753</v>
      </c>
      <c r="J50" s="108">
        <v>9734</v>
      </c>
      <c r="K50" s="108">
        <v>11188</v>
      </c>
      <c r="L50" s="108">
        <v>14920</v>
      </c>
      <c r="M50" s="109">
        <v>15890</v>
      </c>
    </row>
    <row r="51" spans="2:13" ht="27.75" customHeight="1">
      <c r="B51" s="1282"/>
      <c r="C51" s="1283"/>
      <c r="D51" s="106"/>
      <c r="E51" s="1286" t="s">
        <v>41</v>
      </c>
      <c r="F51" s="1286"/>
      <c r="G51" s="1286"/>
      <c r="H51" s="1287"/>
      <c r="I51" s="107">
        <v>10261</v>
      </c>
      <c r="J51" s="108">
        <v>10618</v>
      </c>
      <c r="K51" s="108">
        <v>10302</v>
      </c>
      <c r="L51" s="108">
        <v>9918</v>
      </c>
      <c r="M51" s="109">
        <v>9699</v>
      </c>
    </row>
    <row r="52" spans="2:13" ht="27.75" customHeight="1">
      <c r="B52" s="1284"/>
      <c r="C52" s="1285"/>
      <c r="D52" s="106"/>
      <c r="E52" s="1286" t="s">
        <v>42</v>
      </c>
      <c r="F52" s="1286"/>
      <c r="G52" s="1286"/>
      <c r="H52" s="1287"/>
      <c r="I52" s="107">
        <v>15794</v>
      </c>
      <c r="J52" s="108">
        <v>14562</v>
      </c>
      <c r="K52" s="108">
        <v>13252</v>
      </c>
      <c r="L52" s="108">
        <v>12300</v>
      </c>
      <c r="M52" s="109">
        <v>11635</v>
      </c>
    </row>
    <row r="53" spans="2:13" ht="27.75" customHeight="1" thickBot="1">
      <c r="B53" s="1288" t="s">
        <v>43</v>
      </c>
      <c r="C53" s="1289"/>
      <c r="D53" s="113"/>
      <c r="E53" s="1290" t="s">
        <v>44</v>
      </c>
      <c r="F53" s="1290"/>
      <c r="G53" s="1290"/>
      <c r="H53" s="1291"/>
      <c r="I53" s="114">
        <v>14271</v>
      </c>
      <c r="J53" s="115">
        <v>10957</v>
      </c>
      <c r="K53" s="115">
        <v>8450</v>
      </c>
      <c r="L53" s="115">
        <v>5343</v>
      </c>
      <c r="M53" s="116">
        <v>5716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Y9i9Q08z5NoNFJ2aXpysHPdkdqjzJiG+BPJ/fv1X1DaGOIdfGasbB3KBfeYvXbjX4Y8rzIeABWrT4fE3FhWgQ==" saltValue="YKNz9apz1Hy4Q0oZzpqH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574</v>
      </c>
      <c r="G54" s="125" t="s">
        <v>575</v>
      </c>
      <c r="H54" s="126" t="s">
        <v>576</v>
      </c>
    </row>
    <row r="55" spans="2:8" ht="52.5" customHeight="1">
      <c r="B55" s="127"/>
      <c r="C55" s="1307" t="s">
        <v>47</v>
      </c>
      <c r="D55" s="1307"/>
      <c r="E55" s="1308"/>
      <c r="F55" s="128">
        <v>4911</v>
      </c>
      <c r="G55" s="128">
        <v>6250</v>
      </c>
      <c r="H55" s="129">
        <v>6142</v>
      </c>
    </row>
    <row r="56" spans="2:8" ht="52.5" customHeight="1">
      <c r="B56" s="130"/>
      <c r="C56" s="1309" t="s">
        <v>48</v>
      </c>
      <c r="D56" s="1309"/>
      <c r="E56" s="1310"/>
      <c r="F56" s="131" t="s">
        <v>531</v>
      </c>
      <c r="G56" s="131" t="s">
        <v>531</v>
      </c>
      <c r="H56" s="132" t="s">
        <v>531</v>
      </c>
    </row>
    <row r="57" spans="2:8" ht="53.25" customHeight="1">
      <c r="B57" s="130"/>
      <c r="C57" s="1311" t="s">
        <v>49</v>
      </c>
      <c r="D57" s="1311"/>
      <c r="E57" s="1312"/>
      <c r="F57" s="133">
        <v>5538</v>
      </c>
      <c r="G57" s="133">
        <v>7927</v>
      </c>
      <c r="H57" s="134">
        <v>8975</v>
      </c>
    </row>
    <row r="58" spans="2:8" ht="45.75" customHeight="1">
      <c r="B58" s="135"/>
      <c r="C58" s="1299" t="s">
        <v>593</v>
      </c>
      <c r="D58" s="1300"/>
      <c r="E58" s="1301"/>
      <c r="F58" s="136">
        <v>3982</v>
      </c>
      <c r="G58" s="136">
        <v>6095</v>
      </c>
      <c r="H58" s="137">
        <v>6258</v>
      </c>
    </row>
    <row r="59" spans="2:8" ht="45.75" customHeight="1">
      <c r="B59" s="135"/>
      <c r="C59" s="1299" t="s">
        <v>594</v>
      </c>
      <c r="D59" s="1300"/>
      <c r="E59" s="1301"/>
      <c r="F59" s="136">
        <v>970</v>
      </c>
      <c r="G59" s="136">
        <v>1254</v>
      </c>
      <c r="H59" s="137">
        <v>1146</v>
      </c>
    </row>
    <row r="60" spans="2:8" ht="45.75" customHeight="1">
      <c r="B60" s="135"/>
      <c r="C60" s="1299" t="s">
        <v>597</v>
      </c>
      <c r="D60" s="1300"/>
      <c r="E60" s="1301"/>
      <c r="F60" s="386" t="s">
        <v>531</v>
      </c>
      <c r="G60" s="386" t="s">
        <v>531</v>
      </c>
      <c r="H60" s="137">
        <v>1000</v>
      </c>
    </row>
    <row r="61" spans="2:8" ht="45.75" customHeight="1">
      <c r="B61" s="135"/>
      <c r="C61" s="1299" t="s">
        <v>595</v>
      </c>
      <c r="D61" s="1300"/>
      <c r="E61" s="1301"/>
      <c r="F61" s="136">
        <v>200</v>
      </c>
      <c r="G61" s="136">
        <v>198</v>
      </c>
      <c r="H61" s="137">
        <v>199</v>
      </c>
    </row>
    <row r="62" spans="2:8" ht="45.75" customHeight="1" thickBot="1">
      <c r="B62" s="138"/>
      <c r="C62" s="1302" t="s">
        <v>596</v>
      </c>
      <c r="D62" s="1303"/>
      <c r="E62" s="1304"/>
      <c r="F62" s="139">
        <v>203</v>
      </c>
      <c r="G62" s="139">
        <v>198</v>
      </c>
      <c r="H62" s="140">
        <v>196</v>
      </c>
    </row>
    <row r="63" spans="2:8" ht="52.5" customHeight="1" thickBot="1">
      <c r="B63" s="141"/>
      <c r="C63" s="1305" t="s">
        <v>50</v>
      </c>
      <c r="D63" s="1305"/>
      <c r="E63" s="1306"/>
      <c r="F63" s="142">
        <v>10449</v>
      </c>
      <c r="G63" s="142">
        <v>14177</v>
      </c>
      <c r="H63" s="143">
        <v>15117</v>
      </c>
    </row>
    <row r="64" spans="2:8" ht="15" customHeight="1"/>
  </sheetData>
  <sheetProtection algorithmName="SHA-512" hashValue="01sdSJ3KjmqyUGGZAcuaznOK5qBT6rIJlPX4838srbT6JljxVaZqb3atTXixtE0Qz6+j4WckCSMMQ0214IlCcA==" saltValue="vg1pFwNlTyLvYCEnhZvn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0" customHeight="1" zeroHeight="1"/>
  <cols>
    <col min="1" max="1" width="6.33203125" style="387" customWidth="1"/>
    <col min="2" max="107" width="2.44140625" style="387" customWidth="1"/>
    <col min="108" max="108" width="6.109375" style="389" customWidth="1"/>
    <col min="109" max="109" width="5.88671875" style="388"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c r="A1" s="424"/>
      <c r="B1" s="423"/>
      <c r="DD1" s="387"/>
      <c r="DE1" s="387"/>
    </row>
    <row r="2" spans="1:143" ht="25.5" customHeight="1">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91" customFormat="1" ht="13.2">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2"/>
      <c r="DG4" s="292"/>
      <c r="DH4" s="292"/>
      <c r="DI4" s="292"/>
      <c r="DJ4" s="292"/>
      <c r="DK4" s="292"/>
      <c r="DL4" s="292"/>
      <c r="DM4" s="292"/>
      <c r="DN4" s="292"/>
      <c r="DO4" s="292"/>
      <c r="DP4" s="292"/>
      <c r="DQ4" s="292"/>
      <c r="DR4" s="292"/>
      <c r="DS4" s="292"/>
      <c r="DT4" s="292"/>
      <c r="DU4" s="292"/>
      <c r="DV4" s="292"/>
      <c r="DW4" s="292"/>
    </row>
    <row r="5" spans="1:143" s="291" customFormat="1" ht="13.2">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2"/>
      <c r="DG5" s="292"/>
      <c r="DH5" s="292"/>
      <c r="DI5" s="292"/>
      <c r="DJ5" s="292"/>
      <c r="DK5" s="292"/>
      <c r="DL5" s="292"/>
      <c r="DM5" s="292"/>
      <c r="DN5" s="292"/>
      <c r="DO5" s="292"/>
      <c r="DP5" s="292"/>
      <c r="DQ5" s="292"/>
      <c r="DR5" s="292"/>
      <c r="DS5" s="292"/>
      <c r="DT5" s="292"/>
      <c r="DU5" s="292"/>
      <c r="DV5" s="292"/>
      <c r="DW5" s="292"/>
    </row>
    <row r="6" spans="1:143" s="291" customFormat="1" ht="13.2">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2"/>
      <c r="DG6" s="292"/>
      <c r="DH6" s="292"/>
      <c r="DI6" s="292"/>
      <c r="DJ6" s="292"/>
      <c r="DK6" s="292"/>
      <c r="DL6" s="292"/>
      <c r="DM6" s="292"/>
      <c r="DN6" s="292"/>
      <c r="DO6" s="292"/>
      <c r="DP6" s="292"/>
      <c r="DQ6" s="292"/>
      <c r="DR6" s="292"/>
      <c r="DS6" s="292"/>
      <c r="DT6" s="292"/>
      <c r="DU6" s="292"/>
      <c r="DV6" s="292"/>
      <c r="DW6" s="292"/>
    </row>
    <row r="7" spans="1:143" s="291" customFormat="1" ht="13.2">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2"/>
      <c r="DG7" s="292"/>
      <c r="DH7" s="292"/>
      <c r="DI7" s="292"/>
      <c r="DJ7" s="292"/>
      <c r="DK7" s="292"/>
      <c r="DL7" s="292"/>
      <c r="DM7" s="292"/>
      <c r="DN7" s="292"/>
      <c r="DO7" s="292"/>
      <c r="DP7" s="292"/>
      <c r="DQ7" s="292"/>
      <c r="DR7" s="292"/>
      <c r="DS7" s="292"/>
      <c r="DT7" s="292"/>
      <c r="DU7" s="292"/>
      <c r="DV7" s="292"/>
      <c r="DW7" s="292"/>
    </row>
    <row r="8" spans="1:143" s="291" customFormat="1" ht="13.2">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2"/>
      <c r="DG8" s="292"/>
      <c r="DH8" s="292"/>
      <c r="DI8" s="292"/>
      <c r="DJ8" s="292"/>
      <c r="DK8" s="292"/>
      <c r="DL8" s="292"/>
      <c r="DM8" s="292"/>
      <c r="DN8" s="292"/>
      <c r="DO8" s="292"/>
      <c r="DP8" s="292"/>
      <c r="DQ8" s="292"/>
      <c r="DR8" s="292"/>
      <c r="DS8" s="292"/>
      <c r="DT8" s="292"/>
      <c r="DU8" s="292"/>
      <c r="DV8" s="292"/>
      <c r="DW8" s="292"/>
    </row>
    <row r="9" spans="1:143" s="291" customFormat="1" ht="13.2">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2"/>
      <c r="DG9" s="292"/>
      <c r="DH9" s="292"/>
      <c r="DI9" s="292"/>
      <c r="DJ9" s="292"/>
      <c r="DK9" s="292"/>
      <c r="DL9" s="292"/>
      <c r="DM9" s="292"/>
      <c r="DN9" s="292"/>
      <c r="DO9" s="292"/>
      <c r="DP9" s="292"/>
      <c r="DQ9" s="292"/>
      <c r="DR9" s="292"/>
      <c r="DS9" s="292"/>
      <c r="DT9" s="292"/>
      <c r="DU9" s="292"/>
      <c r="DV9" s="292"/>
      <c r="DW9" s="292"/>
    </row>
    <row r="10" spans="1:143" s="291" customFormat="1" ht="13.2">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2">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2">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2"/>
      <c r="DG18" s="292"/>
      <c r="DH18" s="292"/>
      <c r="DI18" s="292"/>
      <c r="DJ18" s="292"/>
      <c r="DK18" s="292"/>
      <c r="DL18" s="292"/>
      <c r="DM18" s="292"/>
      <c r="DN18" s="292"/>
      <c r="DO18" s="292"/>
      <c r="DP18" s="292"/>
      <c r="DQ18" s="292"/>
      <c r="DR18" s="292"/>
      <c r="DS18" s="292"/>
      <c r="DT18" s="292"/>
      <c r="DU18" s="292"/>
      <c r="DV18" s="292"/>
      <c r="DW18" s="292"/>
    </row>
    <row r="19" spans="1:351" ht="13.2">
      <c r="DD19" s="387"/>
      <c r="DE19" s="387"/>
    </row>
    <row r="20" spans="1:351" ht="13.2">
      <c r="DD20" s="387"/>
      <c r="DE20" s="387"/>
    </row>
    <row r="21" spans="1:351" ht="16.2">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6.2">
      <c r="B22" s="388"/>
      <c r="MM22" s="419"/>
    </row>
    <row r="23" spans="1:351" ht="13.2">
      <c r="B23" s="388"/>
    </row>
    <row r="24" spans="1:351" ht="13.2">
      <c r="B24" s="388"/>
    </row>
    <row r="25" spans="1:351" ht="13.2">
      <c r="B25" s="388"/>
    </row>
    <row r="26" spans="1:351" ht="13.2">
      <c r="B26" s="388"/>
    </row>
    <row r="27" spans="1:351" ht="13.2">
      <c r="B27" s="388"/>
    </row>
    <row r="28" spans="1:351" ht="13.2">
      <c r="B28" s="388"/>
    </row>
    <row r="29" spans="1:351" ht="13.2">
      <c r="B29" s="388"/>
    </row>
    <row r="30" spans="1:351" ht="13.2">
      <c r="B30" s="388"/>
    </row>
    <row r="31" spans="1:351" ht="13.2">
      <c r="B31" s="388"/>
    </row>
    <row r="32" spans="1:351" ht="13.2">
      <c r="B32" s="388"/>
    </row>
    <row r="33" spans="2:109" ht="13.2">
      <c r="B33" s="388"/>
    </row>
    <row r="34" spans="2:109" ht="13.2">
      <c r="B34" s="388"/>
    </row>
    <row r="35" spans="2:109" ht="13.2">
      <c r="B35" s="388"/>
    </row>
    <row r="36" spans="2:109" ht="13.2">
      <c r="B36" s="388"/>
    </row>
    <row r="37" spans="2:109" ht="13.2">
      <c r="B37" s="388"/>
    </row>
    <row r="38" spans="2:109" ht="13.2">
      <c r="B38" s="388"/>
    </row>
    <row r="39" spans="2:109" ht="13.2">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2">
      <c r="B40" s="408"/>
      <c r="DD40" s="408"/>
      <c r="DE40" s="387"/>
    </row>
    <row r="41" spans="2:109" ht="16.2">
      <c r="B41" s="418" t="s">
        <v>619</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2">
      <c r="B42" s="388"/>
      <c r="G42" s="404"/>
      <c r="I42" s="403"/>
      <c r="J42" s="403"/>
      <c r="K42" s="403"/>
      <c r="AM42" s="404"/>
      <c r="AN42" s="404" t="s">
        <v>616</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c r="B43" s="388"/>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c r="B44" s="388"/>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c r="B45" s="388"/>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c r="B46" s="388"/>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c r="B47" s="388"/>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2">
      <c r="B49" s="388"/>
      <c r="AN49" s="387" t="s">
        <v>615</v>
      </c>
    </row>
    <row r="50" spans="1:109" ht="13.2">
      <c r="B50" s="388"/>
      <c r="G50" s="1322"/>
      <c r="H50" s="1322"/>
      <c r="I50" s="1322"/>
      <c r="J50" s="1322"/>
      <c r="K50" s="397"/>
      <c r="L50" s="397"/>
      <c r="M50" s="396"/>
      <c r="N50" s="39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572</v>
      </c>
      <c r="BQ50" s="1326"/>
      <c r="BR50" s="1326"/>
      <c r="BS50" s="1326"/>
      <c r="BT50" s="1326"/>
      <c r="BU50" s="1326"/>
      <c r="BV50" s="1326"/>
      <c r="BW50" s="1326"/>
      <c r="BX50" s="1326" t="s">
        <v>573</v>
      </c>
      <c r="BY50" s="1326"/>
      <c r="BZ50" s="1326"/>
      <c r="CA50" s="1326"/>
      <c r="CB50" s="1326"/>
      <c r="CC50" s="1326"/>
      <c r="CD50" s="1326"/>
      <c r="CE50" s="1326"/>
      <c r="CF50" s="1326" t="s">
        <v>574</v>
      </c>
      <c r="CG50" s="1326"/>
      <c r="CH50" s="1326"/>
      <c r="CI50" s="1326"/>
      <c r="CJ50" s="1326"/>
      <c r="CK50" s="1326"/>
      <c r="CL50" s="1326"/>
      <c r="CM50" s="1326"/>
      <c r="CN50" s="1326" t="s">
        <v>575</v>
      </c>
      <c r="CO50" s="1326"/>
      <c r="CP50" s="1326"/>
      <c r="CQ50" s="1326"/>
      <c r="CR50" s="1326"/>
      <c r="CS50" s="1326"/>
      <c r="CT50" s="1326"/>
      <c r="CU50" s="1326"/>
      <c r="CV50" s="1326" t="s">
        <v>576</v>
      </c>
      <c r="CW50" s="1326"/>
      <c r="CX50" s="1326"/>
      <c r="CY50" s="1326"/>
      <c r="CZ50" s="1326"/>
      <c r="DA50" s="1326"/>
      <c r="DB50" s="1326"/>
      <c r="DC50" s="1326"/>
    </row>
    <row r="51" spans="1:109" ht="13.5" customHeight="1">
      <c r="B51" s="388"/>
      <c r="G51" s="1331"/>
      <c r="H51" s="1331"/>
      <c r="I51" s="1332"/>
      <c r="J51" s="1332"/>
      <c r="K51" s="1329"/>
      <c r="L51" s="1329"/>
      <c r="M51" s="1329"/>
      <c r="N51" s="1329"/>
      <c r="AM51" s="395"/>
      <c r="AN51" s="1327" t="s">
        <v>614</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8">
        <v>54.9</v>
      </c>
      <c r="BQ51" s="1328"/>
      <c r="BR51" s="1328"/>
      <c r="BS51" s="1328"/>
      <c r="BT51" s="1328"/>
      <c r="BU51" s="1328"/>
      <c r="BV51" s="1328"/>
      <c r="BW51" s="1328"/>
      <c r="BX51" s="1328">
        <v>40.4</v>
      </c>
      <c r="BY51" s="1328"/>
      <c r="BZ51" s="1328"/>
      <c r="CA51" s="1328"/>
      <c r="CB51" s="1328"/>
      <c r="CC51" s="1328"/>
      <c r="CD51" s="1328"/>
      <c r="CE51" s="1328"/>
      <c r="CF51" s="1328">
        <v>30.9</v>
      </c>
      <c r="CG51" s="1328"/>
      <c r="CH51" s="1328"/>
      <c r="CI51" s="1328"/>
      <c r="CJ51" s="1328"/>
      <c r="CK51" s="1328"/>
      <c r="CL51" s="1328"/>
      <c r="CM51" s="1328"/>
      <c r="CN51" s="1328">
        <v>18.7</v>
      </c>
      <c r="CO51" s="1328"/>
      <c r="CP51" s="1328"/>
      <c r="CQ51" s="1328"/>
      <c r="CR51" s="1328"/>
      <c r="CS51" s="1328"/>
      <c r="CT51" s="1328"/>
      <c r="CU51" s="1328"/>
      <c r="CV51" s="1328">
        <v>20.3</v>
      </c>
      <c r="CW51" s="1328"/>
      <c r="CX51" s="1328"/>
      <c r="CY51" s="1328"/>
      <c r="CZ51" s="1328"/>
      <c r="DA51" s="1328"/>
      <c r="DB51" s="1328"/>
      <c r="DC51" s="1328"/>
    </row>
    <row r="52" spans="1:109" ht="13.2">
      <c r="B52" s="388"/>
      <c r="G52" s="1331"/>
      <c r="H52" s="1331"/>
      <c r="I52" s="1332"/>
      <c r="J52" s="1332"/>
      <c r="K52" s="1329"/>
      <c r="L52" s="1329"/>
      <c r="M52" s="1329"/>
      <c r="N52" s="1329"/>
      <c r="AM52" s="395"/>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ht="13.2">
      <c r="A53" s="403"/>
      <c r="B53" s="388"/>
      <c r="G53" s="1331"/>
      <c r="H53" s="1331"/>
      <c r="I53" s="1322"/>
      <c r="J53" s="1322"/>
      <c r="K53" s="1329"/>
      <c r="L53" s="1329"/>
      <c r="M53" s="1329"/>
      <c r="N53" s="1329"/>
      <c r="AM53" s="395"/>
      <c r="AN53" s="1327"/>
      <c r="AO53" s="1327"/>
      <c r="AP53" s="1327"/>
      <c r="AQ53" s="1327"/>
      <c r="AR53" s="1327"/>
      <c r="AS53" s="1327"/>
      <c r="AT53" s="1327"/>
      <c r="AU53" s="1327"/>
      <c r="AV53" s="1327"/>
      <c r="AW53" s="1327"/>
      <c r="AX53" s="1327"/>
      <c r="AY53" s="1327"/>
      <c r="AZ53" s="1327"/>
      <c r="BA53" s="1327"/>
      <c r="BB53" s="1327" t="s">
        <v>618</v>
      </c>
      <c r="BC53" s="1327"/>
      <c r="BD53" s="1327"/>
      <c r="BE53" s="1327"/>
      <c r="BF53" s="1327"/>
      <c r="BG53" s="1327"/>
      <c r="BH53" s="1327"/>
      <c r="BI53" s="1327"/>
      <c r="BJ53" s="1327"/>
      <c r="BK53" s="1327"/>
      <c r="BL53" s="1327"/>
      <c r="BM53" s="1327"/>
      <c r="BN53" s="1327"/>
      <c r="BO53" s="1327"/>
      <c r="BP53" s="1328">
        <v>61.9</v>
      </c>
      <c r="BQ53" s="1328"/>
      <c r="BR53" s="1328"/>
      <c r="BS53" s="1328"/>
      <c r="BT53" s="1328"/>
      <c r="BU53" s="1328"/>
      <c r="BV53" s="1328"/>
      <c r="BW53" s="1328"/>
      <c r="BX53" s="1328">
        <v>62.8</v>
      </c>
      <c r="BY53" s="1328"/>
      <c r="BZ53" s="1328"/>
      <c r="CA53" s="1328"/>
      <c r="CB53" s="1328"/>
      <c r="CC53" s="1328"/>
      <c r="CD53" s="1328"/>
      <c r="CE53" s="1328"/>
      <c r="CF53" s="1328">
        <v>64.3</v>
      </c>
      <c r="CG53" s="1328"/>
      <c r="CH53" s="1328"/>
      <c r="CI53" s="1328"/>
      <c r="CJ53" s="1328"/>
      <c r="CK53" s="1328"/>
      <c r="CL53" s="1328"/>
      <c r="CM53" s="1328"/>
      <c r="CN53" s="1328">
        <v>65.2</v>
      </c>
      <c r="CO53" s="1328"/>
      <c r="CP53" s="1328"/>
      <c r="CQ53" s="1328"/>
      <c r="CR53" s="1328"/>
      <c r="CS53" s="1328"/>
      <c r="CT53" s="1328"/>
      <c r="CU53" s="1328"/>
      <c r="CV53" s="1328">
        <v>65.5</v>
      </c>
      <c r="CW53" s="1328"/>
      <c r="CX53" s="1328"/>
      <c r="CY53" s="1328"/>
      <c r="CZ53" s="1328"/>
      <c r="DA53" s="1328"/>
      <c r="DB53" s="1328"/>
      <c r="DC53" s="1328"/>
    </row>
    <row r="54" spans="1:109" ht="13.2">
      <c r="A54" s="403"/>
      <c r="B54" s="388"/>
      <c r="G54" s="1331"/>
      <c r="H54" s="1331"/>
      <c r="I54" s="1322"/>
      <c r="J54" s="1322"/>
      <c r="K54" s="1329"/>
      <c r="L54" s="1329"/>
      <c r="M54" s="1329"/>
      <c r="N54" s="1329"/>
      <c r="AM54" s="395"/>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ht="13.2">
      <c r="A55" s="403"/>
      <c r="B55" s="388"/>
      <c r="G55" s="1322"/>
      <c r="H55" s="1322"/>
      <c r="I55" s="1322"/>
      <c r="J55" s="1322"/>
      <c r="K55" s="1329"/>
      <c r="L55" s="1329"/>
      <c r="M55" s="1329"/>
      <c r="N55" s="1329"/>
      <c r="AN55" s="1326" t="s">
        <v>613</v>
      </c>
      <c r="AO55" s="1326"/>
      <c r="AP55" s="1326"/>
      <c r="AQ55" s="1326"/>
      <c r="AR55" s="1326"/>
      <c r="AS55" s="1326"/>
      <c r="AT55" s="1326"/>
      <c r="AU55" s="1326"/>
      <c r="AV55" s="1326"/>
      <c r="AW55" s="1326"/>
      <c r="AX55" s="1326"/>
      <c r="AY55" s="1326"/>
      <c r="AZ55" s="1326"/>
      <c r="BA55" s="1326"/>
      <c r="BB55" s="1327" t="s">
        <v>612</v>
      </c>
      <c r="BC55" s="1327"/>
      <c r="BD55" s="1327"/>
      <c r="BE55" s="1327"/>
      <c r="BF55" s="1327"/>
      <c r="BG55" s="1327"/>
      <c r="BH55" s="1327"/>
      <c r="BI55" s="1327"/>
      <c r="BJ55" s="1327"/>
      <c r="BK55" s="1327"/>
      <c r="BL55" s="1327"/>
      <c r="BM55" s="1327"/>
      <c r="BN55" s="1327"/>
      <c r="BO55" s="1327"/>
      <c r="BP55" s="1328">
        <v>17.8</v>
      </c>
      <c r="BQ55" s="1328"/>
      <c r="BR55" s="1328"/>
      <c r="BS55" s="1328"/>
      <c r="BT55" s="1328"/>
      <c r="BU55" s="1328"/>
      <c r="BV55" s="1328"/>
      <c r="BW55" s="1328"/>
      <c r="BX55" s="1328">
        <v>15</v>
      </c>
      <c r="BY55" s="1328"/>
      <c r="BZ55" s="1328"/>
      <c r="CA55" s="1328"/>
      <c r="CB55" s="1328"/>
      <c r="CC55" s="1328"/>
      <c r="CD55" s="1328"/>
      <c r="CE55" s="1328"/>
      <c r="CF55" s="1328">
        <v>12.2</v>
      </c>
      <c r="CG55" s="1328"/>
      <c r="CH55" s="1328"/>
      <c r="CI55" s="1328"/>
      <c r="CJ55" s="1328"/>
      <c r="CK55" s="1328"/>
      <c r="CL55" s="1328"/>
      <c r="CM55" s="1328"/>
      <c r="CN55" s="1328">
        <v>5</v>
      </c>
      <c r="CO55" s="1328"/>
      <c r="CP55" s="1328"/>
      <c r="CQ55" s="1328"/>
      <c r="CR55" s="1328"/>
      <c r="CS55" s="1328"/>
      <c r="CT55" s="1328"/>
      <c r="CU55" s="1328"/>
      <c r="CV55" s="1328">
        <v>5.4</v>
      </c>
      <c r="CW55" s="1328"/>
      <c r="CX55" s="1328"/>
      <c r="CY55" s="1328"/>
      <c r="CZ55" s="1328"/>
      <c r="DA55" s="1328"/>
      <c r="DB55" s="1328"/>
      <c r="DC55" s="1328"/>
    </row>
    <row r="56" spans="1:109" ht="13.2">
      <c r="A56" s="403"/>
      <c r="B56" s="388"/>
      <c r="G56" s="1322"/>
      <c r="H56" s="1322"/>
      <c r="I56" s="1322"/>
      <c r="J56" s="1322"/>
      <c r="K56" s="1329"/>
      <c r="L56" s="1329"/>
      <c r="M56" s="1329"/>
      <c r="N56" s="1329"/>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3" customFormat="1" ht="13.2">
      <c r="B57" s="409"/>
      <c r="G57" s="1322"/>
      <c r="H57" s="1322"/>
      <c r="I57" s="1330"/>
      <c r="J57" s="1330"/>
      <c r="K57" s="1329"/>
      <c r="L57" s="1329"/>
      <c r="M57" s="1329"/>
      <c r="N57" s="1329"/>
      <c r="AM57" s="387"/>
      <c r="AN57" s="1326"/>
      <c r="AO57" s="1326"/>
      <c r="AP57" s="1326"/>
      <c r="AQ57" s="1326"/>
      <c r="AR57" s="1326"/>
      <c r="AS57" s="1326"/>
      <c r="AT57" s="1326"/>
      <c r="AU57" s="1326"/>
      <c r="AV57" s="1326"/>
      <c r="AW57" s="1326"/>
      <c r="AX57" s="1326"/>
      <c r="AY57" s="1326"/>
      <c r="AZ57" s="1326"/>
      <c r="BA57" s="1326"/>
      <c r="BB57" s="1327" t="s">
        <v>618</v>
      </c>
      <c r="BC57" s="1327"/>
      <c r="BD57" s="1327"/>
      <c r="BE57" s="1327"/>
      <c r="BF57" s="1327"/>
      <c r="BG57" s="1327"/>
      <c r="BH57" s="1327"/>
      <c r="BI57" s="1327"/>
      <c r="BJ57" s="1327"/>
      <c r="BK57" s="1327"/>
      <c r="BL57" s="1327"/>
      <c r="BM57" s="1327"/>
      <c r="BN57" s="1327"/>
      <c r="BO57" s="1327"/>
      <c r="BP57" s="1328">
        <v>56.2</v>
      </c>
      <c r="BQ57" s="1328"/>
      <c r="BR57" s="1328"/>
      <c r="BS57" s="1328"/>
      <c r="BT57" s="1328"/>
      <c r="BU57" s="1328"/>
      <c r="BV57" s="1328"/>
      <c r="BW57" s="1328"/>
      <c r="BX57" s="1328">
        <v>60.1</v>
      </c>
      <c r="BY57" s="1328"/>
      <c r="BZ57" s="1328"/>
      <c r="CA57" s="1328"/>
      <c r="CB57" s="1328"/>
      <c r="CC57" s="1328"/>
      <c r="CD57" s="1328"/>
      <c r="CE57" s="1328"/>
      <c r="CF57" s="1328">
        <v>61.2</v>
      </c>
      <c r="CG57" s="1328"/>
      <c r="CH57" s="1328"/>
      <c r="CI57" s="1328"/>
      <c r="CJ57" s="1328"/>
      <c r="CK57" s="1328"/>
      <c r="CL57" s="1328"/>
      <c r="CM57" s="1328"/>
      <c r="CN57" s="1328">
        <v>61.7</v>
      </c>
      <c r="CO57" s="1328"/>
      <c r="CP57" s="1328"/>
      <c r="CQ57" s="1328"/>
      <c r="CR57" s="1328"/>
      <c r="CS57" s="1328"/>
      <c r="CT57" s="1328"/>
      <c r="CU57" s="1328"/>
      <c r="CV57" s="1328">
        <v>62.6</v>
      </c>
      <c r="CW57" s="1328"/>
      <c r="CX57" s="1328"/>
      <c r="CY57" s="1328"/>
      <c r="CZ57" s="1328"/>
      <c r="DA57" s="1328"/>
      <c r="DB57" s="1328"/>
      <c r="DC57" s="1328"/>
      <c r="DD57" s="414"/>
      <c r="DE57" s="409"/>
    </row>
    <row r="58" spans="1:109" s="403" customFormat="1" ht="13.2">
      <c r="A58" s="387"/>
      <c r="B58" s="409"/>
      <c r="G58" s="1322"/>
      <c r="H58" s="1322"/>
      <c r="I58" s="1330"/>
      <c r="J58" s="1330"/>
      <c r="K58" s="1329"/>
      <c r="L58" s="1329"/>
      <c r="M58" s="1329"/>
      <c r="N58" s="1329"/>
      <c r="AM58" s="387"/>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14"/>
      <c r="DE58" s="409"/>
    </row>
    <row r="59" spans="1:109" s="403" customFormat="1" ht="13.2">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2">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2">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2">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6.2">
      <c r="B63" s="407" t="s">
        <v>617</v>
      </c>
    </row>
    <row r="64" spans="1:109" ht="13.2">
      <c r="B64" s="388"/>
      <c r="G64" s="404"/>
      <c r="I64" s="406"/>
      <c r="J64" s="406"/>
      <c r="K64" s="406"/>
      <c r="L64" s="406"/>
      <c r="M64" s="406"/>
      <c r="N64" s="405"/>
      <c r="AM64" s="404"/>
      <c r="AN64" s="404" t="s">
        <v>616</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2">
      <c r="B65" s="388"/>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c r="B66" s="388"/>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c r="B67" s="388"/>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c r="B68" s="388"/>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c r="B69" s="388"/>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2">
      <c r="B71" s="388"/>
      <c r="G71" s="398"/>
      <c r="I71" s="401"/>
      <c r="J71" s="400"/>
      <c r="K71" s="400"/>
      <c r="L71" s="399"/>
      <c r="M71" s="400"/>
      <c r="N71" s="399"/>
      <c r="AM71" s="398"/>
      <c r="AN71" s="387" t="s">
        <v>615</v>
      </c>
    </row>
    <row r="72" spans="2:107" ht="13.2">
      <c r="B72" s="388"/>
      <c r="G72" s="1322"/>
      <c r="H72" s="1322"/>
      <c r="I72" s="1322"/>
      <c r="J72" s="1322"/>
      <c r="K72" s="397"/>
      <c r="L72" s="397"/>
      <c r="M72" s="396"/>
      <c r="N72" s="39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572</v>
      </c>
      <c r="BQ72" s="1326"/>
      <c r="BR72" s="1326"/>
      <c r="BS72" s="1326"/>
      <c r="BT72" s="1326"/>
      <c r="BU72" s="1326"/>
      <c r="BV72" s="1326"/>
      <c r="BW72" s="1326"/>
      <c r="BX72" s="1326" t="s">
        <v>573</v>
      </c>
      <c r="BY72" s="1326"/>
      <c r="BZ72" s="1326"/>
      <c r="CA72" s="1326"/>
      <c r="CB72" s="1326"/>
      <c r="CC72" s="1326"/>
      <c r="CD72" s="1326"/>
      <c r="CE72" s="1326"/>
      <c r="CF72" s="1326" t="s">
        <v>574</v>
      </c>
      <c r="CG72" s="1326"/>
      <c r="CH72" s="1326"/>
      <c r="CI72" s="1326"/>
      <c r="CJ72" s="1326"/>
      <c r="CK72" s="1326"/>
      <c r="CL72" s="1326"/>
      <c r="CM72" s="1326"/>
      <c r="CN72" s="1326" t="s">
        <v>575</v>
      </c>
      <c r="CO72" s="1326"/>
      <c r="CP72" s="1326"/>
      <c r="CQ72" s="1326"/>
      <c r="CR72" s="1326"/>
      <c r="CS72" s="1326"/>
      <c r="CT72" s="1326"/>
      <c r="CU72" s="1326"/>
      <c r="CV72" s="1326" t="s">
        <v>576</v>
      </c>
      <c r="CW72" s="1326"/>
      <c r="CX72" s="1326"/>
      <c r="CY72" s="1326"/>
      <c r="CZ72" s="1326"/>
      <c r="DA72" s="1326"/>
      <c r="DB72" s="1326"/>
      <c r="DC72" s="1326"/>
    </row>
    <row r="73" spans="2:107" ht="13.2">
      <c r="B73" s="388"/>
      <c r="G73" s="1331"/>
      <c r="H73" s="1331"/>
      <c r="I73" s="1331"/>
      <c r="J73" s="1331"/>
      <c r="K73" s="1333"/>
      <c r="L73" s="1333"/>
      <c r="M73" s="1333"/>
      <c r="N73" s="1333"/>
      <c r="AM73" s="395"/>
      <c r="AN73" s="1327" t="s">
        <v>614</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8">
        <v>54.9</v>
      </c>
      <c r="BQ73" s="1328"/>
      <c r="BR73" s="1328"/>
      <c r="BS73" s="1328"/>
      <c r="BT73" s="1328"/>
      <c r="BU73" s="1328"/>
      <c r="BV73" s="1328"/>
      <c r="BW73" s="1328"/>
      <c r="BX73" s="1328">
        <v>40.4</v>
      </c>
      <c r="BY73" s="1328"/>
      <c r="BZ73" s="1328"/>
      <c r="CA73" s="1328"/>
      <c r="CB73" s="1328"/>
      <c r="CC73" s="1328"/>
      <c r="CD73" s="1328"/>
      <c r="CE73" s="1328"/>
      <c r="CF73" s="1328">
        <v>30.9</v>
      </c>
      <c r="CG73" s="1328"/>
      <c r="CH73" s="1328"/>
      <c r="CI73" s="1328"/>
      <c r="CJ73" s="1328"/>
      <c r="CK73" s="1328"/>
      <c r="CL73" s="1328"/>
      <c r="CM73" s="1328"/>
      <c r="CN73" s="1328">
        <v>18.7</v>
      </c>
      <c r="CO73" s="1328"/>
      <c r="CP73" s="1328"/>
      <c r="CQ73" s="1328"/>
      <c r="CR73" s="1328"/>
      <c r="CS73" s="1328"/>
      <c r="CT73" s="1328"/>
      <c r="CU73" s="1328"/>
      <c r="CV73" s="1328">
        <v>20.3</v>
      </c>
      <c r="CW73" s="1328"/>
      <c r="CX73" s="1328"/>
      <c r="CY73" s="1328"/>
      <c r="CZ73" s="1328"/>
      <c r="DA73" s="1328"/>
      <c r="DB73" s="1328"/>
      <c r="DC73" s="1328"/>
    </row>
    <row r="74" spans="2:107" ht="13.2">
      <c r="B74" s="388"/>
      <c r="G74" s="1331"/>
      <c r="H74" s="1331"/>
      <c r="I74" s="1331"/>
      <c r="J74" s="1331"/>
      <c r="K74" s="1333"/>
      <c r="L74" s="1333"/>
      <c r="M74" s="1333"/>
      <c r="N74" s="1333"/>
      <c r="AM74" s="395"/>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ht="13.2">
      <c r="B75" s="388"/>
      <c r="G75" s="1331"/>
      <c r="H75" s="1331"/>
      <c r="I75" s="1322"/>
      <c r="J75" s="1322"/>
      <c r="K75" s="1329"/>
      <c r="L75" s="1329"/>
      <c r="M75" s="1329"/>
      <c r="N75" s="1329"/>
      <c r="AM75" s="395"/>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8">
        <v>3.7</v>
      </c>
      <c r="BQ75" s="1328"/>
      <c r="BR75" s="1328"/>
      <c r="BS75" s="1328"/>
      <c r="BT75" s="1328"/>
      <c r="BU75" s="1328"/>
      <c r="BV75" s="1328"/>
      <c r="BW75" s="1328"/>
      <c r="BX75" s="1328">
        <v>3.8</v>
      </c>
      <c r="BY75" s="1328"/>
      <c r="BZ75" s="1328"/>
      <c r="CA75" s="1328"/>
      <c r="CB75" s="1328"/>
      <c r="CC75" s="1328"/>
      <c r="CD75" s="1328"/>
      <c r="CE75" s="1328"/>
      <c r="CF75" s="1328">
        <v>4.3</v>
      </c>
      <c r="CG75" s="1328"/>
      <c r="CH75" s="1328"/>
      <c r="CI75" s="1328"/>
      <c r="CJ75" s="1328"/>
      <c r="CK75" s="1328"/>
      <c r="CL75" s="1328"/>
      <c r="CM75" s="1328"/>
      <c r="CN75" s="1328">
        <v>5</v>
      </c>
      <c r="CO75" s="1328"/>
      <c r="CP75" s="1328"/>
      <c r="CQ75" s="1328"/>
      <c r="CR75" s="1328"/>
      <c r="CS75" s="1328"/>
      <c r="CT75" s="1328"/>
      <c r="CU75" s="1328"/>
      <c r="CV75" s="1328">
        <v>6.1</v>
      </c>
      <c r="CW75" s="1328"/>
      <c r="CX75" s="1328"/>
      <c r="CY75" s="1328"/>
      <c r="CZ75" s="1328"/>
      <c r="DA75" s="1328"/>
      <c r="DB75" s="1328"/>
      <c r="DC75" s="1328"/>
    </row>
    <row r="76" spans="2:107" ht="13.2">
      <c r="B76" s="388"/>
      <c r="G76" s="1331"/>
      <c r="H76" s="1331"/>
      <c r="I76" s="1322"/>
      <c r="J76" s="1322"/>
      <c r="K76" s="1329"/>
      <c r="L76" s="1329"/>
      <c r="M76" s="1329"/>
      <c r="N76" s="1329"/>
      <c r="AM76" s="395"/>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ht="13.2">
      <c r="B77" s="388"/>
      <c r="G77" s="1322"/>
      <c r="H77" s="1322"/>
      <c r="I77" s="1322"/>
      <c r="J77" s="1322"/>
      <c r="K77" s="1333"/>
      <c r="L77" s="1333"/>
      <c r="M77" s="1333"/>
      <c r="N77" s="1333"/>
      <c r="AN77" s="1326" t="s">
        <v>613</v>
      </c>
      <c r="AO77" s="1326"/>
      <c r="AP77" s="1326"/>
      <c r="AQ77" s="1326"/>
      <c r="AR77" s="1326"/>
      <c r="AS77" s="1326"/>
      <c r="AT77" s="1326"/>
      <c r="AU77" s="1326"/>
      <c r="AV77" s="1326"/>
      <c r="AW77" s="1326"/>
      <c r="AX77" s="1326"/>
      <c r="AY77" s="1326"/>
      <c r="AZ77" s="1326"/>
      <c r="BA77" s="1326"/>
      <c r="BB77" s="1327" t="s">
        <v>612</v>
      </c>
      <c r="BC77" s="1327"/>
      <c r="BD77" s="1327"/>
      <c r="BE77" s="1327"/>
      <c r="BF77" s="1327"/>
      <c r="BG77" s="1327"/>
      <c r="BH77" s="1327"/>
      <c r="BI77" s="1327"/>
      <c r="BJ77" s="1327"/>
      <c r="BK77" s="1327"/>
      <c r="BL77" s="1327"/>
      <c r="BM77" s="1327"/>
      <c r="BN77" s="1327"/>
      <c r="BO77" s="1327"/>
      <c r="BP77" s="1328">
        <v>17.8</v>
      </c>
      <c r="BQ77" s="1328"/>
      <c r="BR77" s="1328"/>
      <c r="BS77" s="1328"/>
      <c r="BT77" s="1328"/>
      <c r="BU77" s="1328"/>
      <c r="BV77" s="1328"/>
      <c r="BW77" s="1328"/>
      <c r="BX77" s="1328">
        <v>15</v>
      </c>
      <c r="BY77" s="1328"/>
      <c r="BZ77" s="1328"/>
      <c r="CA77" s="1328"/>
      <c r="CB77" s="1328"/>
      <c r="CC77" s="1328"/>
      <c r="CD77" s="1328"/>
      <c r="CE77" s="1328"/>
      <c r="CF77" s="1328">
        <v>12.2</v>
      </c>
      <c r="CG77" s="1328"/>
      <c r="CH77" s="1328"/>
      <c r="CI77" s="1328"/>
      <c r="CJ77" s="1328"/>
      <c r="CK77" s="1328"/>
      <c r="CL77" s="1328"/>
      <c r="CM77" s="1328"/>
      <c r="CN77" s="1328">
        <v>5</v>
      </c>
      <c r="CO77" s="1328"/>
      <c r="CP77" s="1328"/>
      <c r="CQ77" s="1328"/>
      <c r="CR77" s="1328"/>
      <c r="CS77" s="1328"/>
      <c r="CT77" s="1328"/>
      <c r="CU77" s="1328"/>
      <c r="CV77" s="1328">
        <v>5.4</v>
      </c>
      <c r="CW77" s="1328"/>
      <c r="CX77" s="1328"/>
      <c r="CY77" s="1328"/>
      <c r="CZ77" s="1328"/>
      <c r="DA77" s="1328"/>
      <c r="DB77" s="1328"/>
      <c r="DC77" s="1328"/>
    </row>
    <row r="78" spans="2:107" ht="13.2">
      <c r="B78" s="388"/>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ht="13.2">
      <c r="B79" s="388"/>
      <c r="G79" s="1322"/>
      <c r="H79" s="1322"/>
      <c r="I79" s="1330"/>
      <c r="J79" s="1330"/>
      <c r="K79" s="1334"/>
      <c r="L79" s="1334"/>
      <c r="M79" s="1334"/>
      <c r="N79" s="1334"/>
      <c r="AN79" s="1326"/>
      <c r="AO79" s="1326"/>
      <c r="AP79" s="1326"/>
      <c r="AQ79" s="1326"/>
      <c r="AR79" s="1326"/>
      <c r="AS79" s="1326"/>
      <c r="AT79" s="1326"/>
      <c r="AU79" s="1326"/>
      <c r="AV79" s="1326"/>
      <c r="AW79" s="1326"/>
      <c r="AX79" s="1326"/>
      <c r="AY79" s="1326"/>
      <c r="AZ79" s="1326"/>
      <c r="BA79" s="1326"/>
      <c r="BB79" s="1327" t="s">
        <v>611</v>
      </c>
      <c r="BC79" s="1327"/>
      <c r="BD79" s="1327"/>
      <c r="BE79" s="1327"/>
      <c r="BF79" s="1327"/>
      <c r="BG79" s="1327"/>
      <c r="BH79" s="1327"/>
      <c r="BI79" s="1327"/>
      <c r="BJ79" s="1327"/>
      <c r="BK79" s="1327"/>
      <c r="BL79" s="1327"/>
      <c r="BM79" s="1327"/>
      <c r="BN79" s="1327"/>
      <c r="BO79" s="1327"/>
      <c r="BP79" s="1328">
        <v>5.3</v>
      </c>
      <c r="BQ79" s="1328"/>
      <c r="BR79" s="1328"/>
      <c r="BS79" s="1328"/>
      <c r="BT79" s="1328"/>
      <c r="BU79" s="1328"/>
      <c r="BV79" s="1328"/>
      <c r="BW79" s="1328"/>
      <c r="BX79" s="1328">
        <v>5</v>
      </c>
      <c r="BY79" s="1328"/>
      <c r="BZ79" s="1328"/>
      <c r="CA79" s="1328"/>
      <c r="CB79" s="1328"/>
      <c r="CC79" s="1328"/>
      <c r="CD79" s="1328"/>
      <c r="CE79" s="1328"/>
      <c r="CF79" s="1328">
        <v>4.8</v>
      </c>
      <c r="CG79" s="1328"/>
      <c r="CH79" s="1328"/>
      <c r="CI79" s="1328"/>
      <c r="CJ79" s="1328"/>
      <c r="CK79" s="1328"/>
      <c r="CL79" s="1328"/>
      <c r="CM79" s="1328"/>
      <c r="CN79" s="1328">
        <v>4.5</v>
      </c>
      <c r="CO79" s="1328"/>
      <c r="CP79" s="1328"/>
      <c r="CQ79" s="1328"/>
      <c r="CR79" s="1328"/>
      <c r="CS79" s="1328"/>
      <c r="CT79" s="1328"/>
      <c r="CU79" s="1328"/>
      <c r="CV79" s="1328">
        <v>4.2</v>
      </c>
      <c r="CW79" s="1328"/>
      <c r="CX79" s="1328"/>
      <c r="CY79" s="1328"/>
      <c r="CZ79" s="1328"/>
      <c r="DA79" s="1328"/>
      <c r="DB79" s="1328"/>
      <c r="DC79" s="1328"/>
    </row>
    <row r="80" spans="2:107" ht="13.2">
      <c r="B80" s="388"/>
      <c r="G80" s="1322"/>
      <c r="H80" s="1322"/>
      <c r="I80" s="1330"/>
      <c r="J80" s="1330"/>
      <c r="K80" s="1334"/>
      <c r="L80" s="1334"/>
      <c r="M80" s="1334"/>
      <c r="N80" s="1334"/>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ht="13.2">
      <c r="B81" s="388"/>
    </row>
    <row r="82" spans="2:109" ht="16.2">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2">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2">
      <c r="DD84" s="387"/>
      <c r="DE84" s="387"/>
    </row>
    <row r="85" spans="2:109" ht="13.2">
      <c r="DD85" s="387"/>
      <c r="DE85" s="387"/>
    </row>
    <row r="86" spans="2:109" ht="13.2" hidden="1">
      <c r="DD86" s="387"/>
      <c r="DE86" s="387"/>
    </row>
    <row r="87" spans="2:109" ht="13.2" hidden="1">
      <c r="K87" s="390"/>
      <c r="AQ87" s="390"/>
      <c r="BC87" s="390"/>
      <c r="BO87" s="390"/>
      <c r="CA87" s="390"/>
      <c r="CM87" s="390"/>
      <c r="CY87" s="390"/>
      <c r="DD87" s="387"/>
      <c r="DE87" s="387"/>
    </row>
    <row r="88" spans="2:109" ht="13.2" hidden="1">
      <c r="DD88" s="387"/>
      <c r="DE88" s="387"/>
    </row>
    <row r="89" spans="2:109" ht="13.2" hidden="1">
      <c r="DD89" s="387"/>
      <c r="DE89" s="387"/>
    </row>
    <row r="90" spans="2:109" ht="13.2" hidden="1">
      <c r="DD90" s="387"/>
      <c r="DE90" s="387"/>
    </row>
    <row r="91" spans="2:109" ht="13.2"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387" customFormat="1" ht="13.5" hidden="1" customHeight="1"/>
    <row r="98" s="387" customFormat="1" ht="13.5" hidden="1" customHeight="1"/>
    <row r="99" s="387" customFormat="1" ht="13.5" hidden="1" customHeight="1"/>
    <row r="100" s="387" customFormat="1" ht="13.5" hidden="1" customHeight="1"/>
    <row r="101" s="387" customFormat="1" ht="13.5" hidden="1" customHeight="1"/>
    <row r="102" s="387" customFormat="1" ht="13.5" hidden="1" customHeight="1"/>
    <row r="103" s="387" customFormat="1" ht="13.5" hidden="1" customHeight="1"/>
    <row r="104" s="387" customFormat="1" ht="13.5" hidden="1" customHeight="1"/>
    <row r="105" s="387" customFormat="1" ht="13.5" hidden="1" customHeight="1"/>
    <row r="106" s="387" customFormat="1" ht="13.5" hidden="1" customHeight="1"/>
    <row r="107" s="387" customFormat="1" ht="13.5" hidden="1" customHeight="1"/>
    <row r="108" s="387" customFormat="1" ht="13.5" hidden="1" customHeight="1"/>
    <row r="109" s="387" customFormat="1" ht="13.5" hidden="1" customHeight="1"/>
    <row r="110" s="387" customFormat="1" ht="13.5" hidden="1" customHeight="1"/>
    <row r="111" s="387" customFormat="1" ht="13.5" hidden="1" customHeight="1"/>
    <row r="112" s="387" customFormat="1" ht="13.5" hidden="1" customHeight="1"/>
    <row r="113" s="387" customFormat="1" ht="13.5" hidden="1" customHeight="1"/>
    <row r="114" s="387" customFormat="1" ht="13.5" hidden="1" customHeight="1"/>
    <row r="115" s="387" customFormat="1" ht="13.5" hidden="1" customHeight="1"/>
    <row r="116" s="387" customFormat="1" ht="13.5" hidden="1" customHeight="1"/>
    <row r="117" s="387" customFormat="1" ht="13.5" hidden="1" customHeight="1"/>
    <row r="118" s="387" customFormat="1" ht="13.5" hidden="1" customHeight="1"/>
    <row r="119" s="387" customFormat="1" ht="13.5" hidden="1" customHeight="1"/>
    <row r="120" s="387" customFormat="1" ht="13.5" hidden="1" customHeight="1"/>
    <row r="121" s="387" customFormat="1" ht="13.5" hidden="1" customHeight="1"/>
    <row r="122" s="387" customFormat="1" ht="13.5" hidden="1" customHeight="1"/>
    <row r="123" s="387" customFormat="1" ht="13.5" hidden="1" customHeight="1"/>
    <row r="124" s="387" customFormat="1" ht="13.5" hidden="1" customHeight="1"/>
    <row r="125" s="387" customFormat="1" ht="13.5" hidden="1" customHeight="1"/>
    <row r="126" s="387" customFormat="1" ht="13.5" hidden="1" customHeight="1"/>
    <row r="127" s="387" customFormat="1" ht="13.5" hidden="1" customHeight="1"/>
    <row r="128" s="387" customFormat="1" ht="13.5" hidden="1" customHeight="1"/>
    <row r="129" s="387" customFormat="1" ht="13.5" hidden="1" customHeight="1"/>
    <row r="130" s="387" customFormat="1" ht="13.5" hidden="1" customHeight="1"/>
    <row r="131" s="387" customFormat="1" ht="13.5" hidden="1" customHeight="1"/>
    <row r="132" s="387" customFormat="1" ht="13.5" hidden="1" customHeight="1"/>
    <row r="133" s="387" customFormat="1" ht="13.5" hidden="1" customHeight="1"/>
    <row r="134" s="387" customFormat="1" ht="13.5" hidden="1" customHeight="1"/>
    <row r="135" s="387" customFormat="1" ht="13.5" hidden="1" customHeight="1"/>
    <row r="136" s="387" customFormat="1" ht="13.5" hidden="1" customHeight="1"/>
    <row r="137" s="387" customFormat="1" ht="13.5" hidden="1" customHeight="1"/>
    <row r="138" s="387" customFormat="1" ht="13.5" hidden="1" customHeight="1"/>
    <row r="139" s="387" customFormat="1" ht="13.5" hidden="1" customHeight="1"/>
    <row r="140" s="387" customFormat="1" ht="13.5" hidden="1" customHeight="1"/>
    <row r="141" s="387" customFormat="1" ht="13.5" hidden="1" customHeight="1"/>
    <row r="142" s="387" customFormat="1" ht="13.5" hidden="1" customHeight="1"/>
    <row r="143" s="387" customFormat="1" ht="13.5" hidden="1" customHeight="1"/>
    <row r="144" s="387" customFormat="1" ht="13.5" hidden="1" customHeight="1"/>
    <row r="145" s="387" customFormat="1" ht="13.5" hidden="1" customHeight="1"/>
    <row r="146" s="387" customFormat="1" ht="13.5" hidden="1" customHeight="1"/>
    <row r="147" s="387" customFormat="1" ht="13.5" hidden="1" customHeight="1"/>
    <row r="148" s="387" customFormat="1" ht="13.5" hidden="1" customHeight="1"/>
    <row r="149" s="387" customFormat="1" ht="13.5" hidden="1" customHeight="1"/>
    <row r="150" s="387" customFormat="1" ht="13.5" hidden="1" customHeight="1"/>
    <row r="151" s="387" customFormat="1" ht="13.5" hidden="1" customHeight="1"/>
    <row r="152" s="387" customFormat="1" ht="13.5" hidden="1" customHeight="1"/>
    <row r="153" s="387" customFormat="1" ht="13.5" hidden="1" customHeight="1"/>
    <row r="154" s="387" customFormat="1" ht="13.5" hidden="1" customHeight="1"/>
    <row r="155" s="387" customFormat="1" ht="13.5" hidden="1" customHeight="1"/>
    <row r="156" s="387" customFormat="1" ht="13.5" hidden="1" customHeight="1"/>
    <row r="157" s="387" customFormat="1" ht="13.5" hidden="1" customHeight="1"/>
    <row r="158" s="387" customFormat="1" ht="13.5" hidden="1" customHeight="1"/>
    <row r="159" s="387" customFormat="1" ht="13.5" hidden="1" customHeight="1"/>
    <row r="160" s="387" customFormat="1" ht="13.5" hidden="1" customHeight="1"/>
  </sheetData>
  <sheetProtection algorithmName="SHA-512" hashValue="Hbrx4+gtjVnk9sEcVTnEK9TUJSCzgLUbigSyvmmJcqP/8UffRUUATdUdjN+HCe2vaTrnjo8CJOHKyHcZC9unqw==" saltValue="q42pnEupqbJpb9ho9nmXz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vReAiOP+2weGLrSWBvP6+BKt7axIrUp8XFd99RrD6lqsP5jLH+soABE9/sXo0HISDm7ET1xoU3Vv5evbjKN1Kw==" saltValue="ce0exCEUGB6LfTqiE1FP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4Smkq2jmA+MR+LDtRFBPbyN56cSYEBVoAYhhr8gueWUaOelDWYlV/xhA4bKQRe1NoiF7G4MOyyDuGmo06hEm/g==" saltValue="jq1p+ImaC7dEJA43hJ/O9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569</v>
      </c>
      <c r="G2" s="157"/>
      <c r="H2" s="158"/>
    </row>
    <row r="3" spans="1:8">
      <c r="A3" s="154" t="s">
        <v>562</v>
      </c>
      <c r="B3" s="159"/>
      <c r="C3" s="160"/>
      <c r="D3" s="161">
        <v>52724</v>
      </c>
      <c r="E3" s="162"/>
      <c r="F3" s="163">
        <v>44267</v>
      </c>
      <c r="G3" s="164"/>
      <c r="H3" s="165"/>
    </row>
    <row r="4" spans="1:8">
      <c r="A4" s="166"/>
      <c r="B4" s="167"/>
      <c r="C4" s="168"/>
      <c r="D4" s="169">
        <v>38791</v>
      </c>
      <c r="E4" s="170"/>
      <c r="F4" s="171">
        <v>26161</v>
      </c>
      <c r="G4" s="172"/>
      <c r="H4" s="173"/>
    </row>
    <row r="5" spans="1:8">
      <c r="A5" s="154" t="s">
        <v>564</v>
      </c>
      <c r="B5" s="159"/>
      <c r="C5" s="160"/>
      <c r="D5" s="161">
        <v>34770</v>
      </c>
      <c r="E5" s="162"/>
      <c r="F5" s="163">
        <v>40879</v>
      </c>
      <c r="G5" s="164"/>
      <c r="H5" s="165"/>
    </row>
    <row r="6" spans="1:8">
      <c r="A6" s="166"/>
      <c r="B6" s="167"/>
      <c r="C6" s="168"/>
      <c r="D6" s="169">
        <v>24592</v>
      </c>
      <c r="E6" s="170"/>
      <c r="F6" s="171">
        <v>24087</v>
      </c>
      <c r="G6" s="172"/>
      <c r="H6" s="173"/>
    </row>
    <row r="7" spans="1:8">
      <c r="A7" s="154" t="s">
        <v>565</v>
      </c>
      <c r="B7" s="159"/>
      <c r="C7" s="160"/>
      <c r="D7" s="161">
        <v>35489</v>
      </c>
      <c r="E7" s="162"/>
      <c r="F7" s="163">
        <v>42651</v>
      </c>
      <c r="G7" s="164"/>
      <c r="H7" s="165"/>
    </row>
    <row r="8" spans="1:8">
      <c r="A8" s="166"/>
      <c r="B8" s="167"/>
      <c r="C8" s="168"/>
      <c r="D8" s="169">
        <v>26284</v>
      </c>
      <c r="E8" s="170"/>
      <c r="F8" s="171">
        <v>22675</v>
      </c>
      <c r="G8" s="172"/>
      <c r="H8" s="173"/>
    </row>
    <row r="9" spans="1:8">
      <c r="A9" s="154" t="s">
        <v>566</v>
      </c>
      <c r="B9" s="159"/>
      <c r="C9" s="160"/>
      <c r="D9" s="161">
        <v>26106</v>
      </c>
      <c r="E9" s="162"/>
      <c r="F9" s="163">
        <v>43226</v>
      </c>
      <c r="G9" s="164"/>
      <c r="H9" s="165"/>
    </row>
    <row r="10" spans="1:8">
      <c r="A10" s="166"/>
      <c r="B10" s="167"/>
      <c r="C10" s="168"/>
      <c r="D10" s="169">
        <v>12665</v>
      </c>
      <c r="E10" s="170"/>
      <c r="F10" s="171">
        <v>22622</v>
      </c>
      <c r="G10" s="172"/>
      <c r="H10" s="173"/>
    </row>
    <row r="11" spans="1:8">
      <c r="A11" s="154" t="s">
        <v>567</v>
      </c>
      <c r="B11" s="159"/>
      <c r="C11" s="160"/>
      <c r="D11" s="161">
        <v>52484</v>
      </c>
      <c r="E11" s="162"/>
      <c r="F11" s="163">
        <v>42836</v>
      </c>
      <c r="G11" s="164"/>
      <c r="H11" s="165"/>
    </row>
    <row r="12" spans="1:8">
      <c r="A12" s="166"/>
      <c r="B12" s="167"/>
      <c r="C12" s="174"/>
      <c r="D12" s="169">
        <v>37031</v>
      </c>
      <c r="E12" s="170"/>
      <c r="F12" s="171">
        <v>22936</v>
      </c>
      <c r="G12" s="172"/>
      <c r="H12" s="173"/>
    </row>
    <row r="13" spans="1:8">
      <c r="A13" s="154"/>
      <c r="B13" s="159"/>
      <c r="C13" s="175"/>
      <c r="D13" s="176">
        <v>40315</v>
      </c>
      <c r="E13" s="177"/>
      <c r="F13" s="178">
        <v>42772</v>
      </c>
      <c r="G13" s="179"/>
      <c r="H13" s="165"/>
    </row>
    <row r="14" spans="1:8">
      <c r="A14" s="166"/>
      <c r="B14" s="167"/>
      <c r="C14" s="168"/>
      <c r="D14" s="169">
        <v>27873</v>
      </c>
      <c r="E14" s="170"/>
      <c r="F14" s="171">
        <v>23696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8.7100000000000009</v>
      </c>
      <c r="C19" s="180">
        <f>ROUND(VALUE(SUBSTITUTE(実質収支比率等に係る経年分析!G$48,"▲","-")),2)</f>
        <v>8.9499999999999993</v>
      </c>
      <c r="D19" s="180">
        <f>ROUND(VALUE(SUBSTITUTE(実質収支比率等に係る経年分析!H$48,"▲","-")),2)</f>
        <v>10.34</v>
      </c>
      <c r="E19" s="180">
        <f>ROUND(VALUE(SUBSTITUTE(実質収支比率等に係る経年分析!I$48,"▲","-")),2)</f>
        <v>8.73</v>
      </c>
      <c r="F19" s="180">
        <f>ROUND(VALUE(SUBSTITUTE(実質収支比率等に係る経年分析!J$48,"▲","-")),2)</f>
        <v>12.51</v>
      </c>
    </row>
    <row r="20" spans="1:11">
      <c r="A20" s="180" t="s">
        <v>54</v>
      </c>
      <c r="B20" s="180">
        <f>ROUND(VALUE(SUBSTITUTE(実質収支比率等に係る経年分析!F$47,"▲","-")),2)</f>
        <v>13.89</v>
      </c>
      <c r="C20" s="180">
        <f>ROUND(VALUE(SUBSTITUTE(実質収支比率等に係る経年分析!G$47,"▲","-")),2)</f>
        <v>16.29</v>
      </c>
      <c r="D20" s="180">
        <f>ROUND(VALUE(SUBSTITUTE(実質収支比率等に係る経年分析!H$47,"▲","-")),2)</f>
        <v>16.989999999999998</v>
      </c>
      <c r="E20" s="180">
        <f>ROUND(VALUE(SUBSTITUTE(実質収支比率等に係る経年分析!I$47,"▲","-")),2)</f>
        <v>20.74</v>
      </c>
      <c r="F20" s="180">
        <f>ROUND(VALUE(SUBSTITUTE(実質収支比率等に係る経年分析!J$47,"▲","-")),2)</f>
        <v>20.77</v>
      </c>
    </row>
    <row r="21" spans="1:11">
      <c r="A21" s="180" t="s">
        <v>55</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3.46</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3.25</v>
      </c>
      <c r="F21" s="180">
        <f>IF(ISNUMBER(VALUE(SUBSTITUTE(実質収支比率等に係る経年分析!J$49,"▲","-"))),ROUND(VALUE(SUBSTITUTE(実質収支比率等に係る経年分析!J$49,"▲","-")),2),NA())</f>
        <v>3.25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市民医療センター</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介護保険</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c r="A31" s="181" t="str">
        <f>IF(連結実質赤字比率に係る赤字・黒字の構成分析!C$39="",NA(),連結実質赤字比率に係る赤字・黒字の構成分析!C$39)</f>
        <v>新曽第一土地区画整理事業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c r="A32" s="181" t="str">
        <f>IF(連結実質赤字比率に係る赤字・黒字の構成分析!C$38="",NA(),連結実質赤字比率に係る赤字・黒字の構成分析!C$38)</f>
        <v>新曽第二土地区画整理事業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c r="A33" s="181" t="str">
        <f>IF(連結実質赤字比率に係る赤字・黒字の構成分析!C$37="",NA(),連結実質赤字比率に係る赤字・黒字の構成分析!C$37)</f>
        <v>国民健康保険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2196</v>
      </c>
      <c r="E42" s="182"/>
      <c r="F42" s="182"/>
      <c r="G42" s="182">
        <f>'実質公債費比率（分子）の構造'!L$52</f>
        <v>2132</v>
      </c>
      <c r="H42" s="182"/>
      <c r="I42" s="182"/>
      <c r="J42" s="182">
        <f>'実質公債費比率（分子）の構造'!M$52</f>
        <v>2127</v>
      </c>
      <c r="K42" s="182"/>
      <c r="L42" s="182"/>
      <c r="M42" s="182">
        <f>'実質公債費比率（分子）の構造'!N$52</f>
        <v>2025</v>
      </c>
      <c r="N42" s="182"/>
      <c r="O42" s="182"/>
      <c r="P42" s="182">
        <f>'実質公債費比率（分子）の構造'!O$52</f>
        <v>1874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109</v>
      </c>
      <c r="C44" s="182"/>
      <c r="D44" s="182"/>
      <c r="E44" s="182">
        <f>'実質公債費比率（分子）の構造'!L$50</f>
        <v>25</v>
      </c>
      <c r="F44" s="182"/>
      <c r="G44" s="182"/>
      <c r="H44" s="182">
        <f>'実質公債費比率（分子）の構造'!M$50</f>
        <v>61</v>
      </c>
      <c r="I44" s="182"/>
      <c r="J44" s="182"/>
      <c r="K44" s="182">
        <f>'実質公債費比率（分子）の構造'!N$50</f>
        <v>26</v>
      </c>
      <c r="L44" s="182"/>
      <c r="M44" s="182"/>
      <c r="N44" s="182">
        <f>'実質公債費比率（分子）の構造'!O$50</f>
        <v>23</v>
      </c>
      <c r="O44" s="182"/>
      <c r="P44" s="182"/>
    </row>
    <row r="45" spans="1:16">
      <c r="A45" s="182" t="s">
        <v>65</v>
      </c>
      <c r="B45" s="182">
        <f>'実質公債費比率（分子）の構造'!K$49</f>
        <v>91</v>
      </c>
      <c r="C45" s="182"/>
      <c r="D45" s="182"/>
      <c r="E45" s="182">
        <f>'実質公債費比率（分子）の構造'!L$49</f>
        <v>81</v>
      </c>
      <c r="F45" s="182"/>
      <c r="G45" s="182"/>
      <c r="H45" s="182">
        <f>'実質公債費比率（分子）の構造'!M$49</f>
        <v>65</v>
      </c>
      <c r="I45" s="182"/>
      <c r="J45" s="182"/>
      <c r="K45" s="182">
        <f>'実質公債費比率（分子）の構造'!N$49</f>
        <v>52</v>
      </c>
      <c r="L45" s="182"/>
      <c r="M45" s="182"/>
      <c r="N45" s="182">
        <f>'実質公債費比率（分子）の構造'!O$49</f>
        <v>34</v>
      </c>
      <c r="O45" s="182"/>
      <c r="P45" s="182"/>
    </row>
    <row r="46" spans="1:16">
      <c r="A46" s="182" t="s">
        <v>66</v>
      </c>
      <c r="B46" s="182">
        <f>'実質公債費比率（分子）の構造'!K$48</f>
        <v>581</v>
      </c>
      <c r="C46" s="182"/>
      <c r="D46" s="182"/>
      <c r="E46" s="182">
        <f>'実質公債費比率（分子）の構造'!L$48</f>
        <v>557</v>
      </c>
      <c r="F46" s="182"/>
      <c r="G46" s="182"/>
      <c r="H46" s="182">
        <f>'実質公債費比率（分子）の構造'!M$48</f>
        <v>489</v>
      </c>
      <c r="I46" s="182"/>
      <c r="J46" s="182"/>
      <c r="K46" s="182">
        <f>'実質公債費比率（分子）の構造'!N$48</f>
        <v>435</v>
      </c>
      <c r="L46" s="182"/>
      <c r="M46" s="182"/>
      <c r="N46" s="182">
        <f>'実質公債費比率（分子）の構造'!O$48</f>
        <v>450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2428</v>
      </c>
      <c r="C49" s="182"/>
      <c r="D49" s="182"/>
      <c r="E49" s="182">
        <f>'実質公債費比率（分子）の構造'!L$45</f>
        <v>2614</v>
      </c>
      <c r="F49" s="182"/>
      <c r="G49" s="182"/>
      <c r="H49" s="182">
        <f>'実質公債費比率（分子）の構造'!M$45</f>
        <v>2853</v>
      </c>
      <c r="I49" s="182"/>
      <c r="J49" s="182"/>
      <c r="K49" s="182">
        <f>'実質公債費比率（分子）の構造'!N$45</f>
        <v>3233</v>
      </c>
      <c r="L49" s="182"/>
      <c r="M49" s="182"/>
      <c r="N49" s="182">
        <f>'実質公債費比率（分子）の構造'!O$45</f>
        <v>3437</v>
      </c>
      <c r="O49" s="182"/>
      <c r="P49" s="182"/>
    </row>
    <row r="50" spans="1:16">
      <c r="A50" s="182" t="s">
        <v>70</v>
      </c>
      <c r="B50" s="182" t="e">
        <f>NA()</f>
        <v>#N/A</v>
      </c>
      <c r="C50" s="182">
        <f>IF(ISNUMBER('実質公債費比率（分子）の構造'!K$53),'実質公債費比率（分子）の構造'!K$53,NA())</f>
        <v>1013</v>
      </c>
      <c r="D50" s="182" t="e">
        <f>NA()</f>
        <v>#N/A</v>
      </c>
      <c r="E50" s="182" t="e">
        <f>NA()</f>
        <v>#N/A</v>
      </c>
      <c r="F50" s="182">
        <f>IF(ISNUMBER('実質公債費比率（分子）の構造'!L$53),'実質公債費比率（分子）の構造'!L$53,NA())</f>
        <v>1145</v>
      </c>
      <c r="G50" s="182" t="e">
        <f>NA()</f>
        <v>#N/A</v>
      </c>
      <c r="H50" s="182" t="e">
        <f>NA()</f>
        <v>#N/A</v>
      </c>
      <c r="I50" s="182">
        <f>IF(ISNUMBER('実質公債費比率（分子）の構造'!M$53),'実質公債費比率（分子）の構造'!M$53,NA())</f>
        <v>1341</v>
      </c>
      <c r="J50" s="182" t="e">
        <f>NA()</f>
        <v>#N/A</v>
      </c>
      <c r="K50" s="182" t="e">
        <f>NA()</f>
        <v>#N/A</v>
      </c>
      <c r="L50" s="182">
        <f>IF(ISNUMBER('実質公債費比率（分子）の構造'!N$53),'実質公債費比率（分子）の構造'!N$53,NA())</f>
        <v>1721</v>
      </c>
      <c r="M50" s="182" t="e">
        <f>NA()</f>
        <v>#N/A</v>
      </c>
      <c r="N50" s="182" t="e">
        <f>NA()</f>
        <v>#N/A</v>
      </c>
      <c r="O50" s="182">
        <f>IF(ISNUMBER('実質公債費比率（分子）の構造'!O$53),'実質公債費比率（分子）の構造'!O$53,NA())</f>
        <v>2070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15794</v>
      </c>
      <c r="E56" s="181"/>
      <c r="F56" s="181"/>
      <c r="G56" s="181">
        <f>'将来負担比率（分子）の構造'!J$52</f>
        <v>14562</v>
      </c>
      <c r="H56" s="181"/>
      <c r="I56" s="181"/>
      <c r="J56" s="181">
        <f>'将来負担比率（分子）の構造'!K$52</f>
        <v>13252</v>
      </c>
      <c r="K56" s="181"/>
      <c r="L56" s="181"/>
      <c r="M56" s="181">
        <f>'将来負担比率（分子）の構造'!L$52</f>
        <v>12300</v>
      </c>
      <c r="N56" s="181"/>
      <c r="O56" s="181"/>
      <c r="P56" s="181">
        <f>'将来負担比率（分子）の構造'!M$52</f>
        <v>11635</v>
      </c>
    </row>
    <row r="57" spans="1:16">
      <c r="A57" s="181" t="s">
        <v>41</v>
      </c>
      <c r="B57" s="181"/>
      <c r="C57" s="181"/>
      <c r="D57" s="181">
        <f>'将来負担比率（分子）の構造'!I$51</f>
        <v>10261</v>
      </c>
      <c r="E57" s="181"/>
      <c r="F57" s="181"/>
      <c r="G57" s="181">
        <f>'将来負担比率（分子）の構造'!J$51</f>
        <v>10618</v>
      </c>
      <c r="H57" s="181"/>
      <c r="I57" s="181"/>
      <c r="J57" s="181">
        <f>'将来負担比率（分子）の構造'!K$51</f>
        <v>10302</v>
      </c>
      <c r="K57" s="181"/>
      <c r="L57" s="181"/>
      <c r="M57" s="181">
        <f>'将来負担比率（分子）の構造'!L$51</f>
        <v>9918</v>
      </c>
      <c r="N57" s="181"/>
      <c r="O57" s="181"/>
      <c r="P57" s="181">
        <f>'将来負担比率（分子）の構造'!M$51</f>
        <v>9699</v>
      </c>
    </row>
    <row r="58" spans="1:16">
      <c r="A58" s="181" t="s">
        <v>40</v>
      </c>
      <c r="B58" s="181"/>
      <c r="C58" s="181"/>
      <c r="D58" s="181">
        <f>'将来負担比率（分子）の構造'!I$50</f>
        <v>7753</v>
      </c>
      <c r="E58" s="181"/>
      <c r="F58" s="181"/>
      <c r="G58" s="181">
        <f>'将来負担比率（分子）の構造'!J$50</f>
        <v>9734</v>
      </c>
      <c r="H58" s="181"/>
      <c r="I58" s="181"/>
      <c r="J58" s="181">
        <f>'将来負担比率（分子）の構造'!K$50</f>
        <v>11188</v>
      </c>
      <c r="K58" s="181"/>
      <c r="L58" s="181"/>
      <c r="M58" s="181">
        <f>'将来負担比率（分子）の構造'!L$50</f>
        <v>14920</v>
      </c>
      <c r="N58" s="181"/>
      <c r="O58" s="181"/>
      <c r="P58" s="181">
        <f>'将来負担比率（分子）の構造'!M$50</f>
        <v>15890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c r="A62" s="181" t="s">
        <v>34</v>
      </c>
      <c r="B62" s="181">
        <f>'将来負担比率（分子）の構造'!I$45</f>
        <v>7021</v>
      </c>
      <c r="C62" s="181"/>
      <c r="D62" s="181"/>
      <c r="E62" s="181">
        <f>'将来負担比率（分子）の構造'!J$45</f>
        <v>6604</v>
      </c>
      <c r="F62" s="181"/>
      <c r="G62" s="181"/>
      <c r="H62" s="181">
        <f>'将来負担比率（分子）の構造'!K$45</f>
        <v>6555</v>
      </c>
      <c r="I62" s="181"/>
      <c r="J62" s="181"/>
      <c r="K62" s="181">
        <f>'将来負担比率（分子）の構造'!L$45</f>
        <v>6373</v>
      </c>
      <c r="L62" s="181"/>
      <c r="M62" s="181"/>
      <c r="N62" s="181">
        <f>'将来負担比率（分子）の構造'!M$45</f>
        <v>6010</v>
      </c>
      <c r="O62" s="181"/>
      <c r="P62" s="181"/>
    </row>
    <row r="63" spans="1:16">
      <c r="A63" s="181" t="s">
        <v>33</v>
      </c>
      <c r="B63" s="181">
        <f>'将来負担比率（分子）の構造'!I$44</f>
        <v>350</v>
      </c>
      <c r="C63" s="181"/>
      <c r="D63" s="181"/>
      <c r="E63" s="181">
        <f>'将来負担比率（分子）の構造'!J$44</f>
        <v>242</v>
      </c>
      <c r="F63" s="181"/>
      <c r="G63" s="181"/>
      <c r="H63" s="181">
        <f>'将来負担比率（分子）の構造'!K$44</f>
        <v>151</v>
      </c>
      <c r="I63" s="181"/>
      <c r="J63" s="181"/>
      <c r="K63" s="181">
        <f>'将来負担比率（分子）の構造'!L$44</f>
        <v>82</v>
      </c>
      <c r="L63" s="181"/>
      <c r="M63" s="181"/>
      <c r="N63" s="181">
        <f>'将来負担比率（分子）の構造'!M$44</f>
        <v>356</v>
      </c>
      <c r="O63" s="181"/>
      <c r="P63" s="181"/>
    </row>
    <row r="64" spans="1:16">
      <c r="A64" s="181" t="s">
        <v>32</v>
      </c>
      <c r="B64" s="181">
        <f>'将来負担比率（分子）の構造'!I$43</f>
        <v>6957</v>
      </c>
      <c r="C64" s="181"/>
      <c r="D64" s="181"/>
      <c r="E64" s="181">
        <f>'将来負担比率（分子）の構造'!J$43</f>
        <v>6585</v>
      </c>
      <c r="F64" s="181"/>
      <c r="G64" s="181"/>
      <c r="H64" s="181">
        <f>'将来負担比率（分子）の構造'!K$43</f>
        <v>5880</v>
      </c>
      <c r="I64" s="181"/>
      <c r="J64" s="181"/>
      <c r="K64" s="181">
        <f>'将来負担比率（分子）の構造'!L$43</f>
        <v>5003</v>
      </c>
      <c r="L64" s="181"/>
      <c r="M64" s="181"/>
      <c r="N64" s="181">
        <f>'将来負担比率（分子）の構造'!M$43</f>
        <v>5330</v>
      </c>
      <c r="O64" s="181"/>
      <c r="P64" s="181"/>
    </row>
    <row r="65" spans="1:16">
      <c r="A65" s="181" t="s">
        <v>31</v>
      </c>
      <c r="B65" s="181">
        <f>'将来負担比率（分子）の構造'!I$42</f>
        <v>6977</v>
      </c>
      <c r="C65" s="181"/>
      <c r="D65" s="181"/>
      <c r="E65" s="181">
        <f>'将来負担比率（分子）の構造'!J$42</f>
        <v>5691</v>
      </c>
      <c r="F65" s="181"/>
      <c r="G65" s="181"/>
      <c r="H65" s="181">
        <f>'将来負担比率（分子）の構造'!K$42</f>
        <v>4716</v>
      </c>
      <c r="I65" s="181"/>
      <c r="J65" s="181"/>
      <c r="K65" s="181">
        <f>'将来負担比率（分子）の構造'!L$42</f>
        <v>4792</v>
      </c>
      <c r="L65" s="181"/>
      <c r="M65" s="181"/>
      <c r="N65" s="181">
        <f>'将来負担比率（分子）の構造'!M$42</f>
        <v>4447</v>
      </c>
      <c r="O65" s="181"/>
      <c r="P65" s="181"/>
    </row>
    <row r="66" spans="1:16">
      <c r="A66" s="181" t="s">
        <v>30</v>
      </c>
      <c r="B66" s="181">
        <f>'将来負担比率（分子）の構造'!I$41</f>
        <v>26776</v>
      </c>
      <c r="C66" s="181"/>
      <c r="D66" s="181"/>
      <c r="E66" s="181">
        <f>'将来負担比率（分子）の構造'!J$41</f>
        <v>26750</v>
      </c>
      <c r="F66" s="181"/>
      <c r="G66" s="181"/>
      <c r="H66" s="181">
        <f>'将来負担比率（分子）の構造'!K$41</f>
        <v>25890</v>
      </c>
      <c r="I66" s="181"/>
      <c r="J66" s="181"/>
      <c r="K66" s="181">
        <f>'将来負担比率（分子）の構造'!L$41</f>
        <v>26231</v>
      </c>
      <c r="L66" s="181"/>
      <c r="M66" s="181"/>
      <c r="N66" s="181">
        <f>'将来負担比率（分子）の構造'!M$41</f>
        <v>26797</v>
      </c>
      <c r="O66" s="181"/>
      <c r="P66" s="181"/>
    </row>
    <row r="67" spans="1:16">
      <c r="A67" s="181" t="s">
        <v>74</v>
      </c>
      <c r="B67" s="181" t="e">
        <f>NA()</f>
        <v>#N/A</v>
      </c>
      <c r="C67" s="181">
        <f>IF(ISNUMBER('将来負担比率（分子）の構造'!I$53), IF('将来負担比率（分子）の構造'!I$53 &lt; 0, 0, '将来負担比率（分子）の構造'!I$53), NA())</f>
        <v>14271</v>
      </c>
      <c r="D67" s="181" t="e">
        <f>NA()</f>
        <v>#N/A</v>
      </c>
      <c r="E67" s="181" t="e">
        <f>NA()</f>
        <v>#N/A</v>
      </c>
      <c r="F67" s="181">
        <f>IF(ISNUMBER('将来負担比率（分子）の構造'!J$53), IF('将来負担比率（分子）の構造'!J$53 &lt; 0, 0, '将来負担比率（分子）の構造'!J$53), NA())</f>
        <v>10957</v>
      </c>
      <c r="G67" s="181" t="e">
        <f>NA()</f>
        <v>#N/A</v>
      </c>
      <c r="H67" s="181" t="e">
        <f>NA()</f>
        <v>#N/A</v>
      </c>
      <c r="I67" s="181">
        <f>IF(ISNUMBER('将来負担比率（分子）の構造'!K$53), IF('将来負担比率（分子）の構造'!K$53 &lt; 0, 0, '将来負担比率（分子）の構造'!K$53), NA())</f>
        <v>8450</v>
      </c>
      <c r="J67" s="181" t="e">
        <f>NA()</f>
        <v>#N/A</v>
      </c>
      <c r="K67" s="181" t="e">
        <f>NA()</f>
        <v>#N/A</v>
      </c>
      <c r="L67" s="181">
        <f>IF(ISNUMBER('将来負担比率（分子）の構造'!L$53), IF('将来負担比率（分子）の構造'!L$53 &lt; 0, 0, '将来負担比率（分子）の構造'!L$53), NA())</f>
        <v>5343</v>
      </c>
      <c r="M67" s="181" t="e">
        <f>NA()</f>
        <v>#N/A</v>
      </c>
      <c r="N67" s="181" t="e">
        <f>NA()</f>
        <v>#N/A</v>
      </c>
      <c r="O67" s="181">
        <f>IF(ISNUMBER('将来負担比率（分子）の構造'!M$53), IF('将来負担比率（分子）の構造'!M$53 &lt; 0, 0, '将来負担比率（分子）の構造'!M$53), NA())</f>
        <v>5716</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4911</v>
      </c>
      <c r="C72" s="185">
        <f>基金残高に係る経年分析!G55</f>
        <v>6250</v>
      </c>
      <c r="D72" s="185">
        <f>基金残高に係る経年分析!H55</f>
        <v>6142</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5538</v>
      </c>
      <c r="C74" s="185">
        <f>基金残高に係る経年分析!G57</f>
        <v>7927</v>
      </c>
      <c r="D74" s="185">
        <f>基金残高に係る経年分析!H57</f>
        <v>8975</v>
      </c>
    </row>
  </sheetData>
  <sheetProtection algorithmName="SHA-512" hashValue="9y1dKiGzZbmHRgMLj8A794dtAz3QaKH+V2eLSh5po+IgnOkuc7g5ahB7wZqleyolnmTSJwjXvSN/tJy3VOhocg==" saltValue="YWEmzlSBu135lYGpv5cd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戸田市</cp:lastModifiedBy>
  <cp:lastPrinted>2021-10-14T23:26:11Z</cp:lastPrinted>
  <dcterms:created xsi:type="dcterms:W3CDTF">2021-02-05T01:42:39Z</dcterms:created>
  <dcterms:modified xsi:type="dcterms:W3CDTF">2021-10-14T23:43:18Z</dcterms:modified>
  <cp:category/>
</cp:coreProperties>
</file>