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407\Box\【02_課所共有】05_01_環境政策課\R05年度\04企画調整・環境影響評価担当\32_環境ＳＤＧｓ\32_01_例規\R6.3様式改正\"/>
    </mc:Choice>
  </mc:AlternateContent>
  <xr:revisionPtr revIDLastSave="0" documentId="13_ncr:1_{0209F847-688B-4E9D-B250-5FA07EF6699D}" xr6:coauthVersionLast="36" xr6:coauthVersionMax="47" xr10:uidLastSave="{00000000-0000-0000-0000-000000000000}"/>
  <workbookProtection workbookAlgorithmName="SHA-512" workbookHashValue="jy1TfykPjJqyjnEHhaYj+PD8UKQkjxQxlqNb6N1tZ4mFygLvI1jHpyJ9vgXnIzqdAKd5/Daf+wyYRwjG3E+f/Q==" workbookSaltValue="5c9GT9fh0Oclqzr2pMPjTA==" workbookSpinCount="100000" lockStructure="1"/>
  <bookViews>
    <workbookView xWindow="-375" yWindow="165" windowWidth="16950" windowHeight="11715" xr2:uid="{2AD7D9EB-F69A-4548-8FC7-889D8DB71096}"/>
  </bookViews>
  <sheets>
    <sheet name="様式第1号" sheetId="1" r:id="rId1"/>
    <sheet name="Sheet2" sheetId="2" state="hidden" r:id="rId2"/>
    <sheet name="Sheet3" sheetId="3" state="hidden" r:id="rId3"/>
  </sheets>
  <definedNames>
    <definedName name="_xlnm.Print_Area" localSheetId="0">様式第1号!$A$1:$G$40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45" i="1" l="1"/>
  <c r="B42" i="1"/>
  <c r="B46" i="1"/>
  <c r="B6" i="3"/>
  <c r="Y3" i="3"/>
  <c r="X3" i="3"/>
  <c r="W3" i="3"/>
  <c r="V3" i="3"/>
  <c r="U3" i="3"/>
  <c r="T3" i="3"/>
  <c r="S3" i="3"/>
  <c r="R3" i="3"/>
  <c r="Q3" i="3"/>
  <c r="P3" i="3"/>
  <c r="N3" i="3"/>
  <c r="M3" i="3"/>
  <c r="F6" i="3" s="1"/>
  <c r="L3" i="3"/>
  <c r="K3" i="3"/>
  <c r="J3" i="3"/>
  <c r="I3" i="3"/>
  <c r="J6" i="3" s="1"/>
  <c r="H3" i="3"/>
  <c r="G3" i="3"/>
  <c r="F3" i="3"/>
  <c r="E6" i="3" s="1"/>
  <c r="E3" i="3"/>
  <c r="B3" i="3"/>
  <c r="I6" i="3" s="1"/>
  <c r="D3" i="3"/>
  <c r="C3" i="3"/>
  <c r="O3" i="3" l="1"/>
  <c r="H6" i="3" s="1"/>
  <c r="D6" i="3"/>
</calcChain>
</file>

<file path=xl/sharedStrings.xml><?xml version="1.0" encoding="utf-8"?>
<sst xmlns="http://schemas.openxmlformats.org/spreadsheetml/2006/main" count="202" uniqueCount="191">
  <si>
    <t>（様式第１号）</t>
    <phoneticPr fontId="1"/>
  </si>
  <si>
    <t>埼玉県環境ＳＤＧｓ取組企業宣言書</t>
    <phoneticPr fontId="1"/>
  </si>
  <si>
    <t>１　企業等基本情報</t>
    <phoneticPr fontId="1"/>
  </si>
  <si>
    <t>企業等名</t>
  </si>
  <si>
    <t>代 表 者</t>
  </si>
  <si>
    <t>所 在 地</t>
  </si>
  <si>
    <t>電話番号</t>
  </si>
  <si>
    <t>ＦＡＸ</t>
  </si>
  <si>
    <t>Ｅ-mail</t>
  </si>
  <si>
    <t>担 当 者</t>
  </si>
  <si>
    <t>業    種</t>
  </si>
  <si>
    <t>業務内容</t>
  </si>
  <si>
    <t>取組項目</t>
  </si>
  <si>
    <t>取組内容及び関連するＳＤＧｓのゴール</t>
  </si>
  <si>
    <t>【廃棄物】</t>
  </si>
  <si>
    <t>廃棄物の管理を適正に行い、適正な処理に取り組む</t>
  </si>
  <si>
    <t>省エネルギー対策に取り組む</t>
  </si>
  <si>
    <t xml:space="preserve">気候変動（温暖化）対策に取り組む </t>
  </si>
  <si>
    <t>化学物質の削減対策等に取り組む</t>
  </si>
  <si>
    <t>生物多様性や生態系に配慮する</t>
  </si>
  <si>
    <t>水資源の利用状況の管理や利用効率の改善に取り組む</t>
  </si>
  <si>
    <t>社内の人材育成や環境学習等を行う</t>
  </si>
  <si>
    <t>社会貢献活動に取り組む</t>
  </si>
  <si>
    <t>※取り組もうとする項目に○、重点的に取り組む項目があれば◎（○及び◎を合わせて５つまで）</t>
  </si>
  <si>
    <t>（氏名）</t>
    <phoneticPr fontId="1"/>
  </si>
  <si>
    <t>（役職名）</t>
    <phoneticPr fontId="1"/>
  </si>
  <si>
    <t>（役職名）　</t>
    <phoneticPr fontId="1"/>
  </si>
  <si>
    <t>宣言年月日</t>
    <phoneticPr fontId="1"/>
  </si>
  <si>
    <t>○</t>
    <phoneticPr fontId="1"/>
  </si>
  <si>
    <t>◎</t>
    <phoneticPr fontId="1"/>
  </si>
  <si>
    <t>２　宣言内容
　　県ホームページへの掲載を希望するので、埼玉県環境ＳＤＧｓ取組宣言企業制度実施要綱第
　３条第１項の規定により、環境分野のＳＤＧｓのゴールの達成に向け取り組むことを宣言します。
　　なお、環境ＳＤＧｓのゴールの達成に向け、取組を継続するとともに、改善に努めます。</t>
    <phoneticPr fontId="1"/>
  </si>
  <si>
    <t>01 農業</t>
  </si>
  <si>
    <t>02 林業</t>
  </si>
  <si>
    <t>03 漁業</t>
  </si>
  <si>
    <t>04 水産養殖業</t>
  </si>
  <si>
    <t>05 鉱業、採石業、砂利採取業</t>
  </si>
  <si>
    <t>06 総合工事業</t>
  </si>
  <si>
    <t>07 職別工事業（設備工事業を除く）</t>
  </si>
  <si>
    <t>08 設備工事業</t>
  </si>
  <si>
    <t>09 食料品製造業</t>
  </si>
  <si>
    <t>10 飲料・たばこ・飼料製造業</t>
  </si>
  <si>
    <t>11 繊維工業</t>
  </si>
  <si>
    <t>12 木材・木製品製造業（家具を除く）</t>
  </si>
  <si>
    <t>13 家具・装備品製造業</t>
  </si>
  <si>
    <t>14 パルプ・紙・紙加工品製造業</t>
  </si>
  <si>
    <t>15 印刷・同関連業</t>
  </si>
  <si>
    <t>16 化学工業</t>
  </si>
  <si>
    <t>17 石油製品・石炭製品製造業</t>
  </si>
  <si>
    <t>18 プラスチック製品製造業（別掲を除く）</t>
  </si>
  <si>
    <t>19 ゴム製品製造業</t>
  </si>
  <si>
    <t>20 なめし革・同製品・毛皮製造業</t>
  </si>
  <si>
    <t>21 窯業・土石製品製造業</t>
  </si>
  <si>
    <t>22 鉄鋼業</t>
  </si>
  <si>
    <t>23 非鉄金属製造業</t>
  </si>
  <si>
    <t>24 金属製品製造業</t>
  </si>
  <si>
    <t>25 はん用機械器具製造業</t>
  </si>
  <si>
    <t>26 生産用機械器具製造業</t>
  </si>
  <si>
    <t>27 業務用機械器具製造業</t>
  </si>
  <si>
    <t>28 電子部品・デバイス・電子回路製造業</t>
  </si>
  <si>
    <t>29 電気機械器具製造業</t>
  </si>
  <si>
    <t>30 情報通信機械器具製造業</t>
  </si>
  <si>
    <t>31 輸送用機械器具製造業</t>
  </si>
  <si>
    <t>32 その他の製造業</t>
  </si>
  <si>
    <t>33 電気業</t>
  </si>
  <si>
    <t>34 ガス業</t>
  </si>
  <si>
    <t>35 熱供給業</t>
  </si>
  <si>
    <t>36 水道業</t>
  </si>
  <si>
    <t>37 通信業</t>
  </si>
  <si>
    <t>38 放送業</t>
  </si>
  <si>
    <t>39 情報サービス業</t>
  </si>
  <si>
    <t>40 インターネット付随サービス業</t>
  </si>
  <si>
    <t>41 映像・音声・文字情報制作業</t>
  </si>
  <si>
    <t>42 鉄道業</t>
  </si>
  <si>
    <t>43 道路旅客運送業</t>
  </si>
  <si>
    <t>44 道路貨物運送業</t>
  </si>
  <si>
    <t>45 水運業</t>
  </si>
  <si>
    <t>46 航空運輸業</t>
  </si>
  <si>
    <t>47 倉庫業</t>
  </si>
  <si>
    <t>48 運輸に附帯するサービス業</t>
  </si>
  <si>
    <t>49 郵便業（信書便事業を含む）</t>
  </si>
  <si>
    <t>50 各種商品卸売業</t>
  </si>
  <si>
    <t>51 繊維・衣服等卸売業</t>
  </si>
  <si>
    <t>52 飲食料品卸売業</t>
  </si>
  <si>
    <t>53 建築材料、鉱物・金属材料等卸売業</t>
  </si>
  <si>
    <t>54 機械器具卸売業</t>
  </si>
  <si>
    <t>55 その他の卸売業</t>
  </si>
  <si>
    <t>56 各種商品小売業</t>
  </si>
  <si>
    <t>57 織物・衣服・身の回り品小売業</t>
  </si>
  <si>
    <t>58 飲食料品小売業</t>
  </si>
  <si>
    <t>59 機械器具小売業</t>
  </si>
  <si>
    <t>60 その他の小売業</t>
  </si>
  <si>
    <t>61 無店舗小売業</t>
  </si>
  <si>
    <t>62 銀行業</t>
  </si>
  <si>
    <t>63 協同組織金融業</t>
  </si>
  <si>
    <t>64 貸金業、クレジットカード業等非預金信用機関</t>
  </si>
  <si>
    <t>65 金融商品取引業、商品先物取引業</t>
  </si>
  <si>
    <t>66 補助的金融業等</t>
  </si>
  <si>
    <t>67 保険業（保険媒介代理業、保険サービス業を含む）</t>
  </si>
  <si>
    <t>68 不動産取引業</t>
  </si>
  <si>
    <t>69 不動産賃貸業・管理業（テナントビルを含む）</t>
  </si>
  <si>
    <t>70 物品賃貸業</t>
  </si>
  <si>
    <t>71 学術・開発研究機関</t>
  </si>
  <si>
    <t>72 専門サービス業（他に分類されないもの）</t>
  </si>
  <si>
    <t>73 広告業</t>
  </si>
  <si>
    <t>74 技術サービス業（他に分類されないもの）</t>
  </si>
  <si>
    <t>75 宿泊業</t>
  </si>
  <si>
    <t>76 飲食店</t>
  </si>
  <si>
    <t>77 持ち帰り・配達飲食サービス業</t>
  </si>
  <si>
    <t>78 洗濯・理容・美容・浴場業</t>
  </si>
  <si>
    <t>79 その他の生活関連サービス業</t>
  </si>
  <si>
    <t>80 娯楽業</t>
  </si>
  <si>
    <t>81 学校教育</t>
  </si>
  <si>
    <t>82 その他の教育、学習支援業</t>
  </si>
  <si>
    <t>83 医療業</t>
  </si>
  <si>
    <t>84 保健衛生</t>
  </si>
  <si>
    <t>85 社会保険・社会福祉・介護事業</t>
  </si>
  <si>
    <t>86 郵便局</t>
  </si>
  <si>
    <t>87 協同組合（他に分類されないもの）</t>
  </si>
  <si>
    <t>88 廃棄物処理業</t>
  </si>
  <si>
    <t>89 自動車整備業</t>
  </si>
  <si>
    <t>90 機械等修理業（別掲を除く）</t>
  </si>
  <si>
    <t>91 職業紹介・労働者派遣業</t>
  </si>
  <si>
    <t>92 その他の事業サービス業</t>
  </si>
  <si>
    <t>93 政治・経済・文化団体</t>
  </si>
  <si>
    <t>94 宗教</t>
  </si>
  <si>
    <t>95 その他のサービス業</t>
  </si>
  <si>
    <t>96 外国公務</t>
  </si>
  <si>
    <t>97 国家公務</t>
  </si>
  <si>
    <t>98 地方公務</t>
  </si>
  <si>
    <t>99 分類不能の産業</t>
  </si>
  <si>
    <t>代表者役職</t>
    <rPh sb="3" eb="5">
      <t>ヤクショク</t>
    </rPh>
    <phoneticPr fontId="1"/>
  </si>
  <si>
    <t>代表者氏名</t>
    <rPh sb="3" eb="5">
      <t>シメイ</t>
    </rPh>
    <phoneticPr fontId="1"/>
  </si>
  <si>
    <t>ＦＡＸ</t>
    <phoneticPr fontId="1"/>
  </si>
  <si>
    <t>ＵＲＬ</t>
    <phoneticPr fontId="1"/>
  </si>
  <si>
    <t>ＵＲＬ</t>
    <phoneticPr fontId="1"/>
  </si>
  <si>
    <t>廃棄物</t>
    <rPh sb="0" eb="3">
      <t>ハイキブツ</t>
    </rPh>
    <phoneticPr fontId="1"/>
  </si>
  <si>
    <t>【３Ｒの推進】</t>
    <phoneticPr fontId="1"/>
  </si>
  <si>
    <t>【省エネ】</t>
    <phoneticPr fontId="1"/>
  </si>
  <si>
    <t>【省エネ】</t>
    <phoneticPr fontId="1"/>
  </si>
  <si>
    <t>【気候変動】</t>
    <phoneticPr fontId="1"/>
  </si>
  <si>
    <t>【気候変動】</t>
    <phoneticPr fontId="1"/>
  </si>
  <si>
    <t>【化学物質等】</t>
    <phoneticPr fontId="1"/>
  </si>
  <si>
    <t>【化学物質等】</t>
    <phoneticPr fontId="1"/>
  </si>
  <si>
    <t>【生物多様性】</t>
    <phoneticPr fontId="1"/>
  </si>
  <si>
    <t>【生物多様性】</t>
    <phoneticPr fontId="1"/>
  </si>
  <si>
    <t>【水の管理】</t>
    <phoneticPr fontId="1"/>
  </si>
  <si>
    <t>【水の管理】</t>
    <phoneticPr fontId="1"/>
  </si>
  <si>
    <t>【人材育成・環境学習】</t>
    <phoneticPr fontId="1"/>
  </si>
  <si>
    <t>【社会貢献活動】</t>
    <phoneticPr fontId="1"/>
  </si>
  <si>
    <t>自由記載（上記項目以外で取り組むものがある場合）</t>
    <phoneticPr fontId="1"/>
  </si>
  <si>
    <t>自由記載</t>
    <phoneticPr fontId="1"/>
  </si>
  <si>
    <t>宣言年月日</t>
    <rPh sb="0" eb="2">
      <t>センゲン</t>
    </rPh>
    <rPh sb="2" eb="5">
      <t>ネンガッピ</t>
    </rPh>
    <phoneticPr fontId="1"/>
  </si>
  <si>
    <t>担 当 者役職</t>
    <rPh sb="5" eb="7">
      <t>ヤクショク</t>
    </rPh>
    <phoneticPr fontId="1"/>
  </si>
  <si>
    <t>担 当 者氏名</t>
    <rPh sb="5" eb="7">
      <t>シメイ</t>
    </rPh>
    <phoneticPr fontId="1"/>
  </si>
  <si>
    <t>名称</t>
    <rPh sb="0" eb="2">
      <t>メイショウ</t>
    </rPh>
    <phoneticPr fontId="1"/>
  </si>
  <si>
    <t>申請者名</t>
    <rPh sb="0" eb="4">
      <t>シンセイシャメイ</t>
    </rPh>
    <phoneticPr fontId="1"/>
  </si>
  <si>
    <t>所在地</t>
    <rPh sb="0" eb="3">
      <t>ショザイチ</t>
    </rPh>
    <phoneticPr fontId="1"/>
  </si>
  <si>
    <t>業種</t>
    <rPh sb="0" eb="2">
      <t>ギョウシュ</t>
    </rPh>
    <phoneticPr fontId="1"/>
  </si>
  <si>
    <t>○コピペ用</t>
    <rPh sb="4" eb="5">
      <t>ヨウ</t>
    </rPh>
    <phoneticPr fontId="1"/>
  </si>
  <si>
    <t>取組</t>
    <rPh sb="0" eb="2">
      <t>トリクミ</t>
    </rPh>
    <phoneticPr fontId="1"/>
  </si>
  <si>
    <t>取組まとめ</t>
    <rPh sb="0" eb="2">
      <t>トリクミ</t>
    </rPh>
    <phoneticPr fontId="1"/>
  </si>
  <si>
    <t>Ver.1</t>
    <phoneticPr fontId="1"/>
  </si>
  <si>
    <t>貧困をなくそう</t>
    <phoneticPr fontId="1"/>
  </si>
  <si>
    <t>ジェンダー平等を</t>
    <phoneticPr fontId="1"/>
  </si>
  <si>
    <t>実現しよう</t>
    <phoneticPr fontId="1"/>
  </si>
  <si>
    <t>働きがいも</t>
    <phoneticPr fontId="1"/>
  </si>
  <si>
    <t>経済成長も</t>
    <phoneticPr fontId="1"/>
  </si>
  <si>
    <t>産業と技術革新の</t>
    <phoneticPr fontId="1"/>
  </si>
  <si>
    <t>基礎をつくろう</t>
    <phoneticPr fontId="1"/>
  </si>
  <si>
    <t>人や国の不平等を</t>
    <phoneticPr fontId="1"/>
  </si>
  <si>
    <t>なくそう</t>
    <phoneticPr fontId="1"/>
  </si>
  <si>
    <t>平和と公正を</t>
    <phoneticPr fontId="1"/>
  </si>
  <si>
    <t>すべての人に</t>
    <phoneticPr fontId="1"/>
  </si>
  <si>
    <t>目標を達成しよう</t>
    <phoneticPr fontId="1"/>
  </si>
  <si>
    <t>パートナーシップで</t>
    <phoneticPr fontId="1"/>
  </si>
  <si>
    <t>【食ロス】未利用食品活用による貧困世帯への支援</t>
    <phoneticPr fontId="1"/>
  </si>
  <si>
    <t>【環境経営】環境配慮事業の高付加価値化による社員給与増</t>
    <phoneticPr fontId="1"/>
  </si>
  <si>
    <t>【３S】リサイクル業界等での積極的な女性雇用</t>
    <phoneticPr fontId="1"/>
  </si>
  <si>
    <t>【エシカル消費】女性参加のエシカル消費の推進</t>
    <phoneticPr fontId="1"/>
  </si>
  <si>
    <t>【環境ビジネス】環境配慮商品・サービスの開発</t>
    <phoneticPr fontId="1"/>
  </si>
  <si>
    <t>【ウェルビーイング】環境課題解決事業によるやりがい創出</t>
    <phoneticPr fontId="1"/>
  </si>
  <si>
    <t>【CN､CE､NP】環境課題解決型事業による新産業創出</t>
    <phoneticPr fontId="1"/>
  </si>
  <si>
    <t>【SSCP】再生可能エネルギー導入よるインフラ強化</t>
    <phoneticPr fontId="1"/>
  </si>
  <si>
    <t>【外国人雇用】リサイクル業界等での処遇改善</t>
    <phoneticPr fontId="1"/>
  </si>
  <si>
    <t>【寄付・ESG】事業利益からの寄付・投資</t>
    <phoneticPr fontId="1"/>
  </si>
  <si>
    <t>【不法投棄】適正処理による不正収益の根絶</t>
    <phoneticPr fontId="1"/>
  </si>
  <si>
    <t>【法令順守】環境基準の遵守による不正収益の根絶</t>
    <phoneticPr fontId="1"/>
  </si>
  <si>
    <t>【連携】地域の企業・団体・個人と連携した取組</t>
    <phoneticPr fontId="1"/>
  </si>
  <si>
    <t>【人材育成】地域の企業・団体・個人への環境教育支援・普及啓発</t>
    <phoneticPr fontId="1"/>
  </si>
  <si>
    <t>リデュース、リユース、リサイクルなどに取り組む</t>
    <phoneticPr fontId="1"/>
  </si>
  <si>
    <r>
      <t>【</t>
    </r>
    <r>
      <rPr>
        <sz val="11"/>
        <rFont val="ＭＳ 明朝"/>
        <family val="1"/>
        <charset val="128"/>
      </rPr>
      <t>資源の循環</t>
    </r>
    <r>
      <rPr>
        <sz val="11"/>
        <color theme="1"/>
        <rFont val="ＭＳ 明朝"/>
        <family val="1"/>
        <charset val="128"/>
      </rPr>
      <t>】</t>
    </r>
    <rPh sb="1" eb="3">
      <t>シゲン</t>
    </rPh>
    <rPh sb="4" eb="6">
      <t>ジュンカン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</si>
</sst>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24"/>
      <color rgb="FFFF0000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0" fillId="4" borderId="0" xfId="0" applyFill="1">
      <alignment vertical="center"/>
    </xf>
    <xf numFmtId="0" fontId="3" fillId="2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176" fontId="0" fillId="2" borderId="1" xfId="0" applyNumberFormat="1" applyFill="1" applyBorder="1" applyAlignment="1">
      <alignment horizontal="right"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0" fontId="6" fillId="4" borderId="0" xfId="0" applyFont="1" applyFill="1">
      <alignment vertical="center"/>
    </xf>
    <xf numFmtId="0" fontId="7" fillId="0" borderId="1" xfId="0" applyFont="1" applyBorder="1">
      <alignment vertical="center"/>
    </xf>
    <xf numFmtId="0" fontId="0" fillId="4" borderId="0" xfId="0" applyFill="1" applyAlignment="1">
      <alignment horizontal="center" vertical="center"/>
    </xf>
    <xf numFmtId="0" fontId="0" fillId="5" borderId="0" xfId="0" applyFill="1">
      <alignment vertical="center"/>
    </xf>
    <xf numFmtId="0" fontId="0" fillId="5" borderId="13" xfId="0" applyFill="1" applyBorder="1">
      <alignment vertical="center"/>
    </xf>
    <xf numFmtId="0" fontId="0" fillId="5" borderId="14" xfId="0" applyFill="1" applyBorder="1">
      <alignment vertical="center"/>
    </xf>
    <xf numFmtId="0" fontId="8" fillId="5" borderId="13" xfId="0" applyFont="1" applyFill="1" applyBorder="1">
      <alignment vertical="center"/>
    </xf>
    <xf numFmtId="0" fontId="8" fillId="5" borderId="14" xfId="0" applyFont="1" applyFill="1" applyBorder="1">
      <alignment vertical="center"/>
    </xf>
    <xf numFmtId="0" fontId="8" fillId="5" borderId="13" xfId="0" applyFont="1" applyFill="1" applyBorder="1" applyAlignment="1">
      <alignment vertical="center" wrapText="1"/>
    </xf>
    <xf numFmtId="0" fontId="9" fillId="5" borderId="13" xfId="0" applyFont="1" applyFill="1" applyBorder="1">
      <alignment vertical="center"/>
    </xf>
    <xf numFmtId="0" fontId="9" fillId="5" borderId="14" xfId="0" applyFont="1" applyFill="1" applyBorder="1">
      <alignment vertical="center"/>
    </xf>
    <xf numFmtId="0" fontId="8" fillId="5" borderId="13" xfId="0" applyFont="1" applyFill="1" applyBorder="1" applyAlignment="1">
      <alignment horizontal="left" vertical="center"/>
    </xf>
    <xf numFmtId="0" fontId="8" fillId="5" borderId="1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5" fillId="2" borderId="3" xfId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1543050</xdr:colOff>
      <xdr:row>18</xdr:row>
      <xdr:rowOff>95250</xdr:rowOff>
    </xdr:from>
    <xdr:to>
      <xdr:col>5</xdr:col>
      <xdr:colOff>1905000</xdr:colOff>
      <xdr:row>19</xdr:row>
      <xdr:rowOff>190500</xdr:rowOff>
    </xdr:to>
    <xdr:pic>
      <xdr:nvPicPr>
        <xdr:cNvPr id="2" name="図 1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4733925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1123950</xdr:colOff>
      <xdr:row>18</xdr:row>
      <xdr:rowOff>95250</xdr:rowOff>
    </xdr:from>
    <xdr:to>
      <xdr:col>5</xdr:col>
      <xdr:colOff>1485900</xdr:colOff>
      <xdr:row>19</xdr:row>
      <xdr:rowOff>190500</xdr:rowOff>
    </xdr:to>
    <xdr:pic>
      <xdr:nvPicPr>
        <xdr:cNvPr id="3" name="図 2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4733925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1962150</xdr:colOff>
      <xdr:row>18</xdr:row>
      <xdr:rowOff>95250</xdr:rowOff>
    </xdr:from>
    <xdr:to>
      <xdr:col>5</xdr:col>
      <xdr:colOff>2324100</xdr:colOff>
      <xdr:row>19</xdr:row>
      <xdr:rowOff>190500</xdr:rowOff>
    </xdr:to>
    <xdr:pic>
      <xdr:nvPicPr>
        <xdr:cNvPr id="4" name="図 2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4733925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1533525</xdr:colOff>
      <xdr:row>20</xdr:row>
      <xdr:rowOff>76200</xdr:rowOff>
    </xdr:from>
    <xdr:to>
      <xdr:col>5</xdr:col>
      <xdr:colOff>1895475</xdr:colOff>
      <xdr:row>21</xdr:row>
      <xdr:rowOff>171450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5248275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1952625</xdr:colOff>
      <xdr:row>20</xdr:row>
      <xdr:rowOff>76200</xdr:rowOff>
    </xdr:from>
    <xdr:to>
      <xdr:col>5</xdr:col>
      <xdr:colOff>2314575</xdr:colOff>
      <xdr:row>21</xdr:row>
      <xdr:rowOff>171450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5248275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1543050</xdr:colOff>
      <xdr:row>22</xdr:row>
      <xdr:rowOff>104775</xdr:rowOff>
    </xdr:from>
    <xdr:to>
      <xdr:col>5</xdr:col>
      <xdr:colOff>1905000</xdr:colOff>
      <xdr:row>23</xdr:row>
      <xdr:rowOff>200025</xdr:rowOff>
    </xdr:to>
    <xdr:pic>
      <xdr:nvPicPr>
        <xdr:cNvPr id="7" name="図 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5810250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1962150</xdr:colOff>
      <xdr:row>22</xdr:row>
      <xdr:rowOff>104775</xdr:rowOff>
    </xdr:from>
    <xdr:to>
      <xdr:col>5</xdr:col>
      <xdr:colOff>2324100</xdr:colOff>
      <xdr:row>23</xdr:row>
      <xdr:rowOff>200025</xdr:rowOff>
    </xdr:to>
    <xdr:pic>
      <xdr:nvPicPr>
        <xdr:cNvPr id="8" name="図 3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5810250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1143000</xdr:colOff>
      <xdr:row>24</xdr:row>
      <xdr:rowOff>95250</xdr:rowOff>
    </xdr:from>
    <xdr:to>
      <xdr:col>5</xdr:col>
      <xdr:colOff>1504950</xdr:colOff>
      <xdr:row>25</xdr:row>
      <xdr:rowOff>190500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297930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1962150</xdr:colOff>
      <xdr:row>24</xdr:row>
      <xdr:rowOff>95250</xdr:rowOff>
    </xdr:from>
    <xdr:to>
      <xdr:col>5</xdr:col>
      <xdr:colOff>2324100</xdr:colOff>
      <xdr:row>25</xdr:row>
      <xdr:rowOff>190500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6334125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1543050</xdr:colOff>
      <xdr:row>24</xdr:row>
      <xdr:rowOff>95250</xdr:rowOff>
    </xdr:from>
    <xdr:to>
      <xdr:col>5</xdr:col>
      <xdr:colOff>1905000</xdr:colOff>
      <xdr:row>25</xdr:row>
      <xdr:rowOff>190500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6297930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1543050</xdr:colOff>
      <xdr:row>26</xdr:row>
      <xdr:rowOff>76200</xdr:rowOff>
    </xdr:from>
    <xdr:to>
      <xdr:col>5</xdr:col>
      <xdr:colOff>1905000</xdr:colOff>
      <xdr:row>27</xdr:row>
      <xdr:rowOff>171450</xdr:rowOff>
    </xdr:to>
    <xdr:pic>
      <xdr:nvPicPr>
        <xdr:cNvPr id="12" name="図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6848475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1962150</xdr:colOff>
      <xdr:row>26</xdr:row>
      <xdr:rowOff>85725</xdr:rowOff>
    </xdr:from>
    <xdr:to>
      <xdr:col>5</xdr:col>
      <xdr:colOff>2324100</xdr:colOff>
      <xdr:row>27</xdr:row>
      <xdr:rowOff>180975</xdr:rowOff>
    </xdr:to>
    <xdr:pic>
      <xdr:nvPicPr>
        <xdr:cNvPr id="13" name="図 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6858000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6</xdr:col>
      <xdr:colOff>257175</xdr:colOff>
      <xdr:row>56</xdr:row>
      <xdr:rowOff>47625</xdr:rowOff>
    </xdr:from>
    <xdr:to>
      <xdr:col>6</xdr:col>
      <xdr:colOff>619125</xdr:colOff>
      <xdr:row>58</xdr:row>
      <xdr:rowOff>66675</xdr:rowOff>
    </xdr:to>
    <xdr:pic>
      <xdr:nvPicPr>
        <xdr:cNvPr id="14" name="図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3039725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723900</xdr:colOff>
      <xdr:row>26</xdr:row>
      <xdr:rowOff>76200</xdr:rowOff>
    </xdr:from>
    <xdr:to>
      <xdr:col>5</xdr:col>
      <xdr:colOff>1076325</xdr:colOff>
      <xdr:row>27</xdr:row>
      <xdr:rowOff>171450</xdr:rowOff>
    </xdr:to>
    <xdr:pic>
      <xdr:nvPicPr>
        <xdr:cNvPr id="15" name="図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6848475"/>
          <a:ext cx="352425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1114425</xdr:colOff>
      <xdr:row>26</xdr:row>
      <xdr:rowOff>76200</xdr:rowOff>
    </xdr:from>
    <xdr:to>
      <xdr:col>5</xdr:col>
      <xdr:colOff>1476375</xdr:colOff>
      <xdr:row>27</xdr:row>
      <xdr:rowOff>171450</xdr:rowOff>
    </xdr:to>
    <xdr:pic>
      <xdr:nvPicPr>
        <xdr:cNvPr id="16" name="図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6848475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1971675</xdr:colOff>
      <xdr:row>28</xdr:row>
      <xdr:rowOff>76200</xdr:rowOff>
    </xdr:from>
    <xdr:to>
      <xdr:col>5</xdr:col>
      <xdr:colOff>2333625</xdr:colOff>
      <xdr:row>29</xdr:row>
      <xdr:rowOff>171450</xdr:rowOff>
    </xdr:to>
    <xdr:pic>
      <xdr:nvPicPr>
        <xdr:cNvPr id="17" name="図 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7381875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1552575</xdr:colOff>
      <xdr:row>28</xdr:row>
      <xdr:rowOff>76200</xdr:rowOff>
    </xdr:from>
    <xdr:to>
      <xdr:col>5</xdr:col>
      <xdr:colOff>1914525</xdr:colOff>
      <xdr:row>29</xdr:row>
      <xdr:rowOff>171450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7381875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1971675</xdr:colOff>
      <xdr:row>30</xdr:row>
      <xdr:rowOff>76200</xdr:rowOff>
    </xdr:from>
    <xdr:to>
      <xdr:col>5</xdr:col>
      <xdr:colOff>2333625</xdr:colOff>
      <xdr:row>31</xdr:row>
      <xdr:rowOff>171450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7915275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1552575</xdr:colOff>
      <xdr:row>32</xdr:row>
      <xdr:rowOff>104775</xdr:rowOff>
    </xdr:from>
    <xdr:to>
      <xdr:col>5</xdr:col>
      <xdr:colOff>1914525</xdr:colOff>
      <xdr:row>33</xdr:row>
      <xdr:rowOff>200025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8477250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1971675</xdr:colOff>
      <xdr:row>32</xdr:row>
      <xdr:rowOff>95250</xdr:rowOff>
    </xdr:from>
    <xdr:to>
      <xdr:col>5</xdr:col>
      <xdr:colOff>2333625</xdr:colOff>
      <xdr:row>33</xdr:row>
      <xdr:rowOff>190500</xdr:rowOff>
    </xdr:to>
    <xdr:pic>
      <xdr:nvPicPr>
        <xdr:cNvPr id="21" name="図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8467725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1133475</xdr:colOff>
      <xdr:row>32</xdr:row>
      <xdr:rowOff>95250</xdr:rowOff>
    </xdr:from>
    <xdr:to>
      <xdr:col>5</xdr:col>
      <xdr:colOff>1495425</xdr:colOff>
      <xdr:row>33</xdr:row>
      <xdr:rowOff>190500</xdr:rowOff>
    </xdr:to>
    <xdr:pic>
      <xdr:nvPicPr>
        <xdr:cNvPr id="22" name="図 7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8467725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5</xdr:col>
      <xdr:colOff>323850</xdr:colOff>
      <xdr:row>26</xdr:row>
      <xdr:rowOff>76200</xdr:rowOff>
    </xdr:from>
    <xdr:to>
      <xdr:col>5</xdr:col>
      <xdr:colOff>683260</xdr:colOff>
      <xdr:row>27</xdr:row>
      <xdr:rowOff>168910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0" y="6812280"/>
          <a:ext cx="359410" cy="359410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7</xdr:col>
      <xdr:colOff>438152</xdr:colOff>
      <xdr:row>1</xdr:row>
      <xdr:rowOff>28574</xdr:rowOff>
    </xdr:from>
    <xdr:to>
      <xdr:col>20</xdr:col>
      <xdr:colOff>647701</xdr:colOff>
      <xdr:row>20</xdr:row>
      <xdr:rowOff>9525</xdr:rowOff>
    </xdr:to>
    <xdr:sp macro="" textlink="">
      <xdr:nvSpPr>
        <xdr:cNvPr id="34" name="吹き出し: 四角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7200902" y="57149"/>
          <a:ext cx="15344774" cy="5124451"/>
        </a:xfrm>
        <a:prstGeom prst="wedgeRectCallout">
          <a:avLst>
            <a:gd name="adj1" fmla="val -52781"/>
            <a:gd name="adj2" fmla="val 8264"/>
          </a:avLst>
        </a:prstGeom>
        <a:solidFill>
          <a:srgbClr val="CCE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/>
        </a:p>
      </xdr:txBody>
    </xdr:sp>
    <xdr:clientData/>
  </xdr:twoCellAnchor>
  <xdr:twoCellAnchor>
    <xdr:from>
      <xdr:col>14</xdr:col>
      <xdr:colOff>57149</xdr:colOff>
      <xdr:row>17</xdr:row>
      <xdr:rowOff>314325</xdr:rowOff>
    </xdr:from>
    <xdr:to>
      <xdr:col>18</xdr:col>
      <xdr:colOff>638174</xdr:colOff>
      <xdr:row>27</xdr:row>
      <xdr:rowOff>247650</xdr:rowOff>
    </xdr:to>
    <xdr:sp macro="" textlink="">
      <xdr:nvSpPr>
        <xdr:cNvPr id="35" name="吹き出し: 四角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3715999" y="4600575"/>
          <a:ext cx="3324225" cy="2686050"/>
        </a:xfrm>
        <a:prstGeom prst="wedgeRectCallout">
          <a:avLst>
            <a:gd name="adj1" fmla="val -46442"/>
            <a:gd name="adj2" fmla="val -20712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7</xdr:col>
      <xdr:colOff>457200</xdr:colOff>
      <xdr:row>2</xdr:row>
      <xdr:rowOff>28574</xdr:rowOff>
    </xdr:from>
    <xdr:ext cx="2898679" cy="498636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F624B333-30AD-48AE-A3FC-3775E3028F32}"/>
            </a:ext>
          </a:extLst>
        </xdr:cNvPr>
        <xdr:cNvSpPr txBox="1"/>
      </xdr:nvSpPr>
      <xdr:spPr>
        <a:xfrm>
          <a:off x="7204075" y="234949"/>
          <a:ext cx="2898679" cy="4986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01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農業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02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林業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03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漁業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04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水産養殖業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05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鉱業、採石業、砂利採取業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06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総合工事業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07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職別工事業（設備工事業を除く）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08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設備工事業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09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食料品製造業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飲料・たばこ・飼料製造業</a:t>
          </a:r>
          <a:endParaRPr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繊維工業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12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木材・木製品製造業（家具を除く）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13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家具・装備品製造業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14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パルプ・紙・紙加工品製造業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印刷・同関連業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16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化学工業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17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石油製品・石炭製品製造業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18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プラスチック製品製造業（別掲を除く）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19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ゴム製品製造業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なめし革・同製品・毛皮製造業</a:t>
          </a:r>
          <a:endParaRPr lang="ja-JP" altLang="ja-JP">
            <a:effectLst/>
          </a:endParaRPr>
        </a:p>
      </xdr:txBody>
    </xdr:sp>
    <xdr:clientData/>
  </xdr:oneCellAnchor>
  <xdr:oneCellAnchor>
    <xdr:from>
      <xdr:col>10</xdr:col>
      <xdr:colOff>19050</xdr:colOff>
      <xdr:row>2</xdr:row>
      <xdr:rowOff>28574</xdr:rowOff>
    </xdr:from>
    <xdr:ext cx="2757614" cy="5158592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34D0791-D681-4397-9F97-2FB426A614D7}"/>
            </a:ext>
          </a:extLst>
        </xdr:cNvPr>
        <xdr:cNvSpPr txBox="1"/>
      </xdr:nvSpPr>
      <xdr:spPr>
        <a:xfrm>
          <a:off x="9861550" y="234949"/>
          <a:ext cx="2757614" cy="51585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21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窯業・土石製品製造業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22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鉄鋼業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23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非鉄金属製造業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24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金属製品製造業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25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はん用機械器具製造業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26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生産用機械器具製造業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27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業務用機械器具製造業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28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電子部品・デバイス・電子回路製造業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29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電気機械器具製造業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30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情報通信機械器具製造業</a:t>
          </a:r>
          <a:endParaRPr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31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輸送用機械器具製造業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32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その他の製造業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33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電気業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34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ガス業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35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熱供給業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36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水道業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37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通信業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38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放送業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39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情報サービス業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40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インターネット付随サービス業</a:t>
          </a:r>
        </a:p>
        <a:p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10</xdr:col>
      <xdr:colOff>2800350</xdr:colOff>
      <xdr:row>2</xdr:row>
      <xdr:rowOff>28574</xdr:rowOff>
    </xdr:from>
    <xdr:ext cx="2616550" cy="4814138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34A7897-49BA-4C4C-A783-680963B26C1C}"/>
            </a:ext>
          </a:extLst>
        </xdr:cNvPr>
        <xdr:cNvSpPr txBox="1"/>
      </xdr:nvSpPr>
      <xdr:spPr>
        <a:xfrm>
          <a:off x="12887325" y="228599"/>
          <a:ext cx="2616550" cy="4814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41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映像・音声・文字情報制作業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42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鉄道業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43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道路旅客運送業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44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道路貨物運送業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45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水運業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46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航空運輸業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47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倉庫業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48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運輸に附帯するサービス業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49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郵便業（信書便事業を含む）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50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各種商品卸売業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51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繊維・衣服等卸売業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52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飲食料品卸売業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53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建築材料、鉱物・金属材料等卸売業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54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機械器具卸売業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55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その他の卸売業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56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各種商品小売業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57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織物・衣服・身の回り品小売業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58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飲食料品小売業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59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機械器具小売業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60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その他の小売業</a:t>
          </a:r>
          <a:endParaRPr kumimoji="1" lang="ja-JP" altLang="en-US" sz="1100"/>
        </a:p>
      </xdr:txBody>
    </xdr:sp>
    <xdr:clientData/>
  </xdr:oneCellAnchor>
  <xdr:oneCellAnchor>
    <xdr:from>
      <xdr:col>11</xdr:col>
      <xdr:colOff>133350</xdr:colOff>
      <xdr:row>2</xdr:row>
      <xdr:rowOff>28574</xdr:rowOff>
    </xdr:from>
    <xdr:ext cx="3604000" cy="498636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A4A8E1F9-129D-4B22-82D6-F60DA2E0148A}"/>
            </a:ext>
          </a:extLst>
        </xdr:cNvPr>
        <xdr:cNvSpPr txBox="1"/>
      </xdr:nvSpPr>
      <xdr:spPr>
        <a:xfrm>
          <a:off x="15859125" y="228599"/>
          <a:ext cx="3604000" cy="4986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61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無店舗小売業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62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銀行業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63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協同組織金融業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64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貸金業、クレジットカード業等非預金信用機関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65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金融商品取引業、商品先物取引業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66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補助的金融業等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67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保険業（保険媒介代理業、保険サービス業を含む）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68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不動産取引業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69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不動産賃貸業・管理業（テナントビルを含む）</a:t>
          </a:r>
          <a:endParaRPr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70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物品賃貸業</a:t>
          </a:r>
          <a:endParaRPr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71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学術・開発研究機関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72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専門サービス業（他に分類されないもの）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73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広告業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74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技術サービス業（他に分類されないもの）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75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宿泊業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76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飲食店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77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持ち帰り・配達飲食サービス業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78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洗濯・理容・美容・浴場業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79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その他の生活関連サービス業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80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娯楽業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</xdr:txBody>
    </xdr:sp>
    <xdr:clientData/>
  </xdr:oneCellAnchor>
  <xdr:twoCellAnchor>
    <xdr:from>
      <xdr:col>16</xdr:col>
      <xdr:colOff>257175</xdr:colOff>
      <xdr:row>2</xdr:row>
      <xdr:rowOff>28574</xdr:rowOff>
    </xdr:from>
    <xdr:to>
      <xdr:col>20</xdr:col>
      <xdr:colOff>266701</xdr:colOff>
      <xdr:row>20</xdr:row>
      <xdr:rowOff>38099</xdr:rowOff>
    </xdr:to>
    <xdr:sp macro="" textlink="">
      <xdr:nvSpPr>
        <xdr:cNvPr id="44" name="吹き出し: 四角形 43">
          <a:extLst>
            <a:ext uri="{FF2B5EF4-FFF2-40B4-BE49-F238E27FC236}">
              <a16:creationId xmlns:a16="http://schemas.microsoft.com/office/drawing/2014/main" id="{58017C86-B4A6-48E1-9D04-3D44018FA6C8}"/>
            </a:ext>
          </a:extLst>
        </xdr:cNvPr>
        <xdr:cNvSpPr/>
      </xdr:nvSpPr>
      <xdr:spPr>
        <a:xfrm>
          <a:off x="19411950" y="228599"/>
          <a:ext cx="2752726" cy="4981575"/>
        </a:xfrm>
        <a:prstGeom prst="wedgeRectCallout">
          <a:avLst>
            <a:gd name="adj1" fmla="val -46442"/>
            <a:gd name="adj2" fmla="val -20712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81 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学校教育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82 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その他の教育、学習支援業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83 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医療業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84 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保健衛生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85 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社会保険・社会福祉・介護事業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86 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郵便局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87 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協同組合（他に分類されないもの）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88 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廃棄物処理業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89 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自動車整備業</a:t>
          </a:r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90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機械等修理業（別掲を除く）</a:t>
          </a:r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91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職業紹介・労働者派遣業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92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その他の事業サービス業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93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政治・経済・文化団体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94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宗教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95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その他のサービス業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96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外国公務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97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国家公務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98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地方公務</a:t>
          </a: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99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分類不能の産業</a:t>
          </a:r>
        </a:p>
        <a:p>
          <a:endParaRPr lang="ja-JP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97537</xdr:colOff>
      <xdr:row>36</xdr:row>
      <xdr:rowOff>9528</xdr:rowOff>
    </xdr:from>
    <xdr:to>
      <xdr:col>8</xdr:col>
      <xdr:colOff>371857</xdr:colOff>
      <xdr:row>38</xdr:row>
      <xdr:rowOff>143257</xdr:rowOff>
    </xdr:to>
    <xdr:sp macro="" textlink="">
      <xdr:nvSpPr>
        <xdr:cNvPr id="36" name="矢印: 上向き折線 35">
          <a:extLst>
            <a:ext uri="{FF2B5EF4-FFF2-40B4-BE49-F238E27FC236}">
              <a16:creationId xmlns:a16="http://schemas.microsoft.com/office/drawing/2014/main" id="{60F77038-3E32-427B-9D72-37B18A2EA003}"/>
            </a:ext>
          </a:extLst>
        </xdr:cNvPr>
        <xdr:cNvSpPr/>
      </xdr:nvSpPr>
      <xdr:spPr>
        <a:xfrm rot="16200000" flipH="1">
          <a:off x="6987732" y="9321358"/>
          <a:ext cx="476629" cy="731520"/>
        </a:xfrm>
        <a:prstGeom prst="bentUpArrow">
          <a:avLst>
            <a:gd name="adj1" fmla="val 25000"/>
            <a:gd name="adj2" fmla="val 25000"/>
            <a:gd name="adj3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133350</xdr:colOff>
      <xdr:row>22</xdr:row>
      <xdr:rowOff>76200</xdr:rowOff>
    </xdr:from>
    <xdr:to>
      <xdr:col>8</xdr:col>
      <xdr:colOff>496950</xdr:colOff>
      <xdr:row>23</xdr:row>
      <xdr:rowOff>173100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0562C5D8-9DF2-41D1-8FD4-813522102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353300" y="5781675"/>
          <a:ext cx="363600" cy="363600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24</xdr:row>
      <xdr:rowOff>77787</xdr:rowOff>
    </xdr:from>
    <xdr:to>
      <xdr:col>8</xdr:col>
      <xdr:colOff>496950</xdr:colOff>
      <xdr:row>25</xdr:row>
      <xdr:rowOff>174687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3560BF8D-2D25-4400-9344-E5B733D77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353300" y="6316662"/>
          <a:ext cx="363600" cy="363600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26</xdr:row>
      <xdr:rowOff>79374</xdr:rowOff>
    </xdr:from>
    <xdr:to>
      <xdr:col>8</xdr:col>
      <xdr:colOff>496950</xdr:colOff>
      <xdr:row>27</xdr:row>
      <xdr:rowOff>176274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7FB9EAF8-5B97-4A39-A439-D0BE1D80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353300" y="6851649"/>
          <a:ext cx="363600" cy="363600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28</xdr:row>
      <xdr:rowOff>80961</xdr:rowOff>
    </xdr:from>
    <xdr:to>
      <xdr:col>8</xdr:col>
      <xdr:colOff>496950</xdr:colOff>
      <xdr:row>29</xdr:row>
      <xdr:rowOff>177861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AB9739AE-8F66-4E82-B283-80DFF8AC3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353300" y="7386636"/>
          <a:ext cx="363600" cy="363600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30</xdr:row>
      <xdr:rowOff>82548</xdr:rowOff>
    </xdr:from>
    <xdr:to>
      <xdr:col>8</xdr:col>
      <xdr:colOff>496950</xdr:colOff>
      <xdr:row>31</xdr:row>
      <xdr:rowOff>179448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61CD601A-837B-45E5-AE47-36A758AE0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353300" y="7921623"/>
          <a:ext cx="363600" cy="363600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32</xdr:row>
      <xdr:rowOff>84135</xdr:rowOff>
    </xdr:from>
    <xdr:to>
      <xdr:col>8</xdr:col>
      <xdr:colOff>496950</xdr:colOff>
      <xdr:row>33</xdr:row>
      <xdr:rowOff>181035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F4541095-0FF0-41CE-9D3E-202461485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353300" y="8456610"/>
          <a:ext cx="363600" cy="363600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34</xdr:row>
      <xdr:rowOff>85725</xdr:rowOff>
    </xdr:from>
    <xdr:to>
      <xdr:col>8</xdr:col>
      <xdr:colOff>496950</xdr:colOff>
      <xdr:row>35</xdr:row>
      <xdr:rowOff>182625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4807146F-2C9F-4BF0-B100-D8AA4AB90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7353300" y="8991600"/>
          <a:ext cx="363600" cy="363600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20</xdr:row>
      <xdr:rowOff>57150</xdr:rowOff>
    </xdr:from>
    <xdr:ext cx="5032147" cy="478593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6C3D8D09-BDED-456A-BC0A-FEFCC7A88A73}"/>
            </a:ext>
          </a:extLst>
        </xdr:cNvPr>
        <xdr:cNvSpPr txBox="1"/>
      </xdr:nvSpPr>
      <xdr:spPr>
        <a:xfrm>
          <a:off x="7219950" y="5229225"/>
          <a:ext cx="5032147" cy="4785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左記以外のゴールと</a:t>
          </a:r>
          <a:r>
            <a:rPr kumimoji="1" lang="ja-JP" altLang="ja-JP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環境分野の取組との関係性</a:t>
          </a:r>
          <a:endParaRPr lang="ja-JP" altLang="ja-JP" sz="1800">
            <a:effectLst/>
          </a:endParaRPr>
        </a:p>
      </xdr:txBody>
    </xdr:sp>
    <xdr:clientData/>
  </xdr:oneCellAnchor>
  <xdr:twoCellAnchor editAs="oneCell">
    <xdr:from>
      <xdr:col>5</xdr:col>
      <xdr:colOff>1114425</xdr:colOff>
      <xdr:row>20</xdr:row>
      <xdr:rowOff>76200</xdr:rowOff>
    </xdr:from>
    <xdr:to>
      <xdr:col>5</xdr:col>
      <xdr:colOff>1478025</xdr:colOff>
      <xdr:row>21</xdr:row>
      <xdr:rowOff>173100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87C9B680-80B4-4590-A8D7-C9990CF32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095875" y="5248275"/>
          <a:ext cx="363600" cy="363600"/>
        </a:xfrm>
        <a:prstGeom prst="rect">
          <a:avLst/>
        </a:prstGeom>
      </xdr:spPr>
    </xdr:pic>
    <xdr:clientData/>
  </xdr:twoCellAnchor>
  <xdr:twoCellAnchor>
    <xdr:from>
      <xdr:col>5</xdr:col>
      <xdr:colOff>1016000</xdr:colOff>
      <xdr:row>34</xdr:row>
      <xdr:rowOff>37598</xdr:rowOff>
    </xdr:from>
    <xdr:to>
      <xdr:col>5</xdr:col>
      <xdr:colOff>2330450</xdr:colOff>
      <xdr:row>35</xdr:row>
      <xdr:rowOff>234448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ADE996C5-0271-4213-9776-DF0766C2BF50}"/>
            </a:ext>
          </a:extLst>
        </xdr:cNvPr>
        <xdr:cNvGrpSpPr/>
      </xdr:nvGrpSpPr>
      <xdr:grpSpPr>
        <a:xfrm>
          <a:off x="4994088" y="8968686"/>
          <a:ext cx="1314450" cy="465791"/>
          <a:chOff x="4710697" y="8920914"/>
          <a:chExt cx="1314450" cy="462548"/>
        </a:xfrm>
      </xdr:grpSpPr>
      <xdr:pic>
        <xdr:nvPicPr>
          <xdr:cNvPr id="24" name="図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09247" y="8920914"/>
            <a:ext cx="215900" cy="215900"/>
          </a:xfrm>
          <a:prstGeom prst="rect">
            <a:avLst/>
          </a:prstGeom>
          <a:solidFill>
            <a:schemeClr val="bg1"/>
          </a:solidFill>
        </xdr:spPr>
      </xdr:pic>
      <xdr:pic>
        <xdr:nvPicPr>
          <xdr:cNvPr id="25" name="図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90097" y="9167562"/>
            <a:ext cx="215900" cy="215900"/>
          </a:xfrm>
          <a:prstGeom prst="rect">
            <a:avLst/>
          </a:prstGeom>
          <a:solidFill>
            <a:schemeClr val="bg1"/>
          </a:solidFill>
        </xdr:spPr>
      </xdr:pic>
      <xdr:pic>
        <xdr:nvPicPr>
          <xdr:cNvPr id="26" name="図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3147" y="9167562"/>
            <a:ext cx="215900" cy="215900"/>
          </a:xfrm>
          <a:prstGeom prst="rect">
            <a:avLst/>
          </a:prstGeom>
          <a:solidFill>
            <a:schemeClr val="bg1"/>
          </a:solidFill>
        </xdr:spPr>
      </xdr:pic>
      <xdr:pic>
        <xdr:nvPicPr>
          <xdr:cNvPr id="27" name="図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09247" y="9167562"/>
            <a:ext cx="215900" cy="215900"/>
          </a:xfrm>
          <a:prstGeom prst="rect">
            <a:avLst/>
          </a:prstGeom>
          <a:solidFill>
            <a:schemeClr val="bg1"/>
          </a:solidFill>
        </xdr:spPr>
      </xdr:pic>
      <xdr:pic>
        <xdr:nvPicPr>
          <xdr:cNvPr id="28" name="図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536197" y="9167562"/>
            <a:ext cx="215900" cy="215900"/>
          </a:xfrm>
          <a:prstGeom prst="rect">
            <a:avLst/>
          </a:prstGeom>
          <a:solidFill>
            <a:schemeClr val="bg1"/>
          </a:solidFill>
        </xdr:spPr>
      </xdr:pic>
      <xdr:pic>
        <xdr:nvPicPr>
          <xdr:cNvPr id="29" name="図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90097" y="8920914"/>
            <a:ext cx="215900" cy="215900"/>
          </a:xfrm>
          <a:prstGeom prst="rect">
            <a:avLst/>
          </a:prstGeom>
          <a:solidFill>
            <a:schemeClr val="bg1"/>
          </a:solidFill>
        </xdr:spPr>
      </xdr:pic>
      <xdr:pic>
        <xdr:nvPicPr>
          <xdr:cNvPr id="30" name="図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3147" y="8920914"/>
            <a:ext cx="215900" cy="215900"/>
          </a:xfrm>
          <a:prstGeom prst="rect">
            <a:avLst/>
          </a:prstGeom>
          <a:solidFill>
            <a:schemeClr val="bg1"/>
          </a:solidFill>
        </xdr:spPr>
      </xdr:pic>
      <xdr:pic>
        <xdr:nvPicPr>
          <xdr:cNvPr id="31" name="図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536197" y="8920914"/>
            <a:ext cx="215900" cy="215900"/>
          </a:xfrm>
          <a:prstGeom prst="rect">
            <a:avLst/>
          </a:prstGeom>
          <a:solidFill>
            <a:schemeClr val="bg1"/>
          </a:solidFill>
        </xdr:spPr>
      </xdr:pic>
      <xdr:pic>
        <xdr:nvPicPr>
          <xdr:cNvPr id="32" name="図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10697" y="9167562"/>
            <a:ext cx="215900" cy="215900"/>
          </a:xfrm>
          <a:prstGeom prst="rect">
            <a:avLst/>
          </a:prstGeom>
          <a:solidFill>
            <a:schemeClr val="bg1"/>
          </a:solidFill>
        </xdr:spPr>
      </xdr:pic>
      <xdr:pic>
        <xdr:nvPicPr>
          <xdr:cNvPr id="61" name="図 60">
            <a:extLst>
              <a:ext uri="{FF2B5EF4-FFF2-40B4-BE49-F238E27FC236}">
                <a16:creationId xmlns:a16="http://schemas.microsoft.com/office/drawing/2014/main" id="{6177F998-9378-4594-9014-371ED6A3F6B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8"/>
          <a:stretch>
            <a:fillRect/>
          </a:stretch>
        </xdr:blipFill>
        <xdr:spPr>
          <a:xfrm>
            <a:off x="4719387" y="8921415"/>
            <a:ext cx="216000" cy="216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2F82-93D5-4A64-AEDE-7CA5753E1E84}">
  <dimension ref="A1:K47"/>
  <sheetViews>
    <sheetView tabSelected="1" view="pageBreakPreview" topLeftCell="A13" zoomScale="85" zoomScaleNormal="70" zoomScaleSheetLayoutView="85" workbookViewId="0">
      <selection activeCell="C22" sqref="C22:F22"/>
    </sheetView>
  </sheetViews>
  <sheetFormatPr defaultColWidth="9" defaultRowHeight="13.5" x14ac:dyDescent="0.15"/>
  <cols>
    <col min="1" max="1" width="2.375" style="7" customWidth="1"/>
    <col min="2" max="2" width="9" style="7"/>
    <col min="3" max="3" width="11" style="7" customWidth="1"/>
    <col min="4" max="4" width="20.875" style="7" customWidth="1"/>
    <col min="5" max="5" width="9" style="7"/>
    <col min="6" max="6" width="34.75" style="7" customWidth="1"/>
    <col min="7" max="7" width="1.75" style="7" customWidth="1"/>
    <col min="8" max="8" width="6" style="7" customWidth="1"/>
    <col min="9" max="9" width="7.875" style="7" customWidth="1"/>
    <col min="10" max="10" width="26.75" style="7" customWidth="1"/>
    <col min="11" max="11" width="70.5" style="7" customWidth="1"/>
    <col min="12" max="16384" width="9" style="7"/>
  </cols>
  <sheetData>
    <row r="1" spans="1:8" ht="2.25" customHeight="1" x14ac:dyDescent="0.15">
      <c r="A1"/>
      <c r="B1"/>
      <c r="C1"/>
      <c r="D1"/>
      <c r="E1"/>
      <c r="F1"/>
      <c r="G1"/>
    </row>
    <row r="2" spans="1:8" x14ac:dyDescent="0.15">
      <c r="A2"/>
      <c r="B2" t="s">
        <v>0</v>
      </c>
      <c r="C2"/>
      <c r="D2"/>
      <c r="E2"/>
      <c r="F2"/>
      <c r="G2"/>
      <c r="H2" s="7" t="s">
        <v>161</v>
      </c>
    </row>
    <row r="3" spans="1:8" ht="14.25" x14ac:dyDescent="0.15">
      <c r="A3"/>
      <c r="B3" s="29" t="s">
        <v>1</v>
      </c>
      <c r="C3" s="29"/>
      <c r="D3" s="29"/>
      <c r="E3" s="29"/>
      <c r="F3" s="29"/>
      <c r="G3"/>
    </row>
    <row r="4" spans="1:8" ht="14.25" x14ac:dyDescent="0.15">
      <c r="A4"/>
      <c r="B4" s="1"/>
      <c r="C4" s="1"/>
      <c r="D4" s="1"/>
      <c r="E4" s="1"/>
      <c r="F4" s="1"/>
      <c r="G4"/>
    </row>
    <row r="5" spans="1:8" x14ac:dyDescent="0.15">
      <c r="A5"/>
      <c r="B5"/>
      <c r="C5" s="2"/>
      <c r="D5" s="33" t="s">
        <v>27</v>
      </c>
      <c r="E5" s="33"/>
      <c r="F5" s="11"/>
      <c r="G5"/>
    </row>
    <row r="6" spans="1:8" ht="8.25" customHeight="1" x14ac:dyDescent="0.15">
      <c r="A6"/>
      <c r="B6"/>
      <c r="C6"/>
      <c r="D6"/>
      <c r="E6"/>
      <c r="F6"/>
      <c r="G6"/>
    </row>
    <row r="7" spans="1:8" x14ac:dyDescent="0.15">
      <c r="A7"/>
      <c r="B7" t="s">
        <v>2</v>
      </c>
      <c r="C7"/>
      <c r="D7"/>
      <c r="E7"/>
      <c r="F7"/>
      <c r="G7"/>
    </row>
    <row r="8" spans="1:8" ht="27" customHeight="1" x14ac:dyDescent="0.15">
      <c r="A8"/>
      <c r="B8" s="3" t="s">
        <v>3</v>
      </c>
      <c r="C8" s="48"/>
      <c r="D8" s="48"/>
      <c r="E8" s="48"/>
      <c r="F8" s="48"/>
      <c r="G8"/>
    </row>
    <row r="9" spans="1:8" ht="27" customHeight="1" x14ac:dyDescent="0.15">
      <c r="A9"/>
      <c r="B9" s="3" t="s">
        <v>4</v>
      </c>
      <c r="C9" s="3" t="s">
        <v>25</v>
      </c>
      <c r="D9" s="6"/>
      <c r="E9" s="5" t="s">
        <v>24</v>
      </c>
      <c r="F9" s="6"/>
      <c r="G9"/>
    </row>
    <row r="10" spans="1:8" ht="27" customHeight="1" x14ac:dyDescent="0.15">
      <c r="A10"/>
      <c r="B10" s="3" t="s">
        <v>5</v>
      </c>
      <c r="C10" s="49"/>
      <c r="D10" s="50"/>
      <c r="E10" s="50"/>
      <c r="F10" s="51"/>
      <c r="G10"/>
    </row>
    <row r="11" spans="1:8" ht="19.5" customHeight="1" x14ac:dyDescent="0.15">
      <c r="A11"/>
      <c r="B11" s="3" t="s">
        <v>6</v>
      </c>
      <c r="C11" s="49"/>
      <c r="D11" s="51"/>
      <c r="E11" s="3" t="s">
        <v>7</v>
      </c>
      <c r="F11" s="6"/>
      <c r="G11"/>
    </row>
    <row r="12" spans="1:8" ht="19.5" customHeight="1" x14ac:dyDescent="0.15">
      <c r="A12"/>
      <c r="B12" s="3" t="s">
        <v>8</v>
      </c>
      <c r="C12" s="52"/>
      <c r="D12" s="51"/>
      <c r="E12" s="3" t="s">
        <v>133</v>
      </c>
      <c r="F12" s="6"/>
      <c r="G12"/>
    </row>
    <row r="13" spans="1:8" ht="28.5" customHeight="1" x14ac:dyDescent="0.15">
      <c r="A13"/>
      <c r="B13" s="3" t="s">
        <v>9</v>
      </c>
      <c r="C13" s="3" t="s">
        <v>26</v>
      </c>
      <c r="D13" s="8"/>
      <c r="E13" s="5" t="s">
        <v>24</v>
      </c>
      <c r="F13" s="8"/>
      <c r="G13"/>
    </row>
    <row r="14" spans="1:8" ht="21" customHeight="1" x14ac:dyDescent="0.15">
      <c r="A14"/>
      <c r="B14" s="3" t="s">
        <v>10</v>
      </c>
      <c r="C14" s="53"/>
      <c r="D14" s="54"/>
      <c r="E14" s="54"/>
      <c r="F14" s="55"/>
      <c r="G14"/>
    </row>
    <row r="15" spans="1:8" ht="21" customHeight="1" x14ac:dyDescent="0.15">
      <c r="A15"/>
      <c r="B15" s="3" t="s">
        <v>11</v>
      </c>
      <c r="C15" s="36"/>
      <c r="D15" s="37"/>
      <c r="E15" s="37"/>
      <c r="F15" s="38"/>
      <c r="G15"/>
    </row>
    <row r="16" spans="1:8" ht="9.75" customHeight="1" x14ac:dyDescent="0.15">
      <c r="A16"/>
      <c r="B16"/>
      <c r="C16"/>
      <c r="D16"/>
      <c r="E16"/>
      <c r="F16"/>
      <c r="G16"/>
    </row>
    <row r="17" spans="1:11" ht="57.75" customHeight="1" x14ac:dyDescent="0.15">
      <c r="A17"/>
      <c r="B17" s="35" t="s">
        <v>30</v>
      </c>
      <c r="C17" s="35"/>
      <c r="D17" s="35"/>
      <c r="E17" s="35"/>
      <c r="F17" s="35"/>
      <c r="G17"/>
    </row>
    <row r="18" spans="1:11" ht="27.75" customHeight="1" x14ac:dyDescent="0.15">
      <c r="A18"/>
      <c r="B18" s="4" t="s">
        <v>12</v>
      </c>
      <c r="C18" s="30" t="s">
        <v>13</v>
      </c>
      <c r="D18" s="31"/>
      <c r="E18" s="31"/>
      <c r="F18" s="32"/>
      <c r="G18"/>
    </row>
    <row r="19" spans="1:11" ht="21" customHeight="1" x14ac:dyDescent="0.15">
      <c r="A19"/>
      <c r="B19" s="34"/>
      <c r="C19" s="39" t="s">
        <v>14</v>
      </c>
      <c r="D19" s="40"/>
      <c r="E19" s="40"/>
      <c r="F19" s="41"/>
      <c r="G19"/>
      <c r="J19" s="7" t="s">
        <v>29</v>
      </c>
    </row>
    <row r="20" spans="1:11" ht="21" customHeight="1" x14ac:dyDescent="0.15">
      <c r="A20"/>
      <c r="B20" s="34"/>
      <c r="C20" s="42" t="s">
        <v>15</v>
      </c>
      <c r="D20" s="43"/>
      <c r="E20" s="43"/>
      <c r="F20" s="44"/>
      <c r="G20"/>
      <c r="J20" s="7" t="s">
        <v>28</v>
      </c>
    </row>
    <row r="21" spans="1:11" ht="21" customHeight="1" x14ac:dyDescent="0.15">
      <c r="A21"/>
      <c r="B21" s="34"/>
      <c r="C21" s="39" t="s">
        <v>190</v>
      </c>
      <c r="D21" s="40"/>
      <c r="E21" s="40"/>
      <c r="F21" s="41"/>
      <c r="G21"/>
      <c r="I21" s="19"/>
      <c r="J21" s="19"/>
      <c r="K21" s="19"/>
    </row>
    <row r="22" spans="1:11" ht="21" customHeight="1" x14ac:dyDescent="0.15">
      <c r="A22"/>
      <c r="B22" s="34"/>
      <c r="C22" s="66" t="s">
        <v>189</v>
      </c>
      <c r="D22" s="67"/>
      <c r="E22" s="67"/>
      <c r="F22" s="68"/>
      <c r="G22"/>
      <c r="I22" s="19"/>
      <c r="J22" s="19"/>
      <c r="K22" s="19"/>
    </row>
    <row r="23" spans="1:11" ht="21" customHeight="1" x14ac:dyDescent="0.15">
      <c r="A23"/>
      <c r="B23" s="34"/>
      <c r="C23" s="39" t="s">
        <v>137</v>
      </c>
      <c r="D23" s="40"/>
      <c r="E23" s="40"/>
      <c r="F23" s="41"/>
      <c r="G23"/>
      <c r="I23" s="20"/>
      <c r="J23" s="27" t="s">
        <v>162</v>
      </c>
      <c r="K23" s="25" t="s">
        <v>175</v>
      </c>
    </row>
    <row r="24" spans="1:11" ht="21" customHeight="1" x14ac:dyDescent="0.15">
      <c r="A24"/>
      <c r="B24" s="34"/>
      <c r="C24" s="42" t="s">
        <v>16</v>
      </c>
      <c r="D24" s="43"/>
      <c r="E24" s="43"/>
      <c r="F24" s="44"/>
      <c r="G24"/>
      <c r="I24" s="21"/>
      <c r="J24" s="28"/>
      <c r="K24" s="26" t="s">
        <v>176</v>
      </c>
    </row>
    <row r="25" spans="1:11" ht="21" customHeight="1" x14ac:dyDescent="0.15">
      <c r="A25"/>
      <c r="B25" s="34"/>
      <c r="C25" s="39" t="s">
        <v>139</v>
      </c>
      <c r="D25" s="40"/>
      <c r="E25" s="40"/>
      <c r="F25" s="41"/>
      <c r="G25"/>
      <c r="I25" s="20"/>
      <c r="J25" s="22" t="s">
        <v>163</v>
      </c>
      <c r="K25" s="25" t="s">
        <v>177</v>
      </c>
    </row>
    <row r="26" spans="1:11" ht="21" customHeight="1" x14ac:dyDescent="0.15">
      <c r="A26"/>
      <c r="B26" s="34"/>
      <c r="C26" s="42" t="s">
        <v>17</v>
      </c>
      <c r="D26" s="43"/>
      <c r="E26" s="43"/>
      <c r="F26" s="44"/>
      <c r="G26"/>
      <c r="I26" s="21"/>
      <c r="J26" s="23" t="s">
        <v>164</v>
      </c>
      <c r="K26" s="26" t="s">
        <v>178</v>
      </c>
    </row>
    <row r="27" spans="1:11" ht="21" customHeight="1" x14ac:dyDescent="0.15">
      <c r="A27"/>
      <c r="B27" s="34"/>
      <c r="C27" s="39" t="s">
        <v>141</v>
      </c>
      <c r="D27" s="40"/>
      <c r="E27" s="40"/>
      <c r="F27" s="41"/>
      <c r="G27"/>
      <c r="I27" s="20"/>
      <c r="J27" s="24" t="s">
        <v>165</v>
      </c>
      <c r="K27" s="25" t="s">
        <v>179</v>
      </c>
    </row>
    <row r="28" spans="1:11" ht="21" customHeight="1" x14ac:dyDescent="0.15">
      <c r="A28"/>
      <c r="B28" s="34"/>
      <c r="C28" s="42" t="s">
        <v>18</v>
      </c>
      <c r="D28" s="43"/>
      <c r="E28" s="43"/>
      <c r="F28" s="44"/>
      <c r="G28"/>
      <c r="I28" s="21"/>
      <c r="J28" s="23" t="s">
        <v>166</v>
      </c>
      <c r="K28" s="26" t="s">
        <v>180</v>
      </c>
    </row>
    <row r="29" spans="1:11" ht="21" customHeight="1" x14ac:dyDescent="0.15">
      <c r="A29"/>
      <c r="B29" s="34"/>
      <c r="C29" s="39" t="s">
        <v>143</v>
      </c>
      <c r="D29" s="40"/>
      <c r="E29" s="40"/>
      <c r="F29" s="41"/>
      <c r="G29"/>
      <c r="I29" s="20"/>
      <c r="J29" s="22" t="s">
        <v>167</v>
      </c>
      <c r="K29" s="25" t="s">
        <v>181</v>
      </c>
    </row>
    <row r="30" spans="1:11" ht="21" customHeight="1" x14ac:dyDescent="0.15">
      <c r="A30"/>
      <c r="B30" s="34"/>
      <c r="C30" s="42" t="s">
        <v>19</v>
      </c>
      <c r="D30" s="43"/>
      <c r="E30" s="43"/>
      <c r="F30" s="44"/>
      <c r="G30"/>
      <c r="I30" s="21"/>
      <c r="J30" s="23" t="s">
        <v>168</v>
      </c>
      <c r="K30" s="26" t="s">
        <v>182</v>
      </c>
    </row>
    <row r="31" spans="1:11" ht="21" customHeight="1" x14ac:dyDescent="0.15">
      <c r="A31"/>
      <c r="B31" s="34"/>
      <c r="C31" s="45" t="s">
        <v>145</v>
      </c>
      <c r="D31" s="46"/>
      <c r="E31" s="46"/>
      <c r="F31" s="47"/>
      <c r="G31"/>
      <c r="I31" s="20"/>
      <c r="J31" s="22" t="s">
        <v>169</v>
      </c>
      <c r="K31" s="25" t="s">
        <v>183</v>
      </c>
    </row>
    <row r="32" spans="1:11" ht="21" customHeight="1" x14ac:dyDescent="0.15">
      <c r="A32"/>
      <c r="B32" s="34"/>
      <c r="C32" s="42" t="s">
        <v>20</v>
      </c>
      <c r="D32" s="43"/>
      <c r="E32" s="43"/>
      <c r="F32" s="44"/>
      <c r="G32"/>
      <c r="I32" s="21"/>
      <c r="J32" s="23" t="s">
        <v>170</v>
      </c>
      <c r="K32" s="26" t="s">
        <v>184</v>
      </c>
    </row>
    <row r="33" spans="1:11" ht="21" customHeight="1" x14ac:dyDescent="0.15">
      <c r="A33"/>
      <c r="B33" s="34"/>
      <c r="C33" s="45" t="s">
        <v>147</v>
      </c>
      <c r="D33" s="46"/>
      <c r="E33" s="46"/>
      <c r="F33" s="47"/>
      <c r="G33"/>
      <c r="I33" s="20"/>
      <c r="J33" s="22" t="s">
        <v>171</v>
      </c>
      <c r="K33" s="25" t="s">
        <v>185</v>
      </c>
    </row>
    <row r="34" spans="1:11" ht="21" customHeight="1" x14ac:dyDescent="0.15">
      <c r="A34"/>
      <c r="B34" s="34"/>
      <c r="C34" s="42" t="s">
        <v>21</v>
      </c>
      <c r="D34" s="43"/>
      <c r="E34" s="43"/>
      <c r="F34" s="44"/>
      <c r="G34"/>
      <c r="I34" s="21"/>
      <c r="J34" s="23" t="s">
        <v>172</v>
      </c>
      <c r="K34" s="26" t="s">
        <v>186</v>
      </c>
    </row>
    <row r="35" spans="1:11" ht="21" customHeight="1" x14ac:dyDescent="0.15">
      <c r="A35"/>
      <c r="B35" s="34"/>
      <c r="C35" s="39" t="s">
        <v>148</v>
      </c>
      <c r="D35" s="40"/>
      <c r="E35" s="40"/>
      <c r="F35" s="41"/>
      <c r="G35"/>
      <c r="I35" s="20"/>
      <c r="J35" s="22" t="s">
        <v>174</v>
      </c>
      <c r="K35" s="25" t="s">
        <v>187</v>
      </c>
    </row>
    <row r="36" spans="1:11" ht="21" customHeight="1" x14ac:dyDescent="0.15">
      <c r="A36"/>
      <c r="B36" s="34"/>
      <c r="C36" s="42" t="s">
        <v>22</v>
      </c>
      <c r="D36" s="43"/>
      <c r="E36" s="43"/>
      <c r="F36" s="44"/>
      <c r="G36"/>
      <c r="I36" s="21"/>
      <c r="J36" s="23" t="s">
        <v>173</v>
      </c>
      <c r="K36" s="26" t="s">
        <v>188</v>
      </c>
    </row>
    <row r="37" spans="1:11" ht="13.5" customHeight="1" x14ac:dyDescent="0.15">
      <c r="A37"/>
      <c r="B37" s="34"/>
      <c r="C37" s="56" t="s">
        <v>149</v>
      </c>
      <c r="D37" s="57"/>
      <c r="E37" s="57"/>
      <c r="F37" s="58"/>
      <c r="G37"/>
    </row>
    <row r="38" spans="1:11" ht="13.5" customHeight="1" x14ac:dyDescent="0.15">
      <c r="A38"/>
      <c r="B38" s="34"/>
      <c r="C38" s="59"/>
      <c r="D38" s="60"/>
      <c r="E38" s="60"/>
      <c r="F38" s="61"/>
      <c r="G38"/>
    </row>
    <row r="39" spans="1:11" ht="21.75" customHeight="1" x14ac:dyDescent="0.15">
      <c r="A39"/>
      <c r="B39" s="34"/>
      <c r="C39" s="62"/>
      <c r="D39" s="63"/>
      <c r="E39" s="63"/>
      <c r="F39" s="64"/>
      <c r="G39"/>
    </row>
    <row r="40" spans="1:11" ht="14.25" x14ac:dyDescent="0.15">
      <c r="A40"/>
      <c r="B40" s="65" t="s">
        <v>23</v>
      </c>
      <c r="C40" s="65"/>
      <c r="D40" s="65"/>
      <c r="E40" s="65"/>
      <c r="F40" s="65"/>
      <c r="G40"/>
    </row>
    <row r="42" spans="1:11" ht="28.5" x14ac:dyDescent="0.15">
      <c r="B42" s="16" t="str">
        <f>IF(B44&gt;=5,"取組項目は５つまで選択できます","")</f>
        <v/>
      </c>
    </row>
    <row r="44" spans="1:11" hidden="1" x14ac:dyDescent="0.15">
      <c r="B44" s="18">
        <f>SUM(COUNTIF($B$19:$B$39,"○"),COUNTIF($B$19:$B$39,"◎"))</f>
        <v>0</v>
      </c>
    </row>
    <row r="45" spans="1:11" hidden="1" x14ac:dyDescent="0.15">
      <c r="B45" s="18" t="str">
        <f>IF($B$44&gt;=5,"５つ以上は選択できません","○")</f>
        <v>○</v>
      </c>
    </row>
    <row r="46" spans="1:11" hidden="1" x14ac:dyDescent="0.15">
      <c r="B46" s="18" t="str">
        <f>IF($B$44&gt;=5,"","◎")</f>
        <v>◎</v>
      </c>
    </row>
    <row r="47" spans="1:11" x14ac:dyDescent="0.15">
      <c r="B47" s="18"/>
    </row>
  </sheetData>
  <mergeCells count="42">
    <mergeCell ref="C35:F35"/>
    <mergeCell ref="C36:F36"/>
    <mergeCell ref="C37:F37"/>
    <mergeCell ref="C38:F39"/>
    <mergeCell ref="B40:F40"/>
    <mergeCell ref="B35:B36"/>
    <mergeCell ref="B37:B39"/>
    <mergeCell ref="B33:B34"/>
    <mergeCell ref="C32:F32"/>
    <mergeCell ref="C33:F33"/>
    <mergeCell ref="C34:F34"/>
    <mergeCell ref="C21:F21"/>
    <mergeCell ref="C22:F22"/>
    <mergeCell ref="C23:F23"/>
    <mergeCell ref="C24:F24"/>
    <mergeCell ref="C25:F25"/>
    <mergeCell ref="B31:B32"/>
    <mergeCell ref="B17:F17"/>
    <mergeCell ref="B19:B20"/>
    <mergeCell ref="B21:B22"/>
    <mergeCell ref="B23:B24"/>
    <mergeCell ref="B25:B26"/>
    <mergeCell ref="B27:B28"/>
    <mergeCell ref="C19:F19"/>
    <mergeCell ref="C20:F20"/>
    <mergeCell ref="C30:F30"/>
    <mergeCell ref="C31:F31"/>
    <mergeCell ref="C26:F26"/>
    <mergeCell ref="C27:F27"/>
    <mergeCell ref="C28:F28"/>
    <mergeCell ref="C29:F29"/>
    <mergeCell ref="J23:J24"/>
    <mergeCell ref="B3:F3"/>
    <mergeCell ref="C18:F18"/>
    <mergeCell ref="D5:E5"/>
    <mergeCell ref="B29:B30"/>
    <mergeCell ref="C15:F15"/>
    <mergeCell ref="C8:F8"/>
    <mergeCell ref="C10:F10"/>
    <mergeCell ref="C11:D11"/>
    <mergeCell ref="C12:D12"/>
    <mergeCell ref="C14:F14"/>
  </mergeCells>
  <phoneticPr fontId="1"/>
  <dataValidations count="2">
    <dataValidation type="list" allowBlank="1" showInputMessage="1" showErrorMessage="1" sqref="B19:B39" xr:uid="{F6A93441-F5AC-4570-B860-3C8B2CA971C8}">
      <formula1>$B$45:$B$47</formula1>
    </dataValidation>
    <dataValidation type="whole" allowBlank="1" showInputMessage="1" showErrorMessage="1" sqref="B44" xr:uid="{0D8692EC-8949-4409-BEAF-0B58F0DB098E}">
      <formula1>0</formula1>
      <formula2>5</formula2>
    </dataValidation>
  </dataValidations>
  <pageMargins left="0.7" right="0.7" top="0.75" bottom="0.75" header="0.3" footer="0.3"/>
  <pageSetup paperSize="9"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0AC6009-5EBD-47E7-B315-12EFFFB1D69A}">
          <x14:formula1>
            <xm:f>Sheet2!$B$2:$B$100</xm:f>
          </x14:formula1>
          <xm:sqref>C14:F14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CC8B3-763B-41A9-9332-C4A6269EBCF8}">
  <dimension ref="B2:B100"/>
  <sheetViews>
    <sheetView workbookViewId="0">
      <selection activeCell="B2" sqref="B2:B100"/>
    </sheetView>
  </sheetViews>
  <sheetFormatPr defaultRowHeight="13.5" x14ac:dyDescent="0.15"/>
  <sheetData>
    <row r="2" spans="2:2" x14ac:dyDescent="0.15">
      <c r="B2" t="s">
        <v>31</v>
      </c>
    </row>
    <row r="3" spans="2:2" x14ac:dyDescent="0.15">
      <c r="B3" t="s">
        <v>32</v>
      </c>
    </row>
    <row r="4" spans="2:2" x14ac:dyDescent="0.15">
      <c r="B4" t="s">
        <v>33</v>
      </c>
    </row>
    <row r="5" spans="2:2" x14ac:dyDescent="0.15">
      <c r="B5" t="s">
        <v>34</v>
      </c>
    </row>
    <row r="6" spans="2:2" x14ac:dyDescent="0.15">
      <c r="B6" t="s">
        <v>35</v>
      </c>
    </row>
    <row r="7" spans="2:2" x14ac:dyDescent="0.15">
      <c r="B7" t="s">
        <v>36</v>
      </c>
    </row>
    <row r="8" spans="2:2" x14ac:dyDescent="0.15">
      <c r="B8" t="s">
        <v>37</v>
      </c>
    </row>
    <row r="9" spans="2:2" x14ac:dyDescent="0.15">
      <c r="B9" t="s">
        <v>38</v>
      </c>
    </row>
    <row r="10" spans="2:2" x14ac:dyDescent="0.15">
      <c r="B10" t="s">
        <v>39</v>
      </c>
    </row>
    <row r="11" spans="2:2" x14ac:dyDescent="0.15">
      <c r="B11" t="s">
        <v>40</v>
      </c>
    </row>
    <row r="12" spans="2:2" x14ac:dyDescent="0.15">
      <c r="B12" t="s">
        <v>41</v>
      </c>
    </row>
    <row r="13" spans="2:2" x14ac:dyDescent="0.15">
      <c r="B13" t="s">
        <v>42</v>
      </c>
    </row>
    <row r="14" spans="2:2" x14ac:dyDescent="0.15">
      <c r="B14" t="s">
        <v>43</v>
      </c>
    </row>
    <row r="15" spans="2:2" x14ac:dyDescent="0.15">
      <c r="B15" t="s">
        <v>44</v>
      </c>
    </row>
    <row r="16" spans="2:2" x14ac:dyDescent="0.15">
      <c r="B16" t="s">
        <v>45</v>
      </c>
    </row>
    <row r="17" spans="2:2" x14ac:dyDescent="0.15">
      <c r="B17" t="s">
        <v>46</v>
      </c>
    </row>
    <row r="18" spans="2:2" x14ac:dyDescent="0.15">
      <c r="B18" t="s">
        <v>47</v>
      </c>
    </row>
    <row r="19" spans="2:2" x14ac:dyDescent="0.15">
      <c r="B19" t="s">
        <v>48</v>
      </c>
    </row>
    <row r="20" spans="2:2" x14ac:dyDescent="0.15">
      <c r="B20" t="s">
        <v>49</v>
      </c>
    </row>
    <row r="21" spans="2:2" x14ac:dyDescent="0.15">
      <c r="B21" t="s">
        <v>50</v>
      </c>
    </row>
    <row r="22" spans="2:2" x14ac:dyDescent="0.15">
      <c r="B22" t="s">
        <v>51</v>
      </c>
    </row>
    <row r="23" spans="2:2" x14ac:dyDescent="0.15">
      <c r="B23" t="s">
        <v>52</v>
      </c>
    </row>
    <row r="24" spans="2:2" x14ac:dyDescent="0.15">
      <c r="B24" t="s">
        <v>53</v>
      </c>
    </row>
    <row r="25" spans="2:2" x14ac:dyDescent="0.15">
      <c r="B25" t="s">
        <v>54</v>
      </c>
    </row>
    <row r="26" spans="2:2" x14ac:dyDescent="0.15">
      <c r="B26" t="s">
        <v>55</v>
      </c>
    </row>
    <row r="27" spans="2:2" x14ac:dyDescent="0.15">
      <c r="B27" t="s">
        <v>56</v>
      </c>
    </row>
    <row r="28" spans="2:2" x14ac:dyDescent="0.15">
      <c r="B28" t="s">
        <v>57</v>
      </c>
    </row>
    <row r="29" spans="2:2" x14ac:dyDescent="0.15">
      <c r="B29" t="s">
        <v>58</v>
      </c>
    </row>
    <row r="30" spans="2:2" x14ac:dyDescent="0.15">
      <c r="B30" t="s">
        <v>59</v>
      </c>
    </row>
    <row r="31" spans="2:2" x14ac:dyDescent="0.15">
      <c r="B31" t="s">
        <v>60</v>
      </c>
    </row>
    <row r="32" spans="2:2" x14ac:dyDescent="0.15">
      <c r="B32" t="s">
        <v>61</v>
      </c>
    </row>
    <row r="33" spans="2:2" x14ac:dyDescent="0.15">
      <c r="B33" t="s">
        <v>62</v>
      </c>
    </row>
    <row r="34" spans="2:2" x14ac:dyDescent="0.15">
      <c r="B34" t="s">
        <v>63</v>
      </c>
    </row>
    <row r="35" spans="2:2" x14ac:dyDescent="0.15">
      <c r="B35" t="s">
        <v>64</v>
      </c>
    </row>
    <row r="36" spans="2:2" x14ac:dyDescent="0.15">
      <c r="B36" t="s">
        <v>65</v>
      </c>
    </row>
    <row r="37" spans="2:2" x14ac:dyDescent="0.15">
      <c r="B37" t="s">
        <v>66</v>
      </c>
    </row>
    <row r="38" spans="2:2" x14ac:dyDescent="0.15">
      <c r="B38" t="s">
        <v>67</v>
      </c>
    </row>
    <row r="39" spans="2:2" x14ac:dyDescent="0.15">
      <c r="B39" t="s">
        <v>68</v>
      </c>
    </row>
    <row r="40" spans="2:2" x14ac:dyDescent="0.15">
      <c r="B40" t="s">
        <v>69</v>
      </c>
    </row>
    <row r="41" spans="2:2" x14ac:dyDescent="0.15">
      <c r="B41" t="s">
        <v>70</v>
      </c>
    </row>
    <row r="42" spans="2:2" x14ac:dyDescent="0.15">
      <c r="B42" t="s">
        <v>71</v>
      </c>
    </row>
    <row r="43" spans="2:2" x14ac:dyDescent="0.15">
      <c r="B43" t="s">
        <v>72</v>
      </c>
    </row>
    <row r="44" spans="2:2" x14ac:dyDescent="0.15">
      <c r="B44" t="s">
        <v>73</v>
      </c>
    </row>
    <row r="45" spans="2:2" x14ac:dyDescent="0.15">
      <c r="B45" t="s">
        <v>74</v>
      </c>
    </row>
    <row r="46" spans="2:2" x14ac:dyDescent="0.15">
      <c r="B46" t="s">
        <v>75</v>
      </c>
    </row>
    <row r="47" spans="2:2" x14ac:dyDescent="0.15">
      <c r="B47" t="s">
        <v>76</v>
      </c>
    </row>
    <row r="48" spans="2:2" x14ac:dyDescent="0.15">
      <c r="B48" t="s">
        <v>77</v>
      </c>
    </row>
    <row r="49" spans="2:2" x14ac:dyDescent="0.15">
      <c r="B49" t="s">
        <v>78</v>
      </c>
    </row>
    <row r="50" spans="2:2" x14ac:dyDescent="0.15">
      <c r="B50" t="s">
        <v>79</v>
      </c>
    </row>
    <row r="51" spans="2:2" x14ac:dyDescent="0.15">
      <c r="B51" t="s">
        <v>80</v>
      </c>
    </row>
    <row r="52" spans="2:2" x14ac:dyDescent="0.15">
      <c r="B52" t="s">
        <v>81</v>
      </c>
    </row>
    <row r="53" spans="2:2" x14ac:dyDescent="0.15">
      <c r="B53" t="s">
        <v>82</v>
      </c>
    </row>
    <row r="54" spans="2:2" x14ac:dyDescent="0.15">
      <c r="B54" t="s">
        <v>83</v>
      </c>
    </row>
    <row r="55" spans="2:2" x14ac:dyDescent="0.15">
      <c r="B55" t="s">
        <v>84</v>
      </c>
    </row>
    <row r="56" spans="2:2" x14ac:dyDescent="0.15">
      <c r="B56" t="s">
        <v>85</v>
      </c>
    </row>
    <row r="57" spans="2:2" x14ac:dyDescent="0.15">
      <c r="B57" t="s">
        <v>86</v>
      </c>
    </row>
    <row r="58" spans="2:2" x14ac:dyDescent="0.15">
      <c r="B58" t="s">
        <v>87</v>
      </c>
    </row>
    <row r="59" spans="2:2" x14ac:dyDescent="0.15">
      <c r="B59" t="s">
        <v>88</v>
      </c>
    </row>
    <row r="60" spans="2:2" x14ac:dyDescent="0.15">
      <c r="B60" t="s">
        <v>89</v>
      </c>
    </row>
    <row r="61" spans="2:2" x14ac:dyDescent="0.15">
      <c r="B61" t="s">
        <v>90</v>
      </c>
    </row>
    <row r="62" spans="2:2" x14ac:dyDescent="0.15">
      <c r="B62" t="s">
        <v>91</v>
      </c>
    </row>
    <row r="63" spans="2:2" x14ac:dyDescent="0.15">
      <c r="B63" t="s">
        <v>92</v>
      </c>
    </row>
    <row r="64" spans="2:2" x14ac:dyDescent="0.15">
      <c r="B64" t="s">
        <v>93</v>
      </c>
    </row>
    <row r="65" spans="2:2" x14ac:dyDescent="0.15">
      <c r="B65" t="s">
        <v>94</v>
      </c>
    </row>
    <row r="66" spans="2:2" x14ac:dyDescent="0.15">
      <c r="B66" t="s">
        <v>95</v>
      </c>
    </row>
    <row r="67" spans="2:2" x14ac:dyDescent="0.15">
      <c r="B67" t="s">
        <v>96</v>
      </c>
    </row>
    <row r="68" spans="2:2" x14ac:dyDescent="0.15">
      <c r="B68" t="s">
        <v>97</v>
      </c>
    </row>
    <row r="69" spans="2:2" x14ac:dyDescent="0.15">
      <c r="B69" t="s">
        <v>98</v>
      </c>
    </row>
    <row r="70" spans="2:2" x14ac:dyDescent="0.15">
      <c r="B70" t="s">
        <v>99</v>
      </c>
    </row>
    <row r="71" spans="2:2" x14ac:dyDescent="0.15">
      <c r="B71" t="s">
        <v>100</v>
      </c>
    </row>
    <row r="72" spans="2:2" x14ac:dyDescent="0.15">
      <c r="B72" t="s">
        <v>101</v>
      </c>
    </row>
    <row r="73" spans="2:2" x14ac:dyDescent="0.15">
      <c r="B73" t="s">
        <v>102</v>
      </c>
    </row>
    <row r="74" spans="2:2" x14ac:dyDescent="0.15">
      <c r="B74" t="s">
        <v>103</v>
      </c>
    </row>
    <row r="75" spans="2:2" x14ac:dyDescent="0.15">
      <c r="B75" t="s">
        <v>104</v>
      </c>
    </row>
    <row r="76" spans="2:2" x14ac:dyDescent="0.15">
      <c r="B76" t="s">
        <v>105</v>
      </c>
    </row>
    <row r="77" spans="2:2" x14ac:dyDescent="0.15">
      <c r="B77" t="s">
        <v>106</v>
      </c>
    </row>
    <row r="78" spans="2:2" x14ac:dyDescent="0.15">
      <c r="B78" t="s">
        <v>107</v>
      </c>
    </row>
    <row r="79" spans="2:2" x14ac:dyDescent="0.15">
      <c r="B79" t="s">
        <v>108</v>
      </c>
    </row>
    <row r="80" spans="2:2" x14ac:dyDescent="0.15">
      <c r="B80" t="s">
        <v>109</v>
      </c>
    </row>
    <row r="81" spans="2:2" x14ac:dyDescent="0.15">
      <c r="B81" t="s">
        <v>110</v>
      </c>
    </row>
    <row r="82" spans="2:2" x14ac:dyDescent="0.15">
      <c r="B82" t="s">
        <v>111</v>
      </c>
    </row>
    <row r="83" spans="2:2" x14ac:dyDescent="0.15">
      <c r="B83" t="s">
        <v>112</v>
      </c>
    </row>
    <row r="84" spans="2:2" x14ac:dyDescent="0.15">
      <c r="B84" t="s">
        <v>113</v>
      </c>
    </row>
    <row r="85" spans="2:2" x14ac:dyDescent="0.15">
      <c r="B85" t="s">
        <v>114</v>
      </c>
    </row>
    <row r="86" spans="2:2" x14ac:dyDescent="0.15">
      <c r="B86" t="s">
        <v>115</v>
      </c>
    </row>
    <row r="87" spans="2:2" x14ac:dyDescent="0.15">
      <c r="B87" t="s">
        <v>116</v>
      </c>
    </row>
    <row r="88" spans="2:2" x14ac:dyDescent="0.15">
      <c r="B88" t="s">
        <v>117</v>
      </c>
    </row>
    <row r="89" spans="2:2" x14ac:dyDescent="0.15">
      <c r="B89" t="s">
        <v>118</v>
      </c>
    </row>
    <row r="90" spans="2:2" x14ac:dyDescent="0.15">
      <c r="B90" t="s">
        <v>119</v>
      </c>
    </row>
    <row r="91" spans="2:2" x14ac:dyDescent="0.15">
      <c r="B91" t="s">
        <v>120</v>
      </c>
    </row>
    <row r="92" spans="2:2" x14ac:dyDescent="0.15">
      <c r="B92" t="s">
        <v>121</v>
      </c>
    </row>
    <row r="93" spans="2:2" x14ac:dyDescent="0.15">
      <c r="B93" t="s">
        <v>122</v>
      </c>
    </row>
    <row r="94" spans="2:2" x14ac:dyDescent="0.15">
      <c r="B94" t="s">
        <v>123</v>
      </c>
    </row>
    <row r="95" spans="2:2" x14ac:dyDescent="0.15">
      <c r="B95" t="s">
        <v>124</v>
      </c>
    </row>
    <row r="96" spans="2:2" x14ac:dyDescent="0.15">
      <c r="B96" t="s">
        <v>125</v>
      </c>
    </row>
    <row r="97" spans="2:2" x14ac:dyDescent="0.15">
      <c r="B97" t="s">
        <v>126</v>
      </c>
    </row>
    <row r="98" spans="2:2" x14ac:dyDescent="0.15">
      <c r="B98" t="s">
        <v>127</v>
      </c>
    </row>
    <row r="99" spans="2:2" x14ac:dyDescent="0.15">
      <c r="B99" t="s">
        <v>128</v>
      </c>
    </row>
    <row r="100" spans="2:2" x14ac:dyDescent="0.15">
      <c r="B100" t="s">
        <v>129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BF644-11DD-4316-88AB-ACD9C54B1F94}">
  <dimension ref="A2:Y8"/>
  <sheetViews>
    <sheetView workbookViewId="0">
      <selection activeCell="J23" sqref="J23"/>
    </sheetView>
  </sheetViews>
  <sheetFormatPr defaultRowHeight="13.5" x14ac:dyDescent="0.15"/>
  <cols>
    <col min="1" max="1" width="7.375" customWidth="1"/>
    <col min="2" max="2" width="13.875" customWidth="1"/>
    <col min="9" max="9" width="16.125" bestFit="1" customWidth="1"/>
    <col min="15" max="15" width="54.75" customWidth="1"/>
    <col min="24" max="24" width="8.875" customWidth="1"/>
    <col min="25" max="25" width="16.75" customWidth="1"/>
  </cols>
  <sheetData>
    <row r="2" spans="1:25" ht="40.5" x14ac:dyDescent="0.15">
      <c r="B2" s="10" t="s">
        <v>151</v>
      </c>
      <c r="C2" s="3" t="s">
        <v>3</v>
      </c>
      <c r="D2" s="3" t="s">
        <v>130</v>
      </c>
      <c r="E2" s="3" t="s">
        <v>131</v>
      </c>
      <c r="F2" s="3" t="s">
        <v>5</v>
      </c>
      <c r="G2" s="3" t="s">
        <v>6</v>
      </c>
      <c r="H2" s="9" t="s">
        <v>132</v>
      </c>
      <c r="I2" s="3" t="s">
        <v>8</v>
      </c>
      <c r="J2" s="9" t="s">
        <v>134</v>
      </c>
      <c r="K2" s="3" t="s">
        <v>152</v>
      </c>
      <c r="L2" s="3" t="s">
        <v>153</v>
      </c>
      <c r="M2" s="3" t="s">
        <v>10</v>
      </c>
      <c r="N2" s="3" t="s">
        <v>11</v>
      </c>
      <c r="O2" s="10" t="s">
        <v>160</v>
      </c>
      <c r="P2" s="9" t="s">
        <v>135</v>
      </c>
      <c r="Q2" s="9" t="s">
        <v>136</v>
      </c>
      <c r="R2" s="9" t="s">
        <v>138</v>
      </c>
      <c r="S2" s="9" t="s">
        <v>140</v>
      </c>
      <c r="T2" s="9" t="s">
        <v>142</v>
      </c>
      <c r="U2" s="9" t="s">
        <v>144</v>
      </c>
      <c r="V2" s="9" t="s">
        <v>146</v>
      </c>
      <c r="W2" s="9" t="s">
        <v>147</v>
      </c>
      <c r="X2" s="9" t="s">
        <v>148</v>
      </c>
      <c r="Y2" s="9" t="s">
        <v>150</v>
      </c>
    </row>
    <row r="3" spans="1:25" ht="42.75" customHeight="1" x14ac:dyDescent="0.15">
      <c r="B3" s="12">
        <f>様式第1号!F5</f>
        <v>0</v>
      </c>
      <c r="C3" s="13">
        <f>様式第1号!C8</f>
        <v>0</v>
      </c>
      <c r="D3" s="13">
        <f>様式第1号!D9</f>
        <v>0</v>
      </c>
      <c r="E3" s="13">
        <f>様式第1号!F9</f>
        <v>0</v>
      </c>
      <c r="F3" s="13">
        <f>様式第1号!C10</f>
        <v>0</v>
      </c>
      <c r="G3" s="13">
        <f>様式第1号!C11</f>
        <v>0</v>
      </c>
      <c r="H3" s="13">
        <f>様式第1号!F11</f>
        <v>0</v>
      </c>
      <c r="I3" s="13">
        <f>様式第1号!C12</f>
        <v>0</v>
      </c>
      <c r="J3" s="13">
        <f>様式第1号!F12</f>
        <v>0</v>
      </c>
      <c r="K3" s="13">
        <f>様式第1号!D13</f>
        <v>0</v>
      </c>
      <c r="L3" s="13">
        <f>様式第1号!F13</f>
        <v>0</v>
      </c>
      <c r="M3" s="13">
        <f>様式第1号!C14</f>
        <v>0</v>
      </c>
      <c r="N3" s="13">
        <f>様式第1号!C15</f>
        <v>0</v>
      </c>
      <c r="O3" s="10" t="str">
        <f>_xlfn.TEXTJOIN("、",TRUE,P3,Q3,R3,S3,T3,U3,V3,W3,X3,Y3)</f>
        <v/>
      </c>
      <c r="P3" s="13" t="str">
        <f>IF(様式第1号!$B19="","","廃棄物")</f>
        <v/>
      </c>
      <c r="Q3" s="13" t="str">
        <f>IF(様式第1号!B21="","","3Rの推進")</f>
        <v/>
      </c>
      <c r="R3" s="13" t="str">
        <f>IF(様式第1号!$B23="","","省エネ")</f>
        <v/>
      </c>
      <c r="S3" s="13" t="str">
        <f>IF(様式第1号!$B25="","","気候変動")</f>
        <v/>
      </c>
      <c r="T3" s="13" t="str">
        <f>IF(様式第1号!$B27="","","化学物質等")</f>
        <v/>
      </c>
      <c r="U3" s="13" t="str">
        <f>IF(様式第1号!$B29="","","生物多様性")</f>
        <v/>
      </c>
      <c r="V3" s="13" t="str">
        <f>IF(様式第1号!$B31="","","水の管理")</f>
        <v/>
      </c>
      <c r="W3" s="13" t="str">
        <f>IF(様式第1号!$B33="","","人材育成・環境学習")</f>
        <v/>
      </c>
      <c r="X3" s="13" t="str">
        <f>IF(様式第1号!$B35="","","社会貢献活動")</f>
        <v/>
      </c>
      <c r="Y3" s="13" t="str">
        <f>IF(様式第1号!$B37="","","自由記述")</f>
        <v/>
      </c>
    </row>
    <row r="4" spans="1:25" ht="29.45" customHeight="1" x14ac:dyDescent="0.15">
      <c r="A4" t="s">
        <v>158</v>
      </c>
    </row>
    <row r="5" spans="1:25" ht="34.9" customHeight="1" x14ac:dyDescent="0.15">
      <c r="B5" s="10" t="s">
        <v>154</v>
      </c>
      <c r="C5" s="10"/>
      <c r="D5" s="10" t="s">
        <v>155</v>
      </c>
      <c r="E5" s="10" t="s">
        <v>156</v>
      </c>
      <c r="F5" s="10" t="s">
        <v>157</v>
      </c>
      <c r="G5" s="10"/>
      <c r="H5" s="10" t="s">
        <v>159</v>
      </c>
      <c r="I5" s="10" t="s">
        <v>151</v>
      </c>
      <c r="J5" s="3" t="s">
        <v>8</v>
      </c>
    </row>
    <row r="6" spans="1:25" ht="34.9" customHeight="1" x14ac:dyDescent="0.15">
      <c r="B6" s="14">
        <f>C3</f>
        <v>0</v>
      </c>
      <c r="C6" s="10"/>
      <c r="D6" s="10" t="str">
        <f>CONCATENATE(D3,"　",E3)</f>
        <v>0　0</v>
      </c>
      <c r="E6" s="10">
        <f>F3</f>
        <v>0</v>
      </c>
      <c r="F6" s="17" t="str">
        <f>MID(M3,4,LEN(M3))</f>
        <v/>
      </c>
      <c r="G6" s="10"/>
      <c r="H6" s="10" t="str">
        <f>O3</f>
        <v/>
      </c>
      <c r="I6" s="15">
        <f>B3</f>
        <v>0</v>
      </c>
      <c r="J6" s="13">
        <f>I3</f>
        <v>0</v>
      </c>
    </row>
    <row r="7" spans="1:25" ht="34.9" customHeight="1" x14ac:dyDescent="0.15"/>
    <row r="8" spans="1:25" ht="34.9" customHeight="1" x14ac:dyDescent="0.15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様式第1号</vt:lpstr>
      <vt:lpstr>Sheet2</vt:lpstr>
      <vt:lpstr>Sheet3</vt:lpstr>
      <vt:lpstr>様式第1号!Print_Area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西川達弥</cp:lastModifiedBy>
  <cp:lastPrinted>2024-03-26T02:04:03Z</cp:lastPrinted>
  <dcterms:created xsi:type="dcterms:W3CDTF">2022-05-26T05:28:15Z</dcterms:created>
  <dcterms:modified xsi:type="dcterms:W3CDTF">2024-03-26T02:25:32Z</dcterms:modified>
</cp:coreProperties>
</file>