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CE4BA1A-A044-4138-9AD4-7901A9E32725}"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<sst xmlns="http://schemas.openxmlformats.org/spreadsheetml/2006/main" count="2968" uniqueCount="1048">
  <si>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</si>
  <si>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</si>
  <si>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</si>
  <si>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</si>
  <si>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</si>
  <si>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</si>
  <si>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</si>
  <si>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</si>
  <si>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</si>
  <si>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</si>
  <si>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</si>
  <si>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</si>
  <si>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</si>
  <si>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</si>
  <si>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</si>
  <si>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</si>
  <si>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</si>
  <si>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</si>
  <si>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</si>
  <si>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</si>
  <si>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</si>
  <si>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</si>
  <si>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</si>
  <si>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</si>
  <si>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</si>
  <si>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</si>
  <si>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</si>
  <si>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</si>
  <si>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</si>
  <si>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</si>
  <si>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</si>
  <si>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</si>
  <si>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</si>
  <si>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</si>
  <si>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</si>
  <si>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</si>
  <si>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</si>
  <si>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</si>
  <si>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</si>
  <si>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</si>
  <si>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</si>
  <si>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</si>
  <si>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</si>
  <si>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</si>
  <si>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</si>
  <si>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</si>
  <si>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</si>
  <si>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</si>
  <si>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</si>
  <si>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</si>
  <si>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</si>
  <si>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</si>
  <si>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</si>
  <si>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</si>
  <si>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</si>
  <si>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</si>
  <si>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</si>
  <si>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</si>
  <si>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</si>
  <si>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</si>
  <si>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</si>
  <si>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</si>
  <si>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</si>
  <si>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</si>
  <si>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</si>
  <si>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</si>
  <si>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</si>
  <si>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</si>
  <si>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</si>
  <si>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</si>
  <si>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</si>
  <si>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</si>
  <si>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</si>
  <si>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</si>
  <si>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</si>
  <si>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</si>
  <si>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</si>
  <si>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</si>
  <si>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</si>
  <si>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</si>
  <si>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</si>
  <si>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</si>
  <si>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</si>
  <si>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</si>
  <si>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</si>
  <si>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</si>
  <si>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</si>
  <si>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</si>
  <si>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</si>
  <si>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</si>
  <si>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</si>
  <si>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</si>
  <si>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</si>
  <si>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</si>
  <si>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</si>
  <si>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</si>
  <si>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</si>
  <si>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</si>
  <si>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</si>
  <si>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</si>
  <si>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</si>
  <si>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</si>
  <si>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</si>
  <si>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</si>
  <si>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</si>
  <si>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</si>
  <si>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</si>
  <si>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</si>
  <si>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</si>
  <si>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</si>
  <si>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</si>
  <si>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</si>
  <si>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</si>
  <si>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</si>
  <si>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</si>
  <si>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</si>
  <si>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</si>
  <si>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</si>
  <si>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</si>
  <si>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</si>
  <si>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</si>
  <si>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</si>
  <si>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</si>
  <si>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</si>
  <si>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</si>
  <si>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</si>
  <si>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</si>
  <si>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</si>
  <si>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</si>
  <si>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</si>
  <si>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</si>
  <si>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</si>
  <si>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</si>
  <si>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</si>
  <si>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</si>
  <si>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</si>
  <si>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</si>
  <si>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</si>
  <si>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</si>
  <si>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</si>
  <si>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</si>
  <si>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</si>
  <si>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</si>
  <si>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</si>
  <si>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</si>
  <si>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</si>
  <si>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</si>
  <si>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</si>
  <si>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</si>
  <si>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</si>
  <si>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</si>
  <si>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</si>
  <si>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</si>
  <si>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</si>
  <si>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</si>
  <si>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</si>
  <si>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</si>
  <si>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</si>
  <si>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</si>
  <si>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</si>
  <si>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</si>
  <si>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</si>
  <si>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</si>
  <si>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</si>
  <si>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</si>
  <si>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</si>
  <si>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</si>
  <si>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</si>
  <si>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</si>
  <si>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</si>
  <si>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</si>
  <si>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</si>
  <si>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</si>
  <si>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</si>
  <si>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</si>
  <si>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</si>
  <si>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</si>
  <si>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</si>
  <si>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</si>
  <si>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</si>
  <si>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</si>
  <si>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</si>
  <si>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</si>
  <si>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</si>
  <si>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</si>
  <si>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</si>
  <si>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</si>
  <si>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</si>
  <si>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</si>
  <si>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</si>
  <si>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</si>
  <si>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</si>
  <si>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</si>
  <si>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</si>
  <si>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</si>
  <si>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</si>
  <si>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</si>
  <si>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</si>
  <si>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</si>
  <si>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</si>
  <si>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</si>
  <si>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</si>
  <si>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</si>
  <si>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</si>
  <si>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</si>
  <si>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</si>
  <si>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</si>
  <si>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</si>
  <si>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</si>
  <si>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</si>
  <si>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</si>
  <si>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</si>
  <si>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</si>
  <si>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</si>
  <si>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</si>
  <si>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</si>
  <si>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</si>
  <si>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</si>
  <si>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</si>
  <si>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</si>
  <si>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</si>
  <si>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</si>
  <si>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</si>
  <si>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</si>
  <si>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</si>
  <si>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</si>
  <si>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</si>
  <si>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</si>
  <si>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</si>
  <si>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</si>
  <si>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</si>
  <si>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</si>
  <si>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</si>
  <si>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</si>
  <si>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</si>
  <si>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</si>
  <si>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</si>
  <si>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</si>
  <si>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</si>
  <si>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</si>
  <si>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</si>
  <si>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</si>
  <si>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</si>
  <si>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</si>
  <si>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</si>
  <si>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</si>
  <si>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</si>
  <si>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</si>
  <si>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</si>
  <si>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</si>
  <si>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</si>
  <si>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</si>
  <si>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</si>
  <si>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</si>
  <si>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</si>
  <si>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</si>
  <si>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</si>
  <si>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</si>
  <si>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</si>
  <si>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</si>
  <si>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</si>
  <si>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</si>
  <si>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</si>
  <si>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</si>
  <si>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</si>
  <si>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</si>
  <si>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</si>
  <si>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</si>
  <si>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</si>
  <si>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</si>
  <si>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</si>
  <si>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</si>
  <si>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</si>
  <si>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</si>
  <si>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</si>
  <si>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</si>
  <si>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</si>
  <si>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</si>
  <si>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</si>
  <si>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</si>
  <si>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</si>
  <si>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</si>
  <si>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</si>
  <si>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</si>
  <si>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</si>
  <si>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</si>
  <si>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</si>
  <si>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</si>
  <si>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</si>
  <si>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</si>
  <si>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</si>
  <si>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</si>
  <si>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</si>
  <si>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</si>
  <si>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</si>
  <si>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</si>
  <si>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</si>
  <si>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</si>
  <si>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</si>
  <si>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</si>
  <si>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</si>
  <si>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</si>
  <si>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</si>
  <si>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</si>
  <si>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</si>
  <si>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</si>
  <si>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</si>
  <si>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</si>
  <si>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</si>
  <si>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</si>
  <si>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</si>
  <si>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</si>
  <si>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</si>
  <si>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</si>
  <si>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</si>
  <si>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</si>
  <si>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</si>
  <si>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</si>
  <si>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</si>
  <si>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</si>
  <si>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</si>
  <si>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</si>
  <si>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</si>
  <si>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</si>
  <si>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</si>
  <si>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</si>
  <si>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</si>
  <si>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</si>
  <si>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</si>
  <si>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</si>
  <si>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</si>
  <si>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</si>
  <si>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</si>
  <si>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</si>
  <si>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</si>
  <si>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</si>
  <si>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</si>
  <si>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</si>
  <si>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</si>
  <si>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</si>
  <si>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</si>
  <si>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</si>
  <si>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</si>
  <si>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</si>
  <si>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</si>
  <si>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</si>
  <si>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</si>
  <si>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</si>
  <si>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</si>
  <si>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</si>
  <si>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</si>
  <si>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</si>
  <si>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</si>
  <si>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</si>
  <si>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</si>
  <si>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</si>
  <si>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</si>
  <si>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</si>
  <si>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</si>
  <si>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</si>
  <si>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</si>
  <si>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</si>
  <si>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</si>
  <si>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</si>
  <si>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</si>
  <si>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</si>
  <si>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</si>
  <si>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</si>
  <si>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</si>
  <si>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</si>
  <si>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</si>
  <si>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</si>
  <si>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</si>
  <si>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</si>
  <si>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</si>
  <si>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</si>
  <si>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</si>
  <si>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</si>
  <si>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</si>
  <si>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</si>
  <si>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</si>
  <si>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</si>
  <si>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</si>
  <si>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</si>
  <si>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</si>
  <si>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</si>
  <si>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</si>
  <si>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</si>
  <si>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</si>
  <si>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</si>
  <si>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</si>
  <si>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</si>
  <si>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</si>
  <si>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</si>
  <si>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</si>
  <si>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</si>
  <si>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</si>
  <si>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</si>
  <si>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</si>
  <si>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</si>
  <si>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</si>
  <si>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</si>
  <si>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</si>
  <si>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</si>
  <si>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</si>
  <si>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</si>
  <si>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</si>
  <si>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</si>
  <si>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</si>
  <si>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</si>
  <si>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</si>
  <si>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</si>
  <si>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</si>
  <si>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</si>
  <si>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</si>
  <si>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</si>
  <si>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</si>
  <si>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</si>
  <si>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</si>
  <si>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</si>
  <si>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</si>
  <si>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</si>
  <si>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</si>
  <si>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</si>
  <si>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</si>
  <si>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</si>
  <si>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</si>
  <si>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</si>
  <si>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</si>
  <si>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</si>
  <si>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</si>
  <si>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</si>
  <si>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</si>
  <si>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</si>
  <si>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</si>
  <si>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</si>
  <si>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</si>
  <si>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</si>
  <si>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</si>
  <si>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</si>
  <si>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</si>
  <si>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</si>
  <si>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</si>
  <si>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</si>
  <si>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</si>
  <si>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</si>
  <si>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</si>
  <si>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</si>
  <si>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</si>
  <si>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</si>
  <si>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</si>
  <si>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</si>
  <si>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</si>
  <si>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</si>
  <si>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</si>
  <si>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</si>
  <si>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</si>
  <si>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</si>
  <si>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</si>
  <si>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</si>
  <si>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</si>
  <si>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</si>
  <si>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</si>
  <si>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</si>
  <si>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</si>
  <si>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</si>
  <si>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</si>
  <si>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</si>
  <si>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</si>
  <si>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</si>
  <si>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</si>
  <si>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</si>
  <si>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</si>
  <si>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</si>
  <si>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</si>
  <si>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</si>
  <si>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</si>
  <si>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</si>
  <si>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</si>
  <si>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</si>
  <si>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</si>
  <si>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</si>
  <si>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</si>
  <si>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</si>
  <si>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</si>
  <si>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</si>
  <si>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</si>
  <si>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</si>
  <si>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</si>
  <si>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</si>
  <si>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</si>
  <si>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</si>
  <si>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</si>
  <si>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</si>
  <si>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</si>
  <si>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</si>
  <si>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</si>
  <si>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</si>
  <si>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</si>
  <si>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</si>
  <si>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</si>
  <si>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</si>
  <si>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</si>
  <si>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</si>
  <si>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</si>
  <si>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</si>
  <si>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</si>
  <si>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</si>
  <si>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</si>
  <si>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</si>
  <si>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</si>
  <si>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</si>
  <si>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</si>
  <si>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</si>
  <si>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</si>
  <si>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</si>
  <si>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</si>
  <si>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</si>
  <si>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</si>
  <si>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</si>
  <si>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</si>
  <si>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</si>
  <si>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</si>
  <si>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</si>
  <si>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</si>
  <si>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</si>
  <si>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</si>
  <si>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</si>
  <si>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</si>
  <si>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</si>
  <si>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</si>
  <si>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</si>
  <si>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</si>
  <si>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</si>
  <si>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</si>
  <si>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</si>
  <si>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</si>
  <si>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</si>
  <si>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</si>
  <si>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</si>
  <si>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</si>
  <si>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</si>
  <si>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</si>
  <si>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</si>
  <si>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</si>
  <si>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</si>
  <si>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</si>
  <si>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</si>
  <si>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</si>
  <si>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</si>
  <si>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</si>
  <si>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</si>
  <si>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</si>
  <si>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</si>
  <si>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</si>
  <si>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</si>
  <si>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</si>
  <si>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</si>
  <si>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</si>
  <si>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</si>
  <si>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</si>
  <si>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</si>
  <si>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</si>
  <si>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</si>
  <si>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</si>
  <si>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</si>
  <si>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</si>
  <si>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</si>
  <si>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</si>
  <si>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</si>
  <si>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</si>
  <si>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</si>
  <si>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</si>
  <si>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</si>
  <si>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</si>
  <si>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</si>
  <si>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</si>
  <si>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</si>
  <si>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</si>
  <si>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</si>
  <si>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</si>
  <si>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</si>
  <si>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</si>
  <si>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</si>
  <si>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</si>
  <si>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</si>
  <si>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</si>
  <si>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</si>
  <si>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</si>
  <si>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</si>
  <si>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</si>
  <si>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</si>
  <si>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</si>
  <si>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</si>
  <si>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</si>
  <si>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</si>
  <si>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</si>
  <si>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</si>
  <si>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</si>
  <si>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</si>
  <si>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</si>
  <si>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</si>
  <si>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</si>
  <si>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</si>
  <si>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</si>
  <si>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</si>
  <si>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</si>
  <si>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</si>
  <si>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</si>
  <si>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</si>
  <si>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</si>
  <si>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</si>
  <si>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</si>
  <si>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</si>
  <si>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</si>
  <si>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</si>
  <si>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</si>
  <si>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</si>
  <si>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</si>
  <si>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</si>
  <si>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</si>
  <si>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</si>
  <si>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</si>
  <si>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</si>
  <si>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</si>
  <si>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</si>
  <si>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</si>
  <si>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</si>
  <si>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</si>
  <si>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</si>
  <si>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</si>
  <si>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</si>
  <si>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</si>
  <si>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</si>
  <si>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</si>
  <si>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</si>
  <si>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</si>
  <si>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</si>
  <si>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</si>
  <si>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</si>
  <si>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</si>
  <si>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</si>
  <si>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</si>
  <si>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</si>
  <si>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</si>
  <si>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</si>
  <si>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</si>
  <si>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</si>
  <si>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</si>
  <si>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</si>
  <si>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</si>
  <si>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</si>
  <si>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</si>
  <si>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</si>
  <si>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</si>
  <si>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</si>
  <si>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</si>
  <si>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</si>
  <si>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</si>
  <si>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</si>
  <si>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</si>
  <si>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</si>
  <si>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</si>
  <si>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</si>
  <si>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</si>
  <si>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</si>
  <si>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</si>
  <si>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</si>
  <si>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</si>
  <si>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</si>
  <si>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</si>
  <si>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</si>
  <si>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</si>
  <si>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</si>
  <si>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</si>
  <si>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</si>
  <si>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</si>
  <si>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</si>
  <si>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</si>
  <si>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</si>
  <si>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</si>
  <si>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</si>
  <si>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</si>
  <si>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</si>
  <si>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</si>
  <si>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</si>
  <si>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</si>
  <si>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</si>
  <si>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</si>
  <si>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</si>
  <si>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</si>
  <si>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</si>
  <si>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</si>
  <si>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</si>
  <si>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</si>
  <si>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</si>
  <si>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</si>
  <si>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</si>
  <si>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</si>
  <si>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</si>
  <si>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</si>
  <si>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</si>
  <si>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</si>
  <si>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</si>
  <si>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</si>
  <si>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</si>
  <si>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</si>
  <si>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</si>
  <si>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</si>
  <si>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</si>
  <si>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</si>
  <si>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</si>
  <si>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</si>
  <si>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</si>
  <si>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</si>
  <si>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</si>
  <si>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</si>
  <si>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</si>
  <si>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</si>
  <si>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</si>
  <si>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</si>
  <si>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</si>
  <si>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</si>
  <si>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</si>
  <si>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</si>
  <si>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</si>
  <si>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</si>
  <si>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</si>
  <si>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</si>
  <si>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</si>
  <si>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</si>
  <si>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</si>
  <si>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</si>
  <si>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</si>
  <si>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</si>
  <si>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</si>
  <si>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</si>
  <si>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</si>
  <si>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</si>
  <si>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</si>
  <si>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</si>
  <si>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</si>
  <si>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</si>
  <si>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</si>
  <si>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</si>
  <si>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</si>
  <si>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</si>
  <si>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</si>
  <si>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</si>
  <si>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</si>
  <si>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</si>
  <si>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</si>
  <si>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</si>
  <si>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</si>
  <si>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</si>
  <si>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</si>
  <si>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</si>
  <si>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</si>
  <si>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</si>
  <si>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</si>
  <si>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</si>
  <si>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</si>
  <si>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</si>
  <si>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</si>
  <si>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</si>
  <si>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</si>
  <si>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</si>
  <si>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</si>
  <si>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</si>
  <si>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</si>
  <si>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</si>
  <si>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</si>
  <si>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</si>
  <si>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</si>
  <si>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</si>
  <si>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</si>
  <si>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</si>
  <si>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</si>
  <si>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</si>
  <si>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</si>
  <si>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</si>
  <si>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</si>
  <si>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</si>
  <si>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</si>
  <si>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</si>
  <si>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</si>
  <si>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</si>
  <si>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</si>
  <si>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</si>
  <si>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</si>
  <si>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</si>
  <si>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</si>
  <si>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</si>
  <si>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</si>
  <si>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</si>
  <si>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</si>
  <si>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</si>
  <si>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</si>
  <si>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</si>
  <si>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</si>
  <si>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</si>
  <si>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</si>
  <si>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</si>
  <si>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</si>
  <si>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</si>
  <si>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</si>
  <si>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</si>
  <si>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</si>
  <si>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</si>
  <si>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</si>
  <si>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</si>
  <si>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</si>
  <si>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</si>
  <si>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</si>
  <si>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</si>
  <si>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</si>
  <si>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</si>
  <si>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</si>
  <si>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</si>
  <si>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</si>
  <si>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</si>
  <si>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</si>
  <si>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</si>
  <si>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</si>
  <si>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</si>
  <si>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</si>
  <si>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</si>
  <si>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</si>
  <si>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</si>
  <si>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</si>
  <si>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</si>
  <si>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</si>
  <si>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</si>
  <si>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</si>
  <si>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</si>
  <si>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</si>
  <si>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</si>
  <si>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</si>
  <si>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</si>
  <si>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</si>
  <si>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</si>
  <si>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</si>
  <si>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</si>
  <si>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</si>
  <si>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</si>
  <si>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</si>
  <si>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</si>
  <si>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</si>
  <si>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</si>
  <si>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</si>
  <si>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</si>
  <si>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</si>
  <si>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</si>
  <si>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</si>
  <si>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</si>
  <si>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</si>
  <si>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</si>
  <si>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</si>
  <si>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</si>
  <si>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</si>
  <si>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</si>
  <si>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</si>
  <si>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</si>
  <si>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</si>
  <si>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</si>
  <si>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</si>
  <si>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</si>
  <si>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</si>
  <si>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</si>
  <si>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</si>
  <si>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</si>
  <si>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</si>
  <si>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</si>
  <si>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</si>
  <si>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</si>
  <si>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</si>
  <si>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</si>
  <si>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</si>
  <si>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</si>
  <si>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</si>
  <si>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</si>
  <si>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</si>
  <si>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</si>
  <si>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</si>
  <si>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</si>
  <si>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</si>
  <si>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</si>
  <si>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</si>
  <si>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</si>
  <si>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</si>
  <si>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</si>
  <si>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</si>
  <si>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</si>
  <si>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</si>
  <si>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</si>
  <si>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</si>
  <si>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</si>
  <si>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</si>
  <si>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</si>
  <si>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</si>
  <si>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</si>
  <si>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</si>
  <si>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</si>
  <si>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</si>
  <si>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</si>
  <si>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</si>
  <si>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</si>
  <si>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</si>
  <si>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</si>
  <si>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</si>
  <si>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</si>
  <si>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</si>
  <si>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</si>
  <si>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</si>
  <si>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</si>
  <si>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</si>
  <si>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</si>
  <si>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</si>
  <si>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</si>
  <si>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</si>
  <si>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</si>
  <si>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</si>
  <si>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</si>
  <si>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</si>
  <si>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</si>
  <si>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</si>
  <si>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</si>
  <si>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</si>
  <si>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</si>
  <si>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</si>
  <si>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</si>
  <si>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</si>
  <si>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</si>
  <si>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</si>
  <si>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</si>
  <si>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</si>
  <si>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</si>
  <si>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</si>
  <si>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</si>
  <si>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</si>
  <si>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</si>
  <si>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</si>
  <si>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</si>
  <si>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</si>
  <si>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</si>
  <si>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</si>
  <si>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</si>
  <si>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</si>
  <si>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</si>
  <si>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</si>
  <si>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</si>
  <si>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</si>
  <si>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</si>
  <si>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</si>
  <si>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</si>
  <si>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</si>
  <si>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</si>
  <si>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</si>
  <si>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</si>
  <si>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</si>
  <si>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</si>
  <si>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</si>
  <si>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</si>
  <si>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</si>
  <si>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</si>
  <si>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</si>
  <si>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</si>
  <si>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</si>
  <si>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</si>
  <si>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</si>
  <si>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</si>
  <si>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</si>
  <si>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</si>
  <si>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</si>
  <si>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</si>
  <si>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</si>
  <si>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</si>
  <si>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</si>
  <si>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</si>
  <si>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</si>
  <si>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</si>
  <si>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</si>
  <si>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</si>
  <si>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</si>
  <si>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</si>
  <si>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</si>
  <si>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</si>
  <si>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</si>
  <si>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</si>
  <si>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</si>
  <si>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</si>
  <si>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</si>
  <si>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</si>
  <si>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</si>
  <si>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</si>
  <si>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</si>
  <si>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</si>
  <si>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</si>
  <si>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</si>
  <si>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</si>
  <si>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</si>
  <si>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</si>
  <si>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</si>
  <si>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</si>
  <si>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</si>
  <si>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</si>
  <si>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</si>
  <si>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</si>
  <si>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</si>
  <si>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</si>
  <si>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</si>
  <si>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</si>
  <si>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</si>
  <si>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</si>
  <si>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</si>
  <si>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</si>
  <si>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</si>
  <si>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</si>
  <si>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</si>
  <si>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</si>
  <si>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</si>
  <si>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</si>
  <si>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</si>
  <si>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</si>
  <si>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</si>
  <si>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</si>
  <si>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</si>
  <si>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</si>
  <si>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</si>
  <si>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</si>
  <si>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</si>
  <si>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</si>
  <si>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</si>
  <si>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</si>
  <si>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</si>
  <si>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</si>
  <si>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</si>
  <si>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医療法人社団嬉泉会春日部嬉泉病院</t>
    <phoneticPr fontId="3"/>
  </si>
  <si>
    <t>〒344-0067 春日部市中央１丁目５３番６号</t>
    <phoneticPr fontId="3"/>
  </si>
  <si>
    <t>〇</t>
  </si>
  <si>
    <t>医療法人</t>
  </si>
  <si>
    <t>内科</t>
  </si>
  <si>
    <t>地域包括ケア入院医療管理料１</t>
  </si>
  <si>
    <t>ＤＰＣ病院ではない</t>
  </si>
  <si>
    <t>有</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</si>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</sst>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070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558</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1042</v>
      </c>
    </row>
    <row r="134" spans="1:22" s="83" customFormat="1" ht="34.5" customHeight="1">
      <c r="A134" s="244" t="s">
        <v>622</v>
      </c>
      <c r="B134" s="84"/>
      <c r="C134" s="111"/>
      <c r="D134" s="112"/>
      <c r="E134" s="319" t="s">
        <v>60</v>
      </c>
      <c r="F134" s="320"/>
      <c r="G134" s="320"/>
      <c r="H134" s="321"/>
      <c r="I134" s="388"/>
      <c r="J134" s="101"/>
      <c r="K134" s="102"/>
      <c r="L134" s="82">
        <v>8</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126</v>
      </c>
      <c r="K148" s="264" t="str">
        <f t="shared" si="3"/>
        <v/>
      </c>
      <c r="L148" s="117">
        <v>126</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20</v>
      </c>
      <c r="K205" s="264" t="str">
        <f t="shared" si="5"/>
        <v/>
      </c>
      <c r="L205" s="117">
        <v>20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22</v>
      </c>
      <c r="K220" s="264" t="str">
        <f t="shared" si="7"/>
        <v/>
      </c>
      <c r="L220" s="117">
        <v>22</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row>
    <row r="237" spans="1:22" s="83" customFormat="1" ht="34.5" customHeight="1">
      <c r="A237" s="248" t="s">
        <v>627</v>
      </c>
      <c r="B237" s="119"/>
      <c r="C237" s="319" t="s">
        <v>130</v>
      </c>
      <c r="D237" s="320"/>
      <c r="E237" s="320"/>
      <c r="F237" s="320"/>
      <c r="G237" s="320"/>
      <c r="H237" s="321"/>
      <c r="I237" s="406"/>
      <c r="J237" s="260" t="s">
        <v>1044</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34</v>
      </c>
      <c r="K269" s="81" t="str">
        <f t="shared" si="8"/>
        <v/>
      </c>
      <c r="L269" s="147">
        <v>34</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12</v>
      </c>
      <c r="K273" s="81" t="str">
        <f t="shared" si="8"/>
        <v/>
      </c>
      <c r="L273" s="147">
        <v>12</v>
      </c>
    </row>
    <row r="274" spans="1:12" s="83" customFormat="1" ht="34.5" customHeight="1">
      <c r="A274" s="249" t="s">
        <v>727</v>
      </c>
      <c r="B274" s="120"/>
      <c r="C274" s="371"/>
      <c r="D274" s="371"/>
      <c r="E274" s="371"/>
      <c r="F274" s="371"/>
      <c r="G274" s="370" t="s">
        <v>148</v>
      </c>
      <c r="H274" s="370"/>
      <c r="I274" s="403"/>
      <c r="J274" s="266">
        <f t="shared" si="9"/>
        <v>0.9</v>
      </c>
      <c r="K274" s="81" t="str">
        <f t="shared" si="8"/>
        <v/>
      </c>
      <c r="L274" s="148">
        <v>0.9</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2</v>
      </c>
      <c r="K283" s="81" t="str">
        <f t="shared" si="8"/>
        <v/>
      </c>
      <c r="L283" s="147">
        <v>2</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4</v>
      </c>
      <c r="K285" s="81" t="str">
        <f t="shared" si="8"/>
        <v/>
      </c>
      <c r="L285" s="141"/>
    </row>
    <row r="286" spans="1:12" s="83" customFormat="1" ht="34.5" customHeight="1">
      <c r="A286" s="244" t="s">
        <v>733</v>
      </c>
      <c r="B286" s="84"/>
      <c r="C286" s="373"/>
      <c r="D286" s="373"/>
      <c r="E286" s="373"/>
      <c r="F286" s="373"/>
      <c r="G286" s="370" t="s">
        <v>148</v>
      </c>
      <c r="H286" s="370"/>
      <c r="I286" s="403"/>
      <c r="J286" s="266">
        <v>0.3</v>
      </c>
      <c r="K286" s="81" t="str">
        <f t="shared" si="8"/>
        <v/>
      </c>
      <c r="L286" s="144"/>
    </row>
    <row r="287" spans="1:12" s="83" customFormat="1" ht="34.5" customHeight="1">
      <c r="A287" s="244" t="s">
        <v>734</v>
      </c>
      <c r="B287" s="84"/>
      <c r="C287" s="370" t="s">
        <v>159</v>
      </c>
      <c r="D287" s="373"/>
      <c r="E287" s="373"/>
      <c r="F287" s="373"/>
      <c r="G287" s="370" t="s">
        <v>146</v>
      </c>
      <c r="H287" s="370"/>
      <c r="I287" s="403"/>
      <c r="J287" s="266">
        <v>8</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v>
      </c>
      <c r="M297" s="147">
        <v>3</v>
      </c>
      <c r="N297" s="147">
        <v>16</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2</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5</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0.8</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25</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9</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1</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1</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1284</v>
      </c>
      <c r="K392" s="81" t="str">
        <f t="shared" ref="K392:K397" si="11">IF(OR(COUNTIF(L392:L392,"未確認")&gt;0,COUNTIF(L392:L392,"~*")&gt;0),"※","")</f>
        <v/>
      </c>
      <c r="L392" s="147">
        <v>1284</v>
      </c>
    </row>
    <row r="393" spans="1:22" s="83" customFormat="1" ht="34.5" customHeight="1">
      <c r="A393" s="249" t="s">
        <v>773</v>
      </c>
      <c r="B393" s="84"/>
      <c r="C393" s="369"/>
      <c r="D393" s="379"/>
      <c r="E393" s="319" t="s">
        <v>224</v>
      </c>
      <c r="F393" s="320"/>
      <c r="G393" s="320"/>
      <c r="H393" s="321"/>
      <c r="I393" s="342"/>
      <c r="J393" s="140">
        <f t="shared" si="10"/>
        <v>559</v>
      </c>
      <c r="K393" s="81" t="str">
        <f t="shared" si="11"/>
        <v/>
      </c>
      <c r="L393" s="147">
        <v>559</v>
      </c>
    </row>
    <row r="394" spans="1:22" s="83" customFormat="1" ht="34.5" customHeight="1">
      <c r="A394" s="250" t="s">
        <v>774</v>
      </c>
      <c r="B394" s="84"/>
      <c r="C394" s="369"/>
      <c r="D394" s="380"/>
      <c r="E394" s="319" t="s">
        <v>225</v>
      </c>
      <c r="F394" s="320"/>
      <c r="G394" s="320"/>
      <c r="H394" s="321"/>
      <c r="I394" s="342"/>
      <c r="J394" s="140">
        <f t="shared" si="10"/>
        <v>374</v>
      </c>
      <c r="K394" s="81" t="str">
        <f t="shared" si="11"/>
        <v/>
      </c>
      <c r="L394" s="147">
        <v>374</v>
      </c>
    </row>
    <row r="395" spans="1:22" s="83" customFormat="1" ht="34.5" customHeight="1">
      <c r="A395" s="250" t="s">
        <v>775</v>
      </c>
      <c r="B395" s="84"/>
      <c r="C395" s="369"/>
      <c r="D395" s="381"/>
      <c r="E395" s="319" t="s">
        <v>226</v>
      </c>
      <c r="F395" s="320"/>
      <c r="G395" s="320"/>
      <c r="H395" s="321"/>
      <c r="I395" s="342"/>
      <c r="J395" s="140">
        <f t="shared" si="10"/>
        <v>351</v>
      </c>
      <c r="K395" s="81" t="str">
        <f t="shared" si="11"/>
        <v/>
      </c>
      <c r="L395" s="147">
        <v>351</v>
      </c>
    </row>
    <row r="396" spans="1:22" s="83" customFormat="1" ht="34.5" customHeight="1">
      <c r="A396" s="250" t="s">
        <v>776</v>
      </c>
      <c r="B396" s="1"/>
      <c r="C396" s="369"/>
      <c r="D396" s="319" t="s">
        <v>227</v>
      </c>
      <c r="E396" s="320"/>
      <c r="F396" s="320"/>
      <c r="G396" s="320"/>
      <c r="H396" s="321"/>
      <c r="I396" s="342"/>
      <c r="J396" s="140">
        <f t="shared" si="10"/>
        <v>17590</v>
      </c>
      <c r="K396" s="81" t="str">
        <f t="shared" si="11"/>
        <v/>
      </c>
      <c r="L396" s="147">
        <v>17590</v>
      </c>
    </row>
    <row r="397" spans="1:22" s="83" customFormat="1" ht="34.5" customHeight="1">
      <c r="A397" s="250" t="s">
        <v>777</v>
      </c>
      <c r="B397" s="119"/>
      <c r="C397" s="369"/>
      <c r="D397" s="319" t="s">
        <v>228</v>
      </c>
      <c r="E397" s="320"/>
      <c r="F397" s="320"/>
      <c r="G397" s="320"/>
      <c r="H397" s="321"/>
      <c r="I397" s="343"/>
      <c r="J397" s="140">
        <f t="shared" si="10"/>
        <v>1277</v>
      </c>
      <c r="K397" s="81" t="str">
        <f t="shared" si="11"/>
        <v/>
      </c>
      <c r="L397" s="147">
        <v>1277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1355</v>
      </c>
      <c r="K405" s="81" t="str">
        <f t="shared" ref="K405:K422" si="13">IF(OR(COUNTIF(L405:L405,"未確認")&gt;0,COUNTIF(L405:L405,"~*")&gt;0),"※","")</f>
        <v/>
      </c>
      <c r="L405" s="147">
        <v>1355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1215</v>
      </c>
      <c r="K407" s="81" t="str">
        <f t="shared" si="13"/>
        <v/>
      </c>
      <c r="L407" s="147">
        <v>1215</v>
      </c>
    </row>
    <row r="408" spans="1:22" s="83" customFormat="1" ht="34.5" customHeight="1">
      <c r="A408" s="251" t="s">
        <v>781</v>
      </c>
      <c r="B408" s="119"/>
      <c r="C408" s="368"/>
      <c r="D408" s="368"/>
      <c r="E408" s="319" t="s">
        <v>236</v>
      </c>
      <c r="F408" s="320"/>
      <c r="G408" s="320"/>
      <c r="H408" s="321"/>
      <c r="I408" s="360"/>
      <c r="J408" s="140">
        <f t="shared" si="12"/>
        <v>61</v>
      </c>
      <c r="K408" s="81" t="str">
        <f t="shared" si="13"/>
        <v/>
      </c>
      <c r="L408" s="147">
        <v>61</v>
      </c>
    </row>
    <row r="409" spans="1:22" s="83" customFormat="1" ht="34.5" customHeight="1">
      <c r="A409" s="251" t="s">
        <v>782</v>
      </c>
      <c r="B409" s="119"/>
      <c r="C409" s="368"/>
      <c r="D409" s="368"/>
      <c r="E409" s="316" t="s">
        <v>989</v>
      </c>
      <c r="F409" s="317"/>
      <c r="G409" s="317"/>
      <c r="H409" s="318"/>
      <c r="I409" s="360"/>
      <c r="J409" s="140">
        <f t="shared" si="12"/>
        <v>79</v>
      </c>
      <c r="K409" s="81" t="str">
        <f t="shared" si="13"/>
        <v/>
      </c>
      <c r="L409" s="147">
        <v>79</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1211</v>
      </c>
      <c r="K413" s="81" t="str">
        <f t="shared" si="13"/>
        <v/>
      </c>
      <c r="L413" s="147">
        <v>1211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1035</v>
      </c>
      <c r="K415" s="81" t="str">
        <f t="shared" si="13"/>
        <v/>
      </c>
      <c r="L415" s="147">
        <v>1035</v>
      </c>
    </row>
    <row r="416" spans="1:22" s="83" customFormat="1" ht="34.5" customHeight="1">
      <c r="A416" s="251" t="s">
        <v>789</v>
      </c>
      <c r="B416" s="119"/>
      <c r="C416" s="368"/>
      <c r="D416" s="368"/>
      <c r="E416" s="319" t="s">
        <v>243</v>
      </c>
      <c r="F416" s="320"/>
      <c r="G416" s="320"/>
      <c r="H416" s="321"/>
      <c r="I416" s="360"/>
      <c r="J416" s="140">
        <f t="shared" si="12"/>
        <v>60</v>
      </c>
      <c r="K416" s="81" t="str">
        <f t="shared" si="13"/>
        <v/>
      </c>
      <c r="L416" s="147">
        <v>60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45</v>
      </c>
      <c r="K418" s="81" t="str">
        <f t="shared" si="13"/>
        <v/>
      </c>
      <c r="L418" s="147">
        <v>45</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35</v>
      </c>
      <c r="K420" s="81" t="str">
        <f t="shared" si="13"/>
        <v/>
      </c>
      <c r="L420" s="147">
        <v>35</v>
      </c>
    </row>
    <row r="421" spans="1:22" s="83" customFormat="1" ht="34.5" customHeight="1">
      <c r="A421" s="251" t="s">
        <v>794</v>
      </c>
      <c r="B421" s="119"/>
      <c r="C421" s="368"/>
      <c r="D421" s="368"/>
      <c r="E421" s="319" t="s">
        <v>247</v>
      </c>
      <c r="F421" s="320"/>
      <c r="G421" s="320"/>
      <c r="H421" s="321"/>
      <c r="I421" s="360"/>
      <c r="J421" s="140">
        <f t="shared" si="12"/>
        <v>35</v>
      </c>
      <c r="K421" s="81" t="str">
        <f t="shared" si="13"/>
        <v/>
      </c>
      <c r="L421" s="147">
        <v>35</v>
      </c>
    </row>
    <row r="422" spans="1:22" s="83" customFormat="1" ht="34.5" customHeight="1">
      <c r="A422" s="251" t="s">
        <v>795</v>
      </c>
      <c r="B422" s="119"/>
      <c r="C422" s="368"/>
      <c r="D422" s="368"/>
      <c r="E422" s="319" t="s">
        <v>166</v>
      </c>
      <c r="F422" s="320"/>
      <c r="G422" s="320"/>
      <c r="H422" s="321"/>
      <c r="I422" s="361"/>
      <c r="J422" s="140">
        <f t="shared" si="12"/>
        <v>1</v>
      </c>
      <c r="K422" s="81" t="str">
        <f t="shared" si="13"/>
        <v/>
      </c>
      <c r="L422" s="147">
        <v>1</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1211</v>
      </c>
      <c r="K430" s="193" t="str">
        <f>IF(OR(COUNTIF(L430:L430,"未確認")&gt;0,COUNTIF(L430:L430,"~*")&gt;0),"※","")</f>
        <v/>
      </c>
      <c r="L430" s="147">
        <v>1211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1211</v>
      </c>
      <c r="K433" s="193" t="str">
        <f>IF(OR(COUNTIF(L433:L433,"未確認")&gt;0,COUNTIF(L433:L433,"~*")&gt;0),"※","")</f>
        <v/>
      </c>
      <c r="L433" s="147">
        <v>1211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51</v>
      </c>
      <c r="K468" s="201" t="str">
        <f t="shared" ref="K468:K475" si="15">IF(OR(COUNTIF(L468:L468,"未確認")&gt;0,COUNTIF(L468:L468,"*")&gt;0),"※","")</f>
        <v/>
      </c>
      <c r="L468" s="117">
        <v>51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41</v>
      </c>
      <c r="K476" s="201" t="str">
        <f>IF(OR(COUNTIF(L476:L476,"未確認")&gt;0,COUNTIF(L476:L476,"~")&gt;0),"※","")</f>
        <v/>
      </c>
      <c r="L476" s="117">
        <v>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23</v>
      </c>
      <c r="K535" s="201" t="str">
        <f t="shared" si="22"/>
        <v/>
      </c>
      <c r="L535" s="117">
        <v>23</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t="str">
        <f t="shared" si="23"/>
        <v>*</v>
      </c>
      <c r="K555" s="201" t="str">
        <f t="shared" si="24"/>
        <v>※</v>
      </c>
      <c r="L555" s="117" t="s">
        <v>541</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1045</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47.6</v>
      </c>
    </row>
    <row r="561" spans="1:12" s="91" customFormat="1" ht="34.5" customHeight="1">
      <c r="A561" s="251" t="s">
        <v>871</v>
      </c>
      <c r="B561" s="119"/>
      <c r="C561" s="209"/>
      <c r="D561" s="330" t="s">
        <v>377</v>
      </c>
      <c r="E561" s="341"/>
      <c r="F561" s="341"/>
      <c r="G561" s="341"/>
      <c r="H561" s="331"/>
      <c r="I561" s="342"/>
      <c r="J561" s="207"/>
      <c r="K561" s="210"/>
      <c r="L561" s="211">
        <v>37</v>
      </c>
    </row>
    <row r="562" spans="1:12" s="91" customFormat="1" ht="34.5" customHeight="1">
      <c r="A562" s="251" t="s">
        <v>872</v>
      </c>
      <c r="B562" s="119"/>
      <c r="C562" s="209"/>
      <c r="D562" s="330" t="s">
        <v>992</v>
      </c>
      <c r="E562" s="341"/>
      <c r="F562" s="341"/>
      <c r="G562" s="341"/>
      <c r="H562" s="331"/>
      <c r="I562" s="342"/>
      <c r="J562" s="207"/>
      <c r="K562" s="210"/>
      <c r="L562" s="211">
        <v>29.8</v>
      </c>
    </row>
    <row r="563" spans="1:12" s="91" customFormat="1" ht="34.5" customHeight="1">
      <c r="A563" s="251" t="s">
        <v>873</v>
      </c>
      <c r="B563" s="119"/>
      <c r="C563" s="209"/>
      <c r="D563" s="330" t="s">
        <v>379</v>
      </c>
      <c r="E563" s="341"/>
      <c r="F563" s="341"/>
      <c r="G563" s="341"/>
      <c r="H563" s="331"/>
      <c r="I563" s="342"/>
      <c r="J563" s="207"/>
      <c r="K563" s="210"/>
      <c r="L563" s="211">
        <v>16.7</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1.2</v>
      </c>
    </row>
    <row r="566" spans="1:12" s="91" customFormat="1" ht="34.5" customHeight="1">
      <c r="A566" s="251" t="s">
        <v>876</v>
      </c>
      <c r="B566" s="119"/>
      <c r="C566" s="284"/>
      <c r="D566" s="330" t="s">
        <v>993</v>
      </c>
      <c r="E566" s="341"/>
      <c r="F566" s="341"/>
      <c r="G566" s="341"/>
      <c r="H566" s="331"/>
      <c r="I566" s="342"/>
      <c r="J566" s="213"/>
      <c r="K566" s="214"/>
      <c r="L566" s="211">
        <v>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61</v>
      </c>
    </row>
    <row r="569" spans="1:12" s="91" customFormat="1" ht="34.5" customHeight="1">
      <c r="A569" s="251" t="s">
        <v>878</v>
      </c>
      <c r="B569" s="119"/>
      <c r="C569" s="209"/>
      <c r="D569" s="330" t="s">
        <v>377</v>
      </c>
      <c r="E569" s="341"/>
      <c r="F569" s="341"/>
      <c r="G569" s="341"/>
      <c r="H569" s="331"/>
      <c r="I569" s="342"/>
      <c r="J569" s="207"/>
      <c r="K569" s="210"/>
      <c r="L569" s="211">
        <v>45</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v>0.5</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101</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59</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102</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38</v>
      </c>
      <c r="K613" s="201" t="str">
        <f t="shared" ref="K613:K623" si="28">IF(OR(COUNTIF(L613:L613,"未確認")&gt;0,COUNTIF(L613:L613,"*")&gt;0),"※","")</f>
        <v/>
      </c>
      <c r="L613" s="117">
        <v>38</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t="str">
        <f t="shared" si="27"/>
        <v>*</v>
      </c>
      <c r="K616" s="201" t="str">
        <f t="shared" si="28"/>
        <v>※</v>
      </c>
      <c r="L616" s="117" t="s">
        <v>541</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13</v>
      </c>
      <c r="K621" s="201" t="str">
        <f t="shared" si="28"/>
        <v/>
      </c>
      <c r="L621" s="117">
        <v>13</v>
      </c>
    </row>
    <row r="622" spans="1:22" s="118" customFormat="1" ht="69.95"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9" t="s">
        <v>434</v>
      </c>
      <c r="D632" s="320"/>
      <c r="E632" s="320"/>
      <c r="F632" s="320"/>
      <c r="G632" s="320"/>
      <c r="H632" s="321"/>
      <c r="I632" s="122" t="s">
        <v>435</v>
      </c>
      <c r="J632" s="116">
        <f t="shared" si="29"/>
        <v>96</v>
      </c>
      <c r="K632" s="201" t="str">
        <f t="shared" si="30"/>
        <v/>
      </c>
      <c r="L632" s="117">
        <v>96</v>
      </c>
    </row>
    <row r="633" spans="1:22" s="118" customFormat="1" ht="57">
      <c r="A633" s="252" t="s">
        <v>919</v>
      </c>
      <c r="B633" s="119"/>
      <c r="C633" s="319" t="s">
        <v>436</v>
      </c>
      <c r="D633" s="320"/>
      <c r="E633" s="320"/>
      <c r="F633" s="320"/>
      <c r="G633" s="320"/>
      <c r="H633" s="321"/>
      <c r="I633" s="122" t="s">
        <v>437</v>
      </c>
      <c r="J633" s="116">
        <f t="shared" si="29"/>
        <v>45</v>
      </c>
      <c r="K633" s="201" t="str">
        <f t="shared" si="30"/>
        <v/>
      </c>
      <c r="L633" s="117">
        <v>45</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112</v>
      </c>
      <c r="K637" s="201" t="str">
        <f t="shared" si="30"/>
        <v/>
      </c>
      <c r="L637" s="117">
        <v>112</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16</v>
      </c>
      <c r="K646" s="201" t="str">
        <f t="shared" ref="K646:K660" si="32">IF(OR(COUNTIF(L646:L646,"未確認")&gt;0,COUNTIF(L646:L646,"*")&gt;0),"※","")</f>
        <v/>
      </c>
      <c r="L646" s="117">
        <v>16</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69.95"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69.95"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17</v>
      </c>
      <c r="K655" s="201" t="str">
        <f t="shared" si="32"/>
        <v/>
      </c>
      <c r="L655" s="117">
        <v>17</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6313083-C53B-4C55-BA4A-0DF728C636A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2019-12-23T00:28:24Z</dcterms:modified>
</cp:coreProperties>
</file>