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5131CD34-75BC-42D1-B81E-E808E4EDEAEE}" xr6:coauthVersionLast="47" xr6:coauthVersionMax="47" xr10:uidLastSave="{00000000-0000-0000-0000-000000000000}"/>
  <bookViews>
    <workbookView xWindow="28680" yWindow="-120" windowWidth="29040" windowHeight="15990" tabRatio="826" xr2:uid="{00000000-000D-0000-FFFF-FFFF00000000}"/>
  </bookViews>
  <sheets>
    <sheet name="提出書" sheetId="272" r:id="rId1"/>
    <sheet name="社名情報" sheetId="244" r:id="rId2"/>
    <sheet name="配置予定技術者" sheetId="165" r:id="rId3"/>
    <sheet name="ア(ｱ)" sheetId="166" r:id="rId4"/>
    <sheet name="ア(ｲ)" sheetId="167" r:id="rId5"/>
    <sheet name="イ(ｱ)" sheetId="168" r:id="rId6"/>
    <sheet name="イ(ｲ)" sheetId="169" r:id="rId7"/>
    <sheet name="ウ(ｱ)" sheetId="170" r:id="rId8"/>
    <sheet name="ウ(ｲ)" sheetId="171" r:id="rId9"/>
    <sheet name="カ(ｱ)~(ｳ)" sheetId="258" r:id="rId10"/>
    <sheet name="キ(ｱ)" sheetId="182" r:id="rId11"/>
    <sheet name="キ(ｲ) " sheetId="250" r:id="rId12"/>
    <sheet name="キ(ｳ)" sheetId="184" r:id="rId13"/>
    <sheet name="キ(ｴ)" sheetId="186" r:id="rId14"/>
    <sheet name="キ(ｵ)" sheetId="187" r:id="rId15"/>
    <sheet name="キ(ｶ) " sheetId="240" r:id="rId16"/>
    <sheet name="ク(ｴ)" sheetId="189" r:id="rId17"/>
    <sheet name="ク(ｵ)" sheetId="190" r:id="rId18"/>
    <sheet name="ク(ｶ)" sheetId="191" r:id="rId19"/>
    <sheet name="コ(ｱ)" sheetId="192" r:id="rId20"/>
    <sheet name="コ(ｲ)" sheetId="193" r:id="rId21"/>
    <sheet name="コ(ｳ)" sheetId="257" r:id="rId22"/>
    <sheet name="コ(ｴ)" sheetId="248" r:id="rId23"/>
    <sheet name="コ(ｵ) " sheetId="265" r:id="rId24"/>
    <sheet name="コ(ｷ)" sheetId="251" r:id="rId25"/>
    <sheet name="コ(ｸ)" sheetId="252" r:id="rId26"/>
    <sheet name="サ(ｱ)" sheetId="197" r:id="rId27"/>
    <sheet name="サ(ｲ)" sheetId="267" r:id="rId28"/>
    <sheet name="サ(ｴ)" sheetId="253" r:id="rId29"/>
    <sheet name="シ(ｱ)" sheetId="264" r:id="rId30"/>
    <sheet name="ス(ｱ)" sheetId="218" r:id="rId31"/>
    <sheet name="ス(ｲ)" sheetId="219" r:id="rId32"/>
    <sheet name="ｽ(ｳ)" sheetId="271" r:id="rId33"/>
  </sheets>
  <externalReferences>
    <externalReference r:id="rId34"/>
  </externalReferences>
  <definedNames>
    <definedName name="_xlnm.Print_Area" localSheetId="3">'ア(ｱ)'!$A$1:$AI$49</definedName>
    <definedName name="_xlnm.Print_Area" localSheetId="4">'ア(ｲ)'!$A$1:$N$62</definedName>
    <definedName name="_xlnm.Print_Area" localSheetId="5">'イ(ｱ)'!$A$1:$N$61</definedName>
    <definedName name="_xlnm.Print_Area" localSheetId="6">'イ(ｲ)'!$A$1:$N$62</definedName>
    <definedName name="_xlnm.Print_Area" localSheetId="7">'ウ(ｱ)'!$A$1:$AI$58</definedName>
    <definedName name="_xlnm.Print_Area" localSheetId="8">'ウ(ｲ)'!$A$1:$N$61</definedName>
    <definedName name="_xlnm.Print_Area" localSheetId="9">'カ(ｱ)~(ｳ)'!$A$1:$N$86</definedName>
    <definedName name="_xlnm.Print_Area" localSheetId="10">'キ(ｱ)'!$A$1:$N$62</definedName>
    <definedName name="_xlnm.Print_Area" localSheetId="11">'キ(ｲ) '!$A$1:$N$37</definedName>
    <definedName name="_xlnm.Print_Area" localSheetId="12">'キ(ｳ)'!$A$1:$N$62</definedName>
    <definedName name="_xlnm.Print_Area" localSheetId="13">'キ(ｴ)'!$A$1:$N$62</definedName>
    <definedName name="_xlnm.Print_Area" localSheetId="14">'キ(ｵ)'!$A$1:$N$61</definedName>
    <definedName name="_xlnm.Print_Area" localSheetId="15">'キ(ｶ) '!$A$1:$N$55</definedName>
    <definedName name="_xlnm.Print_Area" localSheetId="16">'ク(ｴ)'!$A$1:$N$61</definedName>
    <definedName name="_xlnm.Print_Area" localSheetId="17">'ク(ｵ)'!$A$1:$N$61</definedName>
    <definedName name="_xlnm.Print_Area" localSheetId="18">'ク(ｶ)'!$A$1:$N$62</definedName>
    <definedName name="_xlnm.Print_Area" localSheetId="19">'コ(ｱ)'!$A$1:$N$52</definedName>
    <definedName name="_xlnm.Print_Area" localSheetId="20">'コ(ｲ)'!$A$1:$N$61</definedName>
    <definedName name="_xlnm.Print_Area" localSheetId="21">'コ(ｳ)'!$A$1:$N$69</definedName>
    <definedName name="_xlnm.Print_Area" localSheetId="22">'コ(ｴ)'!$A$1:$N$50</definedName>
    <definedName name="_xlnm.Print_Area" localSheetId="23">'コ(ｵ) '!$A$1:$N$63</definedName>
    <definedName name="_xlnm.Print_Area" localSheetId="24">'コ(ｷ)'!$A$1:$N$59</definedName>
    <definedName name="_xlnm.Print_Area" localSheetId="25">'コ(ｸ)'!$A$1:$N$56</definedName>
    <definedName name="_xlnm.Print_Area" localSheetId="26">'サ(ｱ)'!$A$1:$N$54</definedName>
    <definedName name="_xlnm.Print_Area" localSheetId="27">'サ(ｲ)'!$A$1:$N$66</definedName>
    <definedName name="_xlnm.Print_Area" localSheetId="28">'サ(ｴ)'!$A$1:$N$59</definedName>
    <definedName name="_xlnm.Print_Area" localSheetId="29">'シ(ｱ)'!$A$1:$N$52</definedName>
    <definedName name="_xlnm.Print_Area" localSheetId="30">'ス(ｱ)'!$A$1:$N$57</definedName>
    <definedName name="_xlnm.Print_Area" localSheetId="31">'ス(ｲ)'!$A$1:$N$60</definedName>
    <definedName name="_xlnm.Print_Area" localSheetId="32">'ｽ(ｳ)'!$A$1:$Q$79</definedName>
    <definedName name="_xlnm.Print_Area" localSheetId="1">社名情報!$B$1:$N$64</definedName>
    <definedName name="_xlnm.Print_Area" localSheetId="0">提出書!$A$1:$V$77</definedName>
    <definedName name="_xlnm.Print_Area" localSheetId="2">配置予定技術者!$A$1:$Q$61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9" i="272" l="1"/>
  <c r="S63" i="272"/>
  <c r="U63" i="272"/>
  <c r="Q63" i="272"/>
  <c r="U66" i="272"/>
  <c r="S66" i="272"/>
  <c r="Q66" i="272"/>
  <c r="U65" i="272"/>
  <c r="S65" i="272"/>
  <c r="Q65" i="272"/>
  <c r="U64" i="272"/>
  <c r="S64" i="272"/>
  <c r="Q64" i="272"/>
  <c r="U62" i="272"/>
  <c r="S62" i="272"/>
  <c r="Q62" i="272"/>
  <c r="U61" i="272"/>
  <c r="S61" i="272"/>
  <c r="Q61" i="272"/>
  <c r="U60" i="272"/>
  <c r="S60" i="272"/>
  <c r="Q60" i="272"/>
  <c r="U59" i="272"/>
  <c r="S59" i="272"/>
  <c r="U58" i="272"/>
  <c r="S58" i="272"/>
  <c r="Q58" i="272"/>
  <c r="U57" i="272"/>
  <c r="S57" i="272"/>
  <c r="Q57" i="272"/>
  <c r="U56" i="272"/>
  <c r="S56" i="272"/>
  <c r="Q56" i="272"/>
  <c r="U55" i="272"/>
  <c r="S55" i="272"/>
  <c r="Q55" i="272"/>
  <c r="U54" i="272"/>
  <c r="S54" i="272"/>
  <c r="Q54" i="272"/>
  <c r="U53" i="272"/>
  <c r="S53" i="272"/>
  <c r="Q53" i="272"/>
  <c r="U52" i="272"/>
  <c r="S52" i="272"/>
  <c r="Q52" i="272"/>
  <c r="U51" i="272"/>
  <c r="S51" i="272"/>
  <c r="Q51" i="272"/>
  <c r="U50" i="272"/>
  <c r="S50" i="272"/>
  <c r="Q50" i="272"/>
  <c r="U49" i="272"/>
  <c r="S49" i="272"/>
  <c r="Q49" i="272"/>
  <c r="S48" i="272"/>
  <c r="Q48" i="272"/>
  <c r="S47" i="272"/>
  <c r="Q47" i="272"/>
  <c r="S46" i="272"/>
  <c r="Q46" i="272"/>
  <c r="U45" i="272"/>
  <c r="S45" i="272"/>
  <c r="Q45" i="272"/>
  <c r="U44" i="272"/>
  <c r="S44" i="272"/>
  <c r="Q44" i="272"/>
  <c r="U43" i="272"/>
  <c r="S43" i="272"/>
  <c r="Q43" i="272"/>
  <c r="U42" i="272"/>
  <c r="S42" i="272"/>
  <c r="Q42" i="272"/>
  <c r="U41" i="272"/>
  <c r="S41" i="272"/>
  <c r="Q41" i="272"/>
  <c r="U40" i="272"/>
  <c r="S40" i="272"/>
  <c r="Q40" i="272"/>
  <c r="U39" i="272"/>
  <c r="S39" i="272"/>
  <c r="Q39" i="272"/>
  <c r="U38" i="272"/>
  <c r="S38" i="272"/>
  <c r="Q38" i="272"/>
  <c r="U37" i="272"/>
  <c r="S37" i="272"/>
  <c r="Q37" i="272"/>
  <c r="S36" i="272"/>
  <c r="Q36" i="272"/>
  <c r="S35" i="272"/>
  <c r="Q35" i="272"/>
  <c r="S34" i="272"/>
  <c r="Q34" i="272"/>
  <c r="S33" i="272"/>
  <c r="Q33" i="272"/>
  <c r="S32" i="272"/>
  <c r="Q32" i="272"/>
  <c r="S31" i="272"/>
  <c r="Q31" i="272"/>
  <c r="U30" i="272"/>
  <c r="S30" i="272"/>
  <c r="Q30" i="272"/>
  <c r="U29" i="272"/>
  <c r="S29" i="272"/>
  <c r="Q29" i="272"/>
  <c r="U28" i="272"/>
  <c r="S28" i="272"/>
  <c r="Q28" i="272"/>
  <c r="U27" i="272"/>
  <c r="S27" i="272"/>
  <c r="Q27" i="272"/>
  <c r="U26" i="272"/>
  <c r="S26" i="272"/>
  <c r="Q26" i="272"/>
  <c r="U25" i="272"/>
  <c r="S25" i="272"/>
  <c r="Q25" i="272"/>
  <c r="S67" i="272" l="1"/>
  <c r="B66" i="271"/>
  <c r="I61" i="271"/>
  <c r="I66" i="271" s="1"/>
  <c r="M66" i="271" s="1"/>
  <c r="D59" i="271"/>
  <c r="D58" i="271"/>
  <c r="D57" i="271"/>
  <c r="D56" i="271"/>
  <c r="D55" i="271"/>
  <c r="D54" i="271"/>
  <c r="D53" i="271"/>
  <c r="D52" i="271"/>
  <c r="D50" i="271"/>
  <c r="D49" i="271"/>
  <c r="D48" i="271"/>
  <c r="D47" i="271"/>
  <c r="D46" i="271"/>
  <c r="D45" i="271"/>
  <c r="D44" i="271"/>
  <c r="D43" i="271"/>
  <c r="D41" i="271"/>
  <c r="D40" i="271"/>
  <c r="D39" i="271"/>
  <c r="D38" i="271"/>
  <c r="D37" i="271"/>
  <c r="D36" i="271"/>
  <c r="D35" i="271"/>
  <c r="B35" i="271"/>
  <c r="B36" i="271" s="1"/>
  <c r="B37" i="271" s="1"/>
  <c r="B38" i="271" s="1"/>
  <c r="B39" i="271" s="1"/>
  <c r="B40" i="271" s="1"/>
  <c r="B41" i="271" s="1"/>
  <c r="B43" i="271" s="1"/>
  <c r="B44" i="271" s="1"/>
  <c r="B45" i="271" s="1"/>
  <c r="B46" i="271" s="1"/>
  <c r="B47" i="271" s="1"/>
  <c r="B48" i="271" s="1"/>
  <c r="B49" i="271" s="1"/>
  <c r="B50" i="271" s="1"/>
  <c r="B52" i="271" s="1"/>
  <c r="B53" i="271" s="1"/>
  <c r="B54" i="271" s="1"/>
  <c r="B55" i="271" s="1"/>
  <c r="B56" i="271" s="1"/>
  <c r="B57" i="271" s="1"/>
  <c r="B58" i="271" s="1"/>
  <c r="B59" i="271" s="1"/>
  <c r="D34" i="271"/>
  <c r="L32" i="271"/>
  <c r="J32" i="271"/>
  <c r="D29" i="271"/>
  <c r="D28" i="271"/>
  <c r="D27" i="271"/>
  <c r="D26" i="271"/>
  <c r="D25" i="271"/>
  <c r="D24" i="271"/>
  <c r="D23" i="271"/>
  <c r="D22" i="271"/>
  <c r="H18" i="271"/>
  <c r="D35" i="267"/>
  <c r="D15" i="252" l="1"/>
  <c r="D23" i="265"/>
  <c r="D17" i="240"/>
  <c r="D10" i="257" l="1"/>
  <c r="D17" i="264" l="1"/>
  <c r="D25" i="258" l="1"/>
  <c r="D12" i="258"/>
  <c r="J49" i="257" l="1"/>
  <c r="F43" i="257"/>
  <c r="I44" i="257" s="1"/>
  <c r="C31" i="257"/>
  <c r="C30" i="257"/>
  <c r="C29" i="257"/>
  <c r="D28" i="257"/>
  <c r="O14" i="257"/>
  <c r="O11" i="257"/>
  <c r="O41" i="257" l="1"/>
  <c r="D19" i="253" l="1"/>
  <c r="D19" i="251" l="1"/>
  <c r="I46" i="166" l="1"/>
  <c r="H50" i="170" l="1"/>
  <c r="D23" i="250" l="1"/>
  <c r="D17" i="248" l="1"/>
  <c r="E21" i="244" l="1"/>
  <c r="D15" i="169" l="1"/>
  <c r="O39" i="219" l="1"/>
  <c r="O45" i="219"/>
  <c r="O43" i="219"/>
  <c r="O41" i="219"/>
  <c r="O37" i="219"/>
  <c r="D10" i="219" l="1"/>
  <c r="D23" i="218" l="1"/>
  <c r="O43" i="218" l="1"/>
  <c r="D10" i="218" l="1"/>
  <c r="O42" i="218" s="1"/>
  <c r="D28" i="219"/>
  <c r="L47" i="219"/>
  <c r="G47" i="219"/>
  <c r="O34" i="219" l="1"/>
  <c r="D17" i="197" l="1"/>
  <c r="D17" i="192"/>
  <c r="D37" i="190"/>
  <c r="D34" i="184"/>
  <c r="D23" i="182"/>
  <c r="T16" i="166" l="1"/>
  <c r="D38" i="193" l="1"/>
  <c r="D17" i="193"/>
  <c r="D22" i="191" l="1"/>
  <c r="D22" i="190" l="1"/>
  <c r="D27" i="189" l="1"/>
  <c r="D17" i="187" l="1"/>
  <c r="D17" i="186" l="1"/>
  <c r="D17" i="184" l="1"/>
  <c r="D20" i="171" l="1"/>
  <c r="H49" i="170" l="1"/>
  <c r="M17" i="170"/>
  <c r="D24" i="169" l="1"/>
  <c r="D16" i="168" l="1"/>
  <c r="B43" i="167" l="1"/>
  <c r="D16" i="167"/>
  <c r="M15" i="166" l="1"/>
  <c r="I45" i="166"/>
</calcChain>
</file>

<file path=xl/sharedStrings.xml><?xml version="1.0" encoding="utf-8"?>
<sst xmlns="http://schemas.openxmlformats.org/spreadsheetml/2006/main" count="1033" uniqueCount="599">
  <si>
    <t>除雪契約実績</t>
    <phoneticPr fontId="5"/>
  </si>
  <si>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</si>
  <si>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</si>
  <si>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</si>
  <si>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</si>
  <si>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</si>
  <si>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</si>
  <si>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</si>
  <si>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</si>
  <si>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</si>
  <si>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</si>
  <si>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</si>
  <si>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</si>
  <si>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t>
    <phoneticPr fontId="5"/>
  </si>
  <si>
    <t>注）　</t>
    <phoneticPr fontId="5"/>
  </si>
  <si>
    <t>※　ＪＶで参加する場合は、代表構成員の配置予定技術者を記入してください。</t>
    <rPh sb="5" eb="7">
      <t>サンカ</t>
    </rPh>
    <rPh sb="9" eb="11">
      <t>バアイ</t>
    </rPh>
    <rPh sb="13" eb="15">
      <t>ダイヒョウ</t>
    </rPh>
    <rPh sb="15" eb="18">
      <t>コウセイイン</t>
    </rPh>
    <rPh sb="19" eb="21">
      <t>ハイチ</t>
    </rPh>
    <rPh sb="21" eb="23">
      <t>ヨテイ</t>
    </rPh>
    <rPh sb="23" eb="26">
      <t>ギジュツシャ</t>
    </rPh>
    <rPh sb="27" eb="29">
      <t>キニュウ</t>
    </rPh>
    <phoneticPr fontId="5"/>
  </si>
  <si>
    <t>（※この様式に記載のない者は配置予定技術者として扱いません。）</t>
    <rPh sb="4" eb="6">
      <t>ヨウシキ</t>
    </rPh>
    <rPh sb="7" eb="9">
      <t>キサイ</t>
    </rPh>
    <rPh sb="12" eb="13">
      <t>モノ</t>
    </rPh>
    <rPh sb="14" eb="16">
      <t>ハイチ</t>
    </rPh>
    <rPh sb="16" eb="18">
      <t>ヨテイ</t>
    </rPh>
    <rPh sb="18" eb="21">
      <t>ギジュツシャ</t>
    </rPh>
    <rPh sb="24" eb="25">
      <t>アツカ</t>
    </rPh>
    <phoneticPr fontId="5"/>
  </si>
  <si>
    <t>□　配置予定技術者の氏名、生年月日を記載してください。
　　 配置予定技術者は候補者を３名まで挙げることができます。</t>
    <rPh sb="2" eb="4">
      <t>ハイチ</t>
    </rPh>
    <rPh sb="4" eb="6">
      <t>ヨテイ</t>
    </rPh>
    <rPh sb="6" eb="9">
      <t>ギジュツシャ</t>
    </rPh>
    <rPh sb="10" eb="12">
      <t>シメイ</t>
    </rPh>
    <rPh sb="13" eb="15">
      <t>セイネン</t>
    </rPh>
    <rPh sb="15" eb="17">
      <t>ガッピ</t>
    </rPh>
    <rPh sb="18" eb="20">
      <t>キサイ</t>
    </rPh>
    <rPh sb="31" eb="33">
      <t>ハイチ</t>
    </rPh>
    <rPh sb="33" eb="35">
      <t>ヨテイ</t>
    </rPh>
    <rPh sb="35" eb="38">
      <t>ギジュツシャ</t>
    </rPh>
    <rPh sb="39" eb="42">
      <t>コウホシャ</t>
    </rPh>
    <rPh sb="44" eb="45">
      <t>メイ</t>
    </rPh>
    <rPh sb="47" eb="48">
      <t>ア</t>
    </rPh>
    <phoneticPr fontId="5"/>
  </si>
  <si>
    <t>ふりがな</t>
    <phoneticPr fontId="5"/>
  </si>
  <si>
    <t>配置予定技術者一覧表</t>
    <rPh sb="0" eb="2">
      <t>ハイチ</t>
    </rPh>
    <rPh sb="2" eb="4">
      <t>ヨテイ</t>
    </rPh>
    <rPh sb="4" eb="7">
      <t>ギジュツシャ</t>
    </rPh>
    <rPh sb="7" eb="10">
      <t>イチランヒョウ</t>
    </rPh>
    <phoneticPr fontId="5"/>
  </si>
  <si>
    <t>配置予定技術者</t>
    <rPh sb="0" eb="2">
      <t>ハイチ</t>
    </rPh>
    <rPh sb="2" eb="4">
      <t>ヨテイ</t>
    </rPh>
    <rPh sb="4" eb="7">
      <t>ギジュツシャ</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</si>
  <si>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</si>
  <si>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</si>
  <si>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</si>
  <si>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</si>
  <si>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</si>
  <si>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</si>
  <si>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</si>
  <si>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</si>
  <si>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</si>
  <si>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</si>
  <si>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</si>
  <si>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</si>
  <si>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</si>
  <si>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</si>
  <si>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</si>
  <si>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</si>
  <si>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</si>
  <si>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</si>
  <si>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</si>
  <si>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</si>
  <si>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</si>
  <si>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</si>
  <si>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</si>
  <si>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</si>
  <si>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</si>
  <si>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</si>
  <si>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</si>
  <si>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</si>
  <si>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</si>
  <si>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</si>
  <si>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</si>
  <si>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</si>
  <si>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</si>
  <si>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</si>
  <si>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</si>
  <si>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</si>
  <si>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</si>
  <si>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</si>
  <si>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</si>
  <si>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</si>
  <si>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</si>
  <si>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</si>
  <si>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</si>
  <si>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</si>
  <si>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</si>
  <si>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</si>
  <si>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</si>
  <si>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</si>
  <si>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</si>
  <si>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</si>
  <si>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様式ア（イ）</t>
    <rPh sb="0" eb="2">
      <t>ヨウシキ</t>
    </rPh>
    <phoneticPr fontId="5"/>
  </si>
  <si>
    <t>施工実績（企業の技術能力）</t>
    <phoneticPr fontId="5"/>
  </si>
  <si>
    <t>あり</t>
    <phoneticPr fontId="5"/>
  </si>
  <si>
    <t>工事名</t>
    <rPh sb="0" eb="2">
      <t>コウジ</t>
    </rPh>
    <phoneticPr fontId="5"/>
  </si>
  <si>
    <t>契約金額</t>
    <rPh sb="0" eb="3">
      <t>ケイヤクキン</t>
    </rPh>
    <rPh sb="3" eb="4">
      <t>ガク</t>
    </rPh>
    <phoneticPr fontId="5"/>
  </si>
  <si>
    <t>円</t>
    <rPh sb="0" eb="1">
      <t>エン</t>
    </rPh>
    <phoneticPr fontId="5"/>
  </si>
  <si>
    <t>工期</t>
    <rPh sb="0" eb="2">
      <t>コウキ</t>
    </rPh>
    <phoneticPr fontId="5"/>
  </si>
  <si>
    <t>単体</t>
    <rPh sb="0" eb="2">
      <t>タンタイ</t>
    </rPh>
    <phoneticPr fontId="5"/>
  </si>
  <si>
    <t>受注形態</t>
    <rPh sb="0" eb="2">
      <t>ジュチュウ</t>
    </rPh>
    <rPh sb="2" eb="4">
      <t>ケイタイ</t>
    </rPh>
    <phoneticPr fontId="5"/>
  </si>
  <si>
    <t>ＣＯＲＩＮＳ
登録番号</t>
    <rPh sb="7" eb="9">
      <t>トウロク</t>
    </rPh>
    <rPh sb="9" eb="11">
      <t>バンゴウ</t>
    </rPh>
    <phoneticPr fontId="5"/>
  </si>
  <si>
    <t>JV（代表構成員）</t>
    <rPh sb="3" eb="5">
      <t>ダイヒョウ</t>
    </rPh>
    <rPh sb="5" eb="8">
      <t>コウセイイン</t>
    </rPh>
    <phoneticPr fontId="5"/>
  </si>
  <si>
    <t>工事概要</t>
    <rPh sb="0" eb="2">
      <t>コウジ</t>
    </rPh>
    <rPh sb="2" eb="4">
      <t>ガイヨウ</t>
    </rPh>
    <phoneticPr fontId="5"/>
  </si>
  <si>
    <t>類似に該当
する部分
のみ記入</t>
    <phoneticPr fontId="5"/>
  </si>
  <si>
    <t>／</t>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</si>
  <si>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</si>
  <si>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</si>
  <si>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</si>
  <si>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</si>
  <si>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</si>
  <si>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</si>
  <si>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</si>
  <si>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</si>
  <si>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</si>
  <si>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</si>
  <si>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</si>
  <si>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</si>
  <si>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</si>
  <si>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</si>
  <si>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</si>
  <si>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様式ウ（ア）</t>
    <rPh sb="0" eb="2">
      <t>ヨウシキ</t>
    </rPh>
    <phoneticPr fontId="5"/>
  </si>
  <si>
    <t>工事成績評定（配置予定技術者の技術能力）</t>
    <rPh sb="0" eb="2">
      <t>コウジ</t>
    </rPh>
    <rPh sb="2" eb="4">
      <t>セイセキ</t>
    </rPh>
    <rPh sb="4" eb="6">
      <t>ヒョウテイ</t>
    </rPh>
    <rPh sb="7" eb="9">
      <t>ハイチ</t>
    </rPh>
    <rPh sb="9" eb="11">
      <t>ヨテイ</t>
    </rPh>
    <rPh sb="11" eb="14">
      <t>ギジュツシャ</t>
    </rPh>
    <rPh sb="15" eb="17">
      <t>ギジュツ</t>
    </rPh>
    <rPh sb="17" eb="19">
      <t>ノウリョク</t>
    </rPh>
    <phoneticPr fontId="5"/>
  </si>
  <si>
    <t>配置予定技術者の
生年月日</t>
    <rPh sb="0" eb="2">
      <t>ハイチ</t>
    </rPh>
    <rPh sb="2" eb="4">
      <t>ヨテイ</t>
    </rPh>
    <rPh sb="4" eb="7">
      <t>ギジュツシャ</t>
    </rPh>
    <rPh sb="9" eb="13">
      <t>セイネンガッピ</t>
    </rPh>
    <phoneticPr fontId="5"/>
  </si>
  <si>
    <t>工事成績評定の
対象年度間に
勤務していた会社名
（全て記入）</t>
    <rPh sb="0" eb="2">
      <t>コウジ</t>
    </rPh>
    <rPh sb="2" eb="4">
      <t>セイセキ</t>
    </rPh>
    <rPh sb="4" eb="6">
      <t>ヒョウテイ</t>
    </rPh>
    <rPh sb="8" eb="10">
      <t>タイショウ</t>
    </rPh>
    <rPh sb="10" eb="12">
      <t>ネンド</t>
    </rPh>
    <rPh sb="12" eb="13">
      <t>カン</t>
    </rPh>
    <rPh sb="15" eb="17">
      <t>キンム</t>
    </rPh>
    <rPh sb="21" eb="23">
      <t>ガイシャ</t>
    </rPh>
    <rPh sb="23" eb="24">
      <t>メイ</t>
    </rPh>
    <rPh sb="26" eb="27">
      <t>スベ</t>
    </rPh>
    <rPh sb="28" eb="30">
      <t>キニュウ</t>
    </rPh>
    <phoneticPr fontId="5"/>
  </si>
  <si>
    <t>契約工期</t>
    <rPh sb="0" eb="2">
      <t>ケイヤク</t>
    </rPh>
    <rPh sb="2" eb="4">
      <t>コウキ</t>
    </rPh>
    <phoneticPr fontId="5"/>
  </si>
  <si>
    <t>役割</t>
    <rPh sb="0" eb="2">
      <t>ヤクワリ</t>
    </rPh>
    <phoneticPr fontId="5"/>
  </si>
  <si>
    <t>従事期間</t>
    <rPh sb="0" eb="2">
      <t>ジュウジ</t>
    </rPh>
    <rPh sb="2" eb="4">
      <t>キカン</t>
    </rPh>
    <phoneticPr fontId="5"/>
  </si>
  <si>
    <t>～</t>
    <phoneticPr fontId="5"/>
  </si>
  <si>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</si>
  <si>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</si>
  <si>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</si>
  <si>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t>
    <phoneticPr fontId="5"/>
  </si>
  <si>
    <t>２１・２２</t>
    <phoneticPr fontId="5"/>
  </si>
  <si>
    <t>現場代理人</t>
    <rPh sb="0" eb="2">
      <t>ゲンバ</t>
    </rPh>
    <rPh sb="2" eb="5">
      <t>ダイリニン</t>
    </rPh>
    <phoneticPr fontId="5"/>
  </si>
  <si>
    <t>２２・２３</t>
    <phoneticPr fontId="5"/>
  </si>
  <si>
    <t>主任技術者</t>
    <rPh sb="0" eb="2">
      <t>シュニン</t>
    </rPh>
    <rPh sb="2" eb="5">
      <t>ギジュツシャ</t>
    </rPh>
    <phoneticPr fontId="5"/>
  </si>
  <si>
    <t>１８～２２</t>
    <phoneticPr fontId="5"/>
  </si>
  <si>
    <t>監理技術者</t>
    <rPh sb="0" eb="2">
      <t>カンリ</t>
    </rPh>
    <rPh sb="2" eb="5">
      <t>ギジュツシャ</t>
    </rPh>
    <phoneticPr fontId="5"/>
  </si>
  <si>
    <t>１９～２３</t>
    <phoneticPr fontId="5"/>
  </si>
  <si>
    <t>様式ウ（イ）</t>
    <rPh sb="0" eb="2">
      <t>ヨウシキ</t>
    </rPh>
    <phoneticPr fontId="5"/>
  </si>
  <si>
    <t>施工経験（配置予定技術者の技術能力）</t>
    <phoneticPr fontId="5"/>
  </si>
  <si>
    <t>配置予定
技術者の氏名</t>
    <rPh sb="0" eb="2">
      <t>ハイチ</t>
    </rPh>
    <rPh sb="2" eb="4">
      <t>ヨテイ</t>
    </rPh>
    <rPh sb="5" eb="8">
      <t>ギジュツシャ</t>
    </rPh>
    <rPh sb="9" eb="11">
      <t>シメイ</t>
    </rPh>
    <phoneticPr fontId="5"/>
  </si>
  <si>
    <t>経験の
有無</t>
    <rPh sb="0" eb="2">
      <t>ケイケン</t>
    </rPh>
    <rPh sb="4" eb="6">
      <t>ウム</t>
    </rPh>
    <phoneticPr fontId="5"/>
  </si>
  <si>
    <t>あり</t>
    <phoneticPr fontId="5"/>
  </si>
  <si>
    <t>・複数の役割を兼ねる場合は、全ての役割に「○」を記入してください。
・現場代理人の場合は、全期間にわたり従事した場合のみ、経験として認められます。</t>
    <rPh sb="1" eb="3">
      <t>フクスウ</t>
    </rPh>
    <rPh sb="4" eb="6">
      <t>ヤクワリ</t>
    </rPh>
    <rPh sb="7" eb="8">
      <t>カ</t>
    </rPh>
    <rPh sb="10" eb="12">
      <t>バアイ</t>
    </rPh>
    <rPh sb="14" eb="15">
      <t>スベ</t>
    </rPh>
    <rPh sb="17" eb="19">
      <t>ヤクワリ</t>
    </rPh>
    <rPh sb="24" eb="26">
      <t>キニュウ</t>
    </rPh>
    <rPh sb="35" eb="37">
      <t>ゲンバ</t>
    </rPh>
    <rPh sb="37" eb="40">
      <t>ダイリニン</t>
    </rPh>
    <rPh sb="41" eb="43">
      <t>バアイ</t>
    </rPh>
    <rPh sb="45" eb="48">
      <t>ゼンキカン</t>
    </rPh>
    <rPh sb="52" eb="54">
      <t>ジュウジ</t>
    </rPh>
    <rPh sb="56" eb="58">
      <t>バアイ</t>
    </rPh>
    <rPh sb="61" eb="63">
      <t>ケイケン</t>
    </rPh>
    <rPh sb="66" eb="67">
      <t>ミト</t>
    </rPh>
    <phoneticPr fontId="5"/>
  </si>
  <si>
    <r>
      <t xml:space="preserve">従事期間
</t>
    </r>
    <r>
      <rPr>
        <sz val="8"/>
        <rFont val="ＭＳ Ｐゴシック"/>
        <family val="3"/>
        <charset val="128"/>
      </rPr>
      <t>（現場代理人のみの場合記入）</t>
    </r>
    <rPh sb="0" eb="2">
      <t>ジュウジ</t>
    </rPh>
    <rPh sb="2" eb="4">
      <t>キカン</t>
    </rPh>
    <rPh sb="6" eb="8">
      <t>ゲンバ</t>
    </rPh>
    <rPh sb="8" eb="11">
      <t>ダイリニン</t>
    </rPh>
    <rPh sb="14" eb="16">
      <t>バアイ</t>
    </rPh>
    <rPh sb="16" eb="18">
      <t>キニュウ</t>
    </rPh>
    <phoneticPr fontId="5"/>
  </si>
  <si>
    <t>□  配置予定技術者が複数の場合は、各候補者毎に本様式を提出してください。</t>
    <rPh sb="22" eb="23">
      <t>ゴト</t>
    </rPh>
    <phoneticPr fontId="5"/>
  </si>
  <si>
    <t>□  配置予定技術者は３名までしか挙げられません。</t>
    <phoneticPr fontId="5"/>
  </si>
  <si>
    <t>／</t>
    <phoneticPr fontId="5"/>
  </si>
  <si>
    <t>／</t>
    <phoneticPr fontId="5"/>
  </si>
  <si>
    <t>年度</t>
    <rPh sb="0" eb="2">
      <t>ネンド</t>
    </rPh>
    <phoneticPr fontId="5"/>
  </si>
  <si>
    <t>工事名称</t>
    <rPh sb="0" eb="2">
      <t>コウジ</t>
    </rPh>
    <rPh sb="2" eb="4">
      <t>メイショウ</t>
    </rPh>
    <phoneticPr fontId="5"/>
  </si>
  <si>
    <t>／</t>
    <phoneticPr fontId="81"/>
  </si>
  <si>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</si>
  <si>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</si>
  <si>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</si>
  <si>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</si>
  <si>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81"/>
  </si>
  <si>
    <t>様式キ（イ）</t>
    <rPh sb="0" eb="2">
      <t>ヨウシキ</t>
    </rPh>
    <phoneticPr fontId="5"/>
  </si>
  <si>
    <t>上記に該当しない</t>
    <rPh sb="0" eb="2">
      <t>ジョウキ</t>
    </rPh>
    <rPh sb="3" eb="5">
      <t>ガイトウ</t>
    </rPh>
    <phoneticPr fontId="81"/>
  </si>
  <si>
    <t>登録している
製品・技術の名称</t>
    <rPh sb="0" eb="2">
      <t>トウロク</t>
    </rPh>
    <rPh sb="7" eb="9">
      <t>セイヒン</t>
    </rPh>
    <rPh sb="10" eb="12">
      <t>ギジュツ</t>
    </rPh>
    <rPh sb="13" eb="15">
      <t>メイショウ</t>
    </rPh>
    <phoneticPr fontId="81"/>
  </si>
  <si>
    <t>製品・技術を
活用する工種</t>
    <rPh sb="0" eb="2">
      <t>セイヒン</t>
    </rPh>
    <rPh sb="3" eb="5">
      <t>ギジュツ</t>
    </rPh>
    <rPh sb="7" eb="9">
      <t>カツヨウ</t>
    </rPh>
    <rPh sb="11" eb="13">
      <t>コウシュ</t>
    </rPh>
    <phoneticPr fontId="81"/>
  </si>
  <si>
    <t>選定する製品・
技術の名称</t>
    <rPh sb="0" eb="2">
      <t>センテイ</t>
    </rPh>
    <rPh sb="4" eb="6">
      <t>セイヒン</t>
    </rPh>
    <rPh sb="8" eb="10">
      <t>ギジュツ</t>
    </rPh>
    <rPh sb="11" eb="13">
      <t>メイショウ</t>
    </rPh>
    <phoneticPr fontId="81"/>
  </si>
  <si>
    <t>様式キ（ウ）</t>
    <rPh sb="0" eb="2">
      <t>ヨウシキ</t>
    </rPh>
    <phoneticPr fontId="5"/>
  </si>
  <si>
    <t>優秀工事表彰</t>
  </si>
  <si>
    <t>あり</t>
  </si>
  <si>
    <r>
      <rPr>
        <sz val="11"/>
        <rFont val="ＭＳ Ｐゴシック"/>
        <family val="3"/>
        <charset val="128"/>
      </rPr>
      <t>受賞</t>
    </r>
    <r>
      <rPr>
        <sz val="11"/>
        <rFont val="ＭＳ Ｐゴシック"/>
        <family val="3"/>
        <charset val="128"/>
      </rPr>
      <t>年度</t>
    </r>
    <rPh sb="0" eb="2">
      <t>ジュショウ</t>
    </rPh>
    <rPh sb="2" eb="4">
      <t>ネンド</t>
    </rPh>
    <phoneticPr fontId="5"/>
  </si>
  <si>
    <r>
      <t>年度</t>
    </r>
    <r>
      <rPr>
        <sz val="11"/>
        <rFont val="ＭＳ Ｐゴシック"/>
        <family val="3"/>
        <charset val="128"/>
      </rPr>
      <t>受賞</t>
    </r>
    <rPh sb="0" eb="2">
      <t>ネンド</t>
    </rPh>
    <rPh sb="2" eb="4">
      <t>ジュショウ</t>
    </rPh>
    <phoneticPr fontId="5"/>
  </si>
  <si>
    <r>
      <rPr>
        <sz val="11"/>
        <rFont val="ＭＳ Ｐゴシック"/>
        <family val="3"/>
        <charset val="128"/>
      </rPr>
      <t>受賞</t>
    </r>
    <r>
      <rPr>
        <sz val="11"/>
        <rFont val="ＭＳ Ｐゴシック"/>
        <family val="3"/>
        <charset val="128"/>
      </rPr>
      <t>名</t>
    </r>
    <rPh sb="0" eb="2">
      <t>ジュショウ</t>
    </rPh>
    <phoneticPr fontId="5"/>
  </si>
  <si>
    <r>
      <t xml:space="preserve"> １　埼玉県優秀建設工事施工者表彰（優秀賞・特別奨励賞）
　　</t>
    </r>
    <r>
      <rPr>
        <sz val="11"/>
        <rFont val="ＭＳ Ｐゴシック"/>
        <family val="3"/>
        <charset val="128"/>
      </rPr>
      <t>（知事表彰）</t>
    </r>
    <rPh sb="32" eb="34">
      <t>チジ</t>
    </rPh>
    <rPh sb="34" eb="36">
      <t>ヒョウショウ</t>
    </rPh>
    <phoneticPr fontId="5"/>
  </si>
  <si>
    <t xml:space="preserve"> ２　埼玉県県土づくり優秀建設工事施工者表彰</t>
    <rPh sb="3" eb="6">
      <t>サイタマケン</t>
    </rPh>
    <phoneticPr fontId="81"/>
  </si>
  <si>
    <t>該当する
表彰１つに○</t>
    <rPh sb="5" eb="7">
      <t>ヒョウショウ</t>
    </rPh>
    <phoneticPr fontId="5"/>
  </si>
  <si>
    <t xml:space="preserve"> ３　埼玉県農林部優秀建設工事施工者表彰</t>
    <rPh sb="3" eb="6">
      <t>サイタマケン</t>
    </rPh>
    <phoneticPr fontId="81"/>
  </si>
  <si>
    <t xml:space="preserve"> ４　埼玉県企業局優秀施工業者等表彰</t>
    <rPh sb="3" eb="6">
      <t>サイタマケン</t>
    </rPh>
    <phoneticPr fontId="81"/>
  </si>
  <si>
    <t>※ １の受賞実績がある場合、２，３，４ではなく、１を優先して申告してください。</t>
    <rPh sb="4" eb="6">
      <t>ジュショウ</t>
    </rPh>
    <rPh sb="6" eb="8">
      <t>ジッセキ</t>
    </rPh>
    <rPh sb="26" eb="28">
      <t>ユウセン</t>
    </rPh>
    <phoneticPr fontId="5"/>
  </si>
  <si>
    <t>上記に該当しない</t>
    <phoneticPr fontId="5"/>
  </si>
  <si>
    <t>ＩＳＯ９００１の取得</t>
    <phoneticPr fontId="81"/>
  </si>
  <si>
    <t>ＩＳＯ9001
取得の
有無</t>
    <rPh sb="8" eb="10">
      <t>シュトク</t>
    </rPh>
    <rPh sb="12" eb="14">
      <t>ウム</t>
    </rPh>
    <phoneticPr fontId="5"/>
  </si>
  <si>
    <t>登録基幹技能者の配置</t>
    <rPh sb="0" eb="2">
      <t>トウロク</t>
    </rPh>
    <rPh sb="2" eb="4">
      <t>キカン</t>
    </rPh>
    <rPh sb="4" eb="7">
      <t>ギノウシャ</t>
    </rPh>
    <rPh sb="8" eb="10">
      <t>ハイチ</t>
    </rPh>
    <phoneticPr fontId="5"/>
  </si>
  <si>
    <t>（配置する場合）</t>
    <rPh sb="1" eb="3">
      <t>ハイチ</t>
    </rPh>
    <rPh sb="5" eb="7">
      <t>バアイ</t>
    </rPh>
    <phoneticPr fontId="5"/>
  </si>
  <si>
    <t>登録基幹技能者を
配置する工種</t>
    <rPh sb="9" eb="11">
      <t>ハイチ</t>
    </rPh>
    <rPh sb="13" eb="15">
      <t>コウシュ</t>
    </rPh>
    <phoneticPr fontId="5"/>
  </si>
  <si>
    <t>登録電気工事基幹技能者</t>
  </si>
  <si>
    <t>登録橋梁基幹技能者</t>
  </si>
  <si>
    <t>登録造園基幹技能者</t>
  </si>
  <si>
    <t>登録基幹技能者の種類</t>
    <rPh sb="8" eb="10">
      <t>シュルイ</t>
    </rPh>
    <phoneticPr fontId="5"/>
  </si>
  <si>
    <t>登録コンクリート圧送基幹技能者</t>
  </si>
  <si>
    <t>登録防水基幹技能者</t>
  </si>
  <si>
    <t>登録トンネル基幹技能者</t>
  </si>
  <si>
    <t>登録建設塗装基幹技能者</t>
  </si>
  <si>
    <t>登録左官基幹技能者</t>
  </si>
  <si>
    <t>登録機械土工基幹技能者</t>
  </si>
  <si>
    <t>登録海上起重基幹技能者</t>
  </si>
  <si>
    <t>登録PC基幹技能者</t>
  </si>
  <si>
    <t>登録鉄筋基幹技能者</t>
  </si>
  <si>
    <t>登録圧接基幹技能者</t>
  </si>
  <si>
    <t>□　入札説明書で添付資料を確認してください。</t>
    <rPh sb="2" eb="4">
      <t>ニュウサツ</t>
    </rPh>
    <rPh sb="4" eb="7">
      <t>セツメイショ</t>
    </rPh>
    <rPh sb="8" eb="10">
      <t>テンプ</t>
    </rPh>
    <rPh sb="10" eb="12">
      <t>シリョウ</t>
    </rPh>
    <rPh sb="13" eb="15">
      <t>カクニン</t>
    </rPh>
    <phoneticPr fontId="5"/>
  </si>
  <si>
    <t>登録型枠基幹技能者</t>
  </si>
  <si>
    <t>登録配管基幹技能者</t>
  </si>
  <si>
    <t>登録鳶・土工基幹技能者</t>
  </si>
  <si>
    <t>登録切断穿孔基幹技能者</t>
  </si>
  <si>
    <t>登録内装仕上工事基幹技能者</t>
  </si>
  <si>
    <t>登録サッシ・カーテンウォール基幹技能者</t>
  </si>
  <si>
    <t>登録エクステリア基幹技能者</t>
  </si>
  <si>
    <t>登録建築板金基幹技能者</t>
  </si>
  <si>
    <t>登録外壁仕上基幹技能者</t>
  </si>
  <si>
    <t>登録ダクト基幹技能者</t>
  </si>
  <si>
    <t>登録保温保冷基幹技能者</t>
  </si>
  <si>
    <t>登録グラウト基幹技能者</t>
  </si>
  <si>
    <t>登録冷凍空調基幹技能者</t>
  </si>
  <si>
    <t>登録運動施設基幹技能者</t>
  </si>
  <si>
    <t>登録基礎工基幹技能者</t>
  </si>
  <si>
    <t>登録タイル張り基幹技能者</t>
  </si>
  <si>
    <t>登録標識・路面標示基幹技能者</t>
  </si>
  <si>
    <t>登録消火設備基幹技能者</t>
  </si>
  <si>
    <t>登録建築大工基幹技能者</t>
  </si>
  <si>
    <t>登録硝子工事基幹技能者</t>
  </si>
  <si>
    <t>労働災害防止対策</t>
    <rPh sb="0" eb="2">
      <t>ロウドウ</t>
    </rPh>
    <rPh sb="2" eb="4">
      <t>サイガイ</t>
    </rPh>
    <rPh sb="4" eb="6">
      <t>ボウシ</t>
    </rPh>
    <rPh sb="6" eb="8">
      <t>タイサク</t>
    </rPh>
    <phoneticPr fontId="5"/>
  </si>
  <si>
    <t>様式ク（エ）</t>
    <rPh sb="0" eb="2">
      <t>ヨウシキ</t>
    </rPh>
    <phoneticPr fontId="5"/>
  </si>
  <si>
    <t>保有する資格</t>
    <phoneticPr fontId="5"/>
  </si>
  <si>
    <t>配置予定技術者の氏名</t>
    <rPh sb="0" eb="2">
      <t>ハイチ</t>
    </rPh>
    <rPh sb="2" eb="4">
      <t>ヨテイ</t>
    </rPh>
    <rPh sb="4" eb="7">
      <t>ギジュツシャ</t>
    </rPh>
    <rPh sb="8" eb="9">
      <t>シ</t>
    </rPh>
    <rPh sb="9" eb="10">
      <t>メイ</t>
    </rPh>
    <phoneticPr fontId="5"/>
  </si>
  <si>
    <t>入札説明書に
記載された資格の名称</t>
    <rPh sb="15" eb="17">
      <t>メイショウ</t>
    </rPh>
    <phoneticPr fontId="5"/>
  </si>
  <si>
    <t>上記資格
の有無</t>
    <rPh sb="0" eb="2">
      <t>ジョウキ</t>
    </rPh>
    <rPh sb="2" eb="4">
      <t>シカク</t>
    </rPh>
    <rPh sb="6" eb="8">
      <t>ウム</t>
    </rPh>
    <phoneticPr fontId="5"/>
  </si>
  <si>
    <t>あり</t>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</si>
  <si>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</si>
  <si>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</si>
  <si>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様式ク（オ）</t>
    <rPh sb="0" eb="2">
      <t>ヨウシキ</t>
    </rPh>
    <phoneticPr fontId="5"/>
  </si>
  <si>
    <t>優秀技術者表彰</t>
    <rPh sb="0" eb="2">
      <t>ユウシュウ</t>
    </rPh>
    <phoneticPr fontId="5"/>
  </si>
  <si>
    <t>受賞の
有無</t>
    <rPh sb="0" eb="2">
      <t>ジュショウ</t>
    </rPh>
    <rPh sb="4" eb="6">
      <t>ウム</t>
    </rPh>
    <phoneticPr fontId="5"/>
  </si>
  <si>
    <t>受賞年度</t>
    <rPh sb="0" eb="2">
      <t>ジュショウ</t>
    </rPh>
    <rPh sb="2" eb="4">
      <t>ネンド</t>
    </rPh>
    <phoneticPr fontId="5"/>
  </si>
  <si>
    <t>　１　埼玉県県土づくり優秀現場代理人等表彰</t>
    <rPh sb="11" eb="13">
      <t>ユウシュウ</t>
    </rPh>
    <phoneticPr fontId="5"/>
  </si>
  <si>
    <t>　２　埼玉県農林部優秀現場代理人等表彰</t>
  </si>
  <si>
    <t>　３　埼玉県企業局優秀施工業者等表彰</t>
  </si>
  <si>
    <t>①</t>
    <phoneticPr fontId="5"/>
  </si>
  <si>
    <t>②</t>
    <phoneticPr fontId="5"/>
  </si>
  <si>
    <t>様式ク（カ）</t>
    <rPh sb="0" eb="2">
      <t>ヨウシキ</t>
    </rPh>
    <phoneticPr fontId="5"/>
  </si>
  <si>
    <t>継続教育（ＣＰＤ）への取組</t>
    <rPh sb="0" eb="2">
      <t>ケイゾク</t>
    </rPh>
    <rPh sb="2" eb="4">
      <t>キョウイク</t>
    </rPh>
    <rPh sb="11" eb="13">
      <t>トリクミ</t>
    </rPh>
    <phoneticPr fontId="5"/>
  </si>
  <si>
    <t>学習履歴を証明する証明書
発行団体名</t>
    <rPh sb="0" eb="2">
      <t>ガクシュウ</t>
    </rPh>
    <rPh sb="2" eb="4">
      <t>リレキ</t>
    </rPh>
    <rPh sb="5" eb="7">
      <t>ショウメイ</t>
    </rPh>
    <rPh sb="9" eb="12">
      <t>ショウメイショ</t>
    </rPh>
    <rPh sb="13" eb="15">
      <t>ハッコウ</t>
    </rPh>
    <rPh sb="15" eb="17">
      <t>ダンタイ</t>
    </rPh>
    <rPh sb="17" eb="18">
      <t>メイ</t>
    </rPh>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</si>
  <si>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</si>
  <si>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</si>
  <si>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</si>
  <si>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様式コ（イ）</t>
    <rPh sb="0" eb="2">
      <t>ヨウシキ</t>
    </rPh>
    <phoneticPr fontId="5"/>
  </si>
  <si>
    <t>あり</t>
    <phoneticPr fontId="5"/>
  </si>
  <si>
    <t>契約年度</t>
    <rPh sb="0" eb="2">
      <t>ケイヤク</t>
    </rPh>
    <rPh sb="2" eb="4">
      <t>ネンド</t>
    </rPh>
    <phoneticPr fontId="5"/>
  </si>
  <si>
    <t>発注者</t>
    <rPh sb="0" eb="2">
      <t>ハッチュウ</t>
    </rPh>
    <rPh sb="2" eb="3">
      <t>シャ</t>
    </rPh>
    <phoneticPr fontId="5"/>
  </si>
  <si>
    <t>委託業務名称</t>
    <rPh sb="0" eb="2">
      <t>イタク</t>
    </rPh>
    <rPh sb="2" eb="4">
      <t>ギョウム</t>
    </rPh>
    <rPh sb="4" eb="6">
      <t>メイショウ</t>
    </rPh>
    <phoneticPr fontId="5"/>
  </si>
  <si>
    <t>契約状況</t>
    <rPh sb="0" eb="2">
      <t>ケイヤク</t>
    </rPh>
    <rPh sb="2" eb="4">
      <t>ジョウキョウ</t>
    </rPh>
    <phoneticPr fontId="5"/>
  </si>
  <si>
    <t>再委託（発注者が承諾したもの）</t>
    <rPh sb="0" eb="3">
      <t>サイイタク</t>
    </rPh>
    <rPh sb="4" eb="6">
      <t>ハッチュウ</t>
    </rPh>
    <rPh sb="6" eb="7">
      <t>シャ</t>
    </rPh>
    <rPh sb="8" eb="10">
      <t>ショウダク</t>
    </rPh>
    <phoneticPr fontId="5"/>
  </si>
  <si>
    <t>様式コ（ウ）</t>
    <rPh sb="0" eb="2">
      <t>ヨウシキ</t>
    </rPh>
    <phoneticPr fontId="5"/>
  </si>
  <si>
    <t>障害者雇用</t>
    <rPh sb="0" eb="1">
      <t>ショウ</t>
    </rPh>
    <rPh sb="1" eb="2">
      <t>ガイ</t>
    </rPh>
    <rPh sb="2" eb="3">
      <t>シャ</t>
    </rPh>
    <rPh sb="3" eb="5">
      <t>コヨウ</t>
    </rPh>
    <phoneticPr fontId="5"/>
  </si>
  <si>
    <t>様式コ（エ）</t>
    <rPh sb="0" eb="2">
      <t>ヨウシキ</t>
    </rPh>
    <phoneticPr fontId="5"/>
  </si>
  <si>
    <t>ＣＯ２削減対策</t>
    <phoneticPr fontId="5"/>
  </si>
  <si>
    <t>ＣＯ２削減対策</t>
    <rPh sb="3" eb="5">
      <t>サクゲン</t>
    </rPh>
    <rPh sb="5" eb="7">
      <t>タイサク</t>
    </rPh>
    <phoneticPr fontId="5"/>
  </si>
  <si>
    <t>様式サ（ア）</t>
    <rPh sb="0" eb="2">
      <t>ヨウシキ</t>
    </rPh>
    <phoneticPr fontId="5"/>
  </si>
  <si>
    <t>／</t>
    <phoneticPr fontId="5"/>
  </si>
  <si>
    <t>様式サ（イ）</t>
    <rPh sb="0" eb="2">
      <t>ヨウシキ</t>
    </rPh>
    <phoneticPr fontId="5"/>
  </si>
  <si>
    <t>様式サ（エ）</t>
    <rPh sb="0" eb="2">
      <t>ヨウシキ</t>
    </rPh>
    <phoneticPr fontId="5"/>
  </si>
  <si>
    <t>下請負人の
使用の有無</t>
    <rPh sb="0" eb="3">
      <t>シタウケオイ</t>
    </rPh>
    <rPh sb="3" eb="4">
      <t>ニン</t>
    </rPh>
    <rPh sb="6" eb="8">
      <t>シヨウ</t>
    </rPh>
    <rPh sb="9" eb="11">
      <t>ウム</t>
    </rPh>
    <phoneticPr fontId="5"/>
  </si>
  <si>
    <t>選定する</t>
    <rPh sb="0" eb="2">
      <t>センテイ</t>
    </rPh>
    <phoneticPr fontId="5"/>
  </si>
  <si>
    <t>対象資材数</t>
    <rPh sb="0" eb="2">
      <t>タイショウ</t>
    </rPh>
    <rPh sb="2" eb="4">
      <t>シザイ</t>
    </rPh>
    <rPh sb="4" eb="5">
      <t>カズ</t>
    </rPh>
    <phoneticPr fontId="5"/>
  </si>
  <si>
    <t>土木</t>
    <phoneticPr fontId="10"/>
  </si>
  <si>
    <t>３件以上あり</t>
    <rPh sb="1" eb="2">
      <t>ケン</t>
    </rPh>
    <rPh sb="2" eb="4">
      <t>イジョウ</t>
    </rPh>
    <phoneticPr fontId="10"/>
  </si>
  <si>
    <t>上記に該当しない</t>
    <phoneticPr fontId="10"/>
  </si>
  <si>
    <t>工事完成検査
結果の通知日</t>
    <rPh sb="0" eb="2">
      <t>コウジ</t>
    </rPh>
    <rPh sb="2" eb="4">
      <t>カンセイ</t>
    </rPh>
    <rPh sb="4" eb="6">
      <t>ケンサ</t>
    </rPh>
    <rPh sb="7" eb="9">
      <t>ケッカ</t>
    </rPh>
    <rPh sb="10" eb="13">
      <t>ツウチビ</t>
    </rPh>
    <phoneticPr fontId="5"/>
  </si>
  <si>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</si>
  <si>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</si>
  <si>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</si>
  <si>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t>
    <phoneticPr fontId="107"/>
  </si>
  <si>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107"/>
  </si>
  <si>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107"/>
  </si>
  <si>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</si>
  <si>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</si>
  <si>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労働災害
防止対策</t>
    <rPh sb="0" eb="2">
      <t>ロウドウ</t>
    </rPh>
    <rPh sb="2" eb="4">
      <t>サイガイ</t>
    </rPh>
    <rPh sb="5" eb="7">
      <t>ボウシ</t>
    </rPh>
    <rPh sb="7" eb="9">
      <t>タイサク</t>
    </rPh>
    <phoneticPr fontId="5"/>
  </si>
  <si>
    <t>(ﾊ)常用雇用労働者の数</t>
    <rPh sb="3" eb="5">
      <t>ジョウヨウ</t>
    </rPh>
    <rPh sb="5" eb="7">
      <t>コヨウ</t>
    </rPh>
    <rPh sb="7" eb="10">
      <t>ロウドウシャ</t>
    </rPh>
    <rPh sb="11" eb="12">
      <t>カズ</t>
    </rPh>
    <phoneticPr fontId="10"/>
  </si>
  <si>
    <t>人</t>
    <rPh sb="0" eb="1">
      <t>ニン</t>
    </rPh>
    <phoneticPr fontId="10"/>
  </si>
  <si>
    <t>身体障害者</t>
    <rPh sb="0" eb="2">
      <t>シンタイ</t>
    </rPh>
    <rPh sb="2" eb="5">
      <t>ショウガイシャ</t>
    </rPh>
    <phoneticPr fontId="10"/>
  </si>
  <si>
    <t>知的障害者</t>
    <rPh sb="0" eb="2">
      <t>チテキ</t>
    </rPh>
    <rPh sb="2" eb="5">
      <t>ショウガイシャ</t>
    </rPh>
    <phoneticPr fontId="10"/>
  </si>
  <si>
    <t>精神障害者</t>
    <rPh sb="0" eb="2">
      <t>セイシン</t>
    </rPh>
    <rPh sb="2" eb="5">
      <t>ショウガイシャ</t>
    </rPh>
    <phoneticPr fontId="10"/>
  </si>
  <si>
    <t>合計</t>
    <rPh sb="0" eb="2">
      <t>ゴウケイ</t>
    </rPh>
    <phoneticPr fontId="10"/>
  </si>
  <si>
    <t>確認結果</t>
    <rPh sb="0" eb="2">
      <t>カクニン</t>
    </rPh>
    <rPh sb="2" eb="4">
      <t>ケッカ</t>
    </rPh>
    <phoneticPr fontId="10"/>
  </si>
  <si>
    <t>添付資料</t>
  </si>
  <si>
    <t>(ﾆ)法定雇用障害者数の算定の
　 基礎となる労働者の数</t>
    <rPh sb="3" eb="5">
      <t>ホウテイ</t>
    </rPh>
    <rPh sb="5" eb="7">
      <t>コヨウ</t>
    </rPh>
    <rPh sb="7" eb="10">
      <t>ショウガイシャ</t>
    </rPh>
    <rPh sb="10" eb="11">
      <t>スウ</t>
    </rPh>
    <rPh sb="12" eb="14">
      <t>サンテイ</t>
    </rPh>
    <rPh sb="18" eb="20">
      <t>キソ</t>
    </rPh>
    <rPh sb="23" eb="26">
      <t>ロウドウシャ</t>
    </rPh>
    <rPh sb="27" eb="28">
      <t>カズ</t>
    </rPh>
    <phoneticPr fontId="10"/>
  </si>
  <si>
    <t>常用雇用労働者のうち、1週間の所定労働時間が20時間以上30時間未満の者</t>
    <rPh sb="0" eb="2">
      <t>ジョウヨウ</t>
    </rPh>
    <rPh sb="2" eb="4">
      <t>コヨウ</t>
    </rPh>
    <rPh sb="4" eb="7">
      <t>ロウドウシャ</t>
    </rPh>
    <rPh sb="12" eb="14">
      <t>シュウカン</t>
    </rPh>
    <rPh sb="15" eb="17">
      <t>ショテイ</t>
    </rPh>
    <rPh sb="17" eb="19">
      <t>ロウドウ</t>
    </rPh>
    <rPh sb="19" eb="21">
      <t>ジカン</t>
    </rPh>
    <rPh sb="24" eb="28">
      <t>ジカンイジョウ</t>
    </rPh>
    <rPh sb="30" eb="32">
      <t>ジカン</t>
    </rPh>
    <rPh sb="32" eb="34">
      <t>ミマン</t>
    </rPh>
    <rPh sb="35" eb="36">
      <t>モノ</t>
    </rPh>
    <phoneticPr fontId="5"/>
  </si>
  <si>
    <t>1週間の所定労働時間が30時間以上の者</t>
    <rPh sb="1" eb="3">
      <t>シュウカン</t>
    </rPh>
    <rPh sb="4" eb="6">
      <t>ショテイ</t>
    </rPh>
    <rPh sb="6" eb="8">
      <t>ロウドウ</t>
    </rPh>
    <rPh sb="8" eb="10">
      <t>ジカン</t>
    </rPh>
    <rPh sb="13" eb="15">
      <t>ジカン</t>
    </rPh>
    <rPh sb="15" eb="17">
      <t>イジョウ</t>
    </rPh>
    <rPh sb="18" eb="19">
      <t>モノ</t>
    </rPh>
    <phoneticPr fontId="5"/>
  </si>
  <si>
    <t>インターンシップ等の受入れ実績</t>
    <rPh sb="8" eb="9">
      <t>トウ</t>
    </rPh>
    <rPh sb="10" eb="11">
      <t>ウ</t>
    </rPh>
    <rPh sb="11" eb="12">
      <t>イ</t>
    </rPh>
    <rPh sb="13" eb="15">
      <t>ジッセキ</t>
    </rPh>
    <phoneticPr fontId="5"/>
  </si>
  <si>
    <t>単位／年</t>
    <rPh sb="0" eb="2">
      <t>タンイ</t>
    </rPh>
    <rPh sb="3" eb="4">
      <t>ネン</t>
    </rPh>
    <phoneticPr fontId="5"/>
  </si>
  <si>
    <t>単位</t>
    <rPh sb="0" eb="2">
      <t>タンイ</t>
    </rPh>
    <phoneticPr fontId="5"/>
  </si>
  <si>
    <t>(ﾊ) - [ (ﾊ) × 除外率 (整数位未満切捨)]</t>
    <rPh sb="14" eb="16">
      <t>ジョガイ</t>
    </rPh>
    <rPh sb="16" eb="17">
      <t>リツ</t>
    </rPh>
    <rPh sb="19" eb="21">
      <t>セイスウ</t>
    </rPh>
    <rPh sb="21" eb="22">
      <t>イ</t>
    </rPh>
    <rPh sb="22" eb="24">
      <t>ミマン</t>
    </rPh>
    <rPh sb="24" eb="25">
      <t>キリ</t>
    </rPh>
    <rPh sb="25" eb="26">
      <t>シモギリ</t>
    </rPh>
    <phoneticPr fontId="10"/>
  </si>
  <si>
    <t>分　　社　あり</t>
    <rPh sb="0" eb="1">
      <t>ブン</t>
    </rPh>
    <rPh sb="3" eb="4">
      <t>シャ</t>
    </rPh>
    <phoneticPr fontId="5"/>
  </si>
  <si>
    <t>分社前
（会社名）</t>
    <rPh sb="0" eb="2">
      <t>ブンシャ</t>
    </rPh>
    <rPh sb="2" eb="3">
      <t>マエ</t>
    </rPh>
    <rPh sb="5" eb="8">
      <t>カイシャメイ</t>
    </rPh>
    <phoneticPr fontId="5"/>
  </si>
  <si>
    <t>　　すべて入札説明書記載の指定割合以上の場合のみ評価（加点）します。</t>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</si>
  <si>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</si>
  <si>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</si>
  <si>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</si>
  <si>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</si>
  <si>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入札説明書
の記載</t>
    <rPh sb="0" eb="2">
      <t>ニュウサツ</t>
    </rPh>
    <rPh sb="2" eb="5">
      <t>セツメイショ</t>
    </rPh>
    <rPh sb="7" eb="9">
      <t>キサイ</t>
    </rPh>
    <phoneticPr fontId="107"/>
  </si>
  <si>
    <t>建設資材県産品の選定</t>
    <rPh sb="0" eb="2">
      <t>ケンセツ</t>
    </rPh>
    <rPh sb="4" eb="7">
      <t>ケンサンヒン</t>
    </rPh>
    <phoneticPr fontId="5"/>
  </si>
  <si>
    <t>建設資材
県産品の
選定の有無</t>
    <rPh sb="0" eb="2">
      <t>ケンセツ</t>
    </rPh>
    <rPh sb="2" eb="4">
      <t>シザイ</t>
    </rPh>
    <rPh sb="5" eb="8">
      <t>ケンサンヒン</t>
    </rPh>
    <rPh sb="10" eb="12">
      <t>センテイ</t>
    </rPh>
    <rPh sb="13" eb="15">
      <t>ウム</t>
    </rPh>
    <phoneticPr fontId="5"/>
  </si>
  <si>
    <t>使用する建設資材県産品の品目割合が指定割合以上の場合
（○を記入）</t>
    <rPh sb="0" eb="2">
      <t>シヨウ</t>
    </rPh>
    <rPh sb="4" eb="6">
      <t>ケンセツ</t>
    </rPh>
    <rPh sb="6" eb="8">
      <t>シザイ</t>
    </rPh>
    <rPh sb="8" eb="11">
      <t>ケンサンヒン</t>
    </rPh>
    <rPh sb="12" eb="14">
      <t>ヒンモク</t>
    </rPh>
    <rPh sb="14" eb="16">
      <t>ワリアイ</t>
    </rPh>
    <rPh sb="17" eb="19">
      <t>シテイ</t>
    </rPh>
    <rPh sb="19" eb="21">
      <t>ワリアイ</t>
    </rPh>
    <rPh sb="21" eb="23">
      <t>イジョウ</t>
    </rPh>
    <rPh sb="24" eb="26">
      <t>バアイ</t>
    </rPh>
    <rPh sb="30" eb="32">
      <t>キニュウ</t>
    </rPh>
    <phoneticPr fontId="5"/>
  </si>
  <si>
    <t>本工事において使用する建設資材県産品の選定</t>
    <rPh sb="0" eb="3">
      <t>ホンコウジ</t>
    </rPh>
    <rPh sb="7" eb="9">
      <t>シヨウ</t>
    </rPh>
    <rPh sb="11" eb="13">
      <t>ケンセツ</t>
    </rPh>
    <rPh sb="13" eb="15">
      <t>シザイ</t>
    </rPh>
    <rPh sb="15" eb="18">
      <t>ケンサンヒン</t>
    </rPh>
    <rPh sb="19" eb="21">
      <t>センテイ</t>
    </rPh>
    <phoneticPr fontId="5"/>
  </si>
  <si>
    <t>建設資材県産品の品目割合が指定割合以上の資材数</t>
    <rPh sb="0" eb="2">
      <t>ケンセツ</t>
    </rPh>
    <rPh sb="2" eb="4">
      <t>シザイ</t>
    </rPh>
    <rPh sb="4" eb="7">
      <t>ケンサンヒン</t>
    </rPh>
    <rPh sb="8" eb="10">
      <t>ヒンモク</t>
    </rPh>
    <rPh sb="10" eb="12">
      <t>ワリアイ</t>
    </rPh>
    <rPh sb="13" eb="15">
      <t>シテイ</t>
    </rPh>
    <rPh sb="15" eb="17">
      <t>ワリアイ</t>
    </rPh>
    <rPh sb="17" eb="19">
      <t>イジョウ</t>
    </rPh>
    <rPh sb="20" eb="22">
      <t>シザイ</t>
    </rPh>
    <rPh sb="22" eb="23">
      <t>スウ</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</si>
  <si>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</si>
  <si>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</si>
  <si>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令和</t>
  </si>
  <si>
    <t>（新技術情報提供システム(NETIS)に登録又は県の新製品・新技術紹介制度に登録している場合）</t>
    <rPh sb="1" eb="4">
      <t>シンギジュツ</t>
    </rPh>
    <rPh sb="4" eb="6">
      <t>ジョウホウ</t>
    </rPh>
    <rPh sb="6" eb="8">
      <t>テイキョウ</t>
    </rPh>
    <rPh sb="20" eb="22">
      <t>トウロク</t>
    </rPh>
    <rPh sb="22" eb="23">
      <t>マタ</t>
    </rPh>
    <rPh sb="24" eb="25">
      <t>ケン</t>
    </rPh>
    <rPh sb="26" eb="29">
      <t>シンセイヒン</t>
    </rPh>
    <rPh sb="30" eb="33">
      <t>シンギジュツ</t>
    </rPh>
    <rPh sb="33" eb="35">
      <t>ショウカイ</t>
    </rPh>
    <rPh sb="35" eb="37">
      <t>セイド</t>
    </rPh>
    <rPh sb="38" eb="40">
      <t>トウロク</t>
    </rPh>
    <rPh sb="44" eb="46">
      <t>バアイ</t>
    </rPh>
    <phoneticPr fontId="5"/>
  </si>
  <si>
    <t>上記に該当しない</t>
    <rPh sb="3" eb="5">
      <t>ガイトウ</t>
    </rPh>
    <phoneticPr fontId="5"/>
  </si>
  <si>
    <t>災害防止活動等の実績</t>
    <phoneticPr fontId="5"/>
  </si>
  <si>
    <t>受付記号</t>
    <rPh sb="0" eb="2">
      <t>ウケツケ</t>
    </rPh>
    <rPh sb="2" eb="4">
      <t>キゴウ</t>
    </rPh>
    <phoneticPr fontId="5"/>
  </si>
  <si>
    <t>評価項目</t>
    <rPh sb="0" eb="2">
      <t>ヒョウカ</t>
    </rPh>
    <rPh sb="2" eb="4">
      <t>コウモク</t>
    </rPh>
    <phoneticPr fontId="5"/>
  </si>
  <si>
    <t>技術提案を実現するための方法</t>
    <rPh sb="0" eb="2">
      <t>ギジュツ</t>
    </rPh>
    <rPh sb="2" eb="4">
      <t>テイアン</t>
    </rPh>
    <rPh sb="5" eb="7">
      <t>ジツゲン</t>
    </rPh>
    <rPh sb="12" eb="14">
      <t>ホウホウ</t>
    </rPh>
    <phoneticPr fontId="5"/>
  </si>
  <si>
    <t>登録ＡＬＣ基幹技能者</t>
    <rPh sb="0" eb="2">
      <t>トウロク</t>
    </rPh>
    <rPh sb="5" eb="7">
      <t>キカン</t>
    </rPh>
    <rPh sb="7" eb="10">
      <t>ギノウシャ</t>
    </rPh>
    <phoneticPr fontId="10"/>
  </si>
  <si>
    <t>登録土工基幹技能者</t>
    <rPh sb="0" eb="2">
      <t>トウロク</t>
    </rPh>
    <rPh sb="2" eb="4">
      <t>ドコウ</t>
    </rPh>
    <rPh sb="4" eb="6">
      <t>キカン</t>
    </rPh>
    <rPh sb="6" eb="9">
      <t>ギノウシャ</t>
    </rPh>
    <phoneticPr fontId="10"/>
  </si>
  <si>
    <t>　　 から</t>
    <phoneticPr fontId="5"/>
  </si>
  <si>
    <t>　 　まで</t>
    <phoneticPr fontId="5"/>
  </si>
  <si>
    <t>　　 から</t>
  </si>
  <si>
    <t>　 　まで</t>
  </si>
  <si>
    <t>から</t>
    <phoneticPr fontId="5"/>
  </si>
  <si>
    <t>まで</t>
    <phoneticPr fontId="5"/>
  </si>
  <si>
    <t>総合評価方式の型、種別</t>
    <rPh sb="0" eb="2">
      <t>ソウゴウ</t>
    </rPh>
    <rPh sb="2" eb="4">
      <t>ヒョウカ</t>
    </rPh>
    <rPh sb="4" eb="6">
      <t>ホウシキ</t>
    </rPh>
    <rPh sb="7" eb="8">
      <t>カタ</t>
    </rPh>
    <rPh sb="9" eb="11">
      <t>シュベツ</t>
    </rPh>
    <phoneticPr fontId="5"/>
  </si>
  <si>
    <t>氏　　名</t>
    <rPh sb="0" eb="1">
      <t>シ</t>
    </rPh>
    <rPh sb="3" eb="4">
      <t>ナ</t>
    </rPh>
    <phoneticPr fontId="5"/>
  </si>
  <si>
    <t>ふりがな</t>
    <phoneticPr fontId="10"/>
  </si>
  <si>
    <t>旧姓</t>
    <rPh sb="0" eb="2">
      <t>キュウセイ</t>
    </rPh>
    <phoneticPr fontId="10"/>
  </si>
  <si>
    <t>※西暦</t>
    <rPh sb="1" eb="3">
      <t>セイレキ</t>
    </rPh>
    <phoneticPr fontId="10"/>
  </si>
  <si>
    <t>生年月日</t>
    <rPh sb="0" eb="2">
      <t>セイネン</t>
    </rPh>
    <rPh sb="2" eb="4">
      <t>ガッピ</t>
    </rPh>
    <phoneticPr fontId="10"/>
  </si>
  <si>
    <t>氏名が変わった場合に記入</t>
    <rPh sb="0" eb="2">
      <t>シメイ</t>
    </rPh>
    <rPh sb="3" eb="4">
      <t>カ</t>
    </rPh>
    <rPh sb="7" eb="9">
      <t>バアイ</t>
    </rPh>
    <rPh sb="10" eb="12">
      <t>キニュウ</t>
    </rPh>
    <phoneticPr fontId="10"/>
  </si>
  <si>
    <t>配置予定
技術者の氏名</t>
    <phoneticPr fontId="10"/>
  </si>
  <si>
    <t>上記に該当しない。</t>
    <rPh sb="0" eb="2">
      <t>ジョウキ</t>
    </rPh>
    <rPh sb="3" eb="5">
      <t>ガイトウ</t>
    </rPh>
    <phoneticPr fontId="5"/>
  </si>
  <si>
    <t>令和　　　　　　　年　　　　　　　月　　　　　　　日</t>
    <rPh sb="0" eb="2">
      <t>レイワ</t>
    </rPh>
    <rPh sb="9" eb="10">
      <t>ネン</t>
    </rPh>
    <rPh sb="17" eb="18">
      <t>ツキ</t>
    </rPh>
    <rPh sb="25" eb="26">
      <t>ヒ</t>
    </rPh>
    <phoneticPr fontId="10"/>
  </si>
  <si>
    <t>令和　　　　　　　年　　　　　　　月　　　　　　　日</t>
    <phoneticPr fontId="10"/>
  </si>
  <si>
    <t>令和　　　　　　　年　　　　　　　月　　　　　　　日</t>
    <phoneticPr fontId="10"/>
  </si>
  <si>
    <t>令和　　　　　　　年　　　　　　　月　　　　　　　日</t>
    <phoneticPr fontId="5"/>
  </si>
  <si>
    <t>令和　　　　　　　年　　　　　　　月　　　　　　　日</t>
    <phoneticPr fontId="5"/>
  </si>
  <si>
    <t>選定しない</t>
    <rPh sb="0" eb="2">
      <t>センテイ</t>
    </rPh>
    <phoneticPr fontId="5"/>
  </si>
  <si>
    <t>新製品・新技術の活用</t>
    <phoneticPr fontId="5"/>
  </si>
  <si>
    <t>新製品・新技術の活用</t>
    <phoneticPr fontId="81"/>
  </si>
  <si>
    <t>次のいずれかに該当する
・建設業労働災害防止協会へ加入
・建設業労働安全衛生マネジメント
　システム（ＣＯＨＳＭＳ）を導入</t>
    <rPh sb="0" eb="1">
      <t>ツギ</t>
    </rPh>
    <rPh sb="7" eb="9">
      <t>ガイトウ</t>
    </rPh>
    <rPh sb="13" eb="16">
      <t>ケンセツギョウ</t>
    </rPh>
    <rPh sb="16" eb="18">
      <t>ロウドウ</t>
    </rPh>
    <rPh sb="18" eb="20">
      <t>サイガイ</t>
    </rPh>
    <rPh sb="20" eb="22">
      <t>ボウシ</t>
    </rPh>
    <rPh sb="22" eb="24">
      <t>キョウカイ</t>
    </rPh>
    <rPh sb="25" eb="27">
      <t>カニュウ</t>
    </rPh>
    <rPh sb="29" eb="32">
      <t>ケンセツギョウ</t>
    </rPh>
    <rPh sb="32" eb="34">
      <t>ロウドウ</t>
    </rPh>
    <rPh sb="34" eb="36">
      <t>アンゼン</t>
    </rPh>
    <rPh sb="36" eb="38">
      <t>エイセイ</t>
    </rPh>
    <rPh sb="59" eb="61">
      <t>ドウニュウ</t>
    </rPh>
    <phoneticPr fontId="5"/>
  </si>
  <si>
    <t>／</t>
    <phoneticPr fontId="81"/>
  </si>
  <si>
    <t>※1</t>
    <phoneticPr fontId="5"/>
  </si>
  <si>
    <t>①法定雇用義務の有無確認</t>
    <phoneticPr fontId="5"/>
  </si>
  <si>
    <t>(ｲ) + [ (ﾛ) × 0.5 ]</t>
    <phoneticPr fontId="10"/>
  </si>
  <si>
    <t>※2</t>
    <phoneticPr fontId="5"/>
  </si>
  <si>
    <t>※3</t>
    <phoneticPr fontId="5"/>
  </si>
  <si>
    <t>提出書</t>
    <rPh sb="0" eb="2">
      <t>テイシュツ</t>
    </rPh>
    <rPh sb="2" eb="3">
      <t>ショ</t>
    </rPh>
    <phoneticPr fontId="5"/>
  </si>
  <si>
    <t>令和　　年　　月　　日</t>
    <rPh sb="4" eb="5">
      <t>ネン</t>
    </rPh>
    <rPh sb="7" eb="8">
      <t>ツキ</t>
    </rPh>
    <rPh sb="10" eb="11">
      <t>ヒ</t>
    </rPh>
    <phoneticPr fontId="5"/>
  </si>
  <si>
    <t>（あて先）</t>
    <rPh sb="3" eb="4">
      <t>サキ</t>
    </rPh>
    <phoneticPr fontId="5"/>
  </si>
  <si>
    <t>（入札参加者）</t>
    <phoneticPr fontId="5"/>
  </si>
  <si>
    <t>所 在 地</t>
    <rPh sb="0" eb="1">
      <t>トコロ</t>
    </rPh>
    <rPh sb="2" eb="3">
      <t>ザイ</t>
    </rPh>
    <rPh sb="4" eb="5">
      <t>チ</t>
    </rPh>
    <phoneticPr fontId="5"/>
  </si>
  <si>
    <t>名称・商号</t>
    <rPh sb="0" eb="2">
      <t>メイショウ</t>
    </rPh>
    <rPh sb="3" eb="5">
      <t>ショウゴウ</t>
    </rPh>
    <phoneticPr fontId="5"/>
  </si>
  <si>
    <t>代表者名</t>
    <rPh sb="0" eb="3">
      <t>ダイヒョウシャ</t>
    </rPh>
    <rPh sb="3" eb="4">
      <t>メイ</t>
    </rPh>
    <phoneticPr fontId="5"/>
  </si>
  <si>
    <t>連絡担当者</t>
    <rPh sb="0" eb="2">
      <t>レンラク</t>
    </rPh>
    <rPh sb="2" eb="3">
      <t>タン</t>
    </rPh>
    <rPh sb="3" eb="4">
      <t>トウ</t>
    </rPh>
    <rPh sb="4" eb="5">
      <t>シャ</t>
    </rPh>
    <phoneticPr fontId="5"/>
  </si>
  <si>
    <t>電　　話</t>
    <rPh sb="0" eb="1">
      <t>デン</t>
    </rPh>
    <rPh sb="3" eb="4">
      <t>ハナシ</t>
    </rPh>
    <phoneticPr fontId="5"/>
  </si>
  <si>
    <t>下記工事に関する技術資料を提出します。なお、内容については事実と相違ないことを誓約します。</t>
    <rPh sb="0" eb="2">
      <t>カキ</t>
    </rPh>
    <rPh sb="2" eb="4">
      <t>コウジ</t>
    </rPh>
    <rPh sb="5" eb="6">
      <t>カン</t>
    </rPh>
    <rPh sb="8" eb="10">
      <t>ギジュツ</t>
    </rPh>
    <rPh sb="10" eb="12">
      <t>シリョウ</t>
    </rPh>
    <rPh sb="13" eb="15">
      <t>テイシュツ</t>
    </rPh>
    <rPh sb="22" eb="24">
      <t>ナイヨウ</t>
    </rPh>
    <rPh sb="29" eb="31">
      <t>ジジツ</t>
    </rPh>
    <rPh sb="32" eb="34">
      <t>ソウイ</t>
    </rPh>
    <rPh sb="39" eb="41">
      <t>セイヤク</t>
    </rPh>
    <phoneticPr fontId="5"/>
  </si>
  <si>
    <t>工事場所：</t>
    <rPh sb="0" eb="2">
      <t>コウジ</t>
    </rPh>
    <rPh sb="2" eb="4">
      <t>バショ</t>
    </rPh>
    <phoneticPr fontId="5"/>
  </si>
  <si>
    <t>該当</t>
    <rPh sb="0" eb="2">
      <t>ガイトウ</t>
    </rPh>
    <phoneticPr fontId="5"/>
  </si>
  <si>
    <t>提出様式</t>
    <rPh sb="0" eb="2">
      <t>テイシュツ</t>
    </rPh>
    <rPh sb="2" eb="4">
      <t>ヨウシキ</t>
    </rPh>
    <phoneticPr fontId="5"/>
  </si>
  <si>
    <t>配点</t>
    <rPh sb="0" eb="2">
      <t>ハイテン</t>
    </rPh>
    <phoneticPr fontId="5"/>
  </si>
  <si>
    <t>自己
採点
（参考）</t>
    <rPh sb="0" eb="2">
      <t>ジコ</t>
    </rPh>
    <rPh sb="3" eb="5">
      <t>サイテン</t>
    </rPh>
    <rPh sb="7" eb="9">
      <t>サンコウ</t>
    </rPh>
    <phoneticPr fontId="5"/>
  </si>
  <si>
    <t>大項目</t>
    <rPh sb="0" eb="3">
      <t>ダイコウモク</t>
    </rPh>
    <phoneticPr fontId="5"/>
  </si>
  <si>
    <t>小項目</t>
    <rPh sb="0" eb="3">
      <t>ショウコウモク</t>
    </rPh>
    <phoneticPr fontId="5"/>
  </si>
  <si>
    <t>配点リスト</t>
    <rPh sb="0" eb="2">
      <t>ハイテン</t>
    </rPh>
    <phoneticPr fontId="10"/>
  </si>
  <si>
    <t>必須評価項目</t>
    <rPh sb="0" eb="2">
      <t>ヒッス</t>
    </rPh>
    <rPh sb="2" eb="4">
      <t>ヒョウカ</t>
    </rPh>
    <rPh sb="4" eb="6">
      <t>コウモク</t>
    </rPh>
    <phoneticPr fontId="5"/>
  </si>
  <si>
    <t>ア</t>
    <phoneticPr fontId="5"/>
  </si>
  <si>
    <t>企業の技術能力</t>
    <rPh sb="0" eb="2">
      <t>キギョウ</t>
    </rPh>
    <rPh sb="3" eb="5">
      <t>ギジュツ</t>
    </rPh>
    <rPh sb="5" eb="7">
      <t>ノウリョク</t>
    </rPh>
    <phoneticPr fontId="5"/>
  </si>
  <si>
    <t>（ア）</t>
    <phoneticPr fontId="5"/>
  </si>
  <si>
    <t>工事成績評定</t>
    <rPh sb="0" eb="2">
      <t>コウジ</t>
    </rPh>
    <rPh sb="2" eb="4">
      <t>セイセキ</t>
    </rPh>
    <rPh sb="4" eb="6">
      <t>ヒョウテイ</t>
    </rPh>
    <phoneticPr fontId="5"/>
  </si>
  <si>
    <t>○</t>
  </si>
  <si>
    <t>（イ）</t>
    <phoneticPr fontId="5"/>
  </si>
  <si>
    <t>施工実績</t>
    <rPh sb="0" eb="2">
      <t>セコウ</t>
    </rPh>
    <rPh sb="2" eb="4">
      <t>ジッセキ</t>
    </rPh>
    <phoneticPr fontId="5"/>
  </si>
  <si>
    <t>イ</t>
    <phoneticPr fontId="5"/>
  </si>
  <si>
    <t>企業の社会的貢献度</t>
    <rPh sb="0" eb="2">
      <t>キギョウ</t>
    </rPh>
    <rPh sb="3" eb="6">
      <t>シャカイテキ</t>
    </rPh>
    <rPh sb="6" eb="8">
      <t>コウケン</t>
    </rPh>
    <rPh sb="8" eb="9">
      <t>ド</t>
    </rPh>
    <phoneticPr fontId="5"/>
  </si>
  <si>
    <t>災害防止活動等の協定</t>
    <rPh sb="0" eb="2">
      <t>サイガイ</t>
    </rPh>
    <rPh sb="2" eb="4">
      <t>ボウシ</t>
    </rPh>
    <rPh sb="4" eb="6">
      <t>カツドウ</t>
    </rPh>
    <rPh sb="6" eb="7">
      <t>トウ</t>
    </rPh>
    <rPh sb="8" eb="10">
      <t>キョウテイ</t>
    </rPh>
    <phoneticPr fontId="5"/>
  </si>
  <si>
    <t>災害防止活動等の実績</t>
    <rPh sb="0" eb="2">
      <t>サイガイ</t>
    </rPh>
    <rPh sb="2" eb="4">
      <t>ボウシ</t>
    </rPh>
    <rPh sb="4" eb="6">
      <t>カツドウ</t>
    </rPh>
    <rPh sb="6" eb="7">
      <t>トウ</t>
    </rPh>
    <rPh sb="8" eb="10">
      <t>ジッセキ</t>
    </rPh>
    <phoneticPr fontId="5"/>
  </si>
  <si>
    <t>ウ</t>
    <phoneticPr fontId="5"/>
  </si>
  <si>
    <t>配置予定技術者の技術能力</t>
    <rPh sb="0" eb="2">
      <t>ハイチ</t>
    </rPh>
    <rPh sb="2" eb="4">
      <t>ヨテイ</t>
    </rPh>
    <rPh sb="4" eb="7">
      <t>ギジュツシャ</t>
    </rPh>
    <rPh sb="8" eb="10">
      <t>ギジュツ</t>
    </rPh>
    <rPh sb="10" eb="12">
      <t>ノウリョク</t>
    </rPh>
    <phoneticPr fontId="5"/>
  </si>
  <si>
    <t>施工経験</t>
    <rPh sb="0" eb="2">
      <t>セコウ</t>
    </rPh>
    <rPh sb="2" eb="4">
      <t>ケイケン</t>
    </rPh>
    <phoneticPr fontId="5"/>
  </si>
  <si>
    <t>エ</t>
    <phoneticPr fontId="5"/>
  </si>
  <si>
    <t>定性的技術提案</t>
    <rPh sb="0" eb="3">
      <t>テイセイテキ</t>
    </rPh>
    <rPh sb="3" eb="5">
      <t>ギジュツ</t>
    </rPh>
    <rPh sb="5" eb="7">
      <t>テイアン</t>
    </rPh>
    <phoneticPr fontId="5"/>
  </si>
  <si>
    <t>工程管理の適切性</t>
    <rPh sb="0" eb="2">
      <t>コウテイ</t>
    </rPh>
    <rPh sb="2" eb="4">
      <t>カンリ</t>
    </rPh>
    <rPh sb="5" eb="8">
      <t>テキセツセイ</t>
    </rPh>
    <phoneticPr fontId="5"/>
  </si>
  <si>
    <t>品質管理の適切性</t>
    <rPh sb="0" eb="2">
      <t>ヒンシツ</t>
    </rPh>
    <rPh sb="2" eb="4">
      <t>カンリ</t>
    </rPh>
    <rPh sb="5" eb="8">
      <t>テキセツセイ</t>
    </rPh>
    <phoneticPr fontId="5"/>
  </si>
  <si>
    <t>（ウ）</t>
    <phoneticPr fontId="5"/>
  </si>
  <si>
    <t>安全管理の適切性</t>
    <rPh sb="0" eb="2">
      <t>アンゼン</t>
    </rPh>
    <rPh sb="2" eb="4">
      <t>カンリ</t>
    </rPh>
    <rPh sb="5" eb="8">
      <t>テキセツセイ</t>
    </rPh>
    <phoneticPr fontId="5"/>
  </si>
  <si>
    <t>（エ）</t>
    <phoneticPr fontId="5"/>
  </si>
  <si>
    <t>発注者が指定した課題への対応の的確性</t>
    <rPh sb="0" eb="3">
      <t>ハッチュウシャ</t>
    </rPh>
    <rPh sb="4" eb="6">
      <t>シテイ</t>
    </rPh>
    <rPh sb="8" eb="10">
      <t>カダイ</t>
    </rPh>
    <rPh sb="12" eb="14">
      <t>タイオウ</t>
    </rPh>
    <rPh sb="15" eb="18">
      <t>テキカクセイ</t>
    </rPh>
    <phoneticPr fontId="5"/>
  </si>
  <si>
    <t>オ</t>
    <phoneticPr fontId="5"/>
  </si>
  <si>
    <t>定量的技術提案</t>
    <rPh sb="0" eb="3">
      <t>テイリョウテキ</t>
    </rPh>
    <rPh sb="3" eb="5">
      <t>ギジュツ</t>
    </rPh>
    <rPh sb="5" eb="7">
      <t>テイアン</t>
    </rPh>
    <phoneticPr fontId="5"/>
  </si>
  <si>
    <t>技術提案</t>
    <rPh sb="0" eb="2">
      <t>ギジュツ</t>
    </rPh>
    <rPh sb="2" eb="4">
      <t>テイアン</t>
    </rPh>
    <phoneticPr fontId="5"/>
  </si>
  <si>
    <t>カ</t>
    <phoneticPr fontId="5"/>
  </si>
  <si>
    <t>企業倫理や信頼性等</t>
    <rPh sb="0" eb="2">
      <t>キギョウ</t>
    </rPh>
    <rPh sb="2" eb="4">
      <t>リンリ</t>
    </rPh>
    <rPh sb="5" eb="8">
      <t>シンライセイ</t>
    </rPh>
    <rPh sb="8" eb="9">
      <t>トウ</t>
    </rPh>
    <phoneticPr fontId="5"/>
  </si>
  <si>
    <t>（オ）</t>
    <phoneticPr fontId="5"/>
  </si>
  <si>
    <t>（カ）</t>
    <phoneticPr fontId="5"/>
  </si>
  <si>
    <t>総合評価の不履行</t>
    <rPh sb="0" eb="2">
      <t>ソウゴウ</t>
    </rPh>
    <rPh sb="2" eb="4">
      <t>ヒョウカ</t>
    </rPh>
    <rPh sb="5" eb="8">
      <t>フリコウ</t>
    </rPh>
    <phoneticPr fontId="5"/>
  </si>
  <si>
    <t>選択評価項目</t>
    <rPh sb="0" eb="2">
      <t>センタク</t>
    </rPh>
    <rPh sb="2" eb="4">
      <t>ヒョウカ</t>
    </rPh>
    <rPh sb="4" eb="6">
      <t>コウモク</t>
    </rPh>
    <phoneticPr fontId="5"/>
  </si>
  <si>
    <t>キ</t>
    <phoneticPr fontId="5"/>
  </si>
  <si>
    <t>難工事完了実績</t>
    <rPh sb="0" eb="1">
      <t>ナン</t>
    </rPh>
    <rPh sb="1" eb="3">
      <t>コウジ</t>
    </rPh>
    <rPh sb="3" eb="5">
      <t>カンリョウ</t>
    </rPh>
    <rPh sb="5" eb="7">
      <t>ジッセキ</t>
    </rPh>
    <phoneticPr fontId="5"/>
  </si>
  <si>
    <t>新製品・新技術の活用</t>
    <rPh sb="0" eb="3">
      <t>シンセイヒン</t>
    </rPh>
    <rPh sb="4" eb="7">
      <t>シンギジュツ</t>
    </rPh>
    <rPh sb="8" eb="10">
      <t>カツヨウ</t>
    </rPh>
    <phoneticPr fontId="5"/>
  </si>
  <si>
    <t>優秀工事表彰</t>
    <rPh sb="0" eb="2">
      <t>ユウシュウ</t>
    </rPh>
    <rPh sb="2" eb="4">
      <t>コウジ</t>
    </rPh>
    <rPh sb="4" eb="6">
      <t>ヒョウショウ</t>
    </rPh>
    <phoneticPr fontId="5"/>
  </si>
  <si>
    <t>ＩＳＯ９００１の取得</t>
    <rPh sb="8" eb="10">
      <t>シュトク</t>
    </rPh>
    <phoneticPr fontId="5"/>
  </si>
  <si>
    <t>ク</t>
    <phoneticPr fontId="5"/>
  </si>
  <si>
    <t>技術者の専門技術力（ヒアリング）</t>
    <rPh sb="0" eb="3">
      <t>ギジュツシャ</t>
    </rPh>
    <rPh sb="4" eb="6">
      <t>センモン</t>
    </rPh>
    <rPh sb="6" eb="7">
      <t>ワザ</t>
    </rPh>
    <rPh sb="7" eb="8">
      <t>ジュツ</t>
    </rPh>
    <rPh sb="8" eb="9">
      <t>リョク</t>
    </rPh>
    <phoneticPr fontId="5"/>
  </si>
  <si>
    <t>当該工事の理解度・取組姿勢（ヒアリング）</t>
    <rPh sb="0" eb="2">
      <t>トウガイ</t>
    </rPh>
    <rPh sb="2" eb="4">
      <t>コウジ</t>
    </rPh>
    <rPh sb="5" eb="8">
      <t>リカイド</t>
    </rPh>
    <rPh sb="9" eb="10">
      <t>ト</t>
    </rPh>
    <rPh sb="10" eb="11">
      <t>ク</t>
    </rPh>
    <rPh sb="11" eb="13">
      <t>シセイ</t>
    </rPh>
    <phoneticPr fontId="5"/>
  </si>
  <si>
    <t>技術者の対応能力（ヒアリング）</t>
    <rPh sb="0" eb="3">
      <t>ギジュツシャ</t>
    </rPh>
    <rPh sb="4" eb="6">
      <t>タイオウ</t>
    </rPh>
    <rPh sb="6" eb="8">
      <t>ノウリョク</t>
    </rPh>
    <phoneticPr fontId="5"/>
  </si>
  <si>
    <t>優秀技術者表彰</t>
    <phoneticPr fontId="5"/>
  </si>
  <si>
    <t>継続教育(ＣＰＤ)への取組</t>
    <rPh sb="0" eb="2">
      <t>ケイゾク</t>
    </rPh>
    <rPh sb="2" eb="4">
      <t>キョウイク</t>
    </rPh>
    <rPh sb="11" eb="13">
      <t>トリクミ</t>
    </rPh>
    <phoneticPr fontId="5"/>
  </si>
  <si>
    <t>ケ</t>
    <phoneticPr fontId="5"/>
  </si>
  <si>
    <t>企業の地域精通度</t>
    <rPh sb="0" eb="2">
      <t>キギョウ</t>
    </rPh>
    <rPh sb="3" eb="5">
      <t>チイキ</t>
    </rPh>
    <rPh sb="5" eb="7">
      <t>セイツウ</t>
    </rPh>
    <rPh sb="7" eb="8">
      <t>ド</t>
    </rPh>
    <phoneticPr fontId="5"/>
  </si>
  <si>
    <t>地理的条件</t>
    <rPh sb="0" eb="3">
      <t>チリテキ</t>
    </rPh>
    <rPh sb="3" eb="5">
      <t>ジョウケン</t>
    </rPh>
    <phoneticPr fontId="5"/>
  </si>
  <si>
    <t>コ</t>
    <phoneticPr fontId="5"/>
  </si>
  <si>
    <t>企業の社会的貢献度</t>
    <rPh sb="0" eb="2">
      <t>キギョウ</t>
    </rPh>
    <rPh sb="3" eb="6">
      <t>シャカイテキ</t>
    </rPh>
    <rPh sb="6" eb="9">
      <t>コウケンド</t>
    </rPh>
    <phoneticPr fontId="5"/>
  </si>
  <si>
    <r>
      <t>企業の社会的貢献の実績</t>
    </r>
    <r>
      <rPr>
        <sz val="8"/>
        <rFont val="ＭＳ ゴシック"/>
        <family val="3"/>
        <charset val="128"/>
      </rPr>
      <t>(施設管理への協力活動・研修)</t>
    </r>
    <rPh sb="5" eb="6">
      <t>テキ</t>
    </rPh>
    <rPh sb="9" eb="11">
      <t>ジッセキ</t>
    </rPh>
    <rPh sb="12" eb="14">
      <t>シセツ</t>
    </rPh>
    <rPh sb="14" eb="16">
      <t>カンリ</t>
    </rPh>
    <rPh sb="18" eb="20">
      <t>キョウリョク</t>
    </rPh>
    <rPh sb="20" eb="22">
      <t>カツドウ</t>
    </rPh>
    <rPh sb="23" eb="25">
      <t>ケンシュウ</t>
    </rPh>
    <phoneticPr fontId="5"/>
  </si>
  <si>
    <r>
      <t>障</t>
    </r>
    <r>
      <rPr>
        <strike/>
        <sz val="9"/>
        <rFont val="ＭＳ ゴシック"/>
        <family val="3"/>
        <charset val="128"/>
      </rPr>
      <t>害</t>
    </r>
    <r>
      <rPr>
        <sz val="9"/>
        <rFont val="ＭＳ ゴシック"/>
        <family val="3"/>
        <charset val="128"/>
      </rPr>
      <t>者雇用</t>
    </r>
    <rPh sb="0" eb="1">
      <t>ショウ</t>
    </rPh>
    <rPh sb="1" eb="2">
      <t>ガイ</t>
    </rPh>
    <rPh sb="2" eb="3">
      <t>シャ</t>
    </rPh>
    <rPh sb="3" eb="5">
      <t>コヨウ</t>
    </rPh>
    <phoneticPr fontId="5"/>
  </si>
  <si>
    <t>サ</t>
    <phoneticPr fontId="5"/>
  </si>
  <si>
    <t>担い手確保・育成に関する取組</t>
    <rPh sb="0" eb="1">
      <t>ニナ</t>
    </rPh>
    <rPh sb="2" eb="3">
      <t>テ</t>
    </rPh>
    <rPh sb="3" eb="5">
      <t>カクホ</t>
    </rPh>
    <rPh sb="6" eb="8">
      <t>イクセイ</t>
    </rPh>
    <rPh sb="9" eb="10">
      <t>カン</t>
    </rPh>
    <rPh sb="12" eb="14">
      <t>トリクミ</t>
    </rPh>
    <phoneticPr fontId="5"/>
  </si>
  <si>
    <t>その他</t>
    <rPh sb="2" eb="3">
      <t>タ</t>
    </rPh>
    <phoneticPr fontId="5"/>
  </si>
  <si>
    <t>県内下請の選定</t>
    <rPh sb="0" eb="2">
      <t>ケンナイ</t>
    </rPh>
    <rPh sb="2" eb="4">
      <t>シタウ</t>
    </rPh>
    <rPh sb="5" eb="7">
      <t>センテイ</t>
    </rPh>
    <phoneticPr fontId="5"/>
  </si>
  <si>
    <t>建設資材県産品の選定</t>
    <rPh sb="0" eb="2">
      <t>ケンセツ</t>
    </rPh>
    <rPh sb="2" eb="4">
      <t>シザイ</t>
    </rPh>
    <rPh sb="4" eb="7">
      <t>ケンサンヒン</t>
    </rPh>
    <rPh sb="8" eb="10">
      <t>センテイ</t>
    </rPh>
    <phoneticPr fontId="5"/>
  </si>
  <si>
    <t>合　計</t>
    <rPh sb="0" eb="1">
      <t>ゴウ</t>
    </rPh>
    <rPh sb="2" eb="3">
      <t>ケイ</t>
    </rPh>
    <phoneticPr fontId="5"/>
  </si>
  <si>
    <t>－</t>
    <phoneticPr fontId="5"/>
  </si>
  <si>
    <t>提出前に必ず確認してください。</t>
    <rPh sb="0" eb="2">
      <t>テイシュツ</t>
    </rPh>
    <rPh sb="2" eb="3">
      <t>マエ</t>
    </rPh>
    <rPh sb="4" eb="5">
      <t>カナラ</t>
    </rPh>
    <rPh sb="6" eb="8">
      <t>カクニン</t>
    </rPh>
    <phoneticPr fontId="5"/>
  </si>
  <si>
    <t>※</t>
    <phoneticPr fontId="5"/>
  </si>
  <si>
    <t>必要な添付資料を、必ず入札説明書で確認してください。</t>
    <rPh sb="0" eb="2">
      <t>ヒツヨウ</t>
    </rPh>
    <rPh sb="3" eb="5">
      <t>テンプ</t>
    </rPh>
    <rPh sb="5" eb="7">
      <t>シリョウ</t>
    </rPh>
    <rPh sb="9" eb="10">
      <t>カナラ</t>
    </rPh>
    <rPh sb="11" eb="13">
      <t>ニュウサツ</t>
    </rPh>
    <rPh sb="13" eb="16">
      <t>セツメイショ</t>
    </rPh>
    <rPh sb="17" eb="19">
      <t>カクニン</t>
    </rPh>
    <phoneticPr fontId="5"/>
  </si>
  <si>
    <t>１／○○</t>
    <phoneticPr fontId="5"/>
  </si>
  <si>
    <t>・自社の製品や技術を国土交通省の　
　新技術情報提供システム(NETIS)
　に登録している</t>
    <phoneticPr fontId="10"/>
  </si>
  <si>
    <t>・自社の製品や技術を県の新製品・新
　技術紹介制度に登録している</t>
    <rPh sb="1" eb="3">
      <t>ジシャ</t>
    </rPh>
    <rPh sb="4" eb="6">
      <t>セイヒン</t>
    </rPh>
    <rPh sb="7" eb="9">
      <t>ギジュツ</t>
    </rPh>
    <phoneticPr fontId="10"/>
  </si>
  <si>
    <t>配置する</t>
    <phoneticPr fontId="5"/>
  </si>
  <si>
    <t>法定雇用義務(※1)はないが、障害者を雇用している</t>
    <rPh sb="0" eb="2">
      <t>ホウテイ</t>
    </rPh>
    <rPh sb="2" eb="4">
      <t>コヨウ</t>
    </rPh>
    <rPh sb="4" eb="6">
      <t>ギム</t>
    </rPh>
    <rPh sb="15" eb="16">
      <t>ショウ</t>
    </rPh>
    <rPh sb="16" eb="17">
      <t>ガイ</t>
    </rPh>
    <rPh sb="17" eb="18">
      <t>シャ</t>
    </rPh>
    <rPh sb="19" eb="21">
      <t>コヨウ</t>
    </rPh>
    <phoneticPr fontId="5"/>
  </si>
  <si>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</si>
  <si>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</si>
  <si>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t>資材の種類</t>
    <rPh sb="0" eb="2">
      <t>シザイ</t>
    </rPh>
    <rPh sb="3" eb="5">
      <t>シュルイ</t>
    </rPh>
    <phoneticPr fontId="5"/>
  </si>
  <si>
    <r>
      <t>(ｲ)常用雇用労働者の数(※2)
　　</t>
    </r>
    <r>
      <rPr>
        <sz val="9"/>
        <rFont val="ＭＳ Ｐゴシック"/>
        <family val="3"/>
        <charset val="128"/>
        <scheme val="minor"/>
      </rPr>
      <t>(短時間労働者の数を除く)</t>
    </r>
    <rPh sb="3" eb="5">
      <t>ジョウヨウ</t>
    </rPh>
    <rPh sb="5" eb="7">
      <t>コヨウ</t>
    </rPh>
    <rPh sb="7" eb="10">
      <t>ロウドウシャ</t>
    </rPh>
    <rPh sb="11" eb="12">
      <t>カズ</t>
    </rPh>
    <rPh sb="20" eb="23">
      <t>タンジカン</t>
    </rPh>
    <rPh sb="23" eb="26">
      <t>ロウドウシャ</t>
    </rPh>
    <rPh sb="27" eb="28">
      <t>カズ</t>
    </rPh>
    <rPh sb="29" eb="30">
      <t>ノゾ</t>
    </rPh>
    <phoneticPr fontId="10"/>
  </si>
  <si>
    <t>（エ）</t>
    <phoneticPr fontId="10"/>
  </si>
  <si>
    <t>（オ）</t>
    <phoneticPr fontId="10"/>
  </si>
  <si>
    <t>（カ）</t>
    <phoneticPr fontId="10"/>
  </si>
  <si>
    <t>ス</t>
    <phoneticPr fontId="5"/>
  </si>
  <si>
    <t>様式キ（エ）</t>
    <rPh sb="0" eb="2">
      <t>ヨウシキ</t>
    </rPh>
    <phoneticPr fontId="5"/>
  </si>
  <si>
    <t>様式キ（オ）</t>
    <rPh sb="0" eb="2">
      <t>ヨウシキ</t>
    </rPh>
    <phoneticPr fontId="5"/>
  </si>
  <si>
    <t>様式キ（カ）</t>
    <rPh sb="0" eb="2">
      <t>ヨウシキ</t>
    </rPh>
    <phoneticPr fontId="5"/>
  </si>
  <si>
    <t>様式ス（ア）</t>
    <rPh sb="0" eb="2">
      <t>ヨウシキ</t>
    </rPh>
    <phoneticPr fontId="5"/>
  </si>
  <si>
    <t>様式ス（イ）</t>
    <rPh sb="0" eb="2">
      <t>ヨウシキ</t>
    </rPh>
    <phoneticPr fontId="5"/>
  </si>
  <si>
    <t>〇次のいずれかの認証等を受けているかどうか記入してください。</t>
    <rPh sb="1" eb="2">
      <t>ツギ</t>
    </rPh>
    <rPh sb="8" eb="10">
      <t>ニンショウ</t>
    </rPh>
    <rPh sb="10" eb="11">
      <t>トウ</t>
    </rPh>
    <rPh sb="12" eb="13">
      <t>ウ</t>
    </rPh>
    <rPh sb="21" eb="23">
      <t>キニュウ</t>
    </rPh>
    <phoneticPr fontId="10"/>
  </si>
  <si>
    <t>ＩＳＯ１４００１</t>
    <phoneticPr fontId="5"/>
  </si>
  <si>
    <t>エコアクション２１認証・登録制度</t>
    <phoneticPr fontId="5"/>
  </si>
  <si>
    <t>埼玉県エコアップ認証制度</t>
    <phoneticPr fontId="5"/>
  </si>
  <si>
    <t>「合計」の欄は発注者が評価する項目もあるので入力は不要です。</t>
    <rPh sb="1" eb="3">
      <t>ゴウケイ</t>
    </rPh>
    <rPh sb="5" eb="6">
      <t>ラン</t>
    </rPh>
    <rPh sb="7" eb="10">
      <t>ハッチュウシャ</t>
    </rPh>
    <rPh sb="11" eb="13">
      <t>ヒョウカ</t>
    </rPh>
    <rPh sb="15" eb="17">
      <t>コウモク</t>
    </rPh>
    <rPh sb="22" eb="24">
      <t>ニュウリョク</t>
    </rPh>
    <rPh sb="25" eb="27">
      <t>フヨウ</t>
    </rPh>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</si>
  <si>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</si>
  <si>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</si>
  <si>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</si>
  <si>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</si>
  <si>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</si>
  <si>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</si>
  <si>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</si>
  <si>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</si>
  <si>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</si>
  <si>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</si>
  <si>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・県のNew-ProTech制度（新製品・新技術
  マッチングモデル事業）に採用され、
  有効性が確認されている又はＮＥＴＩＳ
  に登録のある製品・技術を選定する</t>
    <rPh sb="14" eb="16">
      <t>セイド</t>
    </rPh>
    <rPh sb="17" eb="20">
      <t>シンセイヒン</t>
    </rPh>
    <rPh sb="21" eb="22">
      <t>シン</t>
    </rPh>
    <rPh sb="22" eb="24">
      <t>ギジュツ</t>
    </rPh>
    <rPh sb="35" eb="37">
      <t>ジギョウ</t>
    </rPh>
    <phoneticPr fontId="10"/>
  </si>
  <si>
    <t>（県のNew-ProTech制度又はＮＥＴＩＳに登録のある製品・技術を選定する場合）</t>
    <rPh sb="16" eb="17">
      <t>マタ</t>
    </rPh>
    <rPh sb="29" eb="31">
      <t>セイヒン</t>
    </rPh>
    <rPh sb="32" eb="34">
      <t>ギジュツ</t>
    </rPh>
    <rPh sb="35" eb="37">
      <t>センテイ</t>
    </rPh>
    <rPh sb="39" eb="41">
      <t>バアイ</t>
    </rPh>
    <phoneticPr fontId="5"/>
  </si>
  <si>
    <t>　特定課題パッケージ（若手育成型・地域担手型・実績重視型）では、当様式「配置予定技術者一覧表」の提出は不要です。
　また、配置予定技術者の評価項目がないことから、総合評価特記仕様書第4条（配置する技術者）の適用もありません。</t>
    <rPh sb="23" eb="25">
      <t>ジッセキ</t>
    </rPh>
    <rPh sb="25" eb="27">
      <t>ジュウシ</t>
    </rPh>
    <rPh sb="27" eb="28">
      <t>ガタ</t>
    </rPh>
    <rPh sb="32" eb="33">
      <t>トウ</t>
    </rPh>
    <rPh sb="33" eb="35">
      <t>ヨウシキ</t>
    </rPh>
    <rPh sb="36" eb="38">
      <t>ハイチ</t>
    </rPh>
    <rPh sb="38" eb="40">
      <t>ヨテイ</t>
    </rPh>
    <rPh sb="40" eb="43">
      <t>ギジュツシャ</t>
    </rPh>
    <rPh sb="43" eb="45">
      <t>イチラン</t>
    </rPh>
    <rPh sb="45" eb="46">
      <t>ヒョウ</t>
    </rPh>
    <rPh sb="48" eb="50">
      <t>テイシュツ</t>
    </rPh>
    <rPh sb="51" eb="53">
      <t>フヨウ</t>
    </rPh>
    <rPh sb="61" eb="63">
      <t>ハイチ</t>
    </rPh>
    <rPh sb="63" eb="65">
      <t>ヨテイ</t>
    </rPh>
    <rPh sb="65" eb="68">
      <t>ギジュツシャ</t>
    </rPh>
    <rPh sb="69" eb="71">
      <t>ヒョウカ</t>
    </rPh>
    <rPh sb="71" eb="73">
      <t>コウモク</t>
    </rPh>
    <rPh sb="81" eb="83">
      <t>ソウゴウ</t>
    </rPh>
    <rPh sb="83" eb="85">
      <t>ヒョウカ</t>
    </rPh>
    <rPh sb="85" eb="90">
      <t>トッキシヨウショ</t>
    </rPh>
    <rPh sb="90" eb="91">
      <t>ダイ</t>
    </rPh>
    <rPh sb="92" eb="93">
      <t>ジョウ</t>
    </rPh>
    <rPh sb="94" eb="96">
      <t>ハイチ</t>
    </rPh>
    <rPh sb="98" eb="101">
      <t>ギジュツシャ</t>
    </rPh>
    <rPh sb="103" eb="105">
      <t>テキヨウ</t>
    </rPh>
    <phoneticPr fontId="10"/>
  </si>
  <si>
    <t>登録ウレタン断熱基幹技能者</t>
    <rPh sb="0" eb="2">
      <t>トウロク</t>
    </rPh>
    <rPh sb="6" eb="8">
      <t>ダンネツ</t>
    </rPh>
    <rPh sb="8" eb="10">
      <t>キカン</t>
    </rPh>
    <rPh sb="10" eb="13">
      <t>ギノウシャ</t>
    </rPh>
    <phoneticPr fontId="10"/>
  </si>
  <si>
    <t>登録発破・破砕基幹技能者</t>
    <phoneticPr fontId="10"/>
  </si>
  <si>
    <t>登録圧入工基幹技能者</t>
    <rPh sb="2" eb="3">
      <t>アツ</t>
    </rPh>
    <rPh sb="4" eb="5">
      <t>コウ</t>
    </rPh>
    <rPh sb="5" eb="7">
      <t>キカン</t>
    </rPh>
    <phoneticPr fontId="10"/>
  </si>
  <si>
    <t>登録建築測量基幹技能者</t>
    <phoneticPr fontId="10"/>
  </si>
  <si>
    <t>登録解体基幹技能者</t>
    <phoneticPr fontId="10"/>
  </si>
  <si>
    <t>　←小数点第2位以下切り捨て</t>
    <rPh sb="2" eb="5">
      <t>ショウスウテン</t>
    </rPh>
    <rPh sb="5" eb="6">
      <t>ダイ</t>
    </rPh>
    <rPh sb="7" eb="8">
      <t>イ</t>
    </rPh>
    <rPh sb="8" eb="10">
      <t>イカ</t>
    </rPh>
    <rPh sb="10" eb="11">
      <t>キ</t>
    </rPh>
    <rPh sb="12" eb="13">
      <t>ス</t>
    </rPh>
    <phoneticPr fontId="5"/>
  </si>
  <si>
    <t>　←小数点第2位以下切り捨て</t>
    <phoneticPr fontId="5"/>
  </si>
  <si>
    <t>登録送電線工事基幹技能者</t>
    <rPh sb="2" eb="5">
      <t>ソウデンセン</t>
    </rPh>
    <rPh sb="5" eb="7">
      <t>コウジ</t>
    </rPh>
    <rPh sb="7" eb="9">
      <t>キカン</t>
    </rPh>
    <phoneticPr fontId="10"/>
  </si>
  <si>
    <t>登録さく井基幹技能者</t>
    <rPh sb="4" eb="5">
      <t>イ</t>
    </rPh>
    <rPh sb="5" eb="7">
      <t>キカン</t>
    </rPh>
    <phoneticPr fontId="10"/>
  </si>
  <si>
    <t>過去１年度間に各団体等が
推奨する単位</t>
    <rPh sb="0" eb="2">
      <t>カコ</t>
    </rPh>
    <rPh sb="3" eb="5">
      <t>ネンド</t>
    </rPh>
    <rPh sb="5" eb="6">
      <t>カン</t>
    </rPh>
    <rPh sb="10" eb="11">
      <t>トウ</t>
    </rPh>
    <phoneticPr fontId="5"/>
  </si>
  <si>
    <t>過去１年度間に
取得した単位</t>
    <rPh sb="0" eb="2">
      <t>カコ</t>
    </rPh>
    <rPh sb="3" eb="5">
      <t>ネンド</t>
    </rPh>
    <rPh sb="5" eb="6">
      <t>カン</t>
    </rPh>
    <rPh sb="8" eb="10">
      <t>シュトク</t>
    </rPh>
    <phoneticPr fontId="5"/>
  </si>
  <si>
    <t>ＳＤＧｓへの取組</t>
    <rPh sb="6" eb="8">
      <t>トリクミ</t>
    </rPh>
    <phoneticPr fontId="5"/>
  </si>
  <si>
    <t>パートナーシップ構築宣言の公表</t>
    <rPh sb="8" eb="12">
      <t>コウチクセンゲン</t>
    </rPh>
    <rPh sb="13" eb="15">
      <t>コウヒョウ</t>
    </rPh>
    <phoneticPr fontId="10"/>
  </si>
  <si>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</si>
  <si>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</si>
  <si>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</si>
  <si>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</si>
  <si>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</si>
  <si>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</si>
  <si>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</si>
  <si>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</si>
  <si>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</si>
  <si>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登録あと施工アンカー基幹技能者</t>
    <rPh sb="4" eb="6">
      <t>セコウ</t>
    </rPh>
    <rPh sb="10" eb="12">
      <t>キカン</t>
    </rPh>
    <phoneticPr fontId="10"/>
  </si>
  <si>
    <t>地域担手型・実績重視型</t>
    <rPh sb="0" eb="2">
      <t>チイキ</t>
    </rPh>
    <rPh sb="2" eb="3">
      <t>ニナ</t>
    </rPh>
    <rPh sb="3" eb="4">
      <t>テ</t>
    </rPh>
    <rPh sb="4" eb="5">
      <t>ガタ</t>
    </rPh>
    <rPh sb="6" eb="8">
      <t>ジッセキ</t>
    </rPh>
    <rPh sb="8" eb="11">
      <t>ジュウシガタ</t>
    </rPh>
    <phoneticPr fontId="5"/>
  </si>
  <si>
    <r>
      <rPr>
        <sz val="12"/>
        <rFont val="ＭＳ Ｐゴシック"/>
        <family val="3"/>
        <charset val="128"/>
      </rPr>
      <t>受賞の
有無</t>
    </r>
    <rPh sb="0" eb="2">
      <t>ジュショウ</t>
    </rPh>
    <rPh sb="4" eb="6">
      <t>ウム</t>
    </rPh>
    <phoneticPr fontId="5"/>
  </si>
  <si>
    <t>継続教育
の証明</t>
    <rPh sb="0" eb="2">
      <t>ケイゾク</t>
    </rPh>
    <rPh sb="2" eb="4">
      <t>キョウイク</t>
    </rPh>
    <rPh sb="6" eb="8">
      <t>ショウメイ</t>
    </rPh>
    <phoneticPr fontId="5"/>
  </si>
  <si>
    <t>ＣＯ２
削減対策</t>
    <rPh sb="4" eb="6">
      <t>サクゲン</t>
    </rPh>
    <rPh sb="6" eb="8">
      <t>タイサク</t>
    </rPh>
    <phoneticPr fontId="5"/>
  </si>
  <si>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</si>
  <si>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107"/>
  </si>
  <si>
    <t>障害者
雇用の
有　 無</t>
    <rPh sb="0" eb="1">
      <t>ショウ</t>
    </rPh>
    <rPh sb="1" eb="2">
      <t>ガイ</t>
    </rPh>
    <rPh sb="2" eb="3">
      <t>シャ</t>
    </rPh>
    <rPh sb="4" eb="6">
      <t>コヨウ</t>
    </rPh>
    <rPh sb="8" eb="9">
      <t>ユウ</t>
    </rPh>
    <rPh sb="11" eb="12">
      <t>ム</t>
    </rPh>
    <phoneticPr fontId="5"/>
  </si>
  <si>
    <t>建設キャリアアップシステム（CCUS）活用工事の実施</t>
    <rPh sb="0" eb="2">
      <t>ケンセツ</t>
    </rPh>
    <rPh sb="19" eb="21">
      <t>カツヨウ</t>
    </rPh>
    <rPh sb="21" eb="23">
      <t>コウジ</t>
    </rPh>
    <rPh sb="24" eb="26">
      <t>ジッシ</t>
    </rPh>
    <phoneticPr fontId="5"/>
  </si>
  <si>
    <t>活　用　の
有　　　 無</t>
    <rPh sb="0" eb="1">
      <t>カツ</t>
    </rPh>
    <rPh sb="2" eb="3">
      <t>ヨウ</t>
    </rPh>
    <rPh sb="6" eb="7">
      <t>ユウ</t>
    </rPh>
    <rPh sb="11" eb="12">
      <t>ム</t>
    </rPh>
    <phoneticPr fontId="5"/>
  </si>
  <si>
    <t>当該工事において、建設キャリアアップシステム（CCUS）を活用する</t>
    <rPh sb="0" eb="2">
      <t>トウガイ</t>
    </rPh>
    <rPh sb="2" eb="4">
      <t>コウジ</t>
    </rPh>
    <rPh sb="9" eb="11">
      <t>ケンセツ</t>
    </rPh>
    <rPh sb="29" eb="31">
      <t>カツヨウ</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</si>
  <si>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</si>
  <si>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</si>
  <si>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</si>
  <si>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</si>
  <si>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</si>
  <si>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</si>
  <si>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</si>
  <si>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</si>
  <si>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</si>
  <si>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</si>
  <si>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</si>
  <si>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</si>
  <si>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</si>
  <si>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</si>
  <si>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</si>
  <si>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</si>
  <si>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</si>
  <si>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</si>
  <si>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</si>
  <si>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</si>
  <si>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</si>
  <si>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</si>
  <si>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</si>
  <si>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</si>
  <si>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</si>
  <si>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</si>
  <si>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様式ス（ウ）</t>
    <rPh sb="0" eb="2">
      <t>ヨウシキ</t>
    </rPh>
    <phoneticPr fontId="5"/>
  </si>
  <si>
    <t>手持ち工事量</t>
    <rPh sb="0" eb="2">
      <t>テモ</t>
    </rPh>
    <rPh sb="3" eb="5">
      <t>コウジ</t>
    </rPh>
    <rPh sb="5" eb="6">
      <t>リョウ</t>
    </rPh>
    <phoneticPr fontId="5"/>
  </si>
  <si>
    <t>工事業種</t>
    <rPh sb="0" eb="2">
      <t>コウジ</t>
    </rPh>
    <rPh sb="2" eb="4">
      <t>ギョウシュ</t>
    </rPh>
    <phoneticPr fontId="10"/>
  </si>
  <si>
    <t>工事業</t>
    <rPh sb="0" eb="2">
      <t>コウジ</t>
    </rPh>
    <rPh sb="2" eb="3">
      <t>ギョウ</t>
    </rPh>
    <phoneticPr fontId="10"/>
  </si>
  <si>
    <t>Ｎｏ</t>
    <phoneticPr fontId="5"/>
  </si>
  <si>
    <t>件名</t>
  </si>
  <si>
    <t>発注機関名</t>
    <phoneticPr fontId="10"/>
  </si>
  <si>
    <t>業種</t>
  </si>
  <si>
    <t>土木</t>
  </si>
  <si>
    <t>全業種</t>
    <rPh sb="0" eb="1">
      <t>ゼン</t>
    </rPh>
    <rPh sb="1" eb="3">
      <t>ギョウシュ</t>
    </rPh>
    <phoneticPr fontId="5"/>
  </si>
  <si>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</si>
  <si>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</si>
  <si>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</si>
  <si>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法定雇用義務(※1)があり、障害者雇用状況報告書の
実雇用率が３．５％以上</t>
    <rPh sb="0" eb="2">
      <t>ホウテイ</t>
    </rPh>
    <rPh sb="2" eb="4">
      <t>コヨウ</t>
    </rPh>
    <rPh sb="4" eb="6">
      <t>ギム</t>
    </rPh>
    <rPh sb="14" eb="15">
      <t>ショウ</t>
    </rPh>
    <rPh sb="15" eb="16">
      <t>ガイ</t>
    </rPh>
    <rPh sb="16" eb="17">
      <t>シャ</t>
    </rPh>
    <rPh sb="17" eb="19">
      <t>コヨウ</t>
    </rPh>
    <rPh sb="19" eb="21">
      <t>ジョウキョウ</t>
    </rPh>
    <rPh sb="21" eb="24">
      <t>ホウコクショ</t>
    </rPh>
    <rPh sb="26" eb="27">
      <t>ジツ</t>
    </rPh>
    <rPh sb="27" eb="29">
      <t>コヨウ</t>
    </rPh>
    <rPh sb="29" eb="30">
      <t>リツ</t>
    </rPh>
    <rPh sb="35" eb="37">
      <t>イジョウ</t>
    </rPh>
    <phoneticPr fontId="5"/>
  </si>
  <si>
    <t>法定雇用義務のある事業主とは、障害者雇用状況報告書の「法定雇用障害者数の算定の基礎となる労働者の数」が４０．０人以上の事業主。</t>
    <rPh sb="0" eb="2">
      <t>ホウテイ</t>
    </rPh>
    <rPh sb="2" eb="4">
      <t>コヨウ</t>
    </rPh>
    <rPh sb="4" eb="6">
      <t>ギム</t>
    </rPh>
    <rPh sb="9" eb="12">
      <t>ジギョウヌシ</t>
    </rPh>
    <rPh sb="15" eb="18">
      <t>ショウガイシャ</t>
    </rPh>
    <rPh sb="18" eb="20">
      <t>コヨウ</t>
    </rPh>
    <rPh sb="20" eb="22">
      <t>ジョウキョウ</t>
    </rPh>
    <rPh sb="22" eb="25">
      <t>ホウコクショ</t>
    </rPh>
    <rPh sb="27" eb="29">
      <t>ホウテイ</t>
    </rPh>
    <rPh sb="29" eb="31">
      <t>コヨウ</t>
    </rPh>
    <rPh sb="31" eb="34">
      <t>ショウガイシャ</t>
    </rPh>
    <rPh sb="34" eb="35">
      <t>スウ</t>
    </rPh>
    <rPh sb="36" eb="38">
      <t>サンテイ</t>
    </rPh>
    <rPh sb="39" eb="41">
      <t>キソ</t>
    </rPh>
    <rPh sb="44" eb="47">
      <t>ロウドウシャ</t>
    </rPh>
    <rPh sb="48" eb="49">
      <t>スウ</t>
    </rPh>
    <rPh sb="55" eb="58">
      <t>ニンイジョウ</t>
    </rPh>
    <rPh sb="59" eb="62">
      <t>ジギョウヌシ</t>
    </rPh>
    <phoneticPr fontId="5"/>
  </si>
  <si>
    <r>
      <t>(ﾛ)短時間労働者の数</t>
    </r>
    <r>
      <rPr>
        <sz val="9"/>
        <rFont val="ＭＳ ゴシック"/>
        <family val="3"/>
        <charset val="128"/>
      </rPr>
      <t>(※3)</t>
    </r>
    <rPh sb="3" eb="6">
      <t>タンジカン</t>
    </rPh>
    <rPh sb="6" eb="9">
      <t>ロウドウシャ</t>
    </rPh>
    <rPh sb="10" eb="11">
      <t>カズ</t>
    </rPh>
    <phoneticPr fontId="10"/>
  </si>
  <si>
    <t>②障害者（常用労働者）雇用の状況</t>
    <rPh sb="5" eb="7">
      <t>ジョウヨウ</t>
    </rPh>
    <rPh sb="7" eb="10">
      <t>ロウドウシャ</t>
    </rPh>
    <phoneticPr fontId="5"/>
  </si>
  <si>
    <r>
      <t>雇用人数</t>
    </r>
    <r>
      <rPr>
        <sz val="9"/>
        <rFont val="ＭＳ ゴシック"/>
        <family val="3"/>
        <charset val="128"/>
      </rPr>
      <t>(※4)</t>
    </r>
    <rPh sb="0" eb="2">
      <t>コヨウ</t>
    </rPh>
    <rPh sb="2" eb="4">
      <t>ニンズウ</t>
    </rPh>
    <phoneticPr fontId="10"/>
  </si>
  <si>
    <t>※4</t>
    <phoneticPr fontId="5"/>
  </si>
  <si>
    <t>工事完成
検査結果
の通知日</t>
    <rPh sb="0" eb="2">
      <t>コウジ</t>
    </rPh>
    <rPh sb="2" eb="4">
      <t>カンセイ</t>
    </rPh>
    <rPh sb="5" eb="7">
      <t>ケンサ</t>
    </rPh>
    <rPh sb="7" eb="9">
      <t>ケッカ</t>
    </rPh>
    <rPh sb="11" eb="14">
      <t>ツウチビ</t>
    </rPh>
    <phoneticPr fontId="5"/>
  </si>
  <si>
    <t>カ（ア）</t>
    <phoneticPr fontId="10"/>
  </si>
  <si>
    <t>カ（イ）</t>
    <phoneticPr fontId="5"/>
  </si>
  <si>
    <t>カ（ウ）</t>
    <phoneticPr fontId="5"/>
  </si>
  <si>
    <t>入札契約に関する不当な強要行為等</t>
    <rPh sb="0" eb="2">
      <t>ニュウサツ</t>
    </rPh>
    <rPh sb="2" eb="4">
      <t>ケイヤク</t>
    </rPh>
    <rPh sb="5" eb="6">
      <t>カン</t>
    </rPh>
    <rPh sb="8" eb="10">
      <t>フトウ</t>
    </rPh>
    <rPh sb="11" eb="13">
      <t>キョウヨウ</t>
    </rPh>
    <rPh sb="13" eb="15">
      <t>コウイ</t>
    </rPh>
    <rPh sb="15" eb="16">
      <t>トウ</t>
    </rPh>
    <phoneticPr fontId="5"/>
  </si>
  <si>
    <t>カ（ア）カ（イ）に該当しない入札参加停止措置</t>
    <rPh sb="9" eb="11">
      <t>ガイトウ</t>
    </rPh>
    <rPh sb="14" eb="16">
      <t>ニュウサツ</t>
    </rPh>
    <rPh sb="16" eb="18">
      <t>サンカ</t>
    </rPh>
    <rPh sb="18" eb="20">
      <t>テイシ</t>
    </rPh>
    <rPh sb="20" eb="22">
      <t>ソチ</t>
    </rPh>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</si>
  <si>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</si>
  <si>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</si>
  <si>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当該年度＝</t>
    <rPh sb="0" eb="2">
      <t>トウガイ</t>
    </rPh>
    <rPh sb="2" eb="4">
      <t>ネンド</t>
    </rPh>
    <phoneticPr fontId="5"/>
  </si>
  <si>
    <t>令和</t>
    <rPh sb="0" eb="2">
      <t>レイワ</t>
    </rPh>
    <phoneticPr fontId="5"/>
  </si>
  <si>
    <t>Ｒ</t>
    <phoneticPr fontId="5"/>
  </si>
  <si>
    <t>合計・・・①</t>
    <rPh sb="0" eb="2">
      <t>ゴウケイ</t>
    </rPh>
    <phoneticPr fontId="5"/>
  </si>
  <si>
    <t>（令和</t>
    <rPh sb="1" eb="3">
      <t>レイワ</t>
    </rPh>
    <phoneticPr fontId="5"/>
  </si>
  <si>
    <t>年度）</t>
    <rPh sb="0" eb="2">
      <t>ネンド</t>
    </rPh>
    <phoneticPr fontId="5"/>
  </si>
  <si>
    <t>平均・・・②</t>
    <rPh sb="0" eb="2">
      <t>ヘイキン</t>
    </rPh>
    <phoneticPr fontId="5"/>
  </si>
  <si>
    <t>＊行が足りない場合は、行を挿入して記入してください。</t>
    <rPh sb="1" eb="2">
      <t>ギョウ</t>
    </rPh>
    <rPh sb="3" eb="4">
      <t>タ</t>
    </rPh>
    <rPh sb="7" eb="9">
      <t>バアイ</t>
    </rPh>
    <rPh sb="11" eb="12">
      <t>ギョウ</t>
    </rPh>
    <rPh sb="13" eb="15">
      <t>ソウニュウ</t>
    </rPh>
    <rPh sb="17" eb="19">
      <t>キニュウ</t>
    </rPh>
    <phoneticPr fontId="5"/>
  </si>
  <si>
    <t>様式コ（オ）</t>
    <rPh sb="0" eb="2">
      <t>ヨウシキ</t>
    </rPh>
    <phoneticPr fontId="5"/>
  </si>
  <si>
    <t>様式シ（ア）</t>
    <rPh sb="0" eb="2">
      <t>ヨウシキ</t>
    </rPh>
    <phoneticPr fontId="5"/>
  </si>
  <si>
    <t>ＩＣＴ活用工事の実施</t>
    <rPh sb="3" eb="5">
      <t>カツヨウ</t>
    </rPh>
    <rPh sb="5" eb="7">
      <t>コウジ</t>
    </rPh>
    <rPh sb="8" eb="10">
      <t>ジッシ</t>
    </rPh>
    <phoneticPr fontId="5"/>
  </si>
  <si>
    <t>ＩＣＴ施工・３次元化等を全面的に活用する
（施工プロセスで①～⑤の全て実施する場合）</t>
    <rPh sb="3" eb="5">
      <t>セコウ</t>
    </rPh>
    <rPh sb="7" eb="9">
      <t>ジゲン</t>
    </rPh>
    <rPh sb="9" eb="10">
      <t>カ</t>
    </rPh>
    <rPh sb="10" eb="11">
      <t>トウ</t>
    </rPh>
    <rPh sb="12" eb="15">
      <t>ゼンメンテキ</t>
    </rPh>
    <rPh sb="16" eb="18">
      <t>カツヨウ</t>
    </rPh>
    <rPh sb="22" eb="24">
      <t>セコウ</t>
    </rPh>
    <rPh sb="33" eb="34">
      <t>スベ</t>
    </rPh>
    <rPh sb="35" eb="37">
      <t>ジッシ</t>
    </rPh>
    <rPh sb="39" eb="41">
      <t>バアイ</t>
    </rPh>
    <phoneticPr fontId="5"/>
  </si>
  <si>
    <t>ＩＣＴ施工・３次元化等を一部活用する
（施工プロセスで①、②、④、⑤を実施する場合）</t>
    <rPh sb="3" eb="5">
      <t>セコウ</t>
    </rPh>
    <rPh sb="7" eb="9">
      <t>ジゲン</t>
    </rPh>
    <rPh sb="9" eb="10">
      <t>カ</t>
    </rPh>
    <rPh sb="10" eb="11">
      <t>トウ</t>
    </rPh>
    <rPh sb="12" eb="14">
      <t>イチブ</t>
    </rPh>
    <rPh sb="14" eb="16">
      <t>カツヨウ</t>
    </rPh>
    <rPh sb="20" eb="22">
      <t>セコウ</t>
    </rPh>
    <rPh sb="35" eb="37">
      <t>ジッシ</t>
    </rPh>
    <rPh sb="39" eb="41">
      <t>バアイ</t>
    </rPh>
    <phoneticPr fontId="5"/>
  </si>
  <si>
    <t>ＩＣＴ施工・３次元化等を一部活用する
（施工プロセスで②、④、⑤を実施する場合）</t>
    <rPh sb="3" eb="5">
      <t>セコウ</t>
    </rPh>
    <rPh sb="7" eb="9">
      <t>ジゲン</t>
    </rPh>
    <rPh sb="9" eb="10">
      <t>カ</t>
    </rPh>
    <rPh sb="10" eb="11">
      <t>トウ</t>
    </rPh>
    <rPh sb="12" eb="14">
      <t>イチブ</t>
    </rPh>
    <rPh sb="14" eb="16">
      <t>カツヨウ</t>
    </rPh>
    <rPh sb="20" eb="22">
      <t>セコウ</t>
    </rPh>
    <rPh sb="33" eb="35">
      <t>ジッシ</t>
    </rPh>
    <rPh sb="37" eb="39">
      <t>バアイ</t>
    </rPh>
    <phoneticPr fontId="5"/>
  </si>
  <si>
    <t>【施工プロセス】</t>
    <rPh sb="1" eb="3">
      <t>セコウ</t>
    </rPh>
    <phoneticPr fontId="5"/>
  </si>
  <si>
    <t>　①３次元起工測量</t>
    <rPh sb="3" eb="5">
      <t>ジゲン</t>
    </rPh>
    <rPh sb="5" eb="7">
      <t>キコウ</t>
    </rPh>
    <rPh sb="7" eb="9">
      <t>ソクリョウ</t>
    </rPh>
    <phoneticPr fontId="10"/>
  </si>
  <si>
    <t>　②３次元設計データ作成</t>
    <rPh sb="3" eb="5">
      <t>ジゲン</t>
    </rPh>
    <rPh sb="5" eb="7">
      <t>セッケイ</t>
    </rPh>
    <rPh sb="10" eb="12">
      <t>サクセイ</t>
    </rPh>
    <phoneticPr fontId="10"/>
  </si>
  <si>
    <t>　③ＩＣＴ建機機械による施工</t>
    <rPh sb="5" eb="7">
      <t>ケンキ</t>
    </rPh>
    <rPh sb="7" eb="9">
      <t>キカイ</t>
    </rPh>
    <rPh sb="12" eb="14">
      <t>セコウ</t>
    </rPh>
    <phoneticPr fontId="10"/>
  </si>
  <si>
    <t>　④３次元出来高管理等の施工管理</t>
    <rPh sb="3" eb="5">
      <t>ジゲン</t>
    </rPh>
    <rPh sb="5" eb="8">
      <t>デキダカ</t>
    </rPh>
    <rPh sb="8" eb="10">
      <t>カンリ</t>
    </rPh>
    <rPh sb="10" eb="11">
      <t>トウ</t>
    </rPh>
    <rPh sb="12" eb="14">
      <t>セコウ</t>
    </rPh>
    <rPh sb="14" eb="16">
      <t>カンリ</t>
    </rPh>
    <phoneticPr fontId="10"/>
  </si>
  <si>
    <t>　⑤３次元データの納品</t>
    <rPh sb="3" eb="5">
      <t>ジゲン</t>
    </rPh>
    <rPh sb="9" eb="11">
      <t>ノウヒン</t>
    </rPh>
    <phoneticPr fontId="10"/>
  </si>
  <si>
    <t>ｶﾞｲﾄﾞﾗｲﾝVer.20対応</t>
    <rPh sb="14" eb="16">
      <t>タイオウ</t>
    </rPh>
    <phoneticPr fontId="10"/>
  </si>
  <si>
    <t>ｶﾞｲﾄﾞﾗｲﾝVer.20対応</t>
    <phoneticPr fontId="10"/>
  </si>
  <si>
    <t>ｶﾞｲﾄﾞﾗｲﾝVer.20対応</t>
    <phoneticPr fontId="5"/>
  </si>
  <si>
    <t>登録計装基幹技能者</t>
    <rPh sb="0" eb="2">
      <t>トウロク</t>
    </rPh>
    <rPh sb="2" eb="4">
      <t>ケイソウ</t>
    </rPh>
    <rPh sb="4" eb="9">
      <t>キカンギノウシャ</t>
    </rPh>
    <phoneticPr fontId="10"/>
  </si>
  <si>
    <t>登録土質改良基幹技能者</t>
    <rPh sb="0" eb="2">
      <t>トウロク</t>
    </rPh>
    <rPh sb="2" eb="6">
      <t>ドシツカイリョウ</t>
    </rPh>
    <rPh sb="6" eb="11">
      <t>キカンギノウシャ</t>
    </rPh>
    <phoneticPr fontId="10"/>
  </si>
  <si>
    <t>登録都市トンネル基幹技能者</t>
    <rPh sb="0" eb="2">
      <t>トウロク</t>
    </rPh>
    <rPh sb="2" eb="4">
      <t>トシ</t>
    </rPh>
    <rPh sb="8" eb="13">
      <t>キカンギノウシャ</t>
    </rPh>
    <phoneticPr fontId="10"/>
  </si>
  <si>
    <t>登録潜函基幹技能者</t>
    <rPh sb="0" eb="2">
      <t>トウロク</t>
    </rPh>
    <rPh sb="2" eb="9">
      <t>センカンキカンギノウシャ</t>
    </rPh>
    <phoneticPr fontId="10"/>
  </si>
  <si>
    <t>カーボンニュートラルの取組</t>
    <rPh sb="11" eb="13">
      <t>トリクミ</t>
    </rPh>
    <phoneticPr fontId="5"/>
  </si>
  <si>
    <t>使　用　の
有　　　 無</t>
    <rPh sb="0" eb="1">
      <t>シ</t>
    </rPh>
    <rPh sb="2" eb="3">
      <t>ヨウ</t>
    </rPh>
    <rPh sb="6" eb="7">
      <t>ユウ</t>
    </rPh>
    <rPh sb="11" eb="12">
      <t>ム</t>
    </rPh>
    <phoneticPr fontId="5"/>
  </si>
  <si>
    <t>次のいずれかに該当する
・国土交通省が認定した低炭素型建設機械またはＧＸ建設機械を当該工事に使用
・当該工事で使用する建設機械等にバイオ燃料を使用</t>
    <rPh sb="0" eb="1">
      <t>ツギ</t>
    </rPh>
    <rPh sb="7" eb="9">
      <t>ガイトウ</t>
    </rPh>
    <rPh sb="13" eb="18">
      <t>コクドコウツウショウ</t>
    </rPh>
    <rPh sb="19" eb="21">
      <t>ニンテイ</t>
    </rPh>
    <rPh sb="23" eb="27">
      <t>テイタンソガタ</t>
    </rPh>
    <rPh sb="27" eb="31">
      <t>ケンセツキカイ</t>
    </rPh>
    <rPh sb="36" eb="40">
      <t>ケンセツキカイ</t>
    </rPh>
    <rPh sb="41" eb="45">
      <t>トウガイコウジ</t>
    </rPh>
    <rPh sb="46" eb="48">
      <t>シヨウ</t>
    </rPh>
    <rPh sb="50" eb="54">
      <t>トウガイコウジ</t>
    </rPh>
    <rPh sb="55" eb="57">
      <t>シヨウ</t>
    </rPh>
    <rPh sb="59" eb="64">
      <t>ケンセツキカイトウ</t>
    </rPh>
    <rPh sb="68" eb="70">
      <t>ネンリョウ</t>
    </rPh>
    <rPh sb="71" eb="73">
      <t>シヨウ</t>
    </rPh>
    <phoneticPr fontId="5"/>
  </si>
  <si>
    <t>手持ち工事量</t>
    <rPh sb="0" eb="2">
      <t>テモ</t>
    </rPh>
    <rPh sb="3" eb="6">
      <t>コウジリョウ</t>
    </rPh>
    <phoneticPr fontId="5"/>
  </si>
  <si>
    <t>手持ち
工事件数
比率</t>
    <rPh sb="0" eb="2">
      <t>テモ</t>
    </rPh>
    <rPh sb="4" eb="6">
      <t>コウジ</t>
    </rPh>
    <rPh sb="6" eb="8">
      <t>ケンスウ</t>
    </rPh>
    <rPh sb="9" eb="11">
      <t>ヒリツ</t>
    </rPh>
    <phoneticPr fontId="5"/>
  </si>
  <si>
    <t>手持ち工事件数比率が0.6以上0.8未満</t>
    <rPh sb="0" eb="2">
      <t>テモ</t>
    </rPh>
    <rPh sb="3" eb="5">
      <t>コウジ</t>
    </rPh>
    <rPh sb="5" eb="7">
      <t>ケンスウ</t>
    </rPh>
    <rPh sb="7" eb="9">
      <t>ヒリツ</t>
    </rPh>
    <rPh sb="13" eb="15">
      <t>イジョウ</t>
    </rPh>
    <rPh sb="18" eb="20">
      <t>ミマン</t>
    </rPh>
    <phoneticPr fontId="5"/>
  </si>
  <si>
    <t>手持ち工事件数比率が0.8以上１未満</t>
    <rPh sb="0" eb="2">
      <t>テモ</t>
    </rPh>
    <rPh sb="3" eb="5">
      <t>コウジ</t>
    </rPh>
    <rPh sb="5" eb="7">
      <t>ケンスウ</t>
    </rPh>
    <rPh sb="7" eb="9">
      <t>ヒリツ</t>
    </rPh>
    <rPh sb="13" eb="15">
      <t>イジョウ</t>
    </rPh>
    <rPh sb="16" eb="18">
      <t>ミマン</t>
    </rPh>
    <phoneticPr fontId="5"/>
  </si>
  <si>
    <t>件</t>
    <rPh sb="0" eb="1">
      <t>ケン</t>
    </rPh>
    <phoneticPr fontId="10"/>
  </si>
  <si>
    <t>③手持ち工事件数比率の算出</t>
    <rPh sb="4" eb="6">
      <t>コウジ</t>
    </rPh>
    <rPh sb="6" eb="8">
      <t>ケンスウ</t>
    </rPh>
    <rPh sb="8" eb="10">
      <t>ヒリツ</t>
    </rPh>
    <rPh sb="11" eb="13">
      <t>サンシュツ</t>
    </rPh>
    <phoneticPr fontId="5"/>
  </si>
  <si>
    <t>手持ち工事件数比率（＝①／②）</t>
    <rPh sb="3" eb="5">
      <t>コウジ</t>
    </rPh>
    <rPh sb="5" eb="6">
      <t>ケン</t>
    </rPh>
    <rPh sb="6" eb="7">
      <t>スウ</t>
    </rPh>
    <rPh sb="7" eb="9">
      <t>ヒリツ</t>
    </rPh>
    <phoneticPr fontId="10"/>
  </si>
  <si>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</si>
  <si>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</si>
  <si>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</si>
  <si>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1週間の所定労働時間が20時間以上の者</t>
    <rPh sb="18" eb="19">
      <t>モノ</t>
    </rPh>
    <phoneticPr fontId="10"/>
  </si>
  <si>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</si>
  <si>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</si>
  <si>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</si>
  <si>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割合設定なしの場合</t>
    <rPh sb="0" eb="2">
      <t>ワリアイ</t>
    </rPh>
    <rPh sb="2" eb="4">
      <t>セッテイ</t>
    </rPh>
    <rPh sb="7" eb="9">
      <t>バアイ</t>
    </rPh>
    <phoneticPr fontId="107"/>
  </si>
  <si>
    <t>割合設定ありの場合</t>
    <rPh sb="0" eb="2">
      <t>ワリアイ</t>
    </rPh>
    <rPh sb="2" eb="4">
      <t>セッテイ</t>
    </rPh>
    <rPh sb="7" eb="9">
      <t>バアイ</t>
    </rPh>
    <phoneticPr fontId="107"/>
  </si>
  <si>
    <t>（※１）「割合設定ありの場合」かつ、加点される場合に入力してください。</t>
    <rPh sb="5" eb="7">
      <t>ワリアイ</t>
    </rPh>
    <rPh sb="7" eb="9">
      <t>セッテイ</t>
    </rPh>
    <rPh sb="12" eb="14">
      <t>バアイ</t>
    </rPh>
    <rPh sb="18" eb="20">
      <t>カテン</t>
    </rPh>
    <rPh sb="23" eb="25">
      <t>バアイ</t>
    </rPh>
    <rPh sb="26" eb="28">
      <t>ニュウリョク</t>
    </rPh>
    <phoneticPr fontId="5"/>
  </si>
  <si>
    <t>□　入札説明書の「評価項目」欄で、「割合設定なしの場合」と「割合設定
　　ありの場合」のどちらに該当するか確認してください。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40" eb="42">
      <t>バアイ</t>
    </rPh>
    <rPh sb="48" eb="50">
      <t>ガイトウ</t>
    </rPh>
    <rPh sb="53" eb="55">
      <t>カクニン</t>
    </rPh>
    <phoneticPr fontId="5"/>
  </si>
  <si>
    <r>
      <t>（「割合設定ありの場合」かつ「選定する」を</t>
    </r>
    <r>
      <rPr>
        <sz val="11"/>
        <rFont val="ＭＳ Ｐゴシック"/>
        <family val="3"/>
        <charset val="128"/>
      </rPr>
      <t>選択した場合に入力してください。</t>
    </r>
    <r>
      <rPr>
        <sz val="11"/>
        <rFont val="ＭＳ ゴシック"/>
        <family val="3"/>
        <charset val="128"/>
      </rPr>
      <t>）</t>
    </r>
    <rPh sb="2" eb="4">
      <t>ワリアイ</t>
    </rPh>
    <rPh sb="4" eb="6">
      <t>セッテイ</t>
    </rPh>
    <rPh sb="9" eb="11">
      <t>バアイ</t>
    </rPh>
    <rPh sb="15" eb="17">
      <t>センテイ</t>
    </rPh>
    <rPh sb="21" eb="23">
      <t>センタク</t>
    </rPh>
    <rPh sb="25" eb="27">
      <t>バアイ</t>
    </rPh>
    <rPh sb="28" eb="30">
      <t>ニュウリョク</t>
    </rPh>
    <phoneticPr fontId="107"/>
  </si>
  <si>
    <t>注）割合設定ありの場合、指定した資材毎の建設資材県産品の品目割合が</t>
    <rPh sb="2" eb="4">
      <t>ワリアイ</t>
    </rPh>
    <rPh sb="4" eb="6">
      <t>セッテイ</t>
    </rPh>
    <rPh sb="9" eb="11">
      <t>バアイ</t>
    </rPh>
    <rPh sb="12" eb="14">
      <t>シテイ</t>
    </rPh>
    <rPh sb="16" eb="18">
      <t>シザイ</t>
    </rPh>
    <rPh sb="18" eb="19">
      <t>ゴト</t>
    </rPh>
    <rPh sb="20" eb="22">
      <t>ケンセツ</t>
    </rPh>
    <rPh sb="22" eb="24">
      <t>シザイ</t>
    </rPh>
    <rPh sb="24" eb="27">
      <t>ケンサンヒン</t>
    </rPh>
    <rPh sb="28" eb="30">
      <t>ヒンモク</t>
    </rPh>
    <rPh sb="30" eb="32">
      <t>ワリアイ</t>
    </rPh>
    <phoneticPr fontId="5"/>
  </si>
  <si>
    <t>手持ち工事件数比率が0.2以上0.4未満</t>
    <rPh sb="0" eb="2">
      <t>テモ</t>
    </rPh>
    <rPh sb="3" eb="5">
      <t>コウジ</t>
    </rPh>
    <rPh sb="5" eb="7">
      <t>ケンスウ</t>
    </rPh>
    <rPh sb="7" eb="9">
      <t>ヒリツ</t>
    </rPh>
    <rPh sb="13" eb="15">
      <t>イジョウ</t>
    </rPh>
    <rPh sb="18" eb="20">
      <t>ミマン</t>
    </rPh>
    <phoneticPr fontId="5"/>
  </si>
  <si>
    <t>手持ち工事件数比率が0.4以上0.6未満</t>
    <rPh sb="3" eb="5">
      <t>コウジ</t>
    </rPh>
    <phoneticPr fontId="5"/>
  </si>
  <si>
    <t>手持ち工事件数比率が１以上、または令和７年度の契約がありかつ令和４年度～令和６年度の契約がない。</t>
    <rPh sb="3" eb="5">
      <t>コウジ</t>
    </rPh>
    <phoneticPr fontId="5"/>
  </si>
  <si>
    <t>契約工期</t>
    <rPh sb="0" eb="4">
      <t>ケイヤクコウキ</t>
    </rPh>
    <phoneticPr fontId="5"/>
  </si>
  <si>
    <t>※小数点第３位以下の端数は切り捨て</t>
    <rPh sb="1" eb="4">
      <t>ショウスウテン</t>
    </rPh>
    <rPh sb="4" eb="5">
      <t>ダイ</t>
    </rPh>
    <rPh sb="6" eb="7">
      <t>イ</t>
    </rPh>
    <rPh sb="7" eb="9">
      <t>イカ</t>
    </rPh>
    <rPh sb="10" eb="12">
      <t>ハスウ</t>
    </rPh>
    <rPh sb="13" eb="14">
      <t>キ</t>
    </rPh>
    <rPh sb="15" eb="16">
      <t>ス</t>
    </rPh>
    <phoneticPr fontId="10"/>
  </si>
  <si>
    <t>※小数点第３位以下の端数は切り捨て</t>
    <phoneticPr fontId="10"/>
  </si>
  <si>
    <t>令和８年３月３１日までに契約した工事件数とします。</t>
    <rPh sb="16" eb="18">
      <t>コウジ</t>
    </rPh>
    <rPh sb="18" eb="20">
      <t>ケンスウ</t>
    </rPh>
    <phoneticPr fontId="10"/>
  </si>
  <si>
    <t>共同企業体による契約は、全ての構成員に対して 1 件とします。</t>
    <rPh sb="2" eb="4">
      <t>キギョウ</t>
    </rPh>
    <phoneticPr fontId="10"/>
  </si>
  <si>
    <t>誰もが働きやすい企業</t>
    <rPh sb="0" eb="1">
      <t>ダレ</t>
    </rPh>
    <rPh sb="3" eb="4">
      <t>ハタラ</t>
    </rPh>
    <rPh sb="8" eb="10">
      <t>キギョウ</t>
    </rPh>
    <phoneticPr fontId="5"/>
  </si>
  <si>
    <t>①当該年度工事件数の合計算出</t>
    <rPh sb="1" eb="3">
      <t>トウガイ</t>
    </rPh>
    <rPh sb="3" eb="5">
      <t>ネンド</t>
    </rPh>
    <rPh sb="5" eb="7">
      <t>コウジ</t>
    </rPh>
    <rPh sb="7" eb="9">
      <t>ケンスウ</t>
    </rPh>
    <rPh sb="10" eb="12">
      <t>ゴウケイ</t>
    </rPh>
    <rPh sb="12" eb="14">
      <t>サンシュツ</t>
    </rPh>
    <phoneticPr fontId="5"/>
  </si>
  <si>
    <t>②過去３年度間工事件数の平均算出</t>
    <rPh sb="1" eb="3">
      <t>カコ</t>
    </rPh>
    <rPh sb="4" eb="6">
      <t>ネンド</t>
    </rPh>
    <rPh sb="6" eb="7">
      <t>カン</t>
    </rPh>
    <rPh sb="7" eb="9">
      <t>コウジ</t>
    </rPh>
    <rPh sb="9" eb="11">
      <t>ケンスウ</t>
    </rPh>
    <rPh sb="12" eb="14">
      <t>ヘイキン</t>
    </rPh>
    <phoneticPr fontId="5"/>
  </si>
  <si>
    <t>①当該年度工事件数の合計</t>
    <rPh sb="5" eb="7">
      <t>コウジ</t>
    </rPh>
    <rPh sb="7" eb="9">
      <t>ケンスウ</t>
    </rPh>
    <phoneticPr fontId="5"/>
  </si>
  <si>
    <t>②過去３年度間工事件数の平均</t>
    <rPh sb="1" eb="3">
      <t>カコ</t>
    </rPh>
    <rPh sb="4" eb="6">
      <t>ネンド</t>
    </rPh>
    <rPh sb="6" eb="7">
      <t>カン</t>
    </rPh>
    <rPh sb="7" eb="9">
      <t>コウジ</t>
    </rPh>
    <rPh sb="9" eb="11">
      <t>ケンスウ</t>
    </rPh>
    <rPh sb="12" eb="14">
      <t>ヘイキン</t>
    </rPh>
    <phoneticPr fontId="5"/>
  </si>
  <si>
    <t>当該年度工事件数は、令和７年４月１日から本工事の公告日までに契約した工事件数とします。</t>
    <rPh sb="4" eb="6">
      <t>コウジ</t>
    </rPh>
    <rPh sb="10" eb="12">
      <t>レイワ</t>
    </rPh>
    <rPh sb="13" eb="14">
      <t>ネン</t>
    </rPh>
    <rPh sb="20" eb="23">
      <t>ホンコウジ</t>
    </rPh>
    <rPh sb="34" eb="36">
      <t>コウジ</t>
    </rPh>
    <phoneticPr fontId="10"/>
  </si>
  <si>
    <t>ただし、本工事の公告日が令和８年４、５、６月の場合は、当該年度工事件数は令和７年４月１日から</t>
    <rPh sb="4" eb="7">
      <t>ホンコウジ</t>
    </rPh>
    <rPh sb="8" eb="11">
      <t>コウコクビ</t>
    </rPh>
    <rPh sb="12" eb="14">
      <t>レイワ</t>
    </rPh>
    <rPh sb="15" eb="16">
      <t>ネン</t>
    </rPh>
    <rPh sb="23" eb="25">
      <t>バアイ</t>
    </rPh>
    <rPh sb="31" eb="33">
      <t>コウジ</t>
    </rPh>
    <rPh sb="36" eb="38">
      <t>レイワ</t>
    </rPh>
    <rPh sb="39" eb="40">
      <t>ネン</t>
    </rPh>
    <rPh sb="41" eb="42">
      <t>ガツ</t>
    </rPh>
    <rPh sb="43" eb="44">
      <t>ニチ</t>
    </rPh>
    <phoneticPr fontId="10"/>
  </si>
  <si>
    <t>手持ち工事件数比率が0.2未満、または令和４年度～令和６年度及び令和７年度の契約がない。</t>
    <rPh sb="3" eb="5">
      <t>コウジ</t>
    </rPh>
    <phoneticPr fontId="5"/>
  </si>
  <si>
    <t>債務負担行為に基づく契約は、当初契約年度の工事件数とします。</t>
    <rPh sb="21" eb="25">
      <t>コウジケンスウ</t>
    </rPh>
    <phoneticPr fontId="10"/>
  </si>
  <si>
    <t>工事名：</t>
    <rPh sb="0" eb="1">
      <t>コウ</t>
    </rPh>
    <rPh sb="1" eb="2">
      <t>コト</t>
    </rPh>
    <rPh sb="2" eb="3">
      <t>メイ</t>
    </rPh>
    <phoneticPr fontId="5"/>
  </si>
  <si>
    <t>カーボンニュートラルの取組</t>
    <rPh sb="11" eb="13">
      <t>トリクミ</t>
    </rPh>
    <phoneticPr fontId="10"/>
  </si>
  <si>
    <t>（キ）</t>
    <phoneticPr fontId="5"/>
  </si>
  <si>
    <t>(ク)</t>
    <phoneticPr fontId="81"/>
  </si>
  <si>
    <t>入札参加者名等未記入・間違い、工事名等間違いの場合、無効になることがあります。</t>
    <phoneticPr fontId="10"/>
  </si>
  <si>
    <t>「該当」の欄は、今回の工事に該当する評価項目に「○」を記入してください。（入札説明書で確認）</t>
    <phoneticPr fontId="10"/>
  </si>
  <si>
    <t>「自己採点」の欄は、ガイドライン及び入札説明書の評価基準・配点に基づく自社の想定する点を参考までに記入してください。（採点する際に確認させていただきます）ただし、「該当」欄に「○」がない場合は入力不要です。</t>
    <phoneticPr fontId="10"/>
  </si>
  <si>
    <t>シ</t>
    <phoneticPr fontId="5"/>
  </si>
  <si>
    <t>生産性の向上</t>
    <rPh sb="0" eb="3">
      <t>セイサンセイ</t>
    </rPh>
    <rPh sb="4" eb="6">
      <t>コウジョウ</t>
    </rPh>
    <phoneticPr fontId="10"/>
  </si>
  <si>
    <t>ＩＣＴ活用工事の実施</t>
    <rPh sb="3" eb="5">
      <t>カツヨウ</t>
    </rPh>
    <rPh sb="5" eb="7">
      <t>コウジ</t>
    </rPh>
    <rPh sb="8" eb="10">
      <t>ジッシ</t>
    </rPh>
    <phoneticPr fontId="10"/>
  </si>
  <si>
    <t>建設キャリアアップシステム（ＣＣＵＳ）活用工事の実施</t>
    <rPh sb="0" eb="2">
      <t>ケンセツ</t>
    </rPh>
    <rPh sb="19" eb="21">
      <t>カツヨウ</t>
    </rPh>
    <rPh sb="21" eb="23">
      <t>コウジ</t>
    </rPh>
    <rPh sb="24" eb="26">
      <t>ジッシ</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</si>
</sst>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Red]\(0\)"/>
    <numFmt numFmtId="178" formatCode="[$-411]ge\.m\.d;@"/>
    <numFmt numFmtId="179" formatCode="#,##0.0;[Red]\-#,##0.0"/>
    <numFmt numFmtId="180" formatCode="yyyy&quot;年&quot;m&quot;月&quot;d&quot;日&quot;;@"/>
    <numFmt numFmtId="181" formatCode="0.0"/>
    <numFmt numFmtId="182" formatCode="0.00_ ;[Red]\-0.00\ "/>
    <numFmt numFmtId="183" formatCode="0.00_);[Red]\(0.00\)"/>
  </numFmts>
  <fonts count="193">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22"/>
      <color indexed="30"/>
      <name val="ＭＳ Ｐゴシック"/>
      <family val="3"/>
      <charset val="128"/>
    </font>
    <font>
      <sz val="14"/>
      <name val="ＭＳ Ｐゴシック"/>
      <family val="3"/>
      <charset val="128"/>
    </font>
    <font>
      <sz val="24"/>
      <color indexed="8"/>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9"/>
      <color indexed="8"/>
      <name val="ＭＳ Ｐゴシック"/>
      <family val="3"/>
      <charset val="128"/>
    </font>
    <font>
      <sz val="11"/>
      <color indexed="30"/>
      <name val="ＭＳ Ｐゴシック"/>
      <family val="3"/>
      <charset val="128"/>
    </font>
    <font>
      <sz val="9"/>
      <name val="ＭＳ Ｐゴシック"/>
      <family val="3"/>
      <charset val="128"/>
    </font>
    <font>
      <sz val="10"/>
      <name val="ＭＳ Ｐゴシック"/>
      <family val="3"/>
      <charset val="128"/>
    </font>
    <font>
      <sz val="10"/>
      <color rgb="FFFF0000"/>
      <name val="ＭＳ Ｐゴシック"/>
      <family val="3"/>
      <charset val="128"/>
    </font>
    <font>
      <sz val="12"/>
      <name val="ＭＳ Ｐゴシック"/>
      <family val="3"/>
      <charset val="128"/>
    </font>
    <font>
      <sz val="9"/>
      <color indexed="10"/>
      <name val="ＭＳ Ｐゴシック"/>
      <family val="3"/>
      <charset val="128"/>
    </font>
    <font>
      <sz val="10"/>
      <color indexed="8"/>
      <name val="ＭＳ ゴシック"/>
      <family val="3"/>
      <charset val="128"/>
    </font>
    <font>
      <sz val="9"/>
      <color indexed="8"/>
      <name val="ＭＳ 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sz val="18"/>
      <color indexed="9"/>
      <name val="ＭＳ Ｐゴシック"/>
      <family val="3"/>
      <charset val="128"/>
    </font>
    <font>
      <b/>
      <sz val="22"/>
      <color indexed="30"/>
      <name val="ＭＳ 明朝"/>
      <family val="1"/>
      <charset val="128"/>
    </font>
    <font>
      <b/>
      <sz val="14"/>
      <color rgb="FFFF0000"/>
      <name val="ＭＳ Ｐゴシック"/>
      <family val="3"/>
      <charset val="128"/>
    </font>
    <font>
      <b/>
      <sz val="8"/>
      <color indexed="8"/>
      <name val="ＭＳ Ｐゴシック"/>
      <family val="3"/>
      <charset val="128"/>
    </font>
    <font>
      <b/>
      <sz val="14"/>
      <color indexed="10"/>
      <name val="ＭＳ Ｐゴシック"/>
      <family val="3"/>
      <charset val="128"/>
    </font>
    <font>
      <sz val="8"/>
      <name val="ＭＳ Ｐゴシック"/>
      <family val="3"/>
      <charset val="128"/>
    </font>
    <font>
      <sz val="8"/>
      <color indexed="8"/>
      <name val="ＭＳ Ｐ明朝"/>
      <family val="1"/>
      <charset val="128"/>
    </font>
    <font>
      <sz val="11"/>
      <name val="ＭＳ Ｐゴシック"/>
      <family val="3"/>
      <charset val="128"/>
      <scheme val="minor"/>
    </font>
    <font>
      <sz val="16"/>
      <color rgb="FFFF0000"/>
      <name val="ＭＳ ゴシック"/>
      <family val="3"/>
      <charset val="128"/>
    </font>
    <font>
      <sz val="8"/>
      <color rgb="FFFF0000"/>
      <name val="ＭＳ Ｐゴシック"/>
      <family val="3"/>
      <charset val="128"/>
    </font>
    <font>
      <sz val="11"/>
      <color indexed="30"/>
      <name val="ＭＳ ゴシック"/>
      <family val="3"/>
      <charset val="128"/>
    </font>
    <font>
      <sz val="15"/>
      <color indexed="30"/>
      <name val="ＭＳ ゴシック"/>
      <family val="3"/>
      <charset val="128"/>
    </font>
    <font>
      <sz val="12"/>
      <color theme="1"/>
      <name val="ＭＳ Ｐゴシック"/>
      <family val="3"/>
      <charset val="128"/>
      <scheme val="minor"/>
    </font>
    <font>
      <sz val="22"/>
      <color indexed="30"/>
      <name val="ＭＳ 明朝"/>
      <family val="1"/>
      <charset val="128"/>
    </font>
    <font>
      <sz val="11"/>
      <color indexed="30"/>
      <name val="ＭＳ 明朝"/>
      <family val="1"/>
      <charset val="128"/>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6"/>
      <name val="ＭＳ Ｐゴシック"/>
      <family val="2"/>
      <charset val="128"/>
      <scheme val="minor"/>
    </font>
    <font>
      <sz val="12"/>
      <color theme="1"/>
      <name val="ＭＳ Ｐゴシック"/>
      <family val="3"/>
      <charset val="128"/>
    </font>
    <font>
      <sz val="12"/>
      <color rgb="FFFF0000"/>
      <name val="ＭＳ Ｐゴシック"/>
      <family val="3"/>
      <charset val="128"/>
      <scheme val="minor"/>
    </font>
    <font>
      <sz val="12"/>
      <color rgb="FFFF0000"/>
      <name val="ＭＳ Ｐゴシック"/>
      <family val="3"/>
      <charset val="128"/>
    </font>
    <font>
      <b/>
      <sz val="10"/>
      <name val="ＭＳ Ｐゴシック"/>
      <family val="3"/>
      <charset val="128"/>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1"/>
      <color rgb="FFFF0000"/>
      <name val="ＭＳ ゴシック"/>
      <family val="3"/>
      <charset val="128"/>
    </font>
    <font>
      <sz val="11"/>
      <color rgb="FF0070C0"/>
      <name val="ＭＳ Ｐゴシック"/>
      <family val="3"/>
      <charset val="128"/>
      <scheme val="minor"/>
    </font>
    <font>
      <sz val="14"/>
      <name val="ＭＳ ゴシック"/>
      <family val="3"/>
      <charset val="128"/>
    </font>
    <font>
      <sz val="14"/>
      <name val="ＭＳ Ｐゴシック"/>
      <family val="3"/>
      <charset val="128"/>
      <scheme val="minor"/>
    </font>
    <font>
      <sz val="12"/>
      <color rgb="FF0070C0"/>
      <name val="ＭＳ ゴシック"/>
      <family val="3"/>
      <charset val="128"/>
    </font>
    <font>
      <sz val="14"/>
      <color theme="1"/>
      <name val="ＭＳ Ｐゴシック"/>
      <family val="3"/>
      <charset val="128"/>
      <scheme val="minor"/>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1"/>
      <color rgb="FF0066CC"/>
      <name val="ＭＳ ゴシック"/>
      <family val="3"/>
      <charset val="128"/>
    </font>
    <font>
      <b/>
      <sz val="12"/>
      <color rgb="FF0066CC"/>
      <name val="ＭＳ Ｐゴシック"/>
      <family val="3"/>
      <charset val="128"/>
    </font>
    <font>
      <sz val="11"/>
      <color rgb="FF0066CC"/>
      <name val="ＭＳ Ｐゴシック"/>
      <family val="3"/>
      <charset val="128"/>
      <scheme val="minor"/>
    </font>
    <font>
      <sz val="10"/>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18"/>
      <color indexed="30"/>
      <name val="ＭＳ ゴシック"/>
      <family val="3"/>
      <charset val="128"/>
    </font>
    <font>
      <sz val="22"/>
      <color rgb="FF0070C0"/>
      <name val="ＭＳ Ｐゴシック"/>
      <family val="3"/>
      <charset val="128"/>
    </font>
    <font>
      <sz val="18"/>
      <color rgb="FF0066CC"/>
      <name val="ＭＳ Ｐゴシック"/>
      <family val="3"/>
      <charset val="128"/>
    </font>
    <font>
      <sz val="22"/>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b/>
      <sz val="22"/>
      <color rgb="FF0066CC"/>
      <name val="ＭＳ Ｐゴシック"/>
      <family val="3"/>
      <charset val="128"/>
    </font>
    <font>
      <sz val="14"/>
      <color rgb="FF0066CC"/>
      <name val="ＭＳ Ｐ明朝"/>
      <family val="1"/>
      <charset val="128"/>
    </font>
    <font>
      <sz val="10"/>
      <color rgb="FF0066CC"/>
      <name val="ＭＳ Ｐ明朝"/>
      <family val="1"/>
      <charset val="128"/>
    </font>
    <font>
      <b/>
      <sz val="12"/>
      <color rgb="FF0066CC"/>
      <name val="ＭＳ 明朝"/>
      <family val="1"/>
      <charset val="128"/>
    </font>
    <font>
      <sz val="18"/>
      <color rgb="FF0066CC"/>
      <name val="ＭＳ Ｐゴシック"/>
      <family val="3"/>
      <charset val="128"/>
      <scheme val="minor"/>
    </font>
    <font>
      <sz val="14"/>
      <color indexed="8"/>
      <name val="ＭＳ ゴシック"/>
      <family val="3"/>
      <charset val="128"/>
    </font>
    <font>
      <sz val="22"/>
      <color rgb="FF0066CC"/>
      <name val="ＭＳ ゴシック"/>
      <family val="3"/>
      <charset val="128"/>
    </font>
    <font>
      <sz val="18"/>
      <color rgb="FF0066CC"/>
      <name val="ＭＳ ゴシック"/>
      <family val="3"/>
      <charset val="128"/>
    </font>
    <font>
      <sz val="9"/>
      <name val="ＭＳ ゴシック"/>
      <family val="3"/>
      <charset val="128"/>
    </font>
    <font>
      <sz val="9"/>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b/>
      <sz val="10"/>
      <color rgb="FFFF0000"/>
      <name val="ＭＳ Ｐゴシック"/>
      <family val="3"/>
      <charset val="128"/>
      <scheme val="minor"/>
    </font>
    <font>
      <b/>
      <sz val="10"/>
      <color rgb="FFFF0000"/>
      <name val="ＭＳ ゴシック"/>
      <family val="3"/>
      <charset val="128"/>
    </font>
    <font>
      <sz val="20"/>
      <color rgb="FF0066CC"/>
      <name val="ＭＳ ゴシック"/>
      <family val="3"/>
      <charset val="128"/>
    </font>
    <font>
      <sz val="10"/>
      <color theme="0"/>
      <name val="ＭＳ Ｐゴシック"/>
      <family val="3"/>
      <charset val="128"/>
      <scheme val="minor"/>
    </font>
    <font>
      <sz val="11"/>
      <color theme="8" tint="0.39997558519241921"/>
      <name val="ＭＳ Ｐゴシック"/>
      <family val="3"/>
      <charset val="128"/>
      <scheme val="minor"/>
    </font>
    <font>
      <sz val="11"/>
      <color theme="8" tint="0.39997558519241921"/>
      <name val="ＭＳ Ｐ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b/>
      <sz val="11"/>
      <color rgb="FFFF0000"/>
      <name val="ＭＳ Ｐゴシック"/>
      <family val="3"/>
      <charset val="128"/>
      <scheme val="minor"/>
    </font>
    <font>
      <sz val="9"/>
      <color theme="1"/>
      <name val="ＭＳ ゴシック"/>
      <family val="3"/>
      <charset val="128"/>
    </font>
    <font>
      <b/>
      <sz val="18"/>
      <color rgb="FFFF0000"/>
      <name val="ＭＳ ゴシック"/>
      <family val="3"/>
      <charset val="128"/>
    </font>
    <font>
      <b/>
      <sz val="12"/>
      <color indexed="10"/>
      <name val="ＭＳ ゴシック"/>
      <family val="3"/>
      <charset val="128"/>
    </font>
    <font>
      <sz val="22"/>
      <name val="ＭＳ ゴシック"/>
      <family val="3"/>
      <charset val="128"/>
    </font>
    <font>
      <sz val="22"/>
      <color indexed="8"/>
      <name val="ＭＳ ゴシック"/>
      <family val="3"/>
      <charset val="128"/>
    </font>
    <font>
      <sz val="22"/>
      <color theme="1"/>
      <name val="ＭＳ ゴシック"/>
      <family val="3"/>
      <charset val="128"/>
    </font>
    <font>
      <sz val="12"/>
      <color indexed="10"/>
      <name val="ＭＳ ゴシック"/>
      <family val="3"/>
      <charset val="128"/>
    </font>
    <font>
      <sz val="14"/>
      <color indexed="22"/>
      <name val="ＭＳ ゴシック"/>
      <family val="3"/>
      <charset val="128"/>
    </font>
    <font>
      <b/>
      <sz val="11"/>
      <name val="ＭＳ ゴシック"/>
      <family val="3"/>
      <charset val="128"/>
    </font>
    <font>
      <b/>
      <sz val="8"/>
      <name val="ＭＳ ゴシック"/>
      <family val="3"/>
      <charset val="128"/>
    </font>
    <font>
      <sz val="18"/>
      <color indexed="55"/>
      <name val="ＭＳ ゴシック"/>
      <family val="3"/>
      <charset val="128"/>
    </font>
    <font>
      <sz val="6"/>
      <color indexed="10"/>
      <name val="ＭＳ ゴシック"/>
      <family val="3"/>
      <charset val="128"/>
    </font>
    <font>
      <b/>
      <sz val="8"/>
      <color indexed="8"/>
      <name val="ＭＳ ゴシック"/>
      <family val="3"/>
      <charset val="128"/>
    </font>
    <font>
      <sz val="8"/>
      <name val="ＭＳ ゴシック"/>
      <family val="3"/>
      <charset val="128"/>
    </font>
    <font>
      <b/>
      <sz val="10"/>
      <color indexed="10"/>
      <name val="ＭＳ ゴシック"/>
      <family val="3"/>
      <charset val="128"/>
    </font>
    <font>
      <sz val="8"/>
      <color indexed="8"/>
      <name val="ＭＳ ゴシック"/>
      <family val="3"/>
      <charset val="128"/>
    </font>
    <font>
      <sz val="9"/>
      <color rgb="FFFF0000"/>
      <name val="ＭＳ ゴシック"/>
      <family val="3"/>
      <charset val="128"/>
    </font>
    <font>
      <strike/>
      <sz val="9"/>
      <name val="ＭＳ ゴシック"/>
      <family val="3"/>
      <charset val="128"/>
    </font>
    <font>
      <sz val="6"/>
      <color rgb="FFFF0000"/>
      <name val="ＭＳ ゴシック"/>
      <family val="3"/>
      <charset val="128"/>
    </font>
    <font>
      <b/>
      <sz val="10"/>
      <color indexed="9"/>
      <name val="ＭＳ ゴシック"/>
      <family val="3"/>
      <charset val="128"/>
    </font>
    <font>
      <sz val="11"/>
      <color indexed="10"/>
      <name val="ＭＳ ゴシック"/>
      <family val="3"/>
      <charset val="128"/>
    </font>
    <font>
      <sz val="9"/>
      <name val="ＭＳ Ｐゴシック"/>
      <family val="3"/>
      <charset val="128"/>
      <scheme val="minor"/>
    </font>
    <font>
      <b/>
      <sz val="10"/>
      <color theme="1"/>
      <name val="ＭＳ ゴシック"/>
      <family val="3"/>
      <charset val="128"/>
    </font>
    <font>
      <sz val="8"/>
      <color theme="1"/>
      <name val="ＭＳ ゴシック"/>
      <family val="3"/>
      <charset val="128"/>
    </font>
    <font>
      <sz val="10"/>
      <color theme="1"/>
      <name val="ＭＳ ゴシック"/>
      <family val="3"/>
      <charset val="128"/>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sz val="22"/>
      <color rgb="FFFF0000"/>
      <name val="ＭＳ Ｐゴシック"/>
      <family val="3"/>
      <charset val="128"/>
    </font>
    <font>
      <u/>
      <sz val="12"/>
      <color theme="1"/>
      <name val="ＭＳ Ｐゴシック"/>
      <family val="3"/>
      <charset val="128"/>
      <scheme val="minor"/>
    </font>
    <font>
      <sz val="28"/>
      <color indexed="9"/>
      <name val="ＭＳ Ｐゴシック"/>
      <family val="3"/>
      <charset val="128"/>
    </font>
    <font>
      <sz val="8"/>
      <color theme="0"/>
      <name val="ＭＳ Ｐゴシック"/>
      <family val="3"/>
      <charset val="128"/>
    </font>
    <font>
      <sz val="18"/>
      <name val="ＭＳ Ｐゴシック"/>
      <family val="3"/>
      <charset val="128"/>
    </font>
    <font>
      <sz val="20"/>
      <color indexed="30"/>
      <name val="ＭＳ Ｐゴシック"/>
      <family val="3"/>
      <charset val="128"/>
    </font>
    <font>
      <sz val="16"/>
      <color theme="1"/>
      <name val="ＭＳ Ｐゴシック"/>
      <family val="3"/>
      <charset val="128"/>
      <scheme val="minor"/>
    </font>
    <font>
      <sz val="12"/>
      <color indexed="30"/>
      <name val="ＭＳ 明朝"/>
      <family val="1"/>
      <charset val="128"/>
    </font>
    <font>
      <sz val="16"/>
      <name val="ＭＳ Ｐゴシック"/>
      <family val="3"/>
      <charset val="128"/>
    </font>
    <font>
      <sz val="24"/>
      <color rgb="FF0066CC"/>
      <name val="ＭＳ Ｐゴシック"/>
      <family val="3"/>
      <charset val="128"/>
    </font>
    <font>
      <sz val="10"/>
      <color theme="1"/>
      <name val="ＭＳ Ｐゴシック"/>
      <family val="3"/>
      <charset val="128"/>
    </font>
    <font>
      <sz val="16"/>
      <color rgb="FF0070C0"/>
      <name val="ＭＳ ゴシック"/>
      <family val="3"/>
      <charset val="128"/>
    </font>
    <font>
      <b/>
      <sz val="12"/>
      <color theme="1"/>
      <name val="ＭＳ Ｐゴシック"/>
      <family val="3"/>
      <charset val="128"/>
      <scheme val="minor"/>
    </font>
    <font>
      <sz val="14"/>
      <color theme="1"/>
      <name val="ＭＳ ゴシック"/>
      <family val="3"/>
      <charset val="128"/>
    </font>
    <font>
      <b/>
      <sz val="12"/>
      <color theme="1"/>
      <name val="ＭＳ ゴシック"/>
      <family val="3"/>
      <charset val="128"/>
    </font>
    <font>
      <sz val="48"/>
      <color indexed="8"/>
      <name val="ＭＳ ゴシック"/>
      <family val="3"/>
      <charset val="128"/>
    </font>
    <font>
      <sz val="9"/>
      <color rgb="FFFF0000"/>
      <name val="ＭＳ Ｐゴシック"/>
      <family val="3"/>
      <charset val="128"/>
    </font>
    <font>
      <sz val="14"/>
      <color rgb="FF0000FF"/>
      <name val="ＭＳ Ｐゴシック"/>
      <family val="3"/>
      <charset val="128"/>
    </font>
    <font>
      <sz val="8"/>
      <color rgb="FF0066CC"/>
      <name val="ＭＳ Ｐゴシック"/>
      <family val="3"/>
      <charset val="128"/>
    </font>
    <font>
      <sz val="12"/>
      <color rgb="FF0000FF"/>
      <name val="ＭＳ Ｐゴシック"/>
      <family val="3"/>
      <charset val="128"/>
    </font>
    <font>
      <sz val="11"/>
      <color rgb="FF0000FF"/>
      <name val="ＭＳ Ｐゴシック"/>
      <family val="3"/>
      <charset val="128"/>
      <scheme val="minor"/>
    </font>
    <font>
      <sz val="12"/>
      <color rgb="FFFF0000"/>
      <name val="ＭＳ ゴシック"/>
      <family val="3"/>
      <charset val="128"/>
    </font>
    <font>
      <sz val="8"/>
      <color theme="1"/>
      <name val="ＭＳ Ｐゴシック"/>
      <family val="3"/>
      <charset val="128"/>
      <scheme val="minor"/>
    </font>
    <font>
      <sz val="10"/>
      <color rgb="FFFF0000"/>
      <name val="ＭＳ Ｐゴシック"/>
      <family val="3"/>
      <charset val="128"/>
      <scheme val="minor"/>
    </font>
    <font>
      <sz val="7"/>
      <name val="ＭＳ ゴシック"/>
      <family val="3"/>
      <charset val="128"/>
    </font>
  </fonts>
  <fills count="17">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theme="9" tint="0.59999389629810485"/>
        <bgColor indexed="64"/>
      </patternFill>
    </fill>
    <fill>
      <patternFill patternType="solid">
        <fgColor indexed="10"/>
        <bgColor indexed="64"/>
      </patternFill>
    </fill>
    <fill>
      <patternFill patternType="solid">
        <fgColor indexed="22"/>
        <bgColor indexed="0"/>
      </patternFill>
    </fill>
    <fill>
      <patternFill patternType="solid">
        <fgColor indexed="22"/>
        <bgColor indexed="64"/>
      </patternFill>
    </fill>
    <fill>
      <patternFill patternType="solid">
        <fgColor theme="0" tint="-0.34998626667073579"/>
        <bgColor indexed="64"/>
      </patternFill>
    </fill>
    <fill>
      <patternFill patternType="solid">
        <fgColor theme="0" tint="-0.249977111117893"/>
        <bgColor indexed="64"/>
      </patternFill>
    </fill>
  </fills>
  <borders count="120">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style="double">
        <color indexed="64"/>
      </top>
      <bottom/>
      <diagonal/>
    </border>
    <border>
      <left/>
      <right/>
      <top style="thin">
        <color auto="1"/>
      </top>
      <bottom/>
      <diagonal/>
    </border>
  </borders>
  <cellStyleXfs count="15">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38" fontId="9"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1824">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14" fillId="5" borderId="0" xfId="0" applyFont="1" applyFill="1">
      <alignment vertical="center"/>
    </xf>
    <xf numFmtId="0" fontId="32" fillId="5" borderId="0" xfId="0" applyFont="1" applyFill="1">
      <alignment vertical="center"/>
    </xf>
    <xf numFmtId="0" fontId="32" fillId="5" borderId="0" xfId="0" applyFont="1" applyFill="1" applyAlignment="1">
      <alignment horizontal="left" vertical="center"/>
    </xf>
    <xf numFmtId="38" fontId="32" fillId="5" borderId="0" xfId="3" applyFont="1" applyFill="1" applyProtection="1">
      <alignment vertical="center"/>
    </xf>
    <xf numFmtId="0" fontId="32" fillId="5" borderId="0" xfId="0" applyFont="1" applyFill="1" applyAlignment="1">
      <alignment horizontal="center" vertical="center"/>
    </xf>
    <xf numFmtId="0" fontId="33" fillId="0" borderId="0" xfId="0" applyFont="1" applyAlignment="1">
      <alignment vertical="top"/>
    </xf>
    <xf numFmtId="0" fontId="34" fillId="0" borderId="0" xfId="0" applyFont="1" applyAlignment="1">
      <alignment vertical="top"/>
    </xf>
    <xf numFmtId="0" fontId="35" fillId="5" borderId="0" xfId="0" applyFont="1" applyFill="1">
      <alignment vertical="center"/>
    </xf>
    <xf numFmtId="0" fontId="35"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32" fillId="0" borderId="0" xfId="0" applyFont="1">
      <alignment vertical="center"/>
    </xf>
    <xf numFmtId="0" fontId="47" fillId="0" borderId="2" xfId="0" applyFont="1" applyBorder="1">
      <alignment vertical="center"/>
    </xf>
    <xf numFmtId="0" fontId="49" fillId="5" borderId="0" xfId="0" applyFont="1" applyFill="1">
      <alignment vertical="center"/>
    </xf>
    <xf numFmtId="0" fontId="43" fillId="5" borderId="0" xfId="0" applyFont="1" applyFill="1">
      <alignment vertical="center"/>
    </xf>
    <xf numFmtId="0" fontId="27" fillId="0" borderId="0" xfId="0" applyFont="1">
      <alignment vertical="center"/>
    </xf>
    <xf numFmtId="0" fontId="47" fillId="0" borderId="0" xfId="0" applyFont="1">
      <alignment vertical="center"/>
    </xf>
    <xf numFmtId="0" fontId="59" fillId="0" borderId="0" xfId="0" applyFont="1" applyAlignment="1">
      <alignment horizontal="center" vertical="center"/>
    </xf>
    <xf numFmtId="0" fontId="62" fillId="0" borderId="0" xfId="0" applyFont="1" applyAlignment="1">
      <alignment horizontal="center" vertical="center"/>
    </xf>
    <xf numFmtId="178" fontId="67" fillId="2" borderId="6" xfId="0" applyNumberFormat="1" applyFont="1" applyFill="1" applyBorder="1" applyAlignment="1">
      <alignment horizontal="center" vertical="center"/>
    </xf>
    <xf numFmtId="178" fontId="67" fillId="2" borderId="1" xfId="0" applyNumberFormat="1" applyFont="1" applyFill="1" applyBorder="1" applyAlignment="1">
      <alignment horizontal="center" vertical="center"/>
    </xf>
    <xf numFmtId="0" fontId="73" fillId="0" borderId="0" xfId="0" applyFont="1">
      <alignment vertical="center"/>
    </xf>
    <xf numFmtId="0" fontId="0" fillId="0" borderId="0" xfId="0" applyAlignment="1">
      <alignment horizontal="distributed" vertical="center" indent="1"/>
    </xf>
    <xf numFmtId="0" fontId="74" fillId="0" borderId="0" xfId="0" applyFont="1" applyAlignment="1">
      <alignment horizontal="center" vertical="center"/>
    </xf>
    <xf numFmtId="0" fontId="32" fillId="0" borderId="0" xfId="0" applyFont="1" applyAlignment="1">
      <alignment horizontal="center" vertical="center"/>
    </xf>
    <xf numFmtId="0" fontId="75" fillId="2" borderId="7" xfId="0" applyFont="1" applyFill="1" applyBorder="1">
      <alignment vertical="center"/>
    </xf>
    <xf numFmtId="0" fontId="75" fillId="2" borderId="8" xfId="0" applyFont="1" applyFill="1" applyBorder="1">
      <alignment vertical="center"/>
    </xf>
    <xf numFmtId="0" fontId="75" fillId="2" borderId="9" xfId="0" applyFont="1" applyFill="1" applyBorder="1">
      <alignment vertical="center"/>
    </xf>
    <xf numFmtId="0" fontId="9" fillId="8" borderId="0" xfId="4" applyFill="1">
      <alignment vertical="center"/>
    </xf>
    <xf numFmtId="0" fontId="47" fillId="8" borderId="2" xfId="6" applyFont="1" applyFill="1" applyBorder="1">
      <alignment vertical="center"/>
    </xf>
    <xf numFmtId="0" fontId="9" fillId="8" borderId="2" xfId="4" applyFill="1" applyBorder="1">
      <alignment vertical="center"/>
    </xf>
    <xf numFmtId="0" fontId="9" fillId="0" borderId="0" xfId="4">
      <alignment vertical="center"/>
    </xf>
    <xf numFmtId="0" fontId="9" fillId="8" borderId="0" xfId="9" applyFill="1">
      <alignment vertical="center"/>
    </xf>
    <xf numFmtId="0" fontId="9" fillId="8" borderId="2" xfId="9" applyFill="1" applyBorder="1">
      <alignment vertical="center"/>
    </xf>
    <xf numFmtId="0" fontId="47" fillId="8" borderId="0" xfId="9" applyFont="1" applyFill="1">
      <alignment vertical="center"/>
    </xf>
    <xf numFmtId="0" fontId="68" fillId="5" borderId="0" xfId="0" applyFont="1" applyFill="1">
      <alignment vertical="center"/>
    </xf>
    <xf numFmtId="0" fontId="0" fillId="0" borderId="0" xfId="0" applyAlignment="1">
      <alignment vertical="center" wrapText="1"/>
    </xf>
    <xf numFmtId="0" fontId="21" fillId="0" borderId="0" xfId="0" applyFont="1">
      <alignment vertical="center"/>
    </xf>
    <xf numFmtId="0" fontId="6" fillId="5" borderId="0" xfId="0" applyFont="1" applyFill="1">
      <alignment vertical="center"/>
    </xf>
    <xf numFmtId="0" fontId="0" fillId="5" borderId="0" xfId="0" applyFill="1" applyAlignment="1">
      <alignment horizontal="center" vertical="center"/>
    </xf>
    <xf numFmtId="0" fontId="37" fillId="0" borderId="2" xfId="0" applyFont="1" applyBorder="1">
      <alignment vertical="center"/>
    </xf>
    <xf numFmtId="0" fontId="0" fillId="4" borderId="2" xfId="0" applyFill="1"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94" fillId="0" borderId="0" xfId="0" applyFont="1">
      <alignment vertical="center"/>
    </xf>
    <xf numFmtId="0" fontId="94" fillId="0" borderId="43" xfId="0" applyFont="1" applyBorder="1">
      <alignment vertical="center"/>
    </xf>
    <xf numFmtId="0" fontId="0" fillId="0" borderId="44" xfId="0" applyBorder="1">
      <alignment vertical="center"/>
    </xf>
    <xf numFmtId="0" fontId="0" fillId="0" borderId="45" xfId="0" applyBorder="1">
      <alignment vertical="center"/>
    </xf>
    <xf numFmtId="0" fontId="6" fillId="10" borderId="0" xfId="0" applyFont="1" applyFill="1">
      <alignment vertical="center"/>
    </xf>
    <xf numFmtId="0" fontId="80" fillId="10" borderId="0" xfId="0" applyFont="1" applyFill="1" applyAlignment="1">
      <alignment vertical="center" wrapText="1"/>
    </xf>
    <xf numFmtId="0" fontId="0" fillId="10" borderId="0" xfId="0" applyFill="1">
      <alignment vertical="center"/>
    </xf>
    <xf numFmtId="0" fontId="100" fillId="0" borderId="0" xfId="0" applyFont="1" applyAlignment="1">
      <alignment vertical="top"/>
    </xf>
    <xf numFmtId="0" fontId="104" fillId="0" borderId="0" xfId="0" applyFont="1" applyAlignment="1">
      <alignment vertical="center" wrapText="1"/>
    </xf>
    <xf numFmtId="0" fontId="0" fillId="5" borderId="0" xfId="0" applyFill="1" applyAlignment="1">
      <alignment vertical="center" shrinkToFit="1"/>
    </xf>
    <xf numFmtId="0" fontId="32" fillId="10" borderId="0" xfId="0" applyFont="1" applyFill="1">
      <alignment vertical="center"/>
    </xf>
    <xf numFmtId="0" fontId="32" fillId="10" borderId="0" xfId="0" applyFont="1" applyFill="1" applyAlignment="1">
      <alignment horizontal="center" vertical="center"/>
    </xf>
    <xf numFmtId="0" fontId="35" fillId="10" borderId="0" xfId="0" applyFont="1" applyFill="1">
      <alignment vertical="center"/>
    </xf>
    <xf numFmtId="0" fontId="13" fillId="10" borderId="0" xfId="0" applyFont="1" applyFill="1" applyAlignment="1">
      <alignment horizontal="center" vertical="center"/>
    </xf>
    <xf numFmtId="0" fontId="72" fillId="10" borderId="0" xfId="0" applyFont="1" applyFill="1">
      <alignment vertical="center"/>
    </xf>
    <xf numFmtId="0" fontId="72" fillId="10" borderId="0" xfId="0" applyFont="1" applyFill="1" applyAlignment="1">
      <alignment vertical="center" wrapText="1"/>
    </xf>
    <xf numFmtId="0" fontId="13" fillId="10" borderId="0" xfId="0" applyFont="1" applyFill="1" applyAlignment="1">
      <alignment vertical="top"/>
    </xf>
    <xf numFmtId="0" fontId="0" fillId="10" borderId="0" xfId="0" applyFill="1" applyAlignment="1">
      <alignment vertical="center" shrinkToFit="1"/>
    </xf>
    <xf numFmtId="0" fontId="49" fillId="10" borderId="0" xfId="0" applyFont="1" applyFill="1">
      <alignment vertical="center"/>
    </xf>
    <xf numFmtId="0" fontId="71" fillId="10" borderId="0" xfId="0" applyFont="1" applyFill="1" applyAlignment="1">
      <alignment vertical="top"/>
    </xf>
    <xf numFmtId="0" fontId="0" fillId="10" borderId="0" xfId="0" applyFill="1" applyAlignment="1">
      <alignment horizontal="center" vertical="center"/>
    </xf>
    <xf numFmtId="0" fontId="9" fillId="5" borderId="0" xfId="4" applyFill="1">
      <alignment vertical="center"/>
    </xf>
    <xf numFmtId="0" fontId="47" fillId="0" borderId="1" xfId="4" applyFont="1" applyBorder="1">
      <alignment vertical="center"/>
    </xf>
    <xf numFmtId="0" fontId="47" fillId="0" borderId="0" xfId="4" applyFont="1">
      <alignment vertical="center"/>
    </xf>
    <xf numFmtId="0" fontId="80" fillId="0" borderId="0" xfId="4" applyFont="1" applyAlignment="1">
      <alignment horizontal="left" vertical="center"/>
    </xf>
    <xf numFmtId="0" fontId="89" fillId="0" borderId="0" xfId="4" applyFont="1" applyAlignment="1">
      <alignment horizontal="center" vertical="center" wrapText="1"/>
    </xf>
    <xf numFmtId="0" fontId="108" fillId="0" borderId="0" xfId="4" applyFont="1">
      <alignment vertical="center"/>
    </xf>
    <xf numFmtId="0" fontId="89" fillId="0" borderId="0" xfId="4" applyFont="1" applyAlignment="1">
      <alignment horizontal="left" vertical="center"/>
    </xf>
    <xf numFmtId="0" fontId="79" fillId="0" borderId="0" xfId="4" applyFont="1">
      <alignment vertical="center"/>
    </xf>
    <xf numFmtId="0" fontId="47" fillId="0" borderId="2" xfId="4" applyFont="1" applyBorder="1">
      <alignment vertical="center"/>
    </xf>
    <xf numFmtId="0" fontId="9" fillId="0" borderId="2" xfId="4" applyBorder="1">
      <alignment vertical="center"/>
    </xf>
    <xf numFmtId="0" fontId="49" fillId="5" borderId="0" xfId="4" applyFont="1" applyFill="1">
      <alignment vertical="center"/>
    </xf>
    <xf numFmtId="0" fontId="3" fillId="10" borderId="0" xfId="6" applyFill="1">
      <alignment vertical="center"/>
    </xf>
    <xf numFmtId="0" fontId="3" fillId="10" borderId="0" xfId="6" applyFill="1" applyAlignment="1">
      <alignment vertical="center" shrinkToFit="1"/>
    </xf>
    <xf numFmtId="0" fontId="84" fillId="0" borderId="0" xfId="4" applyFont="1" applyAlignment="1">
      <alignment horizontal="center" vertical="center" wrapText="1"/>
    </xf>
    <xf numFmtId="0" fontId="19" fillId="0" borderId="0" xfId="0" applyFont="1">
      <alignment vertical="center"/>
    </xf>
    <xf numFmtId="0" fontId="29" fillId="4" borderId="0" xfId="0" applyFont="1" applyFill="1" applyAlignment="1">
      <alignment horizontal="center" vertical="center"/>
    </xf>
    <xf numFmtId="0" fontId="0" fillId="0" borderId="0" xfId="0" applyAlignment="1">
      <alignment horizontal="left" vertical="center"/>
    </xf>
    <xf numFmtId="179" fontId="0" fillId="0" borderId="0" xfId="11" applyNumberFormat="1" applyFont="1" applyFill="1" applyBorder="1" applyAlignment="1" applyProtection="1">
      <alignment horizontal="center" vertical="center"/>
    </xf>
    <xf numFmtId="0" fontId="27" fillId="0" borderId="0" xfId="0" applyFont="1" applyAlignment="1">
      <alignment horizontal="center" vertical="center"/>
    </xf>
    <xf numFmtId="0" fontId="86" fillId="0" borderId="0" xfId="0" applyFont="1" applyAlignment="1">
      <alignment vertical="center" wrapText="1"/>
    </xf>
    <xf numFmtId="0" fontId="127" fillId="0" borderId="41" xfId="0" applyFont="1" applyBorder="1" applyAlignment="1">
      <alignment horizontal="left" vertical="center" indent="1"/>
    </xf>
    <xf numFmtId="0" fontId="86" fillId="0" borderId="0" xfId="0" applyFont="1">
      <alignment vertical="center"/>
    </xf>
    <xf numFmtId="0" fontId="86" fillId="0" borderId="42" xfId="0" applyFont="1" applyBorder="1">
      <alignment vertical="center"/>
    </xf>
    <xf numFmtId="0" fontId="86" fillId="5" borderId="0" xfId="0" applyFont="1" applyFill="1">
      <alignment vertical="center"/>
    </xf>
    <xf numFmtId="0" fontId="86" fillId="0" borderId="41" xfId="0" applyFont="1" applyBorder="1" applyAlignment="1">
      <alignment horizontal="right" vertical="center"/>
    </xf>
    <xf numFmtId="0" fontId="128" fillId="0" borderId="0" xfId="0" applyFont="1">
      <alignment vertical="center"/>
    </xf>
    <xf numFmtId="0" fontId="129" fillId="0" borderId="0" xfId="0" applyFont="1">
      <alignment vertical="center"/>
    </xf>
    <xf numFmtId="0" fontId="126" fillId="0" borderId="2" xfId="0" applyFont="1" applyBorder="1">
      <alignment vertical="center"/>
    </xf>
    <xf numFmtId="0" fontId="126" fillId="0" borderId="0" xfId="0" applyFont="1">
      <alignment vertical="center"/>
    </xf>
    <xf numFmtId="0" fontId="127" fillId="0" borderId="0" xfId="0" applyFont="1" applyAlignment="1">
      <alignment horizontal="left" vertical="center"/>
    </xf>
    <xf numFmtId="0" fontId="68" fillId="0" borderId="2" xfId="0" applyFont="1" applyBorder="1" applyAlignment="1">
      <alignment horizontal="center" vertical="center" wrapText="1"/>
    </xf>
    <xf numFmtId="0" fontId="9" fillId="0" borderId="0" xfId="4" applyAlignment="1">
      <alignment horizontal="center" vertical="center"/>
    </xf>
    <xf numFmtId="0" fontId="78" fillId="5" borderId="0" xfId="0" applyFont="1" applyFill="1">
      <alignment vertical="center"/>
    </xf>
    <xf numFmtId="0" fontId="133" fillId="5" borderId="0" xfId="4" applyFont="1" applyFill="1">
      <alignment vertical="center"/>
    </xf>
    <xf numFmtId="0" fontId="0" fillId="0" borderId="0" xfId="4" applyFont="1">
      <alignment vertical="center"/>
    </xf>
    <xf numFmtId="0" fontId="59" fillId="0" borderId="0" xfId="0" applyFont="1">
      <alignment vertical="center"/>
    </xf>
    <xf numFmtId="0" fontId="0" fillId="4" borderId="0" xfId="0" applyFill="1">
      <alignment vertical="center"/>
    </xf>
    <xf numFmtId="0" fontId="0" fillId="0" borderId="0" xfId="0" applyAlignment="1">
      <alignment vertical="center" shrinkToFit="1"/>
    </xf>
    <xf numFmtId="0" fontId="68" fillId="0" borderId="0" xfId="0" applyFont="1">
      <alignment vertical="center"/>
    </xf>
    <xf numFmtId="0" fontId="68" fillId="0" borderId="2" xfId="0" applyFont="1" applyBorder="1">
      <alignment vertical="center"/>
    </xf>
    <xf numFmtId="0" fontId="136" fillId="0" borderId="0" xfId="0" applyFont="1">
      <alignment vertical="center"/>
    </xf>
    <xf numFmtId="176" fontId="0" fillId="2" borderId="0" xfId="0" applyNumberFormat="1" applyFill="1">
      <alignment vertical="center"/>
    </xf>
    <xf numFmtId="176" fontId="0" fillId="2" borderId="17" xfId="0" applyNumberFormat="1" applyFill="1" applyBorder="1">
      <alignment vertical="center"/>
    </xf>
    <xf numFmtId="176" fontId="0" fillId="2" borderId="1" xfId="0" applyNumberFormat="1" applyFill="1" applyBorder="1">
      <alignment vertical="center"/>
    </xf>
    <xf numFmtId="176" fontId="0" fillId="2" borderId="18" xfId="0" applyNumberFormat="1" applyFill="1" applyBorder="1">
      <alignment vertical="center"/>
    </xf>
    <xf numFmtId="176" fontId="0" fillId="2" borderId="16" xfId="0" applyNumberFormat="1" applyFill="1" applyBorder="1">
      <alignment vertical="center"/>
    </xf>
    <xf numFmtId="0" fontId="0" fillId="0" borderId="8" xfId="0" applyBorder="1">
      <alignment vertical="center"/>
    </xf>
    <xf numFmtId="180" fontId="0" fillId="0" borderId="8" xfId="0" applyNumberFormat="1" applyBorder="1">
      <alignment vertical="center"/>
    </xf>
    <xf numFmtId="180" fontId="0" fillId="0" borderId="0" xfId="0" applyNumberFormat="1">
      <alignment vertical="center"/>
    </xf>
    <xf numFmtId="180" fontId="0" fillId="0" borderId="2" xfId="0" applyNumberFormat="1" applyBorder="1">
      <alignment vertical="center"/>
    </xf>
    <xf numFmtId="0" fontId="28" fillId="0" borderId="0" xfId="0" applyFont="1" applyAlignment="1">
      <alignment vertical="center" wrapText="1"/>
    </xf>
    <xf numFmtId="0" fontId="43" fillId="0" borderId="0" xfId="0" applyFont="1" applyAlignment="1">
      <alignment vertical="center" shrinkToFit="1"/>
    </xf>
    <xf numFmtId="0" fontId="117" fillId="0" borderId="0" xfId="0" applyFont="1" applyProtection="1">
      <alignment vertical="center"/>
      <protection locked="0"/>
    </xf>
    <xf numFmtId="0" fontId="0" fillId="5" borderId="0" xfId="0" applyFill="1" applyAlignment="1">
      <alignment vertical="justify"/>
    </xf>
    <xf numFmtId="0" fontId="1" fillId="10" borderId="0" xfId="13" applyFill="1">
      <alignment vertical="center"/>
    </xf>
    <xf numFmtId="0" fontId="1" fillId="10" borderId="0" xfId="13" applyFill="1" applyAlignment="1">
      <alignment vertical="center" shrinkToFit="1"/>
    </xf>
    <xf numFmtId="0" fontId="47" fillId="0" borderId="2" xfId="13" applyFont="1" applyBorder="1">
      <alignment vertical="center"/>
    </xf>
    <xf numFmtId="0" fontId="83" fillId="0" borderId="0" xfId="13" applyFont="1" applyAlignment="1">
      <alignment vertical="center" wrapText="1"/>
    </xf>
    <xf numFmtId="0" fontId="1" fillId="0" borderId="0" xfId="13">
      <alignment vertical="center"/>
    </xf>
    <xf numFmtId="0" fontId="47" fillId="8" borderId="2" xfId="13" applyFont="1" applyFill="1" applyBorder="1">
      <alignment vertical="center"/>
    </xf>
    <xf numFmtId="0" fontId="55" fillId="0" borderId="0" xfId="0" applyFont="1">
      <alignment vertical="center"/>
    </xf>
    <xf numFmtId="0" fontId="140" fillId="0" borderId="0" xfId="0" applyFont="1" applyAlignment="1">
      <alignment vertical="center" shrinkToFit="1"/>
    </xf>
    <xf numFmtId="0" fontId="59" fillId="11" borderId="0" xfId="0" applyFont="1" applyFill="1">
      <alignment vertical="center"/>
    </xf>
    <xf numFmtId="0" fontId="143" fillId="0" borderId="0" xfId="0" applyFont="1">
      <alignment vertical="center"/>
    </xf>
    <xf numFmtId="0" fontId="141" fillId="0" borderId="0" xfId="0" applyFont="1">
      <alignment vertical="center"/>
    </xf>
    <xf numFmtId="0" fontId="144" fillId="0" borderId="0" xfId="0" applyFont="1">
      <alignment vertical="center"/>
    </xf>
    <xf numFmtId="0" fontId="145" fillId="0" borderId="0" xfId="0" applyFont="1">
      <alignment vertical="center"/>
    </xf>
    <xf numFmtId="0" fontId="146" fillId="0" borderId="0" xfId="0" applyFont="1" applyAlignment="1">
      <alignment vertical="top"/>
    </xf>
    <xf numFmtId="0" fontId="55" fillId="0" borderId="0" xfId="0" applyFont="1" applyAlignment="1">
      <alignment horizontal="center" vertical="center"/>
    </xf>
    <xf numFmtId="0" fontId="149" fillId="0" borderId="0" xfId="0" applyFont="1" applyAlignment="1">
      <alignment vertical="top"/>
    </xf>
    <xf numFmtId="0" fontId="80" fillId="3" borderId="0" xfId="0" applyFont="1" applyFill="1" applyProtection="1">
      <alignment vertical="center"/>
      <protection locked="0"/>
    </xf>
    <xf numFmtId="0" fontId="106" fillId="0" borderId="0" xfId="0" applyFont="1" applyAlignment="1">
      <alignment horizontal="center" vertical="center"/>
    </xf>
    <xf numFmtId="0" fontId="150" fillId="0" borderId="0" xfId="0" applyFont="1">
      <alignment vertical="center"/>
    </xf>
    <xf numFmtId="0" fontId="151" fillId="0" borderId="0" xfId="0" applyFont="1">
      <alignment vertical="center"/>
    </xf>
    <xf numFmtId="0" fontId="152" fillId="0" borderId="0" xfId="0" applyFont="1">
      <alignment vertical="center"/>
    </xf>
    <xf numFmtId="0" fontId="148" fillId="0" borderId="0" xfId="0" applyFont="1" applyAlignment="1">
      <alignment vertical="center" shrinkToFit="1"/>
    </xf>
    <xf numFmtId="9" fontId="106" fillId="0" borderId="0" xfId="1" applyFont="1" applyFill="1" applyBorder="1" applyAlignment="1" applyProtection="1">
      <alignment vertical="center"/>
    </xf>
    <xf numFmtId="0" fontId="59" fillId="0" borderId="0" xfId="0" applyFont="1" applyAlignment="1">
      <alignment vertical="center" wrapText="1"/>
    </xf>
    <xf numFmtId="0" fontId="55" fillId="0" borderId="0" xfId="0" applyFont="1" applyAlignment="1">
      <alignment horizontal="distributed" vertical="center" wrapText="1"/>
    </xf>
    <xf numFmtId="0" fontId="55" fillId="0" borderId="0" xfId="0" applyFont="1" applyAlignment="1">
      <alignment horizontal="left" vertical="center" wrapText="1"/>
    </xf>
    <xf numFmtId="0" fontId="56" fillId="0" borderId="74" xfId="0" applyFont="1" applyBorder="1" applyAlignment="1">
      <alignment horizontal="center" vertical="center"/>
    </xf>
    <xf numFmtId="0" fontId="125" fillId="0" borderId="84" xfId="0" applyFont="1" applyBorder="1" applyAlignment="1">
      <alignment horizontal="center" vertical="center"/>
    </xf>
    <xf numFmtId="0" fontId="56" fillId="3" borderId="87" xfId="0" applyFont="1" applyFill="1" applyBorder="1" applyAlignment="1" applyProtection="1">
      <alignment horizontal="center" vertical="center"/>
      <protection locked="0"/>
    </xf>
    <xf numFmtId="0" fontId="56" fillId="0" borderId="88" xfId="0" applyFont="1" applyBorder="1" applyAlignment="1">
      <alignment horizontal="center" vertical="center"/>
    </xf>
    <xf numFmtId="0" fontId="125" fillId="0" borderId="9" xfId="0" applyFont="1" applyBorder="1" applyAlignment="1">
      <alignment horizontal="center" vertical="center"/>
    </xf>
    <xf numFmtId="0" fontId="56" fillId="3" borderId="89" xfId="0" applyFont="1" applyFill="1" applyBorder="1" applyAlignment="1" applyProtection="1">
      <alignment horizontal="center" vertical="center"/>
      <protection locked="0"/>
    </xf>
    <xf numFmtId="0" fontId="56" fillId="0" borderId="90" xfId="0" applyFont="1" applyBorder="1" applyAlignment="1">
      <alignment horizontal="center" vertical="center"/>
    </xf>
    <xf numFmtId="0" fontId="125" fillId="0" borderId="7" xfId="0" applyFont="1" applyBorder="1">
      <alignment vertical="center"/>
    </xf>
    <xf numFmtId="0" fontId="56" fillId="3" borderId="91" xfId="0" applyFont="1" applyFill="1" applyBorder="1" applyAlignment="1" applyProtection="1">
      <alignment horizontal="center" vertical="center"/>
      <protection locked="0"/>
    </xf>
    <xf numFmtId="0" fontId="56" fillId="0" borderId="92" xfId="0" applyFont="1" applyBorder="1" applyAlignment="1">
      <alignment horizontal="center" vertical="center"/>
    </xf>
    <xf numFmtId="0" fontId="125" fillId="0" borderId="93" xfId="0" applyFont="1" applyBorder="1">
      <alignment vertical="center"/>
    </xf>
    <xf numFmtId="0" fontId="125" fillId="0" borderId="94" xfId="0" applyFont="1" applyBorder="1">
      <alignment vertical="center"/>
    </xf>
    <xf numFmtId="0" fontId="125" fillId="0" borderId="11" xfId="0" applyFont="1" applyBorder="1" applyAlignment="1">
      <alignment horizontal="center" vertical="center"/>
    </xf>
    <xf numFmtId="0" fontId="125" fillId="0" borderId="93" xfId="0" applyFont="1" applyBorder="1" applyAlignment="1">
      <alignment horizontal="center" vertical="center"/>
    </xf>
    <xf numFmtId="0" fontId="56" fillId="3" borderId="96" xfId="0" applyFont="1" applyFill="1" applyBorder="1" applyAlignment="1" applyProtection="1">
      <alignment horizontal="center" vertical="center"/>
      <protection locked="0"/>
    </xf>
    <xf numFmtId="0" fontId="56" fillId="0" borderId="97" xfId="0" applyFont="1" applyBorder="1" applyAlignment="1">
      <alignment horizontal="center" vertical="center"/>
    </xf>
    <xf numFmtId="0" fontId="125" fillId="0" borderId="98" xfId="0" applyFont="1" applyBorder="1" applyAlignment="1">
      <alignment horizontal="center" vertical="center"/>
    </xf>
    <xf numFmtId="0" fontId="125" fillId="0" borderId="100" xfId="0" applyFont="1" applyBorder="1" applyAlignment="1">
      <alignment horizontal="center" vertical="center"/>
    </xf>
    <xf numFmtId="0" fontId="56" fillId="0" borderId="103" xfId="0" applyFont="1" applyBorder="1" applyAlignment="1">
      <alignment horizontal="center" vertical="center"/>
    </xf>
    <xf numFmtId="0" fontId="125" fillId="0" borderId="6" xfId="0" applyFont="1" applyBorder="1" applyAlignment="1">
      <alignment horizontal="left" vertical="center"/>
    </xf>
    <xf numFmtId="0" fontId="125" fillId="0" borderId="22" xfId="0" applyFont="1" applyBorder="1" applyAlignment="1">
      <alignment horizontal="left" vertical="center"/>
    </xf>
    <xf numFmtId="0" fontId="125" fillId="3" borderId="91" xfId="0" applyFont="1" applyFill="1" applyBorder="1" applyAlignment="1" applyProtection="1">
      <alignment horizontal="center" vertical="center"/>
      <protection locked="0"/>
    </xf>
    <xf numFmtId="0" fontId="125" fillId="0" borderId="92" xfId="0" applyFont="1" applyBorder="1" applyAlignment="1">
      <alignment horizontal="center" vertical="center"/>
    </xf>
    <xf numFmtId="0" fontId="125" fillId="0" borderId="94" xfId="0" applyFont="1" applyBorder="1" applyAlignment="1">
      <alignment horizontal="left" vertical="center"/>
    </xf>
    <xf numFmtId="0" fontId="125" fillId="0" borderId="95" xfId="0" applyFont="1" applyBorder="1" applyAlignment="1">
      <alignment horizontal="left" vertical="center"/>
    </xf>
    <xf numFmtId="0" fontId="125" fillId="3" borderId="96" xfId="0" applyFont="1" applyFill="1" applyBorder="1" applyAlignment="1" applyProtection="1">
      <alignment horizontal="center" vertical="center"/>
      <protection locked="0"/>
    </xf>
    <xf numFmtId="0" fontId="125" fillId="0" borderId="97" xfId="0" applyFont="1" applyBorder="1" applyAlignment="1">
      <alignment horizontal="center" vertical="center"/>
    </xf>
    <xf numFmtId="0" fontId="125" fillId="3" borderId="89" xfId="0" applyFont="1" applyFill="1" applyBorder="1" applyAlignment="1" applyProtection="1">
      <alignment horizontal="center" vertical="center"/>
      <protection locked="0"/>
    </xf>
    <xf numFmtId="0" fontId="125" fillId="0" borderId="90" xfId="0" applyFont="1" applyBorder="1" applyAlignment="1">
      <alignment horizontal="center" vertical="center"/>
    </xf>
    <xf numFmtId="0" fontId="125" fillId="0" borderId="8" xfId="0" applyFont="1" applyBorder="1" applyAlignment="1">
      <alignment horizontal="center" vertical="center"/>
    </xf>
    <xf numFmtId="0" fontId="125" fillId="3" borderId="10" xfId="0" applyFont="1" applyFill="1" applyBorder="1" applyAlignment="1" applyProtection="1">
      <alignment horizontal="center" vertical="center"/>
      <protection locked="0"/>
    </xf>
    <xf numFmtId="0" fontId="125" fillId="0" borderId="99" xfId="0" applyFont="1" applyBorder="1" applyAlignment="1">
      <alignment horizontal="center" vertical="center"/>
    </xf>
    <xf numFmtId="0" fontId="125" fillId="0" borderId="85" xfId="0" applyFont="1" applyBorder="1" applyAlignment="1">
      <alignment horizontal="left" vertical="center"/>
    </xf>
    <xf numFmtId="0" fontId="125" fillId="0" borderId="86" xfId="0" applyFont="1" applyBorder="1" applyAlignment="1">
      <alignment horizontal="left" vertical="center"/>
    </xf>
    <xf numFmtId="0" fontId="80" fillId="0" borderId="0" xfId="4" applyFont="1">
      <alignment vertical="center"/>
    </xf>
    <xf numFmtId="0" fontId="125" fillId="0" borderId="84" xfId="4" applyFont="1" applyBorder="1" applyAlignment="1">
      <alignment horizontal="center" vertical="center"/>
    </xf>
    <xf numFmtId="0" fontId="125" fillId="0" borderId="85" xfId="4" applyFont="1" applyBorder="1" applyAlignment="1">
      <alignment horizontal="left" vertical="center"/>
    </xf>
    <xf numFmtId="0" fontId="125" fillId="0" borderId="86" xfId="4" applyFont="1" applyBorder="1" applyAlignment="1">
      <alignment horizontal="left" vertical="center"/>
    </xf>
    <xf numFmtId="0" fontId="125" fillId="0" borderId="90" xfId="4" applyFont="1" applyBorder="1" applyAlignment="1">
      <alignment horizontal="center" vertical="center"/>
    </xf>
    <xf numFmtId="0" fontId="157" fillId="4" borderId="0" xfId="4" applyFont="1" applyFill="1">
      <alignment vertical="center"/>
    </xf>
    <xf numFmtId="0" fontId="80" fillId="11" borderId="0" xfId="4" applyFont="1" applyFill="1">
      <alignment vertical="center"/>
    </xf>
    <xf numFmtId="0" fontId="56" fillId="0" borderId="108" xfId="0" applyFont="1" applyBorder="1" applyAlignment="1">
      <alignment horizontal="center" vertical="center"/>
    </xf>
    <xf numFmtId="0" fontId="56" fillId="0" borderId="18" xfId="0" applyFont="1" applyBorder="1" applyAlignment="1">
      <alignment horizontal="center" vertical="center"/>
    </xf>
    <xf numFmtId="0" fontId="55" fillId="0" borderId="0" xfId="0" applyFont="1" applyAlignment="1">
      <alignment horizontal="distributed" vertical="center"/>
    </xf>
    <xf numFmtId="0" fontId="55" fillId="0" borderId="0" xfId="0" applyFont="1" applyAlignment="1">
      <alignment vertical="center" wrapText="1"/>
    </xf>
    <xf numFmtId="0" fontId="56" fillId="0" borderId="0" xfId="0" applyFont="1" applyAlignment="1">
      <alignment horizontal="right" vertical="center"/>
    </xf>
    <xf numFmtId="0" fontId="55" fillId="0" borderId="0" xfId="0" applyFont="1" applyAlignment="1">
      <alignment horizontal="center" vertical="center" wrapText="1"/>
    </xf>
    <xf numFmtId="0" fontId="55" fillId="11" borderId="0" xfId="0" applyFont="1" applyFill="1">
      <alignment vertical="center"/>
    </xf>
    <xf numFmtId="0" fontId="55" fillId="11" borderId="0" xfId="0" applyFont="1" applyFill="1" applyAlignment="1">
      <alignment horizontal="center" vertical="center"/>
    </xf>
    <xf numFmtId="0" fontId="150" fillId="11" borderId="0" xfId="0" applyFont="1" applyFill="1">
      <alignment vertical="center"/>
    </xf>
    <xf numFmtId="0" fontId="18" fillId="0" borderId="8" xfId="4" applyFont="1" applyBorder="1" applyAlignment="1">
      <alignment vertical="center" wrapText="1"/>
    </xf>
    <xf numFmtId="0" fontId="18" fillId="0" borderId="8" xfId="4" applyFont="1" applyBorder="1">
      <alignment vertical="center"/>
    </xf>
    <xf numFmtId="0" fontId="121" fillId="0" borderId="0" xfId="4" applyFont="1" applyProtection="1">
      <alignment vertical="center"/>
      <protection locked="0"/>
    </xf>
    <xf numFmtId="0" fontId="139" fillId="0" borderId="94" xfId="0" applyFont="1" applyBorder="1">
      <alignment vertical="center"/>
    </xf>
    <xf numFmtId="0" fontId="139" fillId="0" borderId="94" xfId="0" applyFont="1" applyBorder="1" applyAlignment="1">
      <alignment horizontal="left" vertical="center"/>
    </xf>
    <xf numFmtId="0" fontId="139" fillId="0" borderId="0" xfId="0" applyFont="1" applyAlignment="1">
      <alignment horizontal="left" vertical="center"/>
    </xf>
    <xf numFmtId="0" fontId="139" fillId="0" borderId="85" xfId="0" applyFont="1" applyBorder="1" applyAlignment="1">
      <alignment horizontal="left" vertical="center"/>
    </xf>
    <xf numFmtId="0" fontId="47" fillId="8" borderId="0" xfId="13" applyFont="1" applyFill="1">
      <alignment vertical="center"/>
    </xf>
    <xf numFmtId="0" fontId="0" fillId="8" borderId="0" xfId="4" applyFont="1" applyFill="1">
      <alignment vertical="center"/>
    </xf>
    <xf numFmtId="0" fontId="73" fillId="8" borderId="2" xfId="4" applyFont="1" applyFill="1" applyBorder="1" applyAlignment="1">
      <alignment horizontal="center" vertical="center" wrapText="1"/>
    </xf>
    <xf numFmtId="0" fontId="73" fillId="8" borderId="0" xfId="4" applyFont="1" applyFill="1" applyAlignment="1">
      <alignment horizontal="center" vertical="center" wrapText="1"/>
    </xf>
    <xf numFmtId="0" fontId="68" fillId="0" borderId="0" xfId="4" applyFont="1">
      <alignment vertical="center"/>
    </xf>
    <xf numFmtId="0" fontId="125" fillId="3" borderId="86" xfId="0" applyFont="1" applyFill="1" applyBorder="1" applyAlignment="1" applyProtection="1">
      <alignment horizontal="center" vertical="center"/>
      <protection locked="0"/>
    </xf>
    <xf numFmtId="0" fontId="125" fillId="3" borderId="14" xfId="0" applyFont="1" applyFill="1" applyBorder="1" applyAlignment="1" applyProtection="1">
      <alignment horizontal="center" vertical="center"/>
      <protection locked="0"/>
    </xf>
    <xf numFmtId="0" fontId="125" fillId="3" borderId="22" xfId="0" applyFont="1" applyFill="1" applyBorder="1" applyAlignment="1" applyProtection="1">
      <alignment horizontal="center" vertical="center"/>
      <protection locked="0"/>
    </xf>
    <xf numFmtId="0" fontId="125" fillId="2" borderId="22" xfId="0" applyFont="1" applyFill="1" applyBorder="1" applyAlignment="1">
      <alignment horizontal="center" vertical="center"/>
    </xf>
    <xf numFmtId="0" fontId="125" fillId="2" borderId="95" xfId="0" applyFont="1" applyFill="1" applyBorder="1" applyAlignment="1">
      <alignment horizontal="center" vertical="center"/>
    </xf>
    <xf numFmtId="0" fontId="125" fillId="2" borderId="14" xfId="0" applyFont="1" applyFill="1" applyBorder="1" applyAlignment="1">
      <alignment horizontal="center" vertical="center"/>
    </xf>
    <xf numFmtId="0" fontId="125" fillId="2" borderId="113" xfId="0" applyFont="1" applyFill="1" applyBorder="1" applyAlignment="1">
      <alignment horizontal="center" vertical="center"/>
    </xf>
    <xf numFmtId="0" fontId="125" fillId="2" borderId="17" xfId="0" applyFont="1" applyFill="1" applyBorder="1" applyAlignment="1">
      <alignment horizontal="center" vertical="center"/>
    </xf>
    <xf numFmtId="0" fontId="125" fillId="3" borderId="95" xfId="0" applyFont="1" applyFill="1" applyBorder="1" applyAlignment="1" applyProtection="1">
      <alignment horizontal="center" vertical="center"/>
      <protection locked="0"/>
    </xf>
    <xf numFmtId="0" fontId="125" fillId="3" borderId="5" xfId="0" applyFont="1" applyFill="1" applyBorder="1" applyAlignment="1" applyProtection="1">
      <alignment horizontal="center" vertical="center"/>
      <protection locked="0"/>
    </xf>
    <xf numFmtId="0" fontId="125" fillId="3" borderId="102" xfId="0" applyFont="1" applyFill="1" applyBorder="1" applyAlignment="1" applyProtection="1">
      <alignment horizontal="center" vertical="center"/>
      <protection locked="0"/>
    </xf>
    <xf numFmtId="0" fontId="125" fillId="3" borderId="104" xfId="0" applyFont="1" applyFill="1" applyBorder="1" applyAlignment="1" applyProtection="1">
      <alignment horizontal="center" vertical="center"/>
      <protection locked="0"/>
    </xf>
    <xf numFmtId="0" fontId="73" fillId="0" borderId="0" xfId="4" applyFont="1" applyAlignment="1">
      <alignment horizontal="center" vertical="center" wrapText="1"/>
    </xf>
    <xf numFmtId="0" fontId="9" fillId="8" borderId="8" xfId="4" applyFill="1" applyBorder="1" applyAlignment="1">
      <alignment vertical="center" wrapText="1"/>
    </xf>
    <xf numFmtId="0" fontId="0" fillId="8" borderId="91" xfId="4" applyFont="1" applyFill="1" applyBorder="1" applyAlignment="1">
      <alignment horizontal="left" vertical="center" wrapText="1" indent="1"/>
    </xf>
    <xf numFmtId="0" fontId="0" fillId="8" borderId="96" xfId="4" applyFont="1" applyFill="1" applyBorder="1" applyAlignment="1">
      <alignment horizontal="left" vertical="center" wrapText="1" indent="1"/>
    </xf>
    <xf numFmtId="0" fontId="0" fillId="8" borderId="115" xfId="4" applyFont="1" applyFill="1" applyBorder="1" applyAlignment="1">
      <alignment horizontal="left" vertical="center" wrapText="1" indent="1"/>
    </xf>
    <xf numFmtId="0" fontId="9" fillId="8" borderId="9" xfId="4" applyFill="1" applyBorder="1" applyAlignment="1">
      <alignment vertical="center" wrapText="1"/>
    </xf>
    <xf numFmtId="0" fontId="0" fillId="8" borderId="89"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169" fillId="8" borderId="0" xfId="4" applyFont="1" applyFill="1">
      <alignment vertical="center"/>
    </xf>
    <xf numFmtId="0" fontId="0" fillId="4" borderId="2" xfId="0" applyFill="1" applyBorder="1" applyAlignment="1">
      <alignment horizontal="center" vertical="center"/>
    </xf>
    <xf numFmtId="176" fontId="60" fillId="4" borderId="2" xfId="13" applyNumberFormat="1" applyFont="1" applyFill="1" applyBorder="1" applyAlignment="1">
      <alignment horizontal="center" vertical="center"/>
    </xf>
    <xf numFmtId="176" fontId="79"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60" fillId="4" borderId="0" xfId="13" applyNumberFormat="1" applyFont="1" applyFill="1" applyAlignment="1">
      <alignment horizontal="center" vertical="center"/>
    </xf>
    <xf numFmtId="0" fontId="9" fillId="4" borderId="0" xfId="4" applyFill="1" applyAlignment="1">
      <alignment horizontal="center" vertical="center"/>
    </xf>
    <xf numFmtId="0" fontId="32" fillId="5" borderId="0" xfId="0" applyFont="1" applyFill="1" applyAlignment="1">
      <alignment vertical="center" shrinkToFit="1"/>
    </xf>
    <xf numFmtId="0" fontId="171" fillId="5" borderId="0" xfId="0" applyFont="1" applyFill="1">
      <alignment vertical="center"/>
    </xf>
    <xf numFmtId="0" fontId="30" fillId="0" borderId="1" xfId="0" applyFont="1" applyBorder="1" applyAlignment="1">
      <alignment horizontal="center" vertical="center"/>
    </xf>
    <xf numFmtId="0" fontId="11" fillId="0" borderId="0" xfId="0" applyFont="1" applyAlignment="1">
      <alignment horizontal="center" vertical="center"/>
    </xf>
    <xf numFmtId="0" fontId="177" fillId="6" borderId="3" xfId="0" applyFont="1" applyFill="1" applyBorder="1" applyAlignment="1" applyProtection="1">
      <alignment horizontal="center" vertical="center" wrapText="1"/>
      <protection locked="0"/>
    </xf>
    <xf numFmtId="0" fontId="32" fillId="0" borderId="1" xfId="0" applyFont="1" applyBorder="1" applyAlignment="1">
      <alignment horizontal="center" vertical="center"/>
    </xf>
    <xf numFmtId="0" fontId="178" fillId="0" borderId="3" xfId="0" applyFont="1" applyBorder="1" applyAlignment="1">
      <alignment horizontal="center" vertical="center"/>
    </xf>
    <xf numFmtId="38" fontId="37" fillId="0" borderId="37" xfId="0" applyNumberFormat="1" applyFont="1" applyBorder="1">
      <alignment vertical="center"/>
    </xf>
    <xf numFmtId="0" fontId="11" fillId="0" borderId="37" xfId="0" applyFont="1" applyBorder="1">
      <alignment vertical="center"/>
    </xf>
    <xf numFmtId="0" fontId="4" fillId="13" borderId="116" xfId="14" applyFill="1" applyBorder="1" applyAlignment="1">
      <alignment horizontal="center" vertical="center"/>
    </xf>
    <xf numFmtId="0" fontId="4" fillId="14" borderId="117" xfId="14" applyFill="1" applyBorder="1" applyAlignment="1">
      <alignment horizontal="left" vertical="center" wrapText="1"/>
    </xf>
    <xf numFmtId="0" fontId="180" fillId="8" borderId="7" xfId="4" applyFont="1" applyFill="1" applyBorder="1" applyAlignment="1">
      <alignment horizontal="center" vertical="center" wrapText="1"/>
    </xf>
    <xf numFmtId="0" fontId="180" fillId="0" borderId="5" xfId="4" applyFont="1" applyBorder="1" applyAlignment="1">
      <alignment horizontal="left" vertical="center" wrapText="1" indent="1"/>
    </xf>
    <xf numFmtId="0" fontId="180" fillId="8" borderId="7" xfId="4" applyFont="1" applyFill="1" applyBorder="1" applyAlignment="1">
      <alignment horizontal="center" vertical="center"/>
    </xf>
    <xf numFmtId="0" fontId="180" fillId="8" borderId="5" xfId="4" applyFont="1" applyFill="1" applyBorder="1" applyAlignment="1">
      <alignment horizontal="left" vertical="center" wrapText="1" indent="1"/>
    </xf>
    <xf numFmtId="0" fontId="180" fillId="8" borderId="4" xfId="4" applyFont="1" applyFill="1" applyBorder="1" applyAlignment="1">
      <alignment horizontal="center" vertical="center"/>
    </xf>
    <xf numFmtId="0" fontId="125" fillId="0" borderId="94" xfId="0" applyFont="1" applyBorder="1" applyAlignment="1">
      <alignment horizontal="center" vertical="center"/>
    </xf>
    <xf numFmtId="0" fontId="125" fillId="3" borderId="23" xfId="0" applyFont="1" applyFill="1" applyBorder="1" applyAlignment="1" applyProtection="1">
      <alignment horizontal="center" vertical="center"/>
      <protection locked="0"/>
    </xf>
    <xf numFmtId="0" fontId="125" fillId="3" borderId="17" xfId="0" applyFont="1" applyFill="1" applyBorder="1" applyAlignment="1" applyProtection="1">
      <alignment horizontal="center" vertical="center"/>
      <protection locked="0"/>
    </xf>
    <xf numFmtId="0" fontId="125" fillId="3" borderId="18" xfId="0" applyFont="1" applyFill="1" applyBorder="1" applyAlignment="1" applyProtection="1">
      <alignment horizontal="center" vertical="center"/>
      <protection locked="0"/>
    </xf>
    <xf numFmtId="0" fontId="125" fillId="0" borderId="6" xfId="0" applyFont="1" applyBorder="1" applyAlignment="1">
      <alignment horizontal="center" vertical="center"/>
    </xf>
    <xf numFmtId="0" fontId="43" fillId="15" borderId="4" xfId="0" applyFont="1" applyFill="1" applyBorder="1" applyAlignment="1">
      <alignment horizontal="right" vertical="center"/>
    </xf>
    <xf numFmtId="0" fontId="43" fillId="15" borderId="5" xfId="0" applyFont="1" applyFill="1" applyBorder="1" applyAlignment="1">
      <alignment horizontal="left" vertical="center"/>
    </xf>
    <xf numFmtId="0" fontId="22" fillId="0" borderId="0" xfId="0" applyFont="1" applyAlignment="1">
      <alignment horizontal="center" vertical="center"/>
    </xf>
    <xf numFmtId="0" fontId="49" fillId="0" borderId="0" xfId="0" applyFont="1" applyAlignment="1">
      <alignment vertical="center" wrapText="1"/>
    </xf>
    <xf numFmtId="0" fontId="49" fillId="0" borderId="0" xfId="0" applyFont="1">
      <alignment vertical="center"/>
    </xf>
    <xf numFmtId="0" fontId="0" fillId="0" borderId="0" xfId="0" applyAlignment="1">
      <alignment horizontal="center" vertical="center" wrapText="1"/>
    </xf>
    <xf numFmtId="0" fontId="80" fillId="0" borderId="0" xfId="4" applyFont="1" applyAlignment="1">
      <alignment horizontal="left" vertical="top" wrapText="1"/>
    </xf>
    <xf numFmtId="0" fontId="73" fillId="0" borderId="0" xfId="0" applyFont="1" applyAlignment="1">
      <alignment horizontal="center" vertical="center"/>
    </xf>
    <xf numFmtId="0" fontId="20" fillId="0" borderId="0" xfId="0" applyFont="1">
      <alignment vertical="center"/>
    </xf>
    <xf numFmtId="0" fontId="26" fillId="0" borderId="0" xfId="0" applyFont="1">
      <alignment vertical="center"/>
    </xf>
    <xf numFmtId="0" fontId="101"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0" fontId="105" fillId="0" borderId="0" xfId="0" applyFont="1">
      <alignment vertical="center"/>
    </xf>
    <xf numFmtId="0" fontId="27" fillId="0" borderId="0" xfId="0" applyFont="1" applyAlignment="1">
      <alignment vertical="top" wrapText="1"/>
    </xf>
    <xf numFmtId="38" fontId="32" fillId="0" borderId="0" xfId="3" applyFont="1" applyFill="1" applyBorder="1" applyProtection="1">
      <alignment vertical="center"/>
    </xf>
    <xf numFmtId="0" fontId="43" fillId="0" borderId="0" xfId="0" applyFont="1" applyAlignment="1">
      <alignment horizontal="center" vertical="center"/>
    </xf>
    <xf numFmtId="0" fontId="32" fillId="0" borderId="0" xfId="0" applyFont="1" applyAlignment="1">
      <alignment horizontal="left" vertical="center"/>
    </xf>
    <xf numFmtId="0" fontId="43" fillId="0" borderId="0" xfId="0" applyFont="1" applyAlignment="1">
      <alignment horizontal="right" vertical="center"/>
    </xf>
    <xf numFmtId="0" fontId="65" fillId="0" borderId="0" xfId="0" applyFont="1" applyAlignment="1">
      <alignment horizontal="left" vertical="center"/>
    </xf>
    <xf numFmtId="0" fontId="41" fillId="0" borderId="0" xfId="0" applyFont="1" applyAlignment="1">
      <alignment horizontal="left" vertical="center"/>
    </xf>
    <xf numFmtId="0" fontId="40" fillId="0" borderId="0" xfId="0" applyFont="1" applyAlignment="1">
      <alignment horizontal="center" vertical="center"/>
    </xf>
    <xf numFmtId="0" fontId="40" fillId="0" borderId="0" xfId="0" applyFont="1">
      <alignment vertical="center"/>
    </xf>
    <xf numFmtId="0" fontId="35" fillId="0" borderId="0" xfId="0" applyFont="1" applyAlignment="1">
      <alignment horizontal="center" vertical="center"/>
    </xf>
    <xf numFmtId="0" fontId="36" fillId="0" borderId="0" xfId="0" applyFont="1">
      <alignment vertical="center"/>
    </xf>
    <xf numFmtId="0" fontId="35" fillId="0" borderId="0" xfId="0" applyFont="1">
      <alignment vertical="center"/>
    </xf>
    <xf numFmtId="38" fontId="35" fillId="0" borderId="0" xfId="3" applyFont="1" applyFill="1" applyBorder="1" applyProtection="1">
      <alignment vertical="center"/>
    </xf>
    <xf numFmtId="0" fontId="35"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61" fillId="0" borderId="0" xfId="0" applyFont="1" applyAlignment="1">
      <alignment horizontal="center" vertical="center"/>
    </xf>
    <xf numFmtId="0" fontId="63" fillId="0" borderId="0" xfId="0" applyFont="1" applyAlignment="1">
      <alignment horizontal="left" vertical="center"/>
    </xf>
    <xf numFmtId="0" fontId="64" fillId="0" borderId="0" xfId="0" applyFont="1">
      <alignment vertical="center"/>
    </xf>
    <xf numFmtId="0" fontId="69" fillId="0" borderId="0" xfId="0" applyFont="1">
      <alignment vertical="center"/>
    </xf>
    <xf numFmtId="0" fontId="70" fillId="0" borderId="0" xfId="0" applyFont="1" applyAlignment="1">
      <alignment horizontal="center" vertical="center"/>
    </xf>
    <xf numFmtId="0" fontId="70" fillId="0" borderId="0" xfId="0" applyFont="1">
      <alignment vertical="center"/>
    </xf>
    <xf numFmtId="0" fontId="13" fillId="0" borderId="0" xfId="0" applyFont="1" applyAlignment="1">
      <alignment horizontal="left" vertical="center" wrapText="1"/>
    </xf>
    <xf numFmtId="0" fontId="71" fillId="0" borderId="0" xfId="0" applyFont="1" applyAlignment="1">
      <alignment horizontal="left" vertical="center" wrapText="1"/>
    </xf>
    <xf numFmtId="0" fontId="72" fillId="0" borderId="0" xfId="0" applyFont="1" applyAlignment="1">
      <alignment vertical="center" wrapText="1"/>
    </xf>
    <xf numFmtId="0" fontId="14" fillId="0" borderId="0" xfId="0" applyFont="1" applyAlignment="1">
      <alignment horizontal="center" vertical="center"/>
    </xf>
    <xf numFmtId="0" fontId="72" fillId="0" borderId="0" xfId="0" applyFont="1">
      <alignment vertical="center"/>
    </xf>
    <xf numFmtId="0" fontId="14" fillId="0" borderId="0" xfId="0" applyFont="1" applyAlignment="1">
      <alignment vertical="center" wrapText="1"/>
    </xf>
    <xf numFmtId="0" fontId="14" fillId="0" borderId="0" xfId="0" applyFont="1" applyAlignment="1">
      <alignment horizontal="left" vertical="center"/>
    </xf>
    <xf numFmtId="0" fontId="14" fillId="0" borderId="0" xfId="0" applyFont="1" applyAlignment="1">
      <alignment horizontal="left" vertical="center" wrapText="1"/>
    </xf>
    <xf numFmtId="0" fontId="9" fillId="8" borderId="0" xfId="4" applyFill="1" applyAlignment="1">
      <alignment horizontal="center" vertical="center"/>
    </xf>
    <xf numFmtId="0" fontId="20" fillId="8" borderId="0" xfId="4" applyFont="1" applyFill="1">
      <alignment vertical="center"/>
    </xf>
    <xf numFmtId="0" fontId="49"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101" fillId="8" borderId="0" xfId="4" applyFont="1" applyFill="1" applyAlignment="1">
      <alignment horizontal="left" vertical="center"/>
    </xf>
    <xf numFmtId="0" fontId="3" fillId="8" borderId="0" xfId="6" applyFill="1">
      <alignment vertical="center"/>
    </xf>
    <xf numFmtId="0" fontId="9" fillId="0" borderId="0" xfId="4" applyAlignment="1">
      <alignment horizontal="left" vertical="center" wrapText="1"/>
    </xf>
    <xf numFmtId="0" fontId="101" fillId="0" borderId="0" xfId="4" applyFont="1" applyAlignment="1">
      <alignment horizontal="left" vertical="center"/>
    </xf>
    <xf numFmtId="0" fontId="49" fillId="0" borderId="0" xfId="4" applyFont="1">
      <alignment vertical="center"/>
    </xf>
    <xf numFmtId="0" fontId="9" fillId="8" borderId="0" xfId="9" applyFill="1" applyAlignment="1">
      <alignment horizontal="center" vertical="center"/>
    </xf>
    <xf numFmtId="0" fontId="20" fillId="8" borderId="0" xfId="9" applyFont="1" applyFill="1">
      <alignment vertical="center"/>
    </xf>
    <xf numFmtId="0" fontId="78" fillId="8" borderId="0" xfId="9" applyFont="1" applyFill="1">
      <alignment vertical="center"/>
    </xf>
    <xf numFmtId="0" fontId="20" fillId="8" borderId="0" xfId="9" applyFont="1" applyFill="1" applyAlignment="1">
      <alignment horizontal="center" vertical="center"/>
    </xf>
    <xf numFmtId="0" fontId="68" fillId="8" borderId="0" xfId="9" applyFont="1" applyFill="1">
      <alignment vertical="center"/>
    </xf>
    <xf numFmtId="0" fontId="13" fillId="8" borderId="0" xfId="9" applyFont="1" applyFill="1">
      <alignment vertical="center"/>
    </xf>
    <xf numFmtId="0" fontId="13" fillId="8" borderId="0" xfId="9" applyFont="1" applyFill="1" applyAlignment="1">
      <alignment horizontal="left" vertical="center"/>
    </xf>
    <xf numFmtId="0" fontId="49" fillId="8" borderId="0" xfId="9" applyFont="1" applyFill="1">
      <alignment vertical="center"/>
    </xf>
    <xf numFmtId="0" fontId="35" fillId="8" borderId="0" xfId="9" applyFont="1" applyFill="1">
      <alignment vertical="center"/>
    </xf>
    <xf numFmtId="0" fontId="58" fillId="0" borderId="0" xfId="0" applyFont="1" applyAlignment="1">
      <alignment horizontal="center" vertical="center"/>
    </xf>
    <xf numFmtId="0" fontId="71" fillId="0" borderId="0" xfId="0" applyFont="1" applyAlignment="1">
      <alignment vertical="top"/>
    </xf>
    <xf numFmtId="0" fontId="86" fillId="8" borderId="0" xfId="9" applyFont="1" applyFill="1">
      <alignment vertical="center"/>
    </xf>
    <xf numFmtId="0" fontId="13" fillId="8" borderId="0" xfId="9" applyFont="1" applyFill="1" applyAlignment="1">
      <alignment horizontal="center" vertical="center"/>
    </xf>
    <xf numFmtId="0" fontId="35" fillId="8" borderId="0" xfId="9" applyFont="1" applyFill="1" applyAlignment="1">
      <alignment horizontal="center" vertical="center"/>
    </xf>
    <xf numFmtId="0" fontId="1" fillId="8" borderId="0" xfId="13" applyFill="1">
      <alignment vertical="center"/>
    </xf>
    <xf numFmtId="0" fontId="88" fillId="0" borderId="0" xfId="0" applyFont="1" applyAlignment="1">
      <alignment horizontal="left" vertical="center"/>
    </xf>
    <xf numFmtId="0" fontId="103" fillId="0" borderId="0" xfId="0" applyFont="1" applyAlignment="1">
      <alignment horizontal="left" vertical="center"/>
    </xf>
    <xf numFmtId="0" fontId="90" fillId="0" borderId="0" xfId="0" applyFont="1">
      <alignment vertical="center"/>
    </xf>
    <xf numFmtId="0" fontId="93" fillId="0" borderId="0" xfId="0" applyFont="1" applyAlignment="1">
      <alignment horizontal="left" vertical="center"/>
    </xf>
    <xf numFmtId="0" fontId="68" fillId="0" borderId="0" xfId="0" applyFont="1" applyAlignment="1">
      <alignment vertical="center" wrapText="1"/>
    </xf>
    <xf numFmtId="0" fontId="78" fillId="0" borderId="0" xfId="0" applyFont="1">
      <alignment vertical="center"/>
    </xf>
    <xf numFmtId="0" fontId="30" fillId="0" borderId="0" xfId="0" applyFont="1" applyAlignment="1">
      <alignment horizontal="center" vertical="center"/>
    </xf>
    <xf numFmtId="0" fontId="68"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49" fillId="4" borderId="0" xfId="0" applyFont="1" applyFill="1">
      <alignment vertical="center"/>
    </xf>
    <xf numFmtId="0" fontId="164" fillId="0" borderId="0" xfId="0" applyFont="1" applyAlignment="1">
      <alignment horizontal="left" vertical="center"/>
    </xf>
    <xf numFmtId="0" fontId="93" fillId="0" borderId="0" xfId="4" applyFont="1" applyAlignment="1">
      <alignment horizontal="left" vertical="center" wrapText="1"/>
    </xf>
    <xf numFmtId="0" fontId="22" fillId="0" borderId="0" xfId="4" applyFont="1" applyAlignment="1">
      <alignment horizontal="center" vertical="center"/>
    </xf>
    <xf numFmtId="0" fontId="20" fillId="0" borderId="0" xfId="4" applyFont="1">
      <alignment vertical="center"/>
    </xf>
    <xf numFmtId="0" fontId="20" fillId="0" borderId="0" xfId="4" applyFont="1" applyAlignment="1">
      <alignment horizontal="center" vertical="center"/>
    </xf>
    <xf numFmtId="0" fontId="109" fillId="0" borderId="0" xfId="4" applyFont="1" applyAlignment="1">
      <alignment horizontal="center" vertical="center"/>
    </xf>
    <xf numFmtId="0" fontId="93" fillId="0" borderId="0" xfId="4" applyFont="1" applyAlignment="1">
      <alignment vertical="center" wrapText="1"/>
    </xf>
    <xf numFmtId="0" fontId="138" fillId="0" borderId="0" xfId="4" applyFont="1">
      <alignment vertical="center"/>
    </xf>
    <xf numFmtId="0" fontId="93" fillId="0" borderId="0" xfId="4" applyFont="1" applyAlignment="1">
      <alignment horizontal="left" vertical="center"/>
    </xf>
    <xf numFmtId="0" fontId="53" fillId="15" borderId="3" xfId="0" applyFont="1" applyFill="1" applyBorder="1" applyAlignment="1">
      <alignment horizontal="center" vertical="center"/>
    </xf>
    <xf numFmtId="0" fontId="28" fillId="15" borderId="4" xfId="0" applyFont="1" applyFill="1" applyBorder="1" applyAlignment="1">
      <alignment horizontal="center" vertical="center" wrapText="1"/>
    </xf>
    <xf numFmtId="0" fontId="28" fillId="15" borderId="37" xfId="0" applyFont="1" applyFill="1" applyBorder="1" applyAlignment="1">
      <alignment horizontal="center" vertical="center" wrapText="1"/>
    </xf>
    <xf numFmtId="0" fontId="186" fillId="15" borderId="37" xfId="0" applyFont="1" applyFill="1" applyBorder="1" applyAlignment="1">
      <alignment vertical="center" wrapText="1"/>
    </xf>
    <xf numFmtId="178" fontId="115" fillId="15" borderId="4" xfId="0" applyNumberFormat="1" applyFont="1" applyFill="1" applyBorder="1" applyAlignment="1" applyProtection="1">
      <alignment horizontal="center" vertical="center" shrinkToFit="1"/>
      <protection locked="0"/>
    </xf>
    <xf numFmtId="0" fontId="32" fillId="15" borderId="37" xfId="0" applyFont="1" applyFill="1" applyBorder="1" applyAlignment="1" applyProtection="1">
      <alignment horizontal="center" vertical="center"/>
      <protection locked="0"/>
    </xf>
    <xf numFmtId="178" fontId="115" fillId="15" borderId="5" xfId="0" applyNumberFormat="1" applyFont="1" applyFill="1" applyBorder="1" applyAlignment="1" applyProtection="1">
      <alignment horizontal="center" vertical="center" shrinkToFit="1"/>
      <protection locked="0"/>
    </xf>
    <xf numFmtId="57" fontId="115" fillId="15" borderId="4" xfId="0" applyNumberFormat="1" applyFont="1" applyFill="1" applyBorder="1" applyAlignment="1" applyProtection="1">
      <alignment horizontal="center" vertical="center" shrinkToFit="1"/>
      <protection locked="0"/>
    </xf>
    <xf numFmtId="57" fontId="115" fillId="15" borderId="5" xfId="0" applyNumberFormat="1" applyFont="1" applyFill="1" applyBorder="1" applyAlignment="1" applyProtection="1">
      <alignment horizontal="center" vertical="center" shrinkToFit="1"/>
      <protection locked="0"/>
    </xf>
    <xf numFmtId="0" fontId="115" fillId="15" borderId="4" xfId="0" applyFont="1" applyFill="1" applyBorder="1" applyAlignment="1" applyProtection="1">
      <alignment horizontal="center" vertical="center" shrinkToFit="1"/>
      <protection locked="0"/>
    </xf>
    <xf numFmtId="0" fontId="115" fillId="15" borderId="5" xfId="0" applyFont="1" applyFill="1" applyBorder="1" applyAlignment="1" applyProtection="1">
      <alignment horizontal="center" vertical="center" shrinkToFit="1"/>
      <protection locked="0"/>
    </xf>
    <xf numFmtId="0" fontId="115" fillId="15" borderId="3" xfId="0" applyFont="1" applyFill="1" applyBorder="1" applyAlignment="1" applyProtection="1">
      <alignment horizontal="center" vertical="center" shrinkToFit="1"/>
      <protection locked="0"/>
    </xf>
    <xf numFmtId="0" fontId="101" fillId="0" borderId="0" xfId="4" applyFont="1" applyAlignment="1">
      <alignment vertical="center" wrapText="1"/>
    </xf>
    <xf numFmtId="0" fontId="105" fillId="0" borderId="0" xfId="4" applyFont="1">
      <alignment vertical="center"/>
    </xf>
    <xf numFmtId="0" fontId="116" fillId="0" borderId="0" xfId="4" applyFont="1">
      <alignment vertical="center"/>
    </xf>
    <xf numFmtId="0" fontId="17" fillId="0" borderId="119" xfId="0" applyFont="1" applyBorder="1">
      <alignment vertical="center"/>
    </xf>
    <xf numFmtId="0" fontId="185" fillId="15" borderId="37" xfId="0" applyFont="1" applyFill="1" applyBorder="1" applyAlignment="1">
      <alignment horizontal="center" vertical="center"/>
    </xf>
    <xf numFmtId="182" fontId="22" fillId="15" borderId="5" xfId="0" applyNumberFormat="1" applyFont="1" applyFill="1" applyBorder="1">
      <alignment vertical="center"/>
    </xf>
    <xf numFmtId="0" fontId="0" fillId="0" borderId="119" xfId="0" applyBorder="1">
      <alignment vertical="center"/>
    </xf>
    <xf numFmtId="0" fontId="47" fillId="8" borderId="119" xfId="13" applyFont="1" applyFill="1" applyBorder="1">
      <alignment vertical="center"/>
    </xf>
    <xf numFmtId="0" fontId="27" fillId="0" borderId="119" xfId="0" applyFont="1" applyBorder="1">
      <alignment vertical="center"/>
    </xf>
    <xf numFmtId="0" fontId="77" fillId="0" borderId="0" xfId="0" applyFont="1" applyAlignment="1">
      <alignment horizontal="center" vertical="center"/>
    </xf>
    <xf numFmtId="0" fontId="17" fillId="0" borderId="0" xfId="0" applyFont="1">
      <alignment vertical="center"/>
    </xf>
    <xf numFmtId="0" fontId="77" fillId="0" borderId="0" xfId="0" applyFont="1">
      <alignment vertical="center"/>
    </xf>
    <xf numFmtId="0" fontId="78" fillId="0" borderId="0" xfId="0" applyFont="1" applyAlignment="1">
      <alignment horizontal="center" vertical="center" wrapText="1"/>
    </xf>
    <xf numFmtId="0" fontId="32" fillId="4" borderId="0" xfId="0" applyFont="1" applyFill="1">
      <alignment vertical="center"/>
    </xf>
    <xf numFmtId="0" fontId="170" fillId="4" borderId="0" xfId="0" applyFont="1" applyFill="1">
      <alignment vertical="center"/>
    </xf>
    <xf numFmtId="0" fontId="66" fillId="0" borderId="0" xfId="0" applyFont="1" applyAlignment="1">
      <alignment horizontal="center" vertical="center"/>
    </xf>
    <xf numFmtId="0" fontId="47" fillId="0" borderId="0" xfId="0" applyFont="1" applyAlignment="1">
      <alignment horizontal="left" vertical="center"/>
    </xf>
    <xf numFmtId="0" fontId="11" fillId="0" borderId="0" xfId="0" applyFont="1" applyAlignment="1">
      <alignment horizontal="right" vertical="center"/>
    </xf>
    <xf numFmtId="0" fontId="176" fillId="0" borderId="0" xfId="0" applyFont="1">
      <alignment vertical="center"/>
    </xf>
    <xf numFmtId="0" fontId="30" fillId="0" borderId="0" xfId="0" applyFont="1">
      <alignment vertical="center"/>
    </xf>
    <xf numFmtId="0" fontId="43" fillId="15" borderId="0" xfId="0" applyFont="1" applyFill="1" applyAlignment="1">
      <alignment horizontal="right" vertical="center"/>
    </xf>
    <xf numFmtId="0" fontId="187" fillId="15" borderId="0" xfId="0" applyFont="1" applyFill="1" applyAlignment="1">
      <alignment horizontal="center" vertical="center"/>
    </xf>
    <xf numFmtId="0" fontId="43" fillId="15" borderId="0" xfId="0" applyFont="1" applyFill="1">
      <alignment vertical="center"/>
    </xf>
    <xf numFmtId="0" fontId="43" fillId="15" borderId="0" xfId="0" applyFont="1" applyFill="1" applyAlignment="1">
      <alignment horizontal="left" vertical="center"/>
    </xf>
    <xf numFmtId="0" fontId="185" fillId="0" borderId="0" xfId="0" applyFont="1" applyAlignment="1">
      <alignment horizontal="left" vertical="center"/>
    </xf>
    <xf numFmtId="38" fontId="22" fillId="0" borderId="0" xfId="0" applyNumberFormat="1" applyFont="1">
      <alignment vertical="center"/>
    </xf>
    <xf numFmtId="38" fontId="37" fillId="0" borderId="0" xfId="0" applyNumberFormat="1" applyFont="1">
      <alignment vertical="center"/>
    </xf>
    <xf numFmtId="0" fontId="11" fillId="0" borderId="0" xfId="0" applyFont="1">
      <alignment vertical="center"/>
    </xf>
    <xf numFmtId="38" fontId="37" fillId="0" borderId="0" xfId="0" applyNumberFormat="1" applyFont="1" applyAlignment="1">
      <alignment horizontal="center" vertical="center"/>
    </xf>
    <xf numFmtId="0" fontId="189" fillId="0" borderId="0" xfId="0" applyFont="1" applyAlignment="1">
      <alignment horizontal="left" vertical="center"/>
    </xf>
    <xf numFmtId="0" fontId="179" fillId="0" borderId="0" xfId="0" applyFont="1" applyAlignment="1">
      <alignment horizontal="left" vertical="center"/>
    </xf>
    <xf numFmtId="0" fontId="46" fillId="0" borderId="0" xfId="0" applyFont="1" applyAlignment="1">
      <alignment vertical="center" shrinkToFit="1"/>
    </xf>
    <xf numFmtId="38" fontId="32" fillId="0" borderId="0" xfId="3" applyFont="1" applyFill="1" applyProtection="1">
      <alignment vertical="center"/>
    </xf>
    <xf numFmtId="38" fontId="175" fillId="0" borderId="0" xfId="3" applyFont="1" applyFill="1" applyAlignment="1" applyProtection="1">
      <alignment horizontal="left" vertical="center"/>
    </xf>
    <xf numFmtId="0" fontId="139" fillId="0" borderId="0" xfId="0" applyFont="1" applyAlignment="1">
      <alignment horizontal="center" vertical="center"/>
    </xf>
    <xf numFmtId="0" fontId="125" fillId="0" borderId="13" xfId="0" applyFont="1" applyBorder="1" applyAlignment="1">
      <alignment horizontal="left" vertical="center"/>
    </xf>
    <xf numFmtId="0" fontId="125" fillId="0" borderId="14" xfId="0" applyFont="1" applyBorder="1" applyAlignment="1">
      <alignment horizontal="left" vertical="center"/>
    </xf>
    <xf numFmtId="0" fontId="25" fillId="0" borderId="0" xfId="0" applyFont="1">
      <alignment vertical="center"/>
    </xf>
    <xf numFmtId="0" fontId="8" fillId="0" borderId="0" xfId="0" applyFont="1" applyAlignment="1">
      <alignment horizontal="right" vertical="center"/>
    </xf>
    <xf numFmtId="0" fontId="97" fillId="0" borderId="0" xfId="0" applyFont="1">
      <alignment vertical="center"/>
    </xf>
    <xf numFmtId="0" fontId="32" fillId="4" borderId="0" xfId="0" applyFont="1" applyFill="1" applyAlignment="1">
      <alignment horizontal="center" vertical="center"/>
    </xf>
    <xf numFmtId="0" fontId="98" fillId="0" borderId="0" xfId="0" applyFont="1">
      <alignment vertical="center"/>
    </xf>
    <xf numFmtId="0" fontId="43" fillId="0" borderId="0" xfId="0" applyFont="1">
      <alignment vertical="center"/>
    </xf>
    <xf numFmtId="38" fontId="32" fillId="5" borderId="0" xfId="3" applyFont="1" applyFill="1" applyBorder="1" applyProtection="1">
      <alignment vertical="center"/>
    </xf>
    <xf numFmtId="0" fontId="13" fillId="10" borderId="0" xfId="0" applyFont="1" applyFill="1">
      <alignment vertical="center"/>
    </xf>
    <xf numFmtId="0" fontId="98" fillId="0" borderId="0" xfId="0" applyFont="1" applyAlignment="1">
      <alignment horizontal="center" vertical="center"/>
    </xf>
    <xf numFmtId="0" fontId="14" fillId="10" borderId="0" xfId="0" applyFont="1" applyFill="1" applyAlignment="1">
      <alignment horizontal="left" vertical="center" wrapText="1"/>
    </xf>
    <xf numFmtId="0" fontId="9" fillId="8" borderId="17" xfId="4" applyFill="1" applyBorder="1">
      <alignment vertical="center"/>
    </xf>
    <xf numFmtId="0" fontId="1" fillId="4" borderId="0" xfId="13" applyFill="1">
      <alignment vertical="center"/>
    </xf>
    <xf numFmtId="0" fontId="8" fillId="8" borderId="0" xfId="4" applyFont="1" applyFill="1" applyAlignment="1">
      <alignment horizontal="right" vertical="center"/>
    </xf>
    <xf numFmtId="0" fontId="3" fillId="4" borderId="0" xfId="6" applyFill="1">
      <alignment vertical="center"/>
    </xf>
    <xf numFmtId="0" fontId="99" fillId="4" borderId="0" xfId="6" applyFont="1" applyFill="1">
      <alignment vertical="center"/>
    </xf>
    <xf numFmtId="0" fontId="18" fillId="0" borderId="0" xfId="4" applyFont="1" applyAlignment="1">
      <alignment vertical="center" wrapText="1"/>
    </xf>
    <xf numFmtId="0" fontId="18" fillId="0" borderId="0" xfId="4" applyFont="1">
      <alignment vertical="center"/>
    </xf>
    <xf numFmtId="0" fontId="76" fillId="0" borderId="0" xfId="4" applyFont="1" applyAlignment="1">
      <alignment vertical="center" shrinkToFit="1"/>
    </xf>
    <xf numFmtId="0" fontId="8" fillId="8" borderId="0" xfId="9" applyFont="1" applyFill="1" applyAlignment="1">
      <alignment horizontal="right" vertical="center"/>
    </xf>
    <xf numFmtId="0" fontId="80" fillId="10" borderId="0" xfId="0" applyFont="1" applyFill="1" applyAlignment="1">
      <alignment vertical="top"/>
    </xf>
    <xf numFmtId="0" fontId="68" fillId="10" borderId="0" xfId="0" applyFont="1" applyFill="1">
      <alignment vertical="center"/>
    </xf>
    <xf numFmtId="0" fontId="97" fillId="10" borderId="0" xfId="0" applyFont="1" applyFill="1">
      <alignment vertical="center"/>
    </xf>
    <xf numFmtId="0" fontId="99" fillId="4" borderId="0" xfId="13" applyFont="1" applyFill="1">
      <alignment vertical="center"/>
    </xf>
    <xf numFmtId="0" fontId="97" fillId="4" borderId="0" xfId="0" applyFont="1" applyFill="1">
      <alignment vertical="center"/>
    </xf>
    <xf numFmtId="0" fontId="0" fillId="0" borderId="0" xfId="0" applyAlignment="1">
      <alignment horizontal="right" vertical="center"/>
    </xf>
    <xf numFmtId="0" fontId="86" fillId="0" borderId="0" xfId="0" applyFont="1" applyAlignment="1">
      <alignment horizontal="right" vertical="center"/>
    </xf>
    <xf numFmtId="0" fontId="132" fillId="5" borderId="0" xfId="0" applyFont="1" applyFill="1">
      <alignment vertical="center"/>
    </xf>
    <xf numFmtId="0" fontId="96" fillId="0" borderId="0" xfId="0" applyFont="1">
      <alignment vertical="center"/>
    </xf>
    <xf numFmtId="0" fontId="97" fillId="0" borderId="0" xfId="4" applyFont="1">
      <alignment vertical="center"/>
    </xf>
    <xf numFmtId="0" fontId="8" fillId="0" borderId="0" xfId="4" applyFont="1" applyAlignment="1">
      <alignment horizontal="right" vertical="center"/>
    </xf>
    <xf numFmtId="0" fontId="134" fillId="5" borderId="0" xfId="4" applyFont="1" applyFill="1">
      <alignment vertical="center"/>
    </xf>
    <xf numFmtId="0" fontId="163" fillId="0" borderId="0" xfId="0" applyFont="1">
      <alignment vertical="center"/>
    </xf>
    <xf numFmtId="0" fontId="55" fillId="0" borderId="0" xfId="0" applyFont="1" applyAlignment="1">
      <alignment horizontal="left" vertical="center" indent="1"/>
    </xf>
    <xf numFmtId="0" fontId="125" fillId="0" borderId="119" xfId="0" applyFont="1" applyBorder="1">
      <alignment vertical="center"/>
    </xf>
    <xf numFmtId="0" fontId="125" fillId="0" borderId="119" xfId="0" applyFont="1" applyBorder="1" applyAlignment="1">
      <alignment horizontal="center" vertical="center"/>
    </xf>
    <xf numFmtId="0" fontId="125" fillId="0" borderId="92" xfId="0" applyFont="1" applyBorder="1" applyAlignment="1">
      <alignment horizontal="center" vertical="center" shrinkToFit="1"/>
    </xf>
    <xf numFmtId="0" fontId="125" fillId="0" borderId="109" xfId="0" applyFont="1" applyBorder="1" applyAlignment="1">
      <alignment horizontal="center" vertical="center" shrinkToFit="1"/>
    </xf>
    <xf numFmtId="0" fontId="56" fillId="0" borderId="0" xfId="0" applyFont="1" applyAlignment="1">
      <alignment horizontal="right" vertical="top"/>
    </xf>
    <xf numFmtId="0" fontId="125" fillId="0" borderId="103" xfId="0" applyFont="1" applyBorder="1" applyAlignment="1">
      <alignment horizontal="center" vertical="center"/>
    </xf>
    <xf numFmtId="0" fontId="139" fillId="0" borderId="8" xfId="0" applyFont="1" applyBorder="1" applyAlignment="1">
      <alignment horizontal="center" vertical="center"/>
    </xf>
    <xf numFmtId="0" fontId="139" fillId="0" borderId="86" xfId="0" applyFont="1" applyBorder="1" applyAlignment="1">
      <alignment horizontal="left" vertical="center"/>
    </xf>
    <xf numFmtId="0" fontId="56" fillId="0" borderId="0" xfId="0" applyFont="1" applyAlignment="1">
      <alignment horizontal="justify" vertical="top" wrapText="1"/>
    </xf>
    <xf numFmtId="0" fontId="55" fillId="0" borderId="0" xfId="0" applyFont="1" applyAlignment="1" applyProtection="1">
      <alignment horizontal="center"/>
      <protection locked="0"/>
    </xf>
    <xf numFmtId="0" fontId="139" fillId="0" borderId="1" xfId="0" applyFont="1" applyBorder="1" applyAlignment="1">
      <alignment horizontal="left" vertical="center"/>
    </xf>
    <xf numFmtId="0" fontId="139" fillId="0" borderId="18" xfId="0" applyFont="1" applyBorder="1" applyAlignment="1">
      <alignment horizontal="left" vertical="center"/>
    </xf>
    <xf numFmtId="0" fontId="152" fillId="0" borderId="10" xfId="0" applyFont="1" applyBorder="1" applyAlignment="1">
      <alignment horizontal="center" vertical="center" shrinkToFit="1"/>
    </xf>
    <xf numFmtId="0" fontId="56" fillId="0" borderId="0" xfId="0" applyFont="1" applyAlignment="1">
      <alignment vertical="top" wrapText="1"/>
    </xf>
    <xf numFmtId="0" fontId="56" fillId="0" borderId="29" xfId="0" applyFont="1" applyBorder="1" applyAlignment="1">
      <alignment vertical="top" wrapText="1"/>
    </xf>
    <xf numFmtId="0" fontId="55" fillId="0" borderId="63" xfId="0" applyFont="1" applyBorder="1" applyAlignment="1">
      <alignment horizontal="center" vertical="center" textRotation="255"/>
    </xf>
    <xf numFmtId="0" fontId="55" fillId="0" borderId="64" xfId="0" applyFont="1" applyBorder="1" applyAlignment="1">
      <alignment horizontal="center" vertical="center" textRotation="255"/>
    </xf>
    <xf numFmtId="0" fontId="55" fillId="0" borderId="65" xfId="0" applyFont="1" applyBorder="1" applyAlignment="1">
      <alignment horizontal="center" vertical="center" textRotation="255"/>
    </xf>
    <xf numFmtId="0" fontId="183" fillId="0" borderId="19" xfId="0" applyFont="1" applyBorder="1" applyAlignment="1" applyProtection="1">
      <alignment horizontal="center" vertical="center"/>
      <protection locked="0"/>
    </xf>
    <xf numFmtId="0" fontId="183" fillId="0" borderId="28" xfId="0" applyFont="1" applyBorder="1" applyAlignment="1" applyProtection="1">
      <alignment horizontal="center" vertical="center"/>
      <protection locked="0"/>
    </xf>
    <xf numFmtId="0" fontId="183" fillId="0" borderId="20" xfId="0" applyFont="1" applyBorder="1" applyAlignment="1" applyProtection="1">
      <alignment horizontal="center" vertical="center"/>
      <protection locked="0"/>
    </xf>
    <xf numFmtId="0" fontId="183" fillId="0" borderId="29" xfId="0" applyFont="1" applyBorder="1" applyAlignment="1" applyProtection="1">
      <alignment horizontal="center" vertical="center"/>
      <protection locked="0"/>
    </xf>
    <xf numFmtId="0" fontId="183" fillId="0" borderId="21" xfId="0" applyFont="1" applyBorder="1" applyAlignment="1" applyProtection="1">
      <alignment horizontal="center" vertical="center"/>
      <protection locked="0"/>
    </xf>
    <xf numFmtId="0" fontId="183" fillId="0" borderId="30" xfId="0" applyFont="1" applyBorder="1" applyAlignment="1" applyProtection="1">
      <alignment horizontal="center" vertical="center"/>
      <protection locked="0"/>
    </xf>
    <xf numFmtId="0" fontId="125" fillId="0" borderId="0" xfId="0" applyFont="1" applyAlignment="1">
      <alignment vertical="top" wrapText="1"/>
    </xf>
    <xf numFmtId="0" fontId="125" fillId="0" borderId="29" xfId="0" applyFont="1" applyBorder="1" applyAlignment="1">
      <alignment vertical="top" wrapText="1"/>
    </xf>
    <xf numFmtId="0" fontId="139" fillId="0" borderId="0" xfId="0" applyFont="1" applyAlignment="1">
      <alignment vertical="top" wrapText="1"/>
    </xf>
    <xf numFmtId="0" fontId="139" fillId="0" borderId="29" xfId="0" applyFont="1" applyBorder="1" applyAlignment="1">
      <alignment vertical="top" wrapText="1"/>
    </xf>
    <xf numFmtId="0" fontId="162" fillId="0" borderId="96" xfId="0" applyFont="1" applyBorder="1" applyAlignment="1">
      <alignment horizontal="center" vertical="center" shrinkToFit="1"/>
    </xf>
    <xf numFmtId="0" fontId="125" fillId="0" borderId="94" xfId="0" applyFont="1" applyBorder="1" applyAlignment="1">
      <alignment horizontal="left" vertical="center"/>
    </xf>
    <xf numFmtId="0" fontId="125" fillId="0" borderId="95" xfId="0" applyFont="1" applyBorder="1" applyAlignment="1">
      <alignment horizontal="left" vertical="center"/>
    </xf>
    <xf numFmtId="0" fontId="162" fillId="0" borderId="10" xfId="0" applyFont="1" applyBorder="1" applyAlignment="1">
      <alignment horizontal="center" vertical="center" shrinkToFit="1"/>
    </xf>
    <xf numFmtId="0" fontId="56" fillId="0" borderId="105" xfId="0" applyFont="1" applyBorder="1" applyAlignment="1">
      <alignment horizontal="center" vertical="center"/>
    </xf>
    <xf numFmtId="0" fontId="56" fillId="0" borderId="106" xfId="0" applyFont="1" applyBorder="1" applyAlignment="1">
      <alignment horizontal="center" vertical="center"/>
    </xf>
    <xf numFmtId="0" fontId="56" fillId="0" borderId="107" xfId="0" applyFont="1" applyBorder="1" applyAlignment="1">
      <alignment horizontal="center" vertical="center"/>
    </xf>
    <xf numFmtId="0" fontId="56" fillId="0" borderId="108" xfId="0" applyFont="1" applyBorder="1" applyAlignment="1">
      <alignment horizontal="center" vertical="center"/>
    </xf>
    <xf numFmtId="0" fontId="158" fillId="12" borderId="110" xfId="0" applyFont="1" applyFill="1" applyBorder="1" applyAlignment="1">
      <alignment horizontal="distributed" vertical="center" indent="1"/>
    </xf>
    <xf numFmtId="0" fontId="158" fillId="12" borderId="111" xfId="0" applyFont="1" applyFill="1" applyBorder="1" applyAlignment="1">
      <alignment horizontal="distributed" vertical="center" indent="1"/>
    </xf>
    <xf numFmtId="0" fontId="158" fillId="12" borderId="112" xfId="0" applyFont="1" applyFill="1" applyBorder="1" applyAlignment="1">
      <alignment horizontal="distributed" vertical="center" indent="1"/>
    </xf>
    <xf numFmtId="0" fontId="125" fillId="0" borderId="119" xfId="0" applyFont="1" applyBorder="1" applyAlignment="1">
      <alignment horizontal="center" vertical="center"/>
    </xf>
    <xf numFmtId="0" fontId="125" fillId="0" borderId="0" xfId="0" applyFont="1" applyAlignment="1">
      <alignment horizontal="center" vertical="center"/>
    </xf>
    <xf numFmtId="0" fontId="125" fillId="0" borderId="1" xfId="0" applyFont="1" applyBorder="1" applyAlignment="1">
      <alignment horizontal="center" vertical="center"/>
    </xf>
    <xf numFmtId="0" fontId="125" fillId="0" borderId="119" xfId="0" applyFont="1" applyBorder="1" applyAlignment="1">
      <alignment horizontal="left" vertical="center"/>
    </xf>
    <xf numFmtId="0" fontId="125" fillId="0" borderId="16" xfId="0" applyFont="1" applyBorder="1" applyAlignment="1">
      <alignment horizontal="left" vertical="center"/>
    </xf>
    <xf numFmtId="0" fontId="125" fillId="0" borderId="0" xfId="0" applyFont="1" applyAlignment="1">
      <alignment horizontal="left" vertical="center"/>
    </xf>
    <xf numFmtId="0" fontId="125" fillId="0" borderId="17" xfId="0" applyFont="1" applyBorder="1" applyAlignment="1">
      <alignment horizontal="left" vertical="center"/>
    </xf>
    <xf numFmtId="0" fontId="125" fillId="0" borderId="1" xfId="0" applyFont="1" applyBorder="1" applyAlignment="1">
      <alignment horizontal="left" vertical="center"/>
    </xf>
    <xf numFmtId="0" fontId="125" fillId="0" borderId="18" xfId="0" applyFont="1" applyBorder="1" applyAlignment="1">
      <alignment horizontal="left" vertical="center"/>
    </xf>
    <xf numFmtId="0" fontId="152" fillId="0" borderId="91" xfId="0" applyFont="1" applyBorder="1" applyAlignment="1">
      <alignment horizontal="center" vertical="center" shrinkToFit="1"/>
    </xf>
    <xf numFmtId="0" fontId="152" fillId="0" borderId="96" xfId="0" applyFont="1" applyBorder="1" applyAlignment="1">
      <alignment horizontal="center" vertical="center" shrinkToFit="1"/>
    </xf>
    <xf numFmtId="0" fontId="152" fillId="0" borderId="89" xfId="0" applyFont="1" applyBorder="1" applyAlignment="1">
      <alignment horizontal="center" vertical="center" shrinkToFit="1"/>
    </xf>
    <xf numFmtId="0" fontId="139" fillId="0" borderId="119" xfId="0" applyFont="1" applyBorder="1" applyAlignment="1">
      <alignment horizontal="center" vertical="center"/>
    </xf>
    <xf numFmtId="0" fontId="139" fillId="0" borderId="0" xfId="0" applyFont="1" applyAlignment="1">
      <alignment horizontal="center" vertical="center"/>
    </xf>
    <xf numFmtId="0" fontId="139" fillId="0" borderId="1" xfId="0" applyFont="1" applyBorder="1" applyAlignment="1">
      <alignment horizontal="center" vertical="center"/>
    </xf>
    <xf numFmtId="0" fontId="125" fillId="0" borderId="6" xfId="0" applyFont="1" applyBorder="1" applyAlignment="1">
      <alignment horizontal="left" vertical="center"/>
    </xf>
    <xf numFmtId="0" fontId="125" fillId="0" borderId="22" xfId="0" applyFont="1" applyBorder="1" applyAlignment="1">
      <alignment horizontal="left" vertical="center"/>
    </xf>
    <xf numFmtId="0" fontId="162" fillId="0" borderId="91" xfId="0" applyFont="1" applyBorder="1" applyAlignment="1">
      <alignment horizontal="center" vertical="center" shrinkToFit="1"/>
    </xf>
    <xf numFmtId="0" fontId="125" fillId="0" borderId="101" xfId="0" applyFont="1" applyBorder="1" applyAlignment="1">
      <alignment horizontal="left" vertical="center"/>
    </xf>
    <xf numFmtId="0" fontId="125" fillId="0" borderId="102" xfId="0" applyFont="1" applyBorder="1" applyAlignment="1">
      <alignment horizontal="left" vertical="center"/>
    </xf>
    <xf numFmtId="0" fontId="152" fillId="0" borderId="98" xfId="4" applyFont="1" applyBorder="1" applyAlignment="1">
      <alignment horizontal="center" vertical="center" shrinkToFit="1"/>
    </xf>
    <xf numFmtId="0" fontId="152" fillId="0" borderId="14" xfId="4" applyFont="1" applyBorder="1" applyAlignment="1">
      <alignment horizontal="center" vertical="center" shrinkToFit="1"/>
    </xf>
    <xf numFmtId="0" fontId="125" fillId="0" borderId="13" xfId="0" applyFont="1" applyBorder="1" applyAlignment="1">
      <alignment horizontal="left" vertical="center"/>
    </xf>
    <xf numFmtId="0" fontId="125" fillId="0" borderId="14" xfId="0" applyFont="1" applyBorder="1" applyAlignment="1">
      <alignment horizontal="left" vertical="center"/>
    </xf>
    <xf numFmtId="0" fontId="152" fillId="0" borderId="3" xfId="0" applyFont="1" applyBorder="1" applyAlignment="1">
      <alignment horizontal="center" vertical="center" shrinkToFit="1"/>
    </xf>
    <xf numFmtId="0" fontId="0" fillId="0" borderId="0" xfId="0"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0" fillId="0" borderId="17" xfId="0" applyBorder="1" applyAlignment="1">
      <alignment horizontal="left" vertical="center"/>
    </xf>
    <xf numFmtId="0" fontId="0" fillId="0" borderId="1" xfId="0" applyBorder="1" applyAlignment="1">
      <alignment horizontal="left" vertical="center"/>
    </xf>
    <xf numFmtId="0" fontId="0" fillId="0" borderId="18" xfId="0" applyBorder="1" applyAlignment="1">
      <alignment horizontal="left" vertical="center"/>
    </xf>
    <xf numFmtId="0" fontId="125" fillId="0" borderId="6" xfId="0" applyFont="1" applyBorder="1" applyAlignment="1">
      <alignment horizontal="left" vertical="center" shrinkToFit="1"/>
    </xf>
    <xf numFmtId="0" fontId="125" fillId="0" borderId="22" xfId="0" applyFont="1" applyBorder="1" applyAlignment="1">
      <alignment horizontal="left" vertical="center" shrinkToFit="1"/>
    </xf>
    <xf numFmtId="0" fontId="162" fillId="0" borderId="89" xfId="0" applyFont="1" applyBorder="1" applyAlignment="1">
      <alignment horizontal="center" vertical="center" shrinkToFit="1"/>
    </xf>
    <xf numFmtId="0" fontId="139" fillId="0" borderId="6" xfId="0" applyFont="1" applyBorder="1" applyAlignment="1">
      <alignment horizontal="left" vertical="center"/>
    </xf>
    <xf numFmtId="0" fontId="139" fillId="0" borderId="22" xfId="0" applyFont="1" applyBorder="1" applyAlignment="1">
      <alignment horizontal="left" vertical="center"/>
    </xf>
    <xf numFmtId="0" fontId="56" fillId="0" borderId="73" xfId="0" applyFont="1" applyBorder="1" applyAlignment="1">
      <alignment horizontal="center" vertical="center" textRotation="255"/>
    </xf>
    <xf numFmtId="0" fontId="56" fillId="0" borderId="83" xfId="0" applyFont="1" applyBorder="1" applyAlignment="1">
      <alignment horizontal="center" vertical="center" textRotation="255"/>
    </xf>
    <xf numFmtId="0" fontId="56" fillId="0" borderId="114" xfId="0" applyFont="1" applyBorder="1" applyAlignment="1">
      <alignment horizontal="center" vertical="center" textRotation="255"/>
    </xf>
    <xf numFmtId="0" fontId="154" fillId="0" borderId="91" xfId="0" applyFont="1" applyBorder="1" applyAlignment="1">
      <alignment horizontal="center" vertical="center" shrinkToFit="1"/>
    </xf>
    <xf numFmtId="0" fontId="154" fillId="0" borderId="96" xfId="0" applyFont="1" applyBorder="1" applyAlignment="1">
      <alignment horizontal="center" vertical="center" shrinkToFit="1"/>
    </xf>
    <xf numFmtId="0" fontId="125" fillId="0" borderId="7" xfId="0" applyFont="1" applyBorder="1" applyAlignment="1">
      <alignment horizontal="center" vertical="center"/>
    </xf>
    <xf numFmtId="0" fontId="125" fillId="0" borderId="8" xfId="0" applyFont="1" applyBorder="1" applyAlignment="1">
      <alignment horizontal="center" vertical="center"/>
    </xf>
    <xf numFmtId="0" fontId="125" fillId="0" borderId="119" xfId="0" applyFont="1" applyBorder="1" applyAlignment="1">
      <alignment horizontal="left" vertical="center" wrapText="1"/>
    </xf>
    <xf numFmtId="0" fontId="125" fillId="0" borderId="16" xfId="0" applyFont="1" applyBorder="1" applyAlignment="1">
      <alignment horizontal="left" vertical="center" wrapText="1"/>
    </xf>
    <xf numFmtId="0" fontId="125" fillId="0" borderId="0" xfId="0" applyFont="1" applyAlignment="1">
      <alignment horizontal="left" vertical="center" wrapText="1"/>
    </xf>
    <xf numFmtId="0" fontId="125" fillId="0" borderId="17" xfId="0" applyFont="1" applyBorder="1" applyAlignment="1">
      <alignment horizontal="left" vertical="center" wrapText="1"/>
    </xf>
    <xf numFmtId="0" fontId="125" fillId="0" borderId="94" xfId="0" applyFont="1" applyBorder="1" applyAlignment="1">
      <alignment horizontal="left" vertical="center" shrinkToFit="1"/>
    </xf>
    <xf numFmtId="0" fontId="125" fillId="0" borderId="95" xfId="0" applyFont="1" applyBorder="1" applyAlignment="1">
      <alignment horizontal="left" vertical="center" shrinkToFit="1"/>
    </xf>
    <xf numFmtId="0" fontId="125" fillId="0" borderId="9" xfId="0" applyFont="1" applyBorder="1" applyAlignment="1">
      <alignment horizontal="center" vertical="center"/>
    </xf>
    <xf numFmtId="0" fontId="154" fillId="0" borderId="11" xfId="0" applyFont="1" applyBorder="1" applyAlignment="1">
      <alignment horizontal="center" vertical="center" shrinkToFit="1"/>
    </xf>
    <xf numFmtId="0" fontId="154" fillId="0" borderId="22" xfId="0" applyFont="1" applyBorder="1" applyAlignment="1">
      <alignment horizontal="center" vertical="center" shrinkToFit="1"/>
    </xf>
    <xf numFmtId="0" fontId="154" fillId="0" borderId="89" xfId="0" applyFont="1" applyBorder="1" applyAlignment="1">
      <alignment horizontal="center" vertical="center" shrinkToFit="1"/>
    </xf>
    <xf numFmtId="0" fontId="125" fillId="0" borderId="119" xfId="0" applyFont="1" applyBorder="1" applyAlignment="1">
      <alignment vertical="center" wrapText="1"/>
    </xf>
    <xf numFmtId="0" fontId="125" fillId="0" borderId="119" xfId="0" applyFont="1" applyBorder="1">
      <alignment vertical="center"/>
    </xf>
    <xf numFmtId="0" fontId="125" fillId="0" borderId="16" xfId="0" applyFont="1" applyBorder="1">
      <alignment vertical="center"/>
    </xf>
    <xf numFmtId="0" fontId="125" fillId="0" borderId="0" xfId="0" applyFont="1">
      <alignment vertical="center"/>
    </xf>
    <xf numFmtId="0" fontId="125" fillId="0" borderId="17" xfId="0" applyFont="1" applyBorder="1">
      <alignment vertical="center"/>
    </xf>
    <xf numFmtId="0" fontId="125" fillId="0" borderId="1" xfId="0" applyFont="1" applyBorder="1">
      <alignment vertical="center"/>
    </xf>
    <xf numFmtId="0" fontId="125" fillId="0" borderId="18" xfId="0" applyFont="1" applyBorder="1">
      <alignment vertical="center"/>
    </xf>
    <xf numFmtId="0" fontId="125" fillId="0" borderId="16" xfId="0" applyFont="1" applyBorder="1" applyAlignment="1">
      <alignment horizontal="center" vertical="center"/>
    </xf>
    <xf numFmtId="0" fontId="125" fillId="0" borderId="94" xfId="0" applyFont="1" applyBorder="1" applyAlignment="1">
      <alignment horizontal="center" vertical="center"/>
    </xf>
    <xf numFmtId="0" fontId="125" fillId="0" borderId="95" xfId="0" applyFont="1" applyBorder="1" applyAlignment="1">
      <alignment horizontal="center" vertical="center"/>
    </xf>
    <xf numFmtId="0" fontId="56" fillId="0" borderId="75" xfId="0" applyFont="1" applyBorder="1" applyAlignment="1">
      <alignment horizontal="center" vertical="center"/>
    </xf>
    <xf numFmtId="0" fontId="56" fillId="0" borderId="76" xfId="0" applyFont="1" applyBorder="1" applyAlignment="1">
      <alignment horizontal="center" vertical="center"/>
    </xf>
    <xf numFmtId="0" fontId="56" fillId="0" borderId="77" xfId="0" applyFont="1" applyBorder="1" applyAlignment="1">
      <alignment horizontal="center" vertical="center"/>
    </xf>
    <xf numFmtId="0" fontId="56" fillId="0" borderId="118" xfId="0" applyFont="1" applyBorder="1" applyAlignment="1">
      <alignment horizontal="center" vertical="center" textRotation="255"/>
    </xf>
    <xf numFmtId="0" fontId="125" fillId="0" borderId="85" xfId="0" applyFont="1" applyBorder="1" applyAlignment="1">
      <alignment horizontal="left" vertical="center"/>
    </xf>
    <xf numFmtId="0" fontId="125" fillId="0" borderId="86" xfId="0" applyFont="1" applyBorder="1" applyAlignment="1">
      <alignment horizontal="left" vertical="center"/>
    </xf>
    <xf numFmtId="0" fontId="154" fillId="0" borderId="87" xfId="0" applyFont="1" applyBorder="1" applyAlignment="1">
      <alignment horizontal="center" vertical="center" shrinkToFit="1"/>
    </xf>
    <xf numFmtId="0" fontId="154" fillId="0" borderId="0" xfId="0" applyFont="1" applyAlignment="1">
      <alignment horizontal="distributed" vertical="center" wrapText="1"/>
    </xf>
    <xf numFmtId="0" fontId="55" fillId="3" borderId="0" xfId="0" applyFont="1" applyFill="1" applyAlignment="1" applyProtection="1">
      <alignment horizontal="left" vertical="center" wrapText="1"/>
      <protection locked="0"/>
    </xf>
    <xf numFmtId="0" fontId="153" fillId="0" borderId="0" xfId="0" applyFont="1" applyAlignment="1">
      <alignment horizontal="center" vertical="center"/>
    </xf>
    <xf numFmtId="0" fontId="56" fillId="0" borderId="66" xfId="0" applyFont="1" applyBorder="1" applyAlignment="1">
      <alignment horizontal="center" vertical="center"/>
    </xf>
    <xf numFmtId="0" fontId="56" fillId="0" borderId="67" xfId="0" applyFont="1" applyBorder="1" applyAlignment="1">
      <alignment horizontal="center" vertical="center"/>
    </xf>
    <xf numFmtId="0" fontId="56" fillId="0" borderId="68" xfId="0" applyFont="1" applyBorder="1" applyAlignment="1">
      <alignment horizontal="center" vertical="center"/>
    </xf>
    <xf numFmtId="0" fontId="56" fillId="0" borderId="69" xfId="0" applyFont="1" applyBorder="1" applyAlignment="1">
      <alignment horizontal="center" vertical="center"/>
    </xf>
    <xf numFmtId="0" fontId="56" fillId="0" borderId="78" xfId="0" applyFont="1" applyBorder="1" applyAlignment="1">
      <alignment horizontal="center" vertical="center"/>
    </xf>
    <xf numFmtId="0" fontId="56" fillId="0" borderId="70" xfId="0" applyFont="1" applyBorder="1" applyAlignment="1">
      <alignment horizontal="center" vertical="center"/>
    </xf>
    <xf numFmtId="0" fontId="56" fillId="0" borderId="71" xfId="0" applyFont="1" applyBorder="1" applyAlignment="1">
      <alignment horizontal="center" vertical="center"/>
    </xf>
    <xf numFmtId="0" fontId="56" fillId="0" borderId="79" xfId="0" applyFont="1" applyBorder="1" applyAlignment="1">
      <alignment horizontal="center" vertical="center"/>
    </xf>
    <xf numFmtId="0" fontId="56" fillId="0" borderId="80" xfId="0" applyFont="1" applyBorder="1" applyAlignment="1">
      <alignment horizontal="center" vertical="center"/>
    </xf>
    <xf numFmtId="0" fontId="56" fillId="0" borderId="72" xfId="0" applyFont="1" applyBorder="1" applyAlignment="1">
      <alignment horizontal="center" vertical="center"/>
    </xf>
    <xf numFmtId="0" fontId="56" fillId="0" borderId="81" xfId="0" applyFont="1" applyBorder="1" applyAlignment="1">
      <alignment horizontal="center" vertical="center"/>
    </xf>
    <xf numFmtId="0" fontId="125" fillId="0" borderId="73" xfId="0" applyFont="1" applyBorder="1" applyAlignment="1">
      <alignment horizontal="center" vertical="center" wrapText="1"/>
    </xf>
    <xf numFmtId="0" fontId="125" fillId="0" borderId="82" xfId="0" applyFont="1" applyBorder="1" applyAlignment="1">
      <alignment horizontal="center" vertical="center" wrapText="1"/>
    </xf>
    <xf numFmtId="0" fontId="151" fillId="0" borderId="0" xfId="0" applyFont="1" applyAlignment="1">
      <alignment horizontal="right" vertical="center" wrapText="1"/>
    </xf>
    <xf numFmtId="0" fontId="55" fillId="3" borderId="0" xfId="0" applyFont="1" applyFill="1" applyAlignment="1" applyProtection="1">
      <alignment horizontal="left" vertical="center" wrapText="1" indent="1"/>
      <protection locked="0"/>
    </xf>
    <xf numFmtId="49" fontId="55" fillId="3" borderId="0" xfId="0" applyNumberFormat="1" applyFont="1" applyFill="1" applyAlignment="1" applyProtection="1">
      <alignment horizontal="left" vertical="center" indent="1" shrinkToFit="1"/>
      <protection locked="0"/>
    </xf>
    <xf numFmtId="0" fontId="55" fillId="0" borderId="0" xfId="0" applyFont="1" applyAlignment="1">
      <alignment horizontal="left" vertical="center"/>
    </xf>
    <xf numFmtId="0" fontId="59" fillId="0" borderId="0" xfId="0" applyFont="1" applyAlignment="1">
      <alignment horizontal="left" vertical="center" wrapText="1"/>
    </xf>
    <xf numFmtId="0" fontId="151" fillId="0" borderId="0" xfId="0" applyFont="1" applyAlignment="1">
      <alignment horizontal="right" vertical="center"/>
    </xf>
    <xf numFmtId="0" fontId="55" fillId="3" borderId="0" xfId="0" applyFont="1" applyFill="1" applyAlignment="1" applyProtection="1">
      <alignment horizontal="left" vertical="center"/>
      <protection locked="0"/>
    </xf>
    <xf numFmtId="0" fontId="55" fillId="3" borderId="0" xfId="0" applyFont="1" applyFill="1" applyAlignment="1" applyProtection="1">
      <alignment horizontal="left" vertical="center" indent="1"/>
      <protection locked="0"/>
    </xf>
    <xf numFmtId="9" fontId="161" fillId="0" borderId="0" xfId="1" applyFont="1" applyFill="1" applyBorder="1" applyAlignment="1" applyProtection="1">
      <alignment vertical="center"/>
    </xf>
    <xf numFmtId="0" fontId="161" fillId="0" borderId="0" xfId="0" applyFont="1">
      <alignment vertical="center"/>
    </xf>
    <xf numFmtId="0" fontId="140" fillId="0" borderId="15" xfId="0" applyFont="1" applyBorder="1" applyAlignment="1">
      <alignment horizontal="center" vertical="center" shrinkToFit="1"/>
    </xf>
    <xf numFmtId="0" fontId="141" fillId="0" borderId="0" xfId="0" applyFont="1" applyAlignment="1">
      <alignment horizontal="center" vertical="center"/>
    </xf>
    <xf numFmtId="0" fontId="142" fillId="0" borderId="24" xfId="0" applyFont="1" applyBorder="1" applyAlignment="1">
      <alignment horizontal="center" vertical="center"/>
    </xf>
    <xf numFmtId="0" fontId="142" fillId="0" borderId="25" xfId="0" applyFont="1" applyBorder="1" applyAlignment="1">
      <alignment horizontal="center" vertical="center"/>
    </xf>
    <xf numFmtId="0" fontId="142" fillId="0" borderId="31" xfId="0" applyFont="1" applyBorder="1" applyAlignment="1">
      <alignment horizontal="center" vertical="center"/>
    </xf>
    <xf numFmtId="0" fontId="142" fillId="0" borderId="26" xfId="0" applyFont="1" applyBorder="1" applyAlignment="1">
      <alignment horizontal="center" vertical="center"/>
    </xf>
    <xf numFmtId="0" fontId="142" fillId="0" borderId="0" xfId="0" applyFont="1" applyAlignment="1">
      <alignment horizontal="center" vertical="center"/>
    </xf>
    <xf numFmtId="0" fontId="142" fillId="0" borderId="32" xfId="0" applyFont="1" applyBorder="1" applyAlignment="1">
      <alignment horizontal="center" vertical="center"/>
    </xf>
    <xf numFmtId="0" fontId="142" fillId="0" borderId="27" xfId="0" applyFont="1" applyBorder="1" applyAlignment="1">
      <alignment horizontal="center" vertical="center"/>
    </xf>
    <xf numFmtId="0" fontId="142" fillId="0" borderId="15" xfId="0" applyFont="1" applyBorder="1" applyAlignment="1">
      <alignment horizontal="center" vertical="center"/>
    </xf>
    <xf numFmtId="0" fontId="142" fillId="0" borderId="33" xfId="0" applyFont="1" applyBorder="1" applyAlignment="1">
      <alignment horizontal="center" vertical="center"/>
    </xf>
    <xf numFmtId="176" fontId="147" fillId="0" borderId="0" xfId="4" applyNumberFormat="1" applyFont="1" applyAlignment="1" applyProtection="1">
      <alignment horizontal="center" vertical="center"/>
      <protection locked="0"/>
    </xf>
    <xf numFmtId="0" fontId="148" fillId="0" borderId="0" xfId="0" applyFont="1" applyAlignment="1">
      <alignment horizontal="center" vertical="top"/>
    </xf>
    <xf numFmtId="0" fontId="55" fillId="0" borderId="0" xfId="0" applyFont="1" applyAlignment="1">
      <alignment horizontal="center" vertical="center"/>
    </xf>
    <xf numFmtId="0" fontId="46"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9"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0" xfId="0" applyFont="1" applyBorder="1" applyAlignment="1">
      <alignment horizontal="center" vertical="center" shrinkToFit="1"/>
    </xf>
    <xf numFmtId="0" fontId="166" fillId="0" borderId="24" xfId="0" applyFont="1" applyBorder="1" applyAlignment="1">
      <alignment horizontal="center" vertical="center"/>
    </xf>
    <xf numFmtId="0" fontId="166" fillId="0" borderId="25" xfId="0" applyFont="1" applyBorder="1" applyAlignment="1">
      <alignment horizontal="center" vertical="center"/>
    </xf>
    <xf numFmtId="0" fontId="166" fillId="0" borderId="31" xfId="0" applyFont="1" applyBorder="1" applyAlignment="1">
      <alignment horizontal="center" vertical="center"/>
    </xf>
    <xf numFmtId="0" fontId="166" fillId="0" borderId="26" xfId="0" applyFont="1" applyBorder="1" applyAlignment="1">
      <alignment horizontal="center" vertical="center"/>
    </xf>
    <xf numFmtId="0" fontId="166" fillId="0" borderId="0" xfId="0" applyFont="1" applyAlignment="1">
      <alignment horizontal="center" vertical="center"/>
    </xf>
    <xf numFmtId="0" fontId="166" fillId="0" borderId="32" xfId="0" applyFont="1" applyBorder="1" applyAlignment="1">
      <alignment horizontal="center" vertical="center"/>
    </xf>
    <xf numFmtId="0" fontId="166" fillId="0" borderId="27" xfId="0" applyFont="1" applyBorder="1" applyAlignment="1">
      <alignment horizontal="center" vertical="center"/>
    </xf>
    <xf numFmtId="0" fontId="166" fillId="0" borderId="15" xfId="0" applyFont="1" applyBorder="1" applyAlignment="1">
      <alignment horizontal="center" vertical="center"/>
    </xf>
    <xf numFmtId="0" fontId="166" fillId="0" borderId="33" xfId="0" applyFont="1" applyBorder="1" applyAlignment="1">
      <alignment horizontal="center" vertical="center"/>
    </xf>
    <xf numFmtId="0" fontId="30" fillId="0" borderId="0" xfId="0" applyFont="1" applyAlignment="1">
      <alignment horizontal="center" vertical="center"/>
    </xf>
    <xf numFmtId="0" fontId="0" fillId="0" borderId="0" xfId="0" applyAlignment="1">
      <alignment horizontal="left" vertical="center" shrinkToFit="1"/>
    </xf>
    <xf numFmtId="0" fontId="102" fillId="3" borderId="7" xfId="0" applyFont="1" applyFill="1" applyBorder="1" applyAlignment="1" applyProtection="1">
      <alignment horizontal="center" vertical="center"/>
      <protection locked="0"/>
    </xf>
    <xf numFmtId="0" fontId="102" fillId="3" borderId="16" xfId="0" applyFont="1" applyFill="1" applyBorder="1" applyAlignment="1" applyProtection="1">
      <alignment horizontal="center" vertical="center"/>
      <protection locked="0"/>
    </xf>
    <xf numFmtId="0" fontId="102" fillId="3" borderId="8" xfId="0" applyFont="1" applyFill="1" applyBorder="1" applyAlignment="1" applyProtection="1">
      <alignment horizontal="center" vertical="center"/>
      <protection locked="0"/>
    </xf>
    <xf numFmtId="0" fontId="102" fillId="3" borderId="17" xfId="0" applyFont="1" applyFill="1" applyBorder="1" applyAlignment="1" applyProtection="1">
      <alignment horizontal="center" vertical="center"/>
      <protection locked="0"/>
    </xf>
    <xf numFmtId="0" fontId="102" fillId="3" borderId="9" xfId="0" applyFont="1" applyFill="1" applyBorder="1" applyAlignment="1" applyProtection="1">
      <alignment horizontal="center" vertical="center"/>
      <protection locked="0"/>
    </xf>
    <xf numFmtId="0" fontId="102" fillId="3" borderId="18" xfId="0" applyFont="1" applyFill="1" applyBorder="1" applyAlignment="1" applyProtection="1">
      <alignment horizontal="center" vertical="center"/>
      <protection locked="0"/>
    </xf>
    <xf numFmtId="0" fontId="87" fillId="3" borderId="2" xfId="0" applyFont="1" applyFill="1" applyBorder="1" applyAlignment="1">
      <alignment horizontal="center" vertical="center"/>
    </xf>
    <xf numFmtId="0" fontId="87" fillId="3" borderId="16" xfId="0" applyFont="1" applyFill="1" applyBorder="1" applyAlignment="1">
      <alignment horizontal="center" vertical="center"/>
    </xf>
    <xf numFmtId="0" fontId="87" fillId="3" borderId="0" xfId="0" applyFont="1" applyFill="1" applyAlignment="1">
      <alignment horizontal="center" vertical="center"/>
    </xf>
    <xf numFmtId="0" fontId="87" fillId="3" borderId="17" xfId="0" applyFont="1" applyFill="1" applyBorder="1" applyAlignment="1">
      <alignment horizontal="center" vertical="center"/>
    </xf>
    <xf numFmtId="0" fontId="87" fillId="3" borderId="1" xfId="0" applyFont="1" applyFill="1" applyBorder="1" applyAlignment="1">
      <alignment horizontal="center" vertical="center"/>
    </xf>
    <xf numFmtId="0" fontId="87"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95" fillId="0" borderId="7" xfId="0" applyFont="1" applyBorder="1" applyAlignment="1">
      <alignment horizontal="distributed" vertical="center" wrapText="1" indent="1"/>
    </xf>
    <xf numFmtId="0" fontId="95" fillId="0" borderId="16" xfId="0" applyFont="1" applyBorder="1" applyAlignment="1">
      <alignment horizontal="distributed" vertical="center" wrapText="1" indent="1"/>
    </xf>
    <xf numFmtId="0" fontId="95" fillId="0" borderId="8" xfId="0" applyFont="1" applyBorder="1" applyAlignment="1">
      <alignment horizontal="distributed" vertical="center" wrapText="1" indent="1"/>
    </xf>
    <xf numFmtId="0" fontId="95" fillId="0" borderId="17" xfId="0" applyFont="1" applyBorder="1" applyAlignment="1">
      <alignment horizontal="distributed" vertical="center" wrapText="1" indent="1"/>
    </xf>
    <xf numFmtId="0" fontId="95" fillId="0" borderId="9" xfId="0" applyFont="1" applyBorder="1" applyAlignment="1">
      <alignment horizontal="distributed" vertical="center" wrapText="1" indent="1"/>
    </xf>
    <xf numFmtId="0" fontId="95"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68" fillId="0" borderId="3" xfId="0" applyFont="1" applyBorder="1" applyAlignment="1">
      <alignment horizontal="center" vertical="center" wrapText="1"/>
    </xf>
    <xf numFmtId="0" fontId="68" fillId="0" borderId="3" xfId="0" applyFont="1" applyBorder="1" applyAlignment="1">
      <alignment horizontal="center" vertical="center"/>
    </xf>
    <xf numFmtId="0" fontId="0" fillId="0" borderId="55" xfId="0"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28" fillId="6" borderId="55" xfId="0" applyFont="1" applyFill="1" applyBorder="1" applyAlignment="1" applyProtection="1">
      <alignment horizontal="center" vertical="center" wrapText="1"/>
      <protection locked="0"/>
    </xf>
    <xf numFmtId="0" fontId="28" fillId="6" borderId="61" xfId="0" applyFont="1" applyFill="1" applyBorder="1" applyAlignment="1" applyProtection="1">
      <alignment horizontal="center" vertical="center" wrapText="1"/>
      <protection locked="0"/>
    </xf>
    <xf numFmtId="0" fontId="28" fillId="6" borderId="56" xfId="0" applyFont="1" applyFill="1" applyBorder="1" applyAlignment="1" applyProtection="1">
      <alignment horizontal="center" vertical="center" wrapText="1"/>
      <protection locked="0"/>
    </xf>
    <xf numFmtId="0" fontId="28" fillId="6" borderId="57"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58" xfId="0" applyFont="1" applyFill="1" applyBorder="1" applyAlignment="1" applyProtection="1">
      <alignment horizontal="center" vertical="center" wrapText="1"/>
      <protection locked="0"/>
    </xf>
    <xf numFmtId="0" fontId="28" fillId="6" borderId="59" xfId="0" applyFont="1" applyFill="1" applyBorder="1" applyAlignment="1" applyProtection="1">
      <alignment horizontal="center" vertical="center" wrapText="1"/>
      <protection locked="0"/>
    </xf>
    <xf numFmtId="0" fontId="28" fillId="6" borderId="62" xfId="0" applyFont="1" applyFill="1" applyBorder="1" applyAlignment="1" applyProtection="1">
      <alignment horizontal="center" vertical="center" wrapText="1"/>
      <protection locked="0"/>
    </xf>
    <xf numFmtId="0" fontId="28" fillId="6" borderId="60" xfId="0" applyFont="1" applyFill="1" applyBorder="1" applyAlignment="1" applyProtection="1">
      <alignment horizontal="center" vertical="center" wrapText="1"/>
      <protection locked="0"/>
    </xf>
    <xf numFmtId="49" fontId="28" fillId="6" borderId="55" xfId="0" applyNumberFormat="1" applyFont="1" applyFill="1" applyBorder="1" applyAlignment="1" applyProtection="1">
      <alignment horizontal="center" vertical="center" wrapText="1"/>
      <protection locked="0"/>
    </xf>
    <xf numFmtId="49" fontId="28" fillId="6" borderId="61" xfId="0" applyNumberFormat="1" applyFont="1" applyFill="1" applyBorder="1" applyAlignment="1" applyProtection="1">
      <alignment horizontal="center" vertical="center" wrapText="1"/>
      <protection locked="0"/>
    </xf>
    <xf numFmtId="49" fontId="28" fillId="6" borderId="56" xfId="0" applyNumberFormat="1" applyFont="1" applyFill="1" applyBorder="1" applyAlignment="1" applyProtection="1">
      <alignment horizontal="center" vertical="center" wrapText="1"/>
      <protection locked="0"/>
    </xf>
    <xf numFmtId="49" fontId="28" fillId="6" borderId="57"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58" xfId="0" applyNumberFormat="1" applyFont="1" applyFill="1" applyBorder="1" applyAlignment="1" applyProtection="1">
      <alignment horizontal="center" vertical="center" wrapText="1"/>
      <protection locked="0"/>
    </xf>
    <xf numFmtId="49" fontId="28" fillId="6" borderId="59" xfId="0" applyNumberFormat="1" applyFont="1" applyFill="1" applyBorder="1" applyAlignment="1" applyProtection="1">
      <alignment horizontal="center" vertical="center" wrapText="1"/>
      <protection locked="0"/>
    </xf>
    <xf numFmtId="49" fontId="28" fillId="6" borderId="62" xfId="0" applyNumberFormat="1" applyFont="1" applyFill="1" applyBorder="1" applyAlignment="1" applyProtection="1">
      <alignment horizontal="center" vertical="center" wrapText="1"/>
      <protection locked="0"/>
    </xf>
    <xf numFmtId="49" fontId="28" fillId="6" borderId="60"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68" fillId="6" borderId="7" xfId="0" applyFont="1" applyFill="1" applyBorder="1" applyAlignment="1" applyProtection="1">
      <alignment horizontal="center" vertical="center" wrapText="1"/>
      <protection locked="0"/>
    </xf>
    <xf numFmtId="0" fontId="68" fillId="6" borderId="2" xfId="0" applyFont="1" applyFill="1" applyBorder="1" applyAlignment="1" applyProtection="1">
      <alignment horizontal="center" vertical="center" wrapText="1"/>
      <protection locked="0"/>
    </xf>
    <xf numFmtId="0" fontId="68" fillId="6" borderId="16" xfId="0" applyFont="1" applyFill="1" applyBorder="1" applyAlignment="1" applyProtection="1">
      <alignment horizontal="center" vertical="center" wrapText="1"/>
      <protection locked="0"/>
    </xf>
    <xf numFmtId="0" fontId="68" fillId="6" borderId="8" xfId="0" applyFont="1" applyFill="1" applyBorder="1" applyAlignment="1" applyProtection="1">
      <alignment horizontal="center" vertical="center" wrapText="1"/>
      <protection locked="0"/>
    </xf>
    <xf numFmtId="0" fontId="68" fillId="6" borderId="0" xfId="0" applyFont="1" applyFill="1" applyAlignment="1" applyProtection="1">
      <alignment horizontal="center" vertical="center" wrapText="1"/>
      <protection locked="0"/>
    </xf>
    <xf numFmtId="0" fontId="68" fillId="6" borderId="17" xfId="0" applyFont="1" applyFill="1" applyBorder="1" applyAlignment="1" applyProtection="1">
      <alignment horizontal="center" vertical="center" wrapText="1"/>
      <protection locked="0"/>
    </xf>
    <xf numFmtId="0" fontId="68" fillId="6" borderId="9" xfId="0" applyFont="1" applyFill="1" applyBorder="1" applyAlignment="1" applyProtection="1">
      <alignment horizontal="center" vertical="center" wrapText="1"/>
      <protection locked="0"/>
    </xf>
    <xf numFmtId="0" fontId="68" fillId="6" borderId="1" xfId="0" applyFont="1" applyFill="1" applyBorder="1" applyAlignment="1" applyProtection="1">
      <alignment horizontal="center" vertical="center" wrapText="1"/>
      <protection locked="0"/>
    </xf>
    <xf numFmtId="0" fontId="68"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180" fontId="0" fillId="6" borderId="4" xfId="0" applyNumberFormat="1" applyFill="1" applyBorder="1" applyAlignment="1" applyProtection="1">
      <alignment horizontal="center" vertical="center"/>
      <protection locked="0"/>
    </xf>
    <xf numFmtId="180" fontId="0" fillId="6" borderId="37" xfId="0" applyNumberFormat="1" applyFill="1" applyBorder="1" applyAlignment="1" applyProtection="1">
      <alignment horizontal="center" vertical="center"/>
      <protection locked="0"/>
    </xf>
    <xf numFmtId="180" fontId="0" fillId="6" borderId="5" xfId="0" applyNumberFormat="1" applyFill="1" applyBorder="1" applyAlignment="1" applyProtection="1">
      <alignment horizontal="center" vertical="center"/>
      <protection locked="0"/>
    </xf>
    <xf numFmtId="0" fontId="90" fillId="0" borderId="0" xfId="0" applyFont="1" applyAlignment="1">
      <alignment horizontal="left" vertical="top" wrapText="1"/>
    </xf>
    <xf numFmtId="0" fontId="28" fillId="0" borderId="0" xfId="0" applyFont="1" applyAlignment="1">
      <alignment horizontal="left" vertical="center" wrapText="1"/>
    </xf>
    <xf numFmtId="0" fontId="105" fillId="0" borderId="0" xfId="0" applyFont="1" applyAlignment="1">
      <alignment horizontal="left" vertical="top" wrapText="1"/>
    </xf>
    <xf numFmtId="0" fontId="105" fillId="6" borderId="37" xfId="0" applyFont="1" applyFill="1" applyBorder="1" applyAlignment="1" applyProtection="1">
      <alignment horizontal="center" vertical="center"/>
      <protection locked="0"/>
    </xf>
    <xf numFmtId="0" fontId="105" fillId="6" borderId="5"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6" borderId="7"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9"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60" fillId="0" borderId="7" xfId="0" applyFont="1" applyBorder="1" applyAlignment="1" applyProtection="1">
      <alignment horizontal="center" vertical="center"/>
      <protection locked="0"/>
    </xf>
    <xf numFmtId="0" fontId="60" fillId="0" borderId="16" xfId="0" applyFont="1" applyBorder="1" applyAlignment="1" applyProtection="1">
      <alignment horizontal="center" vertical="center"/>
      <protection locked="0"/>
    </xf>
    <xf numFmtId="0" fontId="60" fillId="0" borderId="9" xfId="0" applyFont="1" applyBorder="1" applyAlignment="1" applyProtection="1">
      <alignment horizontal="center" vertical="center"/>
      <protection locked="0"/>
    </xf>
    <xf numFmtId="0" fontId="60" fillId="0" borderId="18" xfId="0" applyFont="1" applyBorder="1" applyAlignment="1" applyProtection="1">
      <alignment horizontal="center" vertical="center"/>
      <protection locked="0"/>
    </xf>
    <xf numFmtId="0" fontId="113" fillId="3" borderId="2" xfId="0" applyFont="1" applyFill="1" applyBorder="1" applyAlignment="1" applyProtection="1">
      <alignment horizontal="center" vertical="center"/>
      <protection locked="0"/>
    </xf>
    <xf numFmtId="0" fontId="113" fillId="3" borderId="16" xfId="0" applyFont="1" applyFill="1" applyBorder="1" applyAlignment="1" applyProtection="1">
      <alignment horizontal="center" vertical="center"/>
      <protection locked="0"/>
    </xf>
    <xf numFmtId="0" fontId="113" fillId="3" borderId="1" xfId="0" applyFont="1" applyFill="1" applyBorder="1" applyAlignment="1" applyProtection="1">
      <alignment horizontal="center" vertical="center"/>
      <protection locked="0"/>
    </xf>
    <xf numFmtId="0" fontId="113" fillId="3" borderId="18" xfId="0" applyFont="1" applyFill="1" applyBorder="1" applyAlignment="1" applyProtection="1">
      <alignment horizontal="center" vertical="center"/>
      <protection locked="0"/>
    </xf>
    <xf numFmtId="0" fontId="0" fillId="6" borderId="4" xfId="0" applyFill="1" applyBorder="1" applyAlignment="1" applyProtection="1">
      <alignment horizontal="center" vertical="center"/>
      <protection locked="0"/>
    </xf>
    <xf numFmtId="0" fontId="0" fillId="6" borderId="37"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28" fillId="0" borderId="0" xfId="0" applyFont="1" applyAlignment="1">
      <alignment horizontal="left" vertical="center"/>
    </xf>
    <xf numFmtId="0" fontId="105" fillId="0" borderId="0" xfId="0" applyFont="1" applyAlignment="1" applyProtection="1">
      <alignment horizontal="center" vertical="center"/>
      <protection locked="0"/>
    </xf>
    <xf numFmtId="0" fontId="166" fillId="0" borderId="24" xfId="0" applyFont="1" applyBorder="1" applyAlignment="1">
      <alignment horizontal="center" vertical="center" shrinkToFit="1"/>
    </xf>
    <xf numFmtId="0" fontId="166" fillId="0" borderId="25" xfId="0" applyFont="1" applyBorder="1" applyAlignment="1">
      <alignment horizontal="center" vertical="center" shrinkToFit="1"/>
    </xf>
    <xf numFmtId="0" fontId="166" fillId="0" borderId="31" xfId="0" applyFont="1" applyBorder="1" applyAlignment="1">
      <alignment horizontal="center" vertical="center" shrinkToFit="1"/>
    </xf>
    <xf numFmtId="0" fontId="166" fillId="0" borderId="26" xfId="0" applyFont="1" applyBorder="1" applyAlignment="1">
      <alignment horizontal="center" vertical="center" shrinkToFit="1"/>
    </xf>
    <xf numFmtId="0" fontId="166" fillId="0" borderId="0" xfId="0" applyFont="1" applyAlignment="1">
      <alignment horizontal="center" vertical="center" shrinkToFit="1"/>
    </xf>
    <xf numFmtId="0" fontId="166" fillId="0" borderId="32" xfId="0" applyFont="1" applyBorder="1" applyAlignment="1">
      <alignment horizontal="center" vertical="center" shrinkToFit="1"/>
    </xf>
    <xf numFmtId="0" fontId="166" fillId="0" borderId="27" xfId="0" applyFont="1" applyBorder="1" applyAlignment="1">
      <alignment horizontal="center" vertical="center" shrinkToFit="1"/>
    </xf>
    <xf numFmtId="0" fontId="166" fillId="0" borderId="15" xfId="0" applyFont="1" applyBorder="1" applyAlignment="1">
      <alignment horizontal="center" vertical="center" shrinkToFit="1"/>
    </xf>
    <xf numFmtId="0" fontId="166" fillId="0" borderId="33" xfId="0" applyFont="1" applyBorder="1" applyAlignment="1">
      <alignment horizontal="center" vertical="center" shrinkToFit="1"/>
    </xf>
    <xf numFmtId="0" fontId="31" fillId="0" borderId="19" xfId="0" applyFont="1" applyBorder="1" applyAlignment="1">
      <alignment horizontal="center" vertical="center" shrinkToFit="1"/>
    </xf>
    <xf numFmtId="0" fontId="31" fillId="0" borderId="36" xfId="0" applyFont="1" applyBorder="1" applyAlignment="1">
      <alignment horizontal="center" vertical="center" shrinkToFit="1"/>
    </xf>
    <xf numFmtId="0" fontId="31" fillId="0" borderId="28" xfId="0" applyFont="1" applyBorder="1" applyAlignment="1">
      <alignment horizontal="center" vertical="center" shrinkToFit="1"/>
    </xf>
    <xf numFmtId="0" fontId="31" fillId="0" borderId="20" xfId="0" applyFont="1" applyBorder="1" applyAlignment="1">
      <alignment horizontal="center" vertical="center" shrinkToFit="1"/>
    </xf>
    <xf numFmtId="0" fontId="31" fillId="0" borderId="0" xfId="0" applyFont="1" applyAlignment="1">
      <alignment horizontal="center" vertical="center" shrinkToFit="1"/>
    </xf>
    <xf numFmtId="0" fontId="31" fillId="0" borderId="29" xfId="0" applyFont="1" applyBorder="1" applyAlignment="1">
      <alignment horizontal="center" vertical="center" shrinkToFit="1"/>
    </xf>
    <xf numFmtId="0" fontId="31" fillId="0" borderId="21" xfId="0" applyFont="1" applyBorder="1" applyAlignment="1">
      <alignment horizontal="center" vertical="center" shrinkToFit="1"/>
    </xf>
    <xf numFmtId="0" fontId="31" fillId="0" borderId="34" xfId="0" applyFont="1" applyBorder="1" applyAlignment="1">
      <alignment horizontal="center" vertical="center" shrinkToFit="1"/>
    </xf>
    <xf numFmtId="0" fontId="31" fillId="0" borderId="30" xfId="0" applyFont="1" applyBorder="1" applyAlignment="1">
      <alignment horizontal="center" vertical="center" shrinkToFit="1"/>
    </xf>
    <xf numFmtId="0" fontId="167" fillId="7" borderId="0" xfId="0" applyFont="1" applyFill="1" applyAlignment="1">
      <alignment horizontal="center" vertical="center" shrinkToFit="1"/>
    </xf>
    <xf numFmtId="0" fontId="45" fillId="0" borderId="0" xfId="0" applyFont="1" applyAlignment="1">
      <alignment horizontal="center" vertical="center"/>
    </xf>
    <xf numFmtId="0" fontId="43" fillId="0" borderId="3" xfId="0" applyFont="1" applyBorder="1" applyAlignment="1">
      <alignment horizontal="center" vertical="center"/>
    </xf>
    <xf numFmtId="0" fontId="114" fillId="3" borderId="7" xfId="0" applyFont="1" applyFill="1" applyBorder="1" applyAlignment="1" applyProtection="1">
      <alignment horizontal="center" vertical="center"/>
      <protection locked="0"/>
    </xf>
    <xf numFmtId="0" fontId="114" fillId="3" borderId="2" xfId="0" applyFont="1" applyFill="1" applyBorder="1" applyAlignment="1" applyProtection="1">
      <alignment horizontal="center" vertical="center"/>
      <protection locked="0"/>
    </xf>
    <xf numFmtId="0" fontId="114" fillId="3" borderId="9" xfId="0" applyFont="1" applyFill="1" applyBorder="1" applyAlignment="1" applyProtection="1">
      <alignment horizontal="center" vertical="center"/>
      <protection locked="0"/>
    </xf>
    <xf numFmtId="0" fontId="114"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3" fillId="0" borderId="7" xfId="0" applyFont="1" applyBorder="1" applyAlignment="1">
      <alignment horizontal="distributed" vertical="center" wrapText="1" indent="1"/>
    </xf>
    <xf numFmtId="0" fontId="43" fillId="0" borderId="2" xfId="0" applyFont="1" applyBorder="1" applyAlignment="1">
      <alignment horizontal="distributed" vertical="center" wrapText="1" indent="1"/>
    </xf>
    <xf numFmtId="0" fontId="43" fillId="0" borderId="16" xfId="0" applyFont="1" applyBorder="1" applyAlignment="1">
      <alignment horizontal="distributed" vertical="center" wrapText="1" indent="1"/>
    </xf>
    <xf numFmtId="0" fontId="43" fillId="0" borderId="8" xfId="0" applyFont="1" applyBorder="1" applyAlignment="1">
      <alignment horizontal="distributed" vertical="center" wrapText="1" indent="1"/>
    </xf>
    <xf numFmtId="0" fontId="43" fillId="0" borderId="0" xfId="0" applyFont="1" applyAlignment="1">
      <alignment horizontal="distributed" vertical="center" wrapText="1" indent="1"/>
    </xf>
    <xf numFmtId="0" fontId="43" fillId="0" borderId="17" xfId="0" applyFont="1" applyBorder="1" applyAlignment="1">
      <alignment horizontal="distributed" vertical="center" wrapText="1" indent="1"/>
    </xf>
    <xf numFmtId="0" fontId="43" fillId="0" borderId="9" xfId="0" applyFont="1" applyBorder="1" applyAlignment="1">
      <alignment horizontal="distributed" vertical="center" wrapText="1" indent="1"/>
    </xf>
    <xf numFmtId="0" fontId="43" fillId="0" borderId="1" xfId="0" applyFont="1" applyBorder="1" applyAlignment="1">
      <alignment horizontal="distributed" vertical="center" wrapText="1" indent="1"/>
    </xf>
    <xf numFmtId="0" fontId="43" fillId="0" borderId="18" xfId="0" applyFont="1" applyBorder="1" applyAlignment="1">
      <alignment horizontal="distributed" vertical="center" wrapText="1" indent="1"/>
    </xf>
    <xf numFmtId="0" fontId="102" fillId="3" borderId="7" xfId="0" applyFont="1" applyFill="1" applyBorder="1" applyAlignment="1" applyProtection="1">
      <alignment horizontal="center" vertical="center" wrapText="1"/>
      <protection locked="0"/>
    </xf>
    <xf numFmtId="0" fontId="102" fillId="3" borderId="2" xfId="0" applyFont="1" applyFill="1" applyBorder="1" applyAlignment="1" applyProtection="1">
      <alignment horizontal="center" vertical="center" wrapText="1"/>
      <protection locked="0"/>
    </xf>
    <xf numFmtId="0" fontId="102" fillId="3" borderId="16" xfId="0" applyFont="1" applyFill="1" applyBorder="1" applyAlignment="1" applyProtection="1">
      <alignment horizontal="center" vertical="center" wrapText="1"/>
      <protection locked="0"/>
    </xf>
    <xf numFmtId="0" fontId="102" fillId="3" borderId="9" xfId="0" applyFont="1" applyFill="1" applyBorder="1" applyAlignment="1" applyProtection="1">
      <alignment horizontal="center" vertical="center" wrapText="1"/>
      <protection locked="0"/>
    </xf>
    <xf numFmtId="0" fontId="102" fillId="3" borderId="1" xfId="0" applyFont="1" applyFill="1" applyBorder="1" applyAlignment="1" applyProtection="1">
      <alignment horizontal="center" vertical="center" wrapText="1"/>
      <protection locked="0"/>
    </xf>
    <xf numFmtId="0" fontId="102" fillId="3" borderId="18" xfId="0" applyFont="1" applyFill="1" applyBorder="1" applyAlignment="1" applyProtection="1">
      <alignment horizontal="center" vertical="center" wrapText="1"/>
      <protection locked="0"/>
    </xf>
    <xf numFmtId="0" fontId="44" fillId="6" borderId="3" xfId="0" applyFont="1" applyFill="1" applyBorder="1" applyAlignment="1">
      <alignment horizontal="center" vertical="center"/>
    </xf>
    <xf numFmtId="0" fontId="42" fillId="3" borderId="3" xfId="0" applyFont="1" applyFill="1" applyBorder="1" applyAlignment="1">
      <alignment horizontal="center" vertical="center"/>
    </xf>
    <xf numFmtId="0" fontId="40"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32" fillId="0" borderId="4" xfId="0" applyFont="1" applyBorder="1" applyAlignment="1">
      <alignment horizontal="center" vertical="center"/>
    </xf>
    <xf numFmtId="0" fontId="32" fillId="0" borderId="37" xfId="0" applyFont="1" applyBorder="1" applyAlignment="1">
      <alignment horizontal="center" vertical="center"/>
    </xf>
    <xf numFmtId="0" fontId="32" fillId="0" borderId="5"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37" xfId="0" applyFont="1" applyBorder="1" applyAlignment="1">
      <alignment horizontal="center" vertical="center" wrapText="1"/>
    </xf>
    <xf numFmtId="56" fontId="115" fillId="2" borderId="4" xfId="0" applyNumberFormat="1" applyFont="1" applyFill="1" applyBorder="1" applyAlignment="1" applyProtection="1">
      <alignment horizontal="center" vertical="center"/>
      <protection locked="0"/>
    </xf>
    <xf numFmtId="56" fontId="115" fillId="2" borderId="37" xfId="0" applyNumberFormat="1" applyFont="1" applyFill="1" applyBorder="1" applyAlignment="1" applyProtection="1">
      <alignment horizontal="center" vertical="center"/>
      <protection locked="0"/>
    </xf>
    <xf numFmtId="56" fontId="115" fillId="2" borderId="5" xfId="0" applyNumberFormat="1" applyFont="1" applyFill="1" applyBorder="1" applyAlignment="1" applyProtection="1">
      <alignment horizontal="center" vertical="center"/>
      <protection locked="0"/>
    </xf>
    <xf numFmtId="0" fontId="115" fillId="2" borderId="4" xfId="0" applyFont="1" applyFill="1" applyBorder="1" applyAlignment="1" applyProtection="1">
      <alignment horizontal="center" vertical="center" wrapText="1"/>
      <protection locked="0"/>
    </xf>
    <xf numFmtId="0" fontId="115" fillId="2" borderId="37" xfId="0" applyFont="1" applyFill="1" applyBorder="1" applyAlignment="1" applyProtection="1">
      <alignment horizontal="center" vertical="center" wrapText="1"/>
      <protection locked="0"/>
    </xf>
    <xf numFmtId="0" fontId="115" fillId="2" borderId="5" xfId="0" applyFont="1" applyFill="1" applyBorder="1" applyAlignment="1" applyProtection="1">
      <alignment horizontal="center" vertical="center" wrapText="1"/>
      <protection locked="0"/>
    </xf>
    <xf numFmtId="178" fontId="115" fillId="2" borderId="4" xfId="0" applyNumberFormat="1" applyFont="1" applyFill="1" applyBorder="1" applyAlignment="1" applyProtection="1">
      <alignment horizontal="center" vertical="center" shrinkToFit="1"/>
      <protection locked="0"/>
    </xf>
    <xf numFmtId="178" fontId="115" fillId="2" borderId="37" xfId="0" applyNumberFormat="1" applyFont="1" applyFill="1" applyBorder="1" applyAlignment="1" applyProtection="1">
      <alignment horizontal="center" vertical="center" shrinkToFit="1"/>
      <protection locked="0"/>
    </xf>
    <xf numFmtId="178" fontId="115" fillId="2" borderId="5" xfId="0" applyNumberFormat="1" applyFont="1" applyFill="1" applyBorder="1" applyAlignment="1" applyProtection="1">
      <alignment horizontal="center" vertical="center" shrinkToFit="1"/>
      <protection locked="0"/>
    </xf>
    <xf numFmtId="0" fontId="115" fillId="2" borderId="4" xfId="0" applyFont="1" applyFill="1" applyBorder="1" applyAlignment="1" applyProtection="1">
      <alignment horizontal="center" vertical="center"/>
      <protection locked="0"/>
    </xf>
    <xf numFmtId="0" fontId="115" fillId="2" borderId="37" xfId="0" applyFont="1" applyFill="1" applyBorder="1" applyAlignment="1" applyProtection="1">
      <alignment horizontal="center" vertical="center"/>
      <protection locked="0"/>
    </xf>
    <xf numFmtId="0" fontId="115" fillId="2" borderId="5" xfId="0" applyFont="1" applyFill="1" applyBorder="1" applyAlignment="1" applyProtection="1">
      <alignment horizontal="center" vertical="center"/>
      <protection locked="0"/>
    </xf>
    <xf numFmtId="0" fontId="115" fillId="9" borderId="4" xfId="0" applyFont="1" applyFill="1" applyBorder="1" applyAlignment="1" applyProtection="1">
      <alignment horizontal="center" vertical="center" wrapText="1"/>
      <protection locked="0"/>
    </xf>
    <xf numFmtId="0" fontId="115" fillId="9" borderId="37" xfId="0" applyFont="1" applyFill="1" applyBorder="1" applyAlignment="1" applyProtection="1">
      <alignment horizontal="center" vertical="center" wrapText="1"/>
      <protection locked="0"/>
    </xf>
    <xf numFmtId="0" fontId="115" fillId="9" borderId="5" xfId="0" applyFont="1" applyFill="1" applyBorder="1" applyAlignment="1" applyProtection="1">
      <alignment horizontal="center" vertical="center" wrapText="1"/>
      <protection locked="0"/>
    </xf>
    <xf numFmtId="0" fontId="46" fillId="0" borderId="0" xfId="0" applyFont="1" applyAlignment="1">
      <alignment horizontal="center" vertical="center" shrinkToFit="1"/>
    </xf>
    <xf numFmtId="0" fontId="39" fillId="0" borderId="4"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5" xfId="0" applyFont="1" applyBorder="1" applyAlignment="1">
      <alignment horizontal="center" vertical="center" wrapText="1"/>
    </xf>
    <xf numFmtId="0" fontId="30" fillId="0" borderId="4" xfId="0" applyFont="1" applyBorder="1" applyAlignment="1">
      <alignment horizontal="center" vertical="center" shrinkToFit="1"/>
    </xf>
    <xf numFmtId="0" fontId="30" fillId="0" borderId="5" xfId="0" applyFont="1" applyBorder="1" applyAlignment="1">
      <alignment horizontal="center" vertical="center" shrinkToFit="1"/>
    </xf>
    <xf numFmtId="0" fontId="38" fillId="0" borderId="4" xfId="0" applyFont="1" applyBorder="1" applyAlignment="1">
      <alignment horizontal="center" vertical="center"/>
    </xf>
    <xf numFmtId="0" fontId="38" fillId="0" borderId="37" xfId="0" applyFont="1" applyBorder="1" applyAlignment="1">
      <alignment horizontal="center" vertical="center"/>
    </xf>
    <xf numFmtId="0" fontId="38" fillId="0" borderId="5" xfId="0" applyFont="1" applyBorder="1" applyAlignment="1">
      <alignment horizontal="center" vertical="center"/>
    </xf>
    <xf numFmtId="181" fontId="22" fillId="0" borderId="4" xfId="0" applyNumberFormat="1" applyFont="1" applyBorder="1" applyAlignment="1">
      <alignment horizontal="center" vertical="center" shrinkToFit="1"/>
    </xf>
    <xf numFmtId="181" fontId="22" fillId="0" borderId="5" xfId="0" applyNumberFormat="1" applyFont="1" applyBorder="1" applyAlignment="1">
      <alignment horizontal="center" vertical="center" shrinkToFit="1"/>
    </xf>
    <xf numFmtId="0" fontId="37" fillId="0" borderId="4" xfId="0" applyFont="1" applyBorder="1" applyAlignment="1">
      <alignment horizontal="left" vertical="center"/>
    </xf>
    <xf numFmtId="0" fontId="37" fillId="0" borderId="37" xfId="0" applyFont="1" applyBorder="1" applyAlignment="1">
      <alignment horizontal="left" vertical="center"/>
    </xf>
    <xf numFmtId="0" fontId="37" fillId="0" borderId="5" xfId="0" applyFont="1" applyBorder="1" applyAlignment="1">
      <alignment horizontal="left" vertical="center"/>
    </xf>
    <xf numFmtId="0" fontId="57" fillId="7" borderId="0" xfId="0" applyFont="1" applyFill="1" applyAlignment="1">
      <alignment horizontal="center" vertical="center" shrinkToFit="1"/>
    </xf>
    <xf numFmtId="0" fontId="22" fillId="0" borderId="0" xfId="0" applyFont="1" applyAlignment="1">
      <alignment horizontal="center" vertical="center"/>
    </xf>
    <xf numFmtId="0" fontId="73" fillId="0" borderId="7" xfId="0" applyFont="1" applyBorder="1" applyAlignment="1">
      <alignment horizontal="distributed" vertical="center" wrapText="1" indent="1"/>
    </xf>
    <xf numFmtId="0" fontId="73" fillId="0" borderId="16" xfId="0" applyFont="1" applyBorder="1" applyAlignment="1">
      <alignment horizontal="distributed" vertical="center" wrapText="1" indent="1"/>
    </xf>
    <xf numFmtId="0" fontId="73" fillId="0" borderId="8" xfId="0" applyFont="1" applyBorder="1" applyAlignment="1">
      <alignment horizontal="distributed" vertical="center" wrapText="1" indent="1"/>
    </xf>
    <xf numFmtId="0" fontId="73" fillId="0" borderId="17" xfId="0" applyFont="1" applyBorder="1" applyAlignment="1">
      <alignment horizontal="distributed" vertical="center" wrapText="1" indent="1"/>
    </xf>
    <xf numFmtId="0" fontId="73" fillId="0" borderId="9" xfId="0" applyFont="1" applyBorder="1" applyAlignment="1">
      <alignment horizontal="distributed" vertical="center" wrapText="1" indent="1"/>
    </xf>
    <xf numFmtId="0" fontId="73" fillId="0" borderId="18" xfId="0" applyFont="1" applyBorder="1" applyAlignment="1">
      <alignment horizontal="distributed" vertical="center" wrapText="1" indent="1"/>
    </xf>
    <xf numFmtId="0" fontId="48" fillId="0" borderId="3" xfId="0" applyFont="1" applyBorder="1" applyAlignment="1">
      <alignment horizontal="distributed" vertical="center" indent="1"/>
    </xf>
    <xf numFmtId="0" fontId="116" fillId="2" borderId="7" xfId="0" applyFont="1" applyFill="1" applyBorder="1" applyAlignment="1" applyProtection="1">
      <alignment horizontal="center" vertical="center"/>
      <protection locked="0"/>
    </xf>
    <xf numFmtId="0" fontId="116" fillId="2" borderId="2" xfId="0" applyFont="1" applyFill="1" applyBorder="1" applyAlignment="1" applyProtection="1">
      <alignment horizontal="center" vertical="center"/>
      <protection locked="0"/>
    </xf>
    <xf numFmtId="0" fontId="116" fillId="2" borderId="16" xfId="0" applyFont="1" applyFill="1" applyBorder="1" applyAlignment="1" applyProtection="1">
      <alignment horizontal="center" vertical="center"/>
      <protection locked="0"/>
    </xf>
    <xf numFmtId="0" fontId="116" fillId="2" borderId="8" xfId="0" applyFont="1" applyFill="1" applyBorder="1" applyAlignment="1" applyProtection="1">
      <alignment horizontal="center" vertical="center"/>
      <protection locked="0"/>
    </xf>
    <xf numFmtId="0" fontId="116" fillId="2" borderId="0" xfId="0" applyFont="1" applyFill="1" applyAlignment="1" applyProtection="1">
      <alignment horizontal="center" vertical="center"/>
      <protection locked="0"/>
    </xf>
    <xf numFmtId="0" fontId="116" fillId="2" borderId="17" xfId="0" applyFont="1" applyFill="1" applyBorder="1" applyAlignment="1" applyProtection="1">
      <alignment horizontal="center" vertical="center"/>
      <protection locked="0"/>
    </xf>
    <xf numFmtId="0" fontId="116" fillId="2" borderId="9" xfId="0" applyFont="1" applyFill="1" applyBorder="1" applyAlignment="1" applyProtection="1">
      <alignment horizontal="center" vertical="center"/>
      <protection locked="0"/>
    </xf>
    <xf numFmtId="0" fontId="116" fillId="2" borderId="1" xfId="0" applyFont="1" applyFill="1" applyBorder="1" applyAlignment="1" applyProtection="1">
      <alignment horizontal="center" vertical="center"/>
      <protection locked="0"/>
    </xf>
    <xf numFmtId="0" fontId="116" fillId="2" borderId="18" xfId="0" applyFont="1" applyFill="1" applyBorder="1" applyAlignment="1" applyProtection="1">
      <alignment horizontal="center" vertical="center"/>
      <protection locked="0"/>
    </xf>
    <xf numFmtId="0" fontId="50" fillId="0" borderId="3" xfId="0" applyFont="1" applyBorder="1" applyAlignment="1">
      <alignment horizontal="distributed" vertical="center" indent="1"/>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38" fontId="116" fillId="2" borderId="7" xfId="3" applyFont="1" applyFill="1" applyBorder="1" applyAlignment="1" applyProtection="1">
      <alignment horizontal="center" vertical="center"/>
      <protection locked="0"/>
    </xf>
    <xf numFmtId="38" fontId="116" fillId="2" borderId="2" xfId="3" applyFont="1" applyFill="1" applyBorder="1" applyAlignment="1" applyProtection="1">
      <alignment horizontal="center" vertical="center"/>
      <protection locked="0"/>
    </xf>
    <xf numFmtId="38" fontId="116" fillId="2" borderId="8" xfId="3" applyFont="1" applyFill="1" applyBorder="1" applyAlignment="1" applyProtection="1">
      <alignment horizontal="center" vertical="center"/>
      <protection locked="0"/>
    </xf>
    <xf numFmtId="38" fontId="116" fillId="2" borderId="0" xfId="3" applyFont="1" applyFill="1" applyBorder="1" applyAlignment="1" applyProtection="1">
      <alignment horizontal="center" vertical="center"/>
      <protection locked="0"/>
    </xf>
    <xf numFmtId="38" fontId="116" fillId="2" borderId="9" xfId="3" applyFont="1" applyFill="1" applyBorder="1" applyAlignment="1" applyProtection="1">
      <alignment horizontal="center" vertical="center"/>
      <protection locked="0"/>
    </xf>
    <xf numFmtId="38" fontId="116" fillId="2" borderId="1" xfId="3" applyFont="1" applyFill="1" applyBorder="1" applyAlignment="1" applyProtection="1">
      <alignment horizontal="center" vertical="center"/>
      <protection locked="0"/>
    </xf>
    <xf numFmtId="0" fontId="4" fillId="2" borderId="2" xfId="0" applyFont="1" applyFill="1" applyBorder="1" applyAlignment="1">
      <alignment horizontal="left" vertical="center"/>
    </xf>
    <xf numFmtId="0" fontId="4" fillId="2" borderId="16" xfId="0" applyFont="1" applyFill="1" applyBorder="1" applyAlignment="1">
      <alignment horizontal="left" vertical="center"/>
    </xf>
    <xf numFmtId="0" fontId="4" fillId="2" borderId="0" xfId="0" applyFont="1" applyFill="1" applyAlignment="1">
      <alignment horizontal="left" vertical="center"/>
    </xf>
    <xf numFmtId="0" fontId="4" fillId="2" borderId="17" xfId="0" applyFont="1" applyFill="1" applyBorder="1" applyAlignment="1">
      <alignment horizontal="left" vertical="center"/>
    </xf>
    <xf numFmtId="0" fontId="4" fillId="2" borderId="1" xfId="0" applyFont="1" applyFill="1" applyBorder="1" applyAlignment="1">
      <alignment horizontal="left" vertical="center"/>
    </xf>
    <xf numFmtId="0" fontId="4" fillId="2" borderId="18" xfId="0" applyFont="1" applyFill="1" applyBorder="1" applyAlignment="1">
      <alignment horizontal="left" vertical="center"/>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176" fontId="0" fillId="2" borderId="2" xfId="0" applyNumberFormat="1" applyFill="1" applyBorder="1" applyAlignment="1">
      <alignment horizontal="center" vertical="center"/>
    </xf>
    <xf numFmtId="176" fontId="0" fillId="2" borderId="0" xfId="0" applyNumberFormat="1" applyFill="1" applyAlignment="1">
      <alignment horizontal="center" vertical="center"/>
    </xf>
    <xf numFmtId="176" fontId="0" fillId="2" borderId="1" xfId="0" applyNumberFormat="1" applyFill="1" applyBorder="1" applyAlignment="1" applyProtection="1">
      <alignment horizontal="center" vertical="center"/>
      <protection locked="0"/>
    </xf>
    <xf numFmtId="176" fontId="0" fillId="2" borderId="1" xfId="0" applyNumberFormat="1" applyFill="1" applyBorder="1" applyAlignment="1">
      <alignment horizontal="center" vertical="center"/>
    </xf>
    <xf numFmtId="0" fontId="55" fillId="0" borderId="7" xfId="0" applyFont="1" applyBorder="1" applyAlignment="1">
      <alignment horizontal="distributed" vertical="center" wrapText="1" indent="1"/>
    </xf>
    <xf numFmtId="0" fontId="55" fillId="0" borderId="16" xfId="0" applyFont="1" applyBorder="1" applyAlignment="1">
      <alignment horizontal="distributed" vertical="center" wrapText="1" indent="1"/>
    </xf>
    <xf numFmtId="0" fontId="55" fillId="0" borderId="8" xfId="0" applyFont="1" applyBorder="1" applyAlignment="1">
      <alignment horizontal="distributed" vertical="center" wrapText="1" indent="1"/>
    </xf>
    <xf numFmtId="0" fontId="55" fillId="0" borderId="17" xfId="0" applyFont="1" applyBorder="1" applyAlignment="1">
      <alignment horizontal="distributed" vertical="center" wrapText="1" indent="1"/>
    </xf>
    <xf numFmtId="0" fontId="116" fillId="2" borderId="7" xfId="0" applyFont="1" applyFill="1" applyBorder="1" applyAlignment="1" applyProtection="1">
      <alignment horizontal="left" vertical="top"/>
      <protection locked="0"/>
    </xf>
    <xf numFmtId="0" fontId="116" fillId="2" borderId="2" xfId="0" applyFont="1" applyFill="1" applyBorder="1" applyAlignment="1" applyProtection="1">
      <alignment horizontal="left" vertical="top"/>
      <protection locked="0"/>
    </xf>
    <xf numFmtId="0" fontId="116" fillId="2" borderId="16" xfId="0" applyFont="1" applyFill="1" applyBorder="1" applyAlignment="1" applyProtection="1">
      <alignment horizontal="left" vertical="top"/>
      <protection locked="0"/>
    </xf>
    <xf numFmtId="0" fontId="116" fillId="2" borderId="8" xfId="0" applyFont="1" applyFill="1" applyBorder="1" applyAlignment="1" applyProtection="1">
      <alignment horizontal="left" vertical="top"/>
      <protection locked="0"/>
    </xf>
    <xf numFmtId="0" fontId="116" fillId="2" borderId="0" xfId="0" applyFont="1" applyFill="1" applyAlignment="1" applyProtection="1">
      <alignment horizontal="left" vertical="top"/>
      <protection locked="0"/>
    </xf>
    <xf numFmtId="0" fontId="116" fillId="2" borderId="17" xfId="0" applyFont="1" applyFill="1" applyBorder="1" applyAlignment="1" applyProtection="1">
      <alignment horizontal="left" vertical="top"/>
      <protection locked="0"/>
    </xf>
    <xf numFmtId="0" fontId="116" fillId="2" borderId="9" xfId="0" applyFont="1" applyFill="1" applyBorder="1" applyAlignment="1" applyProtection="1">
      <alignment horizontal="left" vertical="top"/>
      <protection locked="0"/>
    </xf>
    <xf numFmtId="0" fontId="116" fillId="2" borderId="1" xfId="0" applyFont="1" applyFill="1" applyBorder="1" applyAlignment="1" applyProtection="1">
      <alignment horizontal="left" vertical="top"/>
      <protection locked="0"/>
    </xf>
    <xf numFmtId="0" fontId="116" fillId="2" borderId="18" xfId="0" applyFont="1" applyFill="1" applyBorder="1" applyAlignment="1" applyProtection="1">
      <alignment horizontal="left" vertical="top"/>
      <protection locked="0"/>
    </xf>
    <xf numFmtId="0" fontId="56" fillId="0" borderId="8" xfId="0" applyFont="1" applyBorder="1" applyAlignment="1">
      <alignment horizontal="distributed" vertical="center" wrapText="1" indent="1"/>
    </xf>
    <xf numFmtId="0" fontId="56" fillId="0" borderId="17" xfId="0" applyFont="1" applyBorder="1" applyAlignment="1">
      <alignment horizontal="distributed" vertical="center" indent="1"/>
    </xf>
    <xf numFmtId="0" fontId="56" fillId="0" borderId="8" xfId="0" applyFont="1" applyBorder="1" applyAlignment="1">
      <alignment horizontal="distributed" vertical="center" indent="1"/>
    </xf>
    <xf numFmtId="0" fontId="56" fillId="0" borderId="9" xfId="0" applyFont="1" applyBorder="1" applyAlignment="1">
      <alignment horizontal="distributed" vertical="center" indent="1"/>
    </xf>
    <xf numFmtId="0" fontId="56" fillId="0" borderId="18" xfId="0" applyFont="1" applyBorder="1" applyAlignment="1">
      <alignment horizontal="distributed" vertical="center" indent="1"/>
    </xf>
    <xf numFmtId="0" fontId="51" fillId="0" borderId="3" xfId="0" applyFont="1" applyBorder="1" applyAlignment="1">
      <alignment horizontal="distributed" vertical="center" wrapText="1" indent="1"/>
    </xf>
    <xf numFmtId="0" fontId="52" fillId="0" borderId="3" xfId="0" applyFont="1" applyBorder="1" applyAlignment="1">
      <alignment horizontal="distributed" vertical="center" indent="1"/>
    </xf>
    <xf numFmtId="0" fontId="48" fillId="0" borderId="7" xfId="0" applyFont="1" applyBorder="1" applyAlignment="1">
      <alignment horizontal="center"/>
    </xf>
    <xf numFmtId="0" fontId="48" fillId="0" borderId="16" xfId="0" applyFont="1" applyBorder="1" applyAlignment="1">
      <alignment horizontal="center"/>
    </xf>
    <xf numFmtId="0" fontId="48" fillId="0" borderId="8" xfId="0" applyFont="1" applyBorder="1" applyAlignment="1">
      <alignment horizontal="center"/>
    </xf>
    <xf numFmtId="0" fontId="48" fillId="0" borderId="17" xfId="0" applyFont="1" applyBorder="1" applyAlignment="1">
      <alignment horizontal="center"/>
    </xf>
    <xf numFmtId="0" fontId="112" fillId="2" borderId="3" xfId="0" applyFont="1" applyFill="1" applyBorder="1" applyAlignment="1" applyProtection="1">
      <alignment horizontal="center" vertical="center" shrinkToFit="1"/>
      <protection locked="0"/>
    </xf>
    <xf numFmtId="0" fontId="53" fillId="2" borderId="3" xfId="0" applyFont="1" applyFill="1" applyBorder="1" applyAlignment="1">
      <alignment horizontal="center" vertical="center" shrinkToFi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49" fontId="116" fillId="2" borderId="7" xfId="0" applyNumberFormat="1" applyFont="1" applyFill="1" applyBorder="1" applyAlignment="1" applyProtection="1">
      <alignment horizontal="center" vertical="center"/>
      <protection locked="0"/>
    </xf>
    <xf numFmtId="49" fontId="116" fillId="2" borderId="2" xfId="0" applyNumberFormat="1" applyFont="1" applyFill="1" applyBorder="1" applyAlignment="1" applyProtection="1">
      <alignment horizontal="center" vertical="center"/>
      <protection locked="0"/>
    </xf>
    <xf numFmtId="49" fontId="116" fillId="2" borderId="16" xfId="0" applyNumberFormat="1" applyFont="1" applyFill="1" applyBorder="1" applyAlignment="1" applyProtection="1">
      <alignment horizontal="center" vertical="center"/>
      <protection locked="0"/>
    </xf>
    <xf numFmtId="49" fontId="116" fillId="2" borderId="8" xfId="0" applyNumberFormat="1" applyFont="1" applyFill="1" applyBorder="1" applyAlignment="1" applyProtection="1">
      <alignment horizontal="center" vertical="center"/>
      <protection locked="0"/>
    </xf>
    <xf numFmtId="49" fontId="116" fillId="2" borderId="0" xfId="0" applyNumberFormat="1" applyFont="1" applyFill="1" applyAlignment="1" applyProtection="1">
      <alignment horizontal="center" vertical="center"/>
      <protection locked="0"/>
    </xf>
    <xf numFmtId="49" fontId="116" fillId="2" borderId="17" xfId="0" applyNumberFormat="1" applyFont="1" applyFill="1" applyBorder="1" applyAlignment="1" applyProtection="1">
      <alignment horizontal="center" vertical="center"/>
      <protection locked="0"/>
    </xf>
    <xf numFmtId="49" fontId="116" fillId="2" borderId="9" xfId="0" applyNumberFormat="1" applyFont="1" applyFill="1" applyBorder="1" applyAlignment="1" applyProtection="1">
      <alignment horizontal="center" vertical="center"/>
      <protection locked="0"/>
    </xf>
    <xf numFmtId="49" fontId="116" fillId="2" borderId="1" xfId="0" applyNumberFormat="1" applyFont="1" applyFill="1" applyBorder="1" applyAlignment="1" applyProtection="1">
      <alignment horizontal="center" vertical="center"/>
      <protection locked="0"/>
    </xf>
    <xf numFmtId="49" fontId="116" fillId="2" borderId="18" xfId="0" applyNumberFormat="1" applyFont="1" applyFill="1" applyBorder="1" applyAlignment="1" applyProtection="1">
      <alignment horizontal="center" vertical="center"/>
      <protection locked="0"/>
    </xf>
    <xf numFmtId="0" fontId="54" fillId="0" borderId="8" xfId="0" applyFont="1" applyBorder="1" applyAlignment="1">
      <alignment horizontal="right" vertical="center"/>
    </xf>
    <xf numFmtId="0" fontId="54" fillId="0" borderId="17" xfId="0" applyFont="1" applyBorder="1" applyAlignment="1">
      <alignment horizontal="right" vertical="center"/>
    </xf>
    <xf numFmtId="0" fontId="54" fillId="0" borderId="9" xfId="0" applyFont="1" applyBorder="1" applyAlignment="1">
      <alignment horizontal="right" vertical="center"/>
    </xf>
    <xf numFmtId="0" fontId="54" fillId="0" borderId="18" xfId="0" applyFont="1" applyBorder="1" applyAlignment="1">
      <alignment horizontal="right" vertical="center"/>
    </xf>
    <xf numFmtId="0" fontId="53" fillId="2" borderId="7" xfId="0" applyFont="1" applyFill="1" applyBorder="1" applyAlignment="1">
      <alignment horizontal="center" vertical="center" shrinkToFit="1"/>
    </xf>
    <xf numFmtId="0" fontId="53" fillId="2" borderId="16" xfId="0" applyFont="1" applyFill="1" applyBorder="1" applyAlignment="1">
      <alignment horizontal="center" vertical="center" shrinkToFit="1"/>
    </xf>
    <xf numFmtId="0" fontId="53" fillId="2" borderId="9" xfId="0" applyFont="1" applyFill="1" applyBorder="1" applyAlignment="1">
      <alignment horizontal="center" vertical="center" shrinkToFit="1"/>
    </xf>
    <xf numFmtId="0" fontId="53" fillId="2" borderId="18" xfId="0" applyFont="1" applyFill="1" applyBorder="1" applyAlignment="1">
      <alignment horizontal="center" vertical="center" shrinkToFit="1"/>
    </xf>
    <xf numFmtId="176" fontId="0" fillId="2" borderId="0" xfId="0" applyNumberFormat="1" applyFill="1" applyAlignment="1">
      <alignment horizontal="left" vertical="center"/>
    </xf>
    <xf numFmtId="176" fontId="0" fillId="2" borderId="17" xfId="0" applyNumberFormat="1" applyFill="1" applyBorder="1" applyAlignment="1">
      <alignment horizontal="left" vertical="center"/>
    </xf>
    <xf numFmtId="176" fontId="0" fillId="2" borderId="1" xfId="0" applyNumberFormat="1" applyFill="1" applyBorder="1" applyAlignment="1">
      <alignment horizontal="left" vertical="center"/>
    </xf>
    <xf numFmtId="176" fontId="0" fillId="2" borderId="18" xfId="0" applyNumberFormat="1" applyFill="1" applyBorder="1" applyAlignment="1">
      <alignment horizontal="left" vertical="center"/>
    </xf>
    <xf numFmtId="0" fontId="58" fillId="0" borderId="0" xfId="0" applyFont="1" applyAlignment="1">
      <alignment horizontal="center" vertical="center"/>
    </xf>
    <xf numFmtId="0" fontId="49" fillId="0" borderId="0" xfId="0" applyFont="1" applyAlignment="1">
      <alignment vertical="center" wrapText="1"/>
    </xf>
    <xf numFmtId="0" fontId="49" fillId="0" borderId="0" xfId="0" applyFont="1">
      <alignment vertical="center"/>
    </xf>
    <xf numFmtId="0" fontId="0" fillId="0" borderId="0" xfId="0" applyAlignment="1">
      <alignment horizontal="distributed" vertical="center" wrapText="1" indent="1"/>
    </xf>
    <xf numFmtId="0" fontId="19" fillId="0" borderId="0" xfId="0" applyFont="1" applyAlignment="1">
      <alignment horizontal="center" vertical="center"/>
    </xf>
    <xf numFmtId="0" fontId="21" fillId="0" borderId="0" xfId="0" applyFont="1" applyAlignment="1">
      <alignment horizontal="center" vertical="center"/>
    </xf>
    <xf numFmtId="0" fontId="0" fillId="0" borderId="0" xfId="0" applyAlignment="1">
      <alignment horizontal="center" vertical="center" wrapText="1"/>
    </xf>
    <xf numFmtId="0" fontId="49" fillId="0" borderId="0" xfId="0" applyFont="1" applyAlignment="1">
      <alignment horizontal="center" vertical="center"/>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7" xfId="0" applyFont="1" applyFill="1" applyBorder="1" applyAlignment="1">
      <alignment horizontal="center" vertical="center" wrapText="1"/>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0" fontId="116" fillId="2" borderId="7" xfId="0" applyFont="1" applyFill="1" applyBorder="1" applyAlignment="1" applyProtection="1">
      <alignment vertical="center" wrapText="1"/>
      <protection locked="0"/>
    </xf>
    <xf numFmtId="0" fontId="116" fillId="2" borderId="2" xfId="0" applyFont="1" applyFill="1" applyBorder="1" applyProtection="1">
      <alignment vertical="center"/>
      <protection locked="0"/>
    </xf>
    <xf numFmtId="0" fontId="116" fillId="2" borderId="16" xfId="0" applyFont="1" applyFill="1" applyBorder="1" applyProtection="1">
      <alignment vertical="center"/>
      <protection locked="0"/>
    </xf>
    <xf numFmtId="0" fontId="116" fillId="2" borderId="8" xfId="0" applyFont="1" applyFill="1" applyBorder="1" applyProtection="1">
      <alignment vertical="center"/>
      <protection locked="0"/>
    </xf>
    <xf numFmtId="0" fontId="116" fillId="2" borderId="0" xfId="0" applyFont="1" applyFill="1" applyProtection="1">
      <alignment vertical="center"/>
      <protection locked="0"/>
    </xf>
    <xf numFmtId="0" fontId="116" fillId="2" borderId="17" xfId="0" applyFont="1" applyFill="1" applyBorder="1" applyProtection="1">
      <alignment vertical="center"/>
      <protection locked="0"/>
    </xf>
    <xf numFmtId="0" fontId="116" fillId="2" borderId="9" xfId="0" applyFont="1" applyFill="1" applyBorder="1" applyProtection="1">
      <alignment vertical="center"/>
      <protection locked="0"/>
    </xf>
    <xf numFmtId="0" fontId="116" fillId="2" borderId="1" xfId="0" applyFont="1" applyFill="1" applyBorder="1" applyProtection="1">
      <alignment vertical="center"/>
      <protection locked="0"/>
    </xf>
    <xf numFmtId="0" fontId="116" fillId="2" borderId="18" xfId="0" applyFont="1" applyFill="1" applyBorder="1" applyProtection="1">
      <alignment vertical="center"/>
      <protection locked="0"/>
    </xf>
    <xf numFmtId="176" fontId="0" fillId="2" borderId="16" xfId="0" applyNumberFormat="1" applyFill="1" applyBorder="1" applyAlignment="1" applyProtection="1">
      <alignment horizontal="center" vertical="center"/>
      <protection locked="0"/>
    </xf>
    <xf numFmtId="176" fontId="0" fillId="2" borderId="17" xfId="0" applyNumberFormat="1" applyFill="1" applyBorder="1" applyAlignment="1" applyProtection="1">
      <alignment horizontal="center" vertical="center"/>
      <protection locked="0"/>
    </xf>
    <xf numFmtId="176" fontId="0" fillId="2" borderId="18" xfId="0" applyNumberFormat="1" applyFill="1" applyBorder="1" applyAlignment="1" applyProtection="1">
      <alignment horizontal="center" vertical="center"/>
      <protection locked="0"/>
    </xf>
    <xf numFmtId="0" fontId="37" fillId="0" borderId="0" xfId="0" applyFont="1" applyAlignment="1">
      <alignment horizontal="center" vertical="center"/>
    </xf>
    <xf numFmtId="0" fontId="115" fillId="0" borderId="0" xfId="0" applyFont="1" applyAlignment="1" applyProtection="1">
      <alignment horizontal="center" vertical="center"/>
      <protection locked="0"/>
    </xf>
    <xf numFmtId="0" fontId="43" fillId="0" borderId="7" xfId="0" applyFont="1" applyBorder="1" applyAlignment="1">
      <alignment horizontal="center" vertical="center" wrapText="1" shrinkToFit="1"/>
    </xf>
    <xf numFmtId="0" fontId="43" fillId="0" borderId="2" xfId="0" applyFont="1" applyBorder="1" applyAlignment="1">
      <alignment horizontal="center" vertical="center" wrapText="1" shrinkToFit="1"/>
    </xf>
    <xf numFmtId="0" fontId="43" fillId="0" borderId="9" xfId="0" applyFont="1" applyBorder="1" applyAlignment="1">
      <alignment horizontal="center" vertical="center" wrapText="1" shrinkToFit="1"/>
    </xf>
    <xf numFmtId="0" fontId="43" fillId="0" borderId="1" xfId="0" applyFont="1" applyBorder="1" applyAlignment="1">
      <alignment horizontal="center" vertical="center" wrapText="1" shrinkToFit="1"/>
    </xf>
    <xf numFmtId="0" fontId="22" fillId="6" borderId="7" xfId="0" applyFont="1" applyFill="1" applyBorder="1" applyAlignment="1" applyProtection="1">
      <alignment horizontal="center" vertical="center" shrinkToFit="1"/>
      <protection locked="0"/>
    </xf>
    <xf numFmtId="0" fontId="22" fillId="6" borderId="2" xfId="0" applyFont="1" applyFill="1" applyBorder="1" applyAlignment="1" applyProtection="1">
      <alignment horizontal="center" vertical="center" shrinkToFit="1"/>
      <protection locked="0"/>
    </xf>
    <xf numFmtId="0" fontId="22" fillId="6" borderId="16" xfId="0" applyFont="1" applyFill="1" applyBorder="1" applyAlignment="1" applyProtection="1">
      <alignment horizontal="center" vertical="center" shrinkToFit="1"/>
      <protection locked="0"/>
    </xf>
    <xf numFmtId="0" fontId="22" fillId="6" borderId="9" xfId="0" applyFont="1" applyFill="1" applyBorder="1" applyAlignment="1" applyProtection="1">
      <alignment horizontal="center" vertical="center" shrinkToFit="1"/>
      <protection locked="0"/>
    </xf>
    <xf numFmtId="0" fontId="22" fillId="6" borderId="1" xfId="0" applyFont="1" applyFill="1" applyBorder="1" applyAlignment="1" applyProtection="1">
      <alignment horizontal="center" vertical="center" shrinkToFit="1"/>
      <protection locked="0"/>
    </xf>
    <xf numFmtId="0" fontId="22" fillId="6" borderId="18" xfId="0" applyFont="1" applyFill="1" applyBorder="1" applyAlignment="1" applyProtection="1">
      <alignment horizontal="center" vertical="center" shrinkToFit="1"/>
      <protection locked="0"/>
    </xf>
    <xf numFmtId="0" fontId="43" fillId="0" borderId="3" xfId="0" applyFont="1" applyBorder="1" applyAlignment="1">
      <alignment horizontal="center" vertical="center" wrapText="1"/>
    </xf>
    <xf numFmtId="176" fontId="113" fillId="2" borderId="3" xfId="0" applyNumberFormat="1" applyFont="1" applyFill="1" applyBorder="1" applyAlignment="1" applyProtection="1">
      <alignment horizontal="center" vertical="center" wrapText="1"/>
      <protection locked="0"/>
    </xf>
    <xf numFmtId="0" fontId="100" fillId="2" borderId="7" xfId="0" applyFont="1" applyFill="1" applyBorder="1" applyAlignment="1" applyProtection="1">
      <alignment horizontal="left" vertical="center" wrapText="1"/>
      <protection locked="0"/>
    </xf>
    <xf numFmtId="0" fontId="100" fillId="2" borderId="2" xfId="0" applyFont="1" applyFill="1" applyBorder="1" applyAlignment="1" applyProtection="1">
      <alignment horizontal="left" vertical="center" wrapText="1"/>
      <protection locked="0"/>
    </xf>
    <xf numFmtId="0" fontId="100" fillId="2" borderId="16" xfId="0" applyFont="1" applyFill="1" applyBorder="1" applyAlignment="1" applyProtection="1">
      <alignment horizontal="left" vertical="center" wrapText="1"/>
      <protection locked="0"/>
    </xf>
    <xf numFmtId="0" fontId="100" fillId="2" borderId="8" xfId="0" applyFont="1" applyFill="1" applyBorder="1" applyAlignment="1" applyProtection="1">
      <alignment horizontal="left" vertical="center" wrapText="1"/>
      <protection locked="0"/>
    </xf>
    <xf numFmtId="0" fontId="100" fillId="2" borderId="0" xfId="0" applyFont="1" applyFill="1" applyAlignment="1" applyProtection="1">
      <alignment horizontal="left" vertical="center" wrapText="1"/>
      <protection locked="0"/>
    </xf>
    <xf numFmtId="0" fontId="100" fillId="2" borderId="17" xfId="0" applyFont="1" applyFill="1" applyBorder="1" applyAlignment="1" applyProtection="1">
      <alignment horizontal="left" vertical="center" wrapText="1"/>
      <protection locked="0"/>
    </xf>
    <xf numFmtId="0" fontId="100" fillId="2" borderId="9" xfId="0" applyFont="1" applyFill="1" applyBorder="1" applyAlignment="1" applyProtection="1">
      <alignment horizontal="left" vertical="center" wrapText="1"/>
      <protection locked="0"/>
    </xf>
    <xf numFmtId="0" fontId="100" fillId="2" borderId="1" xfId="0" applyFont="1" applyFill="1" applyBorder="1" applyAlignment="1" applyProtection="1">
      <alignment horizontal="left" vertical="center" wrapText="1"/>
      <protection locked="0"/>
    </xf>
    <xf numFmtId="0" fontId="100" fillId="2" borderId="18" xfId="0" applyFont="1" applyFill="1" applyBorder="1" applyAlignment="1" applyProtection="1">
      <alignment horizontal="left" vertical="center" wrapText="1"/>
      <protection locked="0"/>
    </xf>
    <xf numFmtId="0" fontId="0" fillId="0" borderId="0" xfId="0" applyAlignment="1">
      <alignment horizontal="center" vertical="top"/>
    </xf>
    <xf numFmtId="0" fontId="73" fillId="0" borderId="2" xfId="0" applyFont="1" applyBorder="1" applyAlignment="1">
      <alignment horizontal="distributed" vertical="center" wrapText="1" indent="1"/>
    </xf>
    <xf numFmtId="0" fontId="73" fillId="0" borderId="0" xfId="0" applyFont="1" applyAlignment="1">
      <alignment horizontal="distributed" vertical="center" wrapText="1" indent="1"/>
    </xf>
    <xf numFmtId="0" fontId="73" fillId="0" borderId="1" xfId="0" applyFont="1" applyBorder="1" applyAlignment="1">
      <alignment horizontal="distributed" vertical="center" wrapText="1" indent="1"/>
    </xf>
    <xf numFmtId="0" fontId="102" fillId="6" borderId="7" xfId="0" applyFont="1" applyFill="1" applyBorder="1" applyAlignment="1" applyProtection="1">
      <alignment horizontal="center" vertical="center" wrapText="1"/>
      <protection locked="0"/>
    </xf>
    <xf numFmtId="0" fontId="102" fillId="6" borderId="2" xfId="0" applyFont="1" applyFill="1" applyBorder="1" applyAlignment="1" applyProtection="1">
      <alignment horizontal="center" vertical="center" wrapText="1"/>
      <protection locked="0"/>
    </xf>
    <xf numFmtId="0" fontId="102" fillId="6" borderId="16" xfId="0" applyFont="1" applyFill="1" applyBorder="1" applyAlignment="1" applyProtection="1">
      <alignment horizontal="center" vertical="center" wrapText="1"/>
      <protection locked="0"/>
    </xf>
    <xf numFmtId="0" fontId="102" fillId="6" borderId="9" xfId="0" applyFont="1" applyFill="1" applyBorder="1" applyAlignment="1" applyProtection="1">
      <alignment horizontal="center" vertical="center" wrapText="1"/>
      <protection locked="0"/>
    </xf>
    <xf numFmtId="0" fontId="102" fillId="6" borderId="1" xfId="0" applyFont="1" applyFill="1" applyBorder="1" applyAlignment="1" applyProtection="1">
      <alignment horizontal="center" vertical="center" wrapText="1"/>
      <protection locked="0"/>
    </xf>
    <xf numFmtId="0" fontId="102" fillId="6" borderId="18" xfId="0" applyFont="1" applyFill="1" applyBorder="1" applyAlignment="1" applyProtection="1">
      <alignment horizontal="center" vertical="center" wrapText="1"/>
      <protection locked="0"/>
    </xf>
    <xf numFmtId="0" fontId="42" fillId="6" borderId="3" xfId="0" applyFont="1" applyFill="1" applyBorder="1" applyAlignment="1">
      <alignment horizontal="center" vertical="center"/>
    </xf>
    <xf numFmtId="0" fontId="118" fillId="2" borderId="7" xfId="0" applyFont="1" applyFill="1" applyBorder="1" applyAlignment="1" applyProtection="1">
      <alignment horizontal="center" vertical="center"/>
      <protection locked="0"/>
    </xf>
    <xf numFmtId="0" fontId="118" fillId="2" borderId="16" xfId="0" applyFont="1" applyFill="1" applyBorder="1" applyAlignment="1" applyProtection="1">
      <alignment horizontal="center" vertical="center"/>
      <protection locked="0"/>
    </xf>
    <xf numFmtId="0" fontId="118" fillId="2" borderId="9" xfId="0" applyFont="1" applyFill="1" applyBorder="1" applyAlignment="1" applyProtection="1">
      <alignment horizontal="center" vertical="center"/>
      <protection locked="0"/>
    </xf>
    <xf numFmtId="0" fontId="118" fillId="2" borderId="18" xfId="0" applyFont="1" applyFill="1" applyBorder="1" applyAlignment="1" applyProtection="1">
      <alignment horizontal="center" vertical="center"/>
      <protection locked="0"/>
    </xf>
    <xf numFmtId="0" fontId="119" fillId="2" borderId="7" xfId="0" applyFont="1" applyFill="1" applyBorder="1" applyAlignment="1" applyProtection="1">
      <alignment horizontal="center" vertical="center" wrapText="1"/>
      <protection locked="0"/>
    </xf>
    <xf numFmtId="0" fontId="119" fillId="2" borderId="2" xfId="0" applyFont="1" applyFill="1" applyBorder="1" applyAlignment="1" applyProtection="1">
      <alignment horizontal="center" vertical="center" wrapText="1"/>
      <protection locked="0"/>
    </xf>
    <xf numFmtId="0" fontId="119" fillId="2" borderId="16" xfId="0" applyFont="1" applyFill="1" applyBorder="1" applyAlignment="1" applyProtection="1">
      <alignment horizontal="center" vertical="center" wrapText="1"/>
      <protection locked="0"/>
    </xf>
    <xf numFmtId="0" fontId="119" fillId="2" borderId="9" xfId="0" applyFont="1" applyFill="1" applyBorder="1" applyAlignment="1" applyProtection="1">
      <alignment horizontal="center" vertical="center" wrapText="1"/>
      <protection locked="0"/>
    </xf>
    <xf numFmtId="0" fontId="119" fillId="2" borderId="1" xfId="0" applyFont="1" applyFill="1" applyBorder="1" applyAlignment="1" applyProtection="1">
      <alignment horizontal="center" vertical="center" wrapText="1"/>
      <protection locked="0"/>
    </xf>
    <xf numFmtId="0" fontId="119" fillId="2" borderId="18" xfId="0" applyFont="1" applyFill="1" applyBorder="1" applyAlignment="1" applyProtection="1">
      <alignment horizontal="center" vertical="center" wrapText="1"/>
      <protection locked="0"/>
    </xf>
    <xf numFmtId="0" fontId="118" fillId="2" borderId="7" xfId="0" applyFont="1" applyFill="1" applyBorder="1" applyAlignment="1" applyProtection="1">
      <alignment horizontal="center" vertical="center" shrinkToFit="1"/>
      <protection locked="0"/>
    </xf>
    <xf numFmtId="0" fontId="118" fillId="2" borderId="16" xfId="0" applyFont="1" applyFill="1" applyBorder="1" applyAlignment="1" applyProtection="1">
      <alignment horizontal="center" vertical="center" shrinkToFit="1"/>
      <protection locked="0"/>
    </xf>
    <xf numFmtId="0" fontId="118" fillId="2" borderId="9" xfId="0" applyFont="1" applyFill="1" applyBorder="1" applyAlignment="1" applyProtection="1">
      <alignment horizontal="center" vertical="center" shrinkToFit="1"/>
      <protection locked="0"/>
    </xf>
    <xf numFmtId="0" fontId="118" fillId="2" borderId="18" xfId="0" applyFont="1" applyFill="1" applyBorder="1" applyAlignment="1" applyProtection="1">
      <alignment horizontal="center" vertical="center" shrinkToFit="1"/>
      <protection locked="0"/>
    </xf>
    <xf numFmtId="0" fontId="119" fillId="2" borderId="7" xfId="0" applyFont="1" applyFill="1" applyBorder="1" applyAlignment="1" applyProtection="1">
      <alignment horizontal="center" vertical="center" shrinkToFit="1"/>
      <protection locked="0"/>
    </xf>
    <xf numFmtId="0" fontId="119" fillId="2" borderId="2" xfId="0" applyFont="1" applyFill="1" applyBorder="1" applyAlignment="1" applyProtection="1">
      <alignment horizontal="center" vertical="center" shrinkToFit="1"/>
      <protection locked="0"/>
    </xf>
    <xf numFmtId="0" fontId="119" fillId="2" borderId="16" xfId="0" applyFont="1" applyFill="1" applyBorder="1" applyAlignment="1" applyProtection="1">
      <alignment horizontal="center" vertical="center" shrinkToFit="1"/>
      <protection locked="0"/>
    </xf>
    <xf numFmtId="0" fontId="119" fillId="2" borderId="9" xfId="0" applyFont="1" applyFill="1" applyBorder="1" applyAlignment="1" applyProtection="1">
      <alignment horizontal="center" vertical="center" shrinkToFit="1"/>
      <protection locked="0"/>
    </xf>
    <xf numFmtId="0" fontId="119" fillId="2" borderId="1" xfId="0" applyFont="1" applyFill="1" applyBorder="1" applyAlignment="1" applyProtection="1">
      <alignment horizontal="center" vertical="center" shrinkToFit="1"/>
      <protection locked="0"/>
    </xf>
    <xf numFmtId="0" fontId="119" fillId="2" borderId="18" xfId="0" applyFont="1" applyFill="1" applyBorder="1" applyAlignment="1" applyProtection="1">
      <alignment horizontal="center" vertical="center" shrinkToFit="1"/>
      <protection locked="0"/>
    </xf>
    <xf numFmtId="0" fontId="119" fillId="2" borderId="7" xfId="0" applyFont="1" applyFill="1" applyBorder="1" applyAlignment="1" applyProtection="1">
      <alignment horizontal="left" vertical="center" wrapText="1"/>
      <protection locked="0"/>
    </xf>
    <xf numFmtId="0" fontId="119" fillId="2" borderId="2" xfId="0" applyFont="1" applyFill="1" applyBorder="1" applyAlignment="1" applyProtection="1">
      <alignment horizontal="left" vertical="center" wrapText="1"/>
      <protection locked="0"/>
    </xf>
    <xf numFmtId="0" fontId="119" fillId="2" borderId="16" xfId="0" applyFont="1" applyFill="1" applyBorder="1" applyAlignment="1" applyProtection="1">
      <alignment horizontal="left" vertical="center" wrapText="1"/>
      <protection locked="0"/>
    </xf>
    <xf numFmtId="0" fontId="119" fillId="2" borderId="9" xfId="0" applyFont="1" applyFill="1" applyBorder="1" applyAlignment="1" applyProtection="1">
      <alignment horizontal="left" vertical="center" wrapText="1"/>
      <protection locked="0"/>
    </xf>
    <xf numFmtId="0" fontId="119" fillId="2" borderId="1" xfId="0" applyFont="1" applyFill="1" applyBorder="1" applyAlignment="1" applyProtection="1">
      <alignment horizontal="left" vertical="center" wrapText="1"/>
      <protection locked="0"/>
    </xf>
    <xf numFmtId="0" fontId="119" fillId="2" borderId="18" xfId="0" applyFont="1" applyFill="1" applyBorder="1" applyAlignment="1" applyProtection="1">
      <alignment horizontal="left" vertical="center" wrapText="1"/>
      <protection locked="0"/>
    </xf>
    <xf numFmtId="0" fontId="66" fillId="0" borderId="7" xfId="0" applyFont="1" applyBorder="1" applyAlignment="1">
      <alignment horizontal="center" vertical="center"/>
    </xf>
    <xf numFmtId="0" fontId="66" fillId="0" borderId="16" xfId="0" applyFont="1" applyBorder="1" applyAlignment="1">
      <alignment horizontal="center" vertical="center"/>
    </xf>
    <xf numFmtId="0" fontId="66" fillId="0" borderId="9" xfId="0" applyFont="1" applyBorder="1" applyAlignment="1">
      <alignment horizontal="center" vertical="center"/>
    </xf>
    <xf numFmtId="0" fontId="66" fillId="0" borderId="18" xfId="0" applyFont="1" applyBorder="1" applyAlignment="1">
      <alignment horizontal="center" vertical="center"/>
    </xf>
    <xf numFmtId="0" fontId="66" fillId="0" borderId="7" xfId="0" applyFont="1" applyBorder="1" applyAlignment="1">
      <alignment horizontal="center" vertical="center" wrapText="1"/>
    </xf>
    <xf numFmtId="0" fontId="66" fillId="0" borderId="2" xfId="0" applyFont="1" applyBorder="1" applyAlignment="1">
      <alignment horizontal="center" vertical="center" wrapText="1"/>
    </xf>
    <xf numFmtId="0" fontId="66" fillId="0" borderId="16"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1" xfId="0" applyFont="1" applyBorder="1" applyAlignment="1">
      <alignment horizontal="center" vertical="center" wrapText="1"/>
    </xf>
    <xf numFmtId="0" fontId="66" fillId="0" borderId="18" xfId="0" applyFont="1" applyBorder="1" applyAlignment="1">
      <alignment horizontal="center" vertical="center" wrapText="1"/>
    </xf>
    <xf numFmtId="0" fontId="66" fillId="0" borderId="7" xfId="0" applyFont="1" applyBorder="1" applyAlignment="1">
      <alignment horizontal="center" vertical="center" wrapText="1" shrinkToFit="1"/>
    </xf>
    <xf numFmtId="0" fontId="66" fillId="0" borderId="16" xfId="0" applyFont="1" applyBorder="1" applyAlignment="1">
      <alignment horizontal="center" vertical="center" wrapText="1" shrinkToFit="1"/>
    </xf>
    <xf numFmtId="0" fontId="66" fillId="0" borderId="9" xfId="0" applyFont="1" applyBorder="1" applyAlignment="1">
      <alignment horizontal="center" vertical="center" wrapText="1" shrinkToFit="1"/>
    </xf>
    <xf numFmtId="0" fontId="66" fillId="0" borderId="18" xfId="0" applyFont="1" applyBorder="1" applyAlignment="1">
      <alignment horizontal="center" vertical="center" wrapText="1" shrinkToFit="1"/>
    </xf>
    <xf numFmtId="178" fontId="119" fillId="2" borderId="6" xfId="0" applyNumberFormat="1" applyFont="1" applyFill="1" applyBorder="1" applyAlignment="1" applyProtection="1">
      <alignment horizontal="center" vertical="center" shrinkToFit="1"/>
      <protection locked="0"/>
    </xf>
    <xf numFmtId="178" fontId="119" fillId="2" borderId="22" xfId="0" applyNumberFormat="1" applyFont="1" applyFill="1" applyBorder="1" applyAlignment="1" applyProtection="1">
      <alignment horizontal="center" vertical="center" shrinkToFit="1"/>
      <protection locked="0"/>
    </xf>
    <xf numFmtId="178" fontId="119" fillId="2" borderId="7" xfId="0" applyNumberFormat="1" applyFont="1" applyFill="1" applyBorder="1" applyAlignment="1" applyProtection="1">
      <alignment horizontal="center" vertical="center" shrinkToFit="1"/>
      <protection locked="0"/>
    </xf>
    <xf numFmtId="178" fontId="119" fillId="2" borderId="16" xfId="0" applyNumberFormat="1" applyFont="1" applyFill="1" applyBorder="1" applyAlignment="1" applyProtection="1">
      <alignment horizontal="center" vertical="center" shrinkToFit="1"/>
      <protection locked="0"/>
    </xf>
    <xf numFmtId="178" fontId="119" fillId="2" borderId="9" xfId="0" applyNumberFormat="1" applyFont="1" applyFill="1" applyBorder="1" applyAlignment="1" applyProtection="1">
      <alignment horizontal="center" vertical="center" shrinkToFit="1"/>
      <protection locked="0"/>
    </xf>
    <xf numFmtId="178" fontId="119" fillId="2" borderId="18" xfId="0" applyNumberFormat="1" applyFont="1" applyFill="1" applyBorder="1" applyAlignment="1" applyProtection="1">
      <alignment horizontal="center" vertical="center" shrinkToFit="1"/>
      <protection locked="0"/>
    </xf>
    <xf numFmtId="178" fontId="119" fillId="2" borderId="11" xfId="0" applyNumberFormat="1" applyFont="1" applyFill="1" applyBorder="1" applyAlignment="1" applyProtection="1">
      <alignment horizontal="center" vertical="center" shrinkToFit="1"/>
      <protection locked="0"/>
    </xf>
    <xf numFmtId="0" fontId="105" fillId="0" borderId="22" xfId="0" applyFont="1" applyBorder="1" applyAlignment="1" applyProtection="1">
      <alignment horizontal="center" vertical="center" shrinkToFit="1"/>
      <protection locked="0"/>
    </xf>
    <xf numFmtId="178" fontId="119" fillId="2" borderId="1" xfId="0" applyNumberFormat="1" applyFont="1" applyFill="1" applyBorder="1" applyAlignment="1" applyProtection="1">
      <alignment horizontal="center" vertical="center" shrinkToFit="1"/>
      <protection locked="0"/>
    </xf>
    <xf numFmtId="0" fontId="105" fillId="0" borderId="18" xfId="0" applyFont="1" applyBorder="1" applyAlignment="1" applyProtection="1">
      <alignment horizontal="center" vertical="center" shrinkToFit="1"/>
      <protection locked="0"/>
    </xf>
    <xf numFmtId="178" fontId="66" fillId="0" borderId="6" xfId="0" applyNumberFormat="1" applyFont="1" applyBorder="1" applyAlignment="1">
      <alignment horizontal="center" vertical="center" wrapText="1" shrinkToFit="1"/>
    </xf>
    <xf numFmtId="178" fontId="66" fillId="0" borderId="22" xfId="0" applyNumberFormat="1" applyFont="1" applyBorder="1" applyAlignment="1">
      <alignment horizontal="center" vertical="center" wrapText="1" shrinkToFit="1"/>
    </xf>
    <xf numFmtId="178" fontId="66" fillId="0" borderId="7" xfId="0" applyNumberFormat="1" applyFont="1" applyBorder="1" applyAlignment="1">
      <alignment horizontal="center" vertical="center" shrinkToFit="1"/>
    </xf>
    <xf numFmtId="178" fontId="66" fillId="0" borderId="16" xfId="0" applyNumberFormat="1" applyFont="1" applyBorder="1" applyAlignment="1">
      <alignment horizontal="center" vertical="center" shrinkToFit="1"/>
    </xf>
    <xf numFmtId="178" fontId="66" fillId="0" borderId="9" xfId="0" applyNumberFormat="1" applyFont="1" applyBorder="1" applyAlignment="1">
      <alignment horizontal="center" vertical="center" shrinkToFit="1"/>
    </xf>
    <xf numFmtId="178" fontId="66" fillId="0" borderId="18" xfId="0" applyNumberFormat="1" applyFont="1" applyBorder="1" applyAlignment="1">
      <alignment horizontal="center" vertical="center" shrinkToFit="1"/>
    </xf>
    <xf numFmtId="178" fontId="66" fillId="0" borderId="13" xfId="0" applyNumberFormat="1" applyFont="1" applyBorder="1" applyAlignment="1">
      <alignment horizontal="center" vertical="center" shrinkToFit="1"/>
    </xf>
    <xf numFmtId="178" fontId="66" fillId="0" borderId="14" xfId="0" applyNumberFormat="1" applyFont="1" applyBorder="1" applyAlignment="1">
      <alignment horizontal="center" vertical="center" shrinkToFit="1"/>
    </xf>
    <xf numFmtId="0" fontId="39" fillId="0" borderId="4" xfId="0" applyFont="1" applyBorder="1" applyAlignment="1">
      <alignment horizontal="center" vertical="center"/>
    </xf>
    <xf numFmtId="0" fontId="39" fillId="0" borderId="37" xfId="0" applyFont="1" applyBorder="1" applyAlignment="1">
      <alignment horizontal="center" vertical="center"/>
    </xf>
    <xf numFmtId="0" fontId="39" fillId="0" borderId="5" xfId="0" applyFont="1" applyBorder="1" applyAlignment="1">
      <alignment horizontal="center" vertical="center"/>
    </xf>
    <xf numFmtId="0" fontId="30" fillId="0" borderId="37" xfId="0" applyFont="1" applyBorder="1" applyAlignment="1">
      <alignment horizontal="center" vertical="center" shrinkToFit="1"/>
    </xf>
    <xf numFmtId="0" fontId="67" fillId="0" borderId="4" xfId="0" applyFont="1" applyBorder="1" applyAlignment="1">
      <alignment horizontal="center" vertical="center"/>
    </xf>
    <xf numFmtId="0" fontId="67" fillId="0" borderId="37" xfId="0" applyFont="1" applyBorder="1" applyAlignment="1">
      <alignment horizontal="center" vertical="center"/>
    </xf>
    <xf numFmtId="0" fontId="67" fillId="0" borderId="5" xfId="0" applyFont="1" applyBorder="1" applyAlignment="1">
      <alignment horizontal="center" vertical="center"/>
    </xf>
    <xf numFmtId="0" fontId="22" fillId="0" borderId="4" xfId="0" applyFont="1" applyBorder="1" applyAlignment="1">
      <alignment horizontal="center" vertical="center" shrinkToFit="1"/>
    </xf>
    <xf numFmtId="0" fontId="22" fillId="0" borderId="5" xfId="0" applyFont="1" applyBorder="1" applyAlignment="1">
      <alignment horizontal="center" vertical="center" shrinkToFit="1"/>
    </xf>
    <xf numFmtId="0" fontId="32" fillId="0" borderId="4" xfId="0" applyFont="1" applyBorder="1" applyAlignment="1">
      <alignment horizontal="left" vertical="center"/>
    </xf>
    <xf numFmtId="0" fontId="32" fillId="0" borderId="37" xfId="0" applyFont="1" applyBorder="1" applyAlignment="1">
      <alignment horizontal="left" vertical="center"/>
    </xf>
    <xf numFmtId="0" fontId="32" fillId="0" borderId="5" xfId="0" applyFont="1" applyBorder="1" applyAlignment="1">
      <alignment horizontal="left" vertical="center"/>
    </xf>
    <xf numFmtId="0" fontId="37" fillId="0" borderId="3" xfId="0" applyFont="1" applyBorder="1" applyAlignment="1">
      <alignment horizontal="distributed" vertical="center" indent="1"/>
    </xf>
    <xf numFmtId="176" fontId="0" fillId="2" borderId="2" xfId="0" applyNumberFormat="1" applyFill="1" applyBorder="1" applyAlignment="1">
      <alignment horizontal="left" vertical="center"/>
    </xf>
    <xf numFmtId="176" fontId="0" fillId="2" borderId="16" xfId="0" applyNumberFormat="1" applyFill="1" applyBorder="1" applyAlignment="1">
      <alignment horizontal="left" vertical="center"/>
    </xf>
    <xf numFmtId="176" fontId="0" fillId="2" borderId="7" xfId="0" applyNumberFormat="1" applyFill="1" applyBorder="1" applyAlignment="1">
      <alignment horizontal="justify" vertical="center" wrapText="1"/>
    </xf>
    <xf numFmtId="176" fontId="0" fillId="2" borderId="2" xfId="0" applyNumberFormat="1" applyFill="1" applyBorder="1" applyAlignment="1">
      <alignment horizontal="justify" vertical="center" wrapText="1"/>
    </xf>
    <xf numFmtId="176" fontId="0" fillId="2" borderId="16" xfId="0" applyNumberFormat="1" applyFill="1" applyBorder="1" applyAlignment="1">
      <alignment horizontal="justify" vertical="center" wrapText="1"/>
    </xf>
    <xf numFmtId="176" fontId="0" fillId="2" borderId="8" xfId="0" applyNumberFormat="1" applyFill="1" applyBorder="1" applyAlignment="1">
      <alignment horizontal="justify" vertical="center" wrapText="1"/>
    </xf>
    <xf numFmtId="176" fontId="0" fillId="2" borderId="0" xfId="0" applyNumberFormat="1" applyFill="1" applyAlignment="1">
      <alignment horizontal="justify" vertical="center" wrapText="1"/>
    </xf>
    <xf numFmtId="176" fontId="0" fillId="2" borderId="17" xfId="0" applyNumberFormat="1" applyFill="1" applyBorder="1" applyAlignment="1">
      <alignment horizontal="justify" vertical="center" wrapText="1"/>
    </xf>
    <xf numFmtId="176" fontId="0" fillId="2" borderId="9" xfId="0" applyNumberFormat="1" applyFill="1" applyBorder="1" applyAlignment="1">
      <alignment horizontal="justify" vertical="center" wrapText="1"/>
    </xf>
    <xf numFmtId="176" fontId="0" fillId="2" borderId="1" xfId="0" applyNumberFormat="1" applyFill="1" applyBorder="1" applyAlignment="1">
      <alignment horizontal="justify" vertical="center" wrapText="1"/>
    </xf>
    <xf numFmtId="176" fontId="0" fillId="2" borderId="18" xfId="0" applyNumberFormat="1" applyFill="1" applyBorder="1" applyAlignment="1">
      <alignment horizontal="justify" vertical="center" wrapText="1"/>
    </xf>
    <xf numFmtId="0" fontId="120" fillId="2" borderId="12" xfId="0" applyFont="1" applyFill="1" applyBorder="1" applyAlignment="1" applyProtection="1">
      <alignment horizontal="center" vertical="center"/>
      <protection locked="0"/>
    </xf>
    <xf numFmtId="0" fontId="120" fillId="2" borderId="10" xfId="0" applyFont="1" applyFill="1" applyBorder="1" applyAlignment="1" applyProtection="1">
      <alignment horizontal="center" vertical="center"/>
      <protection locked="0"/>
    </xf>
    <xf numFmtId="0" fontId="66" fillId="0" borderId="3" xfId="0" applyFont="1" applyBorder="1" applyAlignment="1">
      <alignment horizontal="distributed" vertical="center" wrapText="1" indent="1"/>
    </xf>
    <xf numFmtId="0" fontId="66" fillId="0" borderId="3" xfId="0" applyFont="1" applyBorder="1" applyAlignment="1">
      <alignment horizontal="distributed" vertical="center" indent="1"/>
    </xf>
    <xf numFmtId="0" fontId="100" fillId="6" borderId="7" xfId="0" applyFont="1" applyFill="1" applyBorder="1" applyAlignment="1" applyProtection="1">
      <alignment horizontal="center" vertical="center"/>
      <protection locked="0"/>
    </xf>
    <xf numFmtId="0" fontId="100" fillId="6" borderId="2" xfId="0" applyFont="1" applyFill="1" applyBorder="1" applyAlignment="1" applyProtection="1">
      <alignment horizontal="center" vertical="center"/>
      <protection locked="0"/>
    </xf>
    <xf numFmtId="0" fontId="100" fillId="6" borderId="16" xfId="0" applyFont="1" applyFill="1" applyBorder="1" applyAlignment="1" applyProtection="1">
      <alignment horizontal="center" vertical="center"/>
      <protection locked="0"/>
    </xf>
    <xf numFmtId="0" fontId="100" fillId="6" borderId="8" xfId="0" applyFont="1" applyFill="1" applyBorder="1" applyAlignment="1" applyProtection="1">
      <alignment horizontal="center" vertical="center"/>
      <protection locked="0"/>
    </xf>
    <xf numFmtId="0" fontId="100" fillId="6" borderId="0" xfId="0" applyFont="1" applyFill="1" applyAlignment="1" applyProtection="1">
      <alignment horizontal="center" vertical="center"/>
      <protection locked="0"/>
    </xf>
    <xf numFmtId="0" fontId="100" fillId="6" borderId="17" xfId="0" applyFont="1" applyFill="1" applyBorder="1" applyAlignment="1" applyProtection="1">
      <alignment horizontal="center" vertical="center"/>
      <protection locked="0"/>
    </xf>
    <xf numFmtId="0" fontId="100" fillId="6" borderId="9" xfId="0" applyFont="1" applyFill="1" applyBorder="1" applyAlignment="1" applyProtection="1">
      <alignment horizontal="center" vertical="center"/>
      <protection locked="0"/>
    </xf>
    <xf numFmtId="0" fontId="100" fillId="6" borderId="1" xfId="0" applyFont="1" applyFill="1" applyBorder="1" applyAlignment="1" applyProtection="1">
      <alignment horizontal="center" vertical="center"/>
      <protection locked="0"/>
    </xf>
    <xf numFmtId="0" fontId="100" fillId="6" borderId="18" xfId="0" applyFont="1" applyFill="1" applyBorder="1" applyAlignment="1" applyProtection="1">
      <alignment horizontal="center" vertical="center"/>
      <protection locked="0"/>
    </xf>
    <xf numFmtId="0" fontId="73" fillId="0" borderId="3" xfId="0" applyFont="1" applyBorder="1" applyAlignment="1">
      <alignment horizontal="distributed" vertical="center" wrapText="1" indent="1"/>
    </xf>
    <xf numFmtId="0" fontId="102" fillId="6" borderId="3" xfId="0" applyFont="1" applyFill="1" applyBorder="1" applyAlignment="1" applyProtection="1">
      <alignment horizontal="center" vertical="center"/>
      <protection locked="0"/>
    </xf>
    <xf numFmtId="0" fontId="21" fillId="6" borderId="3" xfId="0" applyFont="1" applyFill="1" applyBorder="1" applyAlignment="1">
      <alignment horizontal="center" vertical="center"/>
    </xf>
    <xf numFmtId="0" fontId="18" fillId="6" borderId="3" xfId="0" applyFont="1" applyFill="1" applyBorder="1" applyAlignment="1">
      <alignment horizontal="center" vertical="center"/>
    </xf>
    <xf numFmtId="0" fontId="37" fillId="0" borderId="3" xfId="0" applyFont="1" applyBorder="1" applyAlignment="1">
      <alignment horizontal="distributed" vertical="center" wrapText="1" indent="1"/>
    </xf>
    <xf numFmtId="0" fontId="116" fillId="2" borderId="7" xfId="0" applyFont="1" applyFill="1" applyBorder="1" applyProtection="1">
      <alignment vertical="center"/>
      <protection locked="0"/>
    </xf>
    <xf numFmtId="0" fontId="13" fillId="10" borderId="0" xfId="0" applyFont="1" applyFill="1" applyAlignment="1">
      <alignment horizontal="left" vertical="center" wrapText="1"/>
    </xf>
    <xf numFmtId="176" fontId="0" fillId="2" borderId="16" xfId="0" applyNumberFormat="1" applyFill="1" applyBorder="1" applyAlignment="1">
      <alignment horizontal="center" vertical="center"/>
    </xf>
    <xf numFmtId="176" fontId="0" fillId="2" borderId="18" xfId="0" applyNumberFormat="1" applyFill="1" applyBorder="1" applyAlignment="1">
      <alignment horizontal="center" vertical="center"/>
    </xf>
    <xf numFmtId="0" fontId="51" fillId="0" borderId="7" xfId="0" applyFont="1" applyBorder="1" applyAlignment="1">
      <alignment horizontal="center" vertical="center" wrapText="1"/>
    </xf>
    <xf numFmtId="0" fontId="51" fillId="0" borderId="16" xfId="0" applyFont="1" applyBorder="1" applyAlignment="1">
      <alignment horizontal="center" vertical="center"/>
    </xf>
    <xf numFmtId="0" fontId="51" fillId="0" borderId="8" xfId="0" applyFont="1" applyBorder="1" applyAlignment="1">
      <alignment horizontal="center" vertical="center"/>
    </xf>
    <xf numFmtId="0" fontId="51" fillId="0" borderId="17" xfId="0" applyFont="1" applyBorder="1" applyAlignment="1">
      <alignment horizontal="center" vertical="center"/>
    </xf>
    <xf numFmtId="0" fontId="51" fillId="0" borderId="9" xfId="0" applyFont="1" applyBorder="1" applyAlignment="1">
      <alignment horizontal="center" vertical="center"/>
    </xf>
    <xf numFmtId="0" fontId="51" fillId="0" borderId="18" xfId="0" applyFont="1" applyBorder="1" applyAlignment="1">
      <alignment horizontal="center" vertical="center"/>
    </xf>
    <xf numFmtId="176" fontId="0" fillId="2" borderId="3" xfId="0" applyNumberFormat="1" applyFill="1" applyBorder="1" applyAlignment="1">
      <alignment horizontal="center" vertical="center"/>
    </xf>
    <xf numFmtId="0" fontId="76" fillId="7" borderId="0" xfId="4" applyFont="1" applyFill="1" applyAlignment="1">
      <alignment horizontal="center" vertical="center" wrapText="1"/>
    </xf>
    <xf numFmtId="0" fontId="22" fillId="8" borderId="0" xfId="4" applyFont="1" applyFill="1" applyAlignment="1">
      <alignment horizontal="center" vertical="center"/>
    </xf>
    <xf numFmtId="0" fontId="73" fillId="8" borderId="7" xfId="4" applyFont="1" applyFill="1" applyBorder="1" applyAlignment="1">
      <alignment horizontal="center" vertical="center" wrapText="1"/>
    </xf>
    <xf numFmtId="0" fontId="73" fillId="8" borderId="16" xfId="4" applyFont="1" applyFill="1" applyBorder="1" applyAlignment="1">
      <alignment horizontal="center" vertical="center" wrapText="1"/>
    </xf>
    <xf numFmtId="0" fontId="73" fillId="8" borderId="9" xfId="4" applyFont="1" applyFill="1" applyBorder="1" applyAlignment="1">
      <alignment horizontal="center" vertical="center" wrapText="1"/>
    </xf>
    <xf numFmtId="0" fontId="73" fillId="8" borderId="18" xfId="4" applyFont="1" applyFill="1" applyBorder="1" applyAlignment="1">
      <alignment horizontal="center" vertical="center" wrapText="1"/>
    </xf>
    <xf numFmtId="0" fontId="165" fillId="3" borderId="3" xfId="4" applyFont="1" applyFill="1" applyBorder="1" applyAlignment="1" applyProtection="1">
      <alignment horizontal="center" vertical="center"/>
      <protection locked="0"/>
    </xf>
    <xf numFmtId="0" fontId="164" fillId="3" borderId="4" xfId="4" applyFont="1" applyFill="1" applyBorder="1" applyAlignment="1">
      <alignment horizontal="center" vertical="center"/>
    </xf>
    <xf numFmtId="0" fontId="164" fillId="3" borderId="37" xfId="4" applyFont="1" applyFill="1" applyBorder="1" applyAlignment="1">
      <alignment horizontal="center" vertical="center"/>
    </xf>
    <xf numFmtId="0" fontId="164" fillId="3" borderId="5" xfId="4" applyFont="1" applyFill="1" applyBorder="1" applyAlignment="1">
      <alignment horizontal="center" vertical="center"/>
    </xf>
    <xf numFmtId="0" fontId="165" fillId="9" borderId="3" xfId="4" applyFont="1" applyFill="1" applyBorder="1" applyAlignment="1" applyProtection="1">
      <alignment horizontal="center" vertical="center" wrapText="1"/>
      <protection locked="0"/>
    </xf>
    <xf numFmtId="0" fontId="182" fillId="9" borderId="3" xfId="4" applyFont="1" applyFill="1" applyBorder="1" applyAlignment="1">
      <alignment horizontal="center" vertical="center" wrapText="1"/>
    </xf>
    <xf numFmtId="0" fontId="165" fillId="9" borderId="11" xfId="4" applyFont="1" applyFill="1" applyBorder="1" applyAlignment="1" applyProtection="1">
      <alignment horizontal="center" vertical="center" wrapText="1"/>
      <protection locked="0"/>
    </xf>
    <xf numFmtId="0" fontId="165" fillId="9" borderId="22" xfId="4" applyFont="1" applyFill="1" applyBorder="1" applyAlignment="1" applyProtection="1">
      <alignment horizontal="center" vertical="center" wrapText="1"/>
      <protection locked="0"/>
    </xf>
    <xf numFmtId="0" fontId="79" fillId="9" borderId="11" xfId="4" applyFont="1" applyFill="1" applyBorder="1" applyAlignment="1">
      <alignment horizontal="center" vertical="center" wrapText="1"/>
    </xf>
    <xf numFmtId="0" fontId="79" fillId="9" borderId="6" xfId="4" applyFont="1" applyFill="1" applyBorder="1" applyAlignment="1">
      <alignment horizontal="center" vertical="center" wrapText="1"/>
    </xf>
    <xf numFmtId="0" fontId="79" fillId="9" borderId="22" xfId="4" applyFont="1" applyFill="1" applyBorder="1" applyAlignment="1">
      <alignment horizontal="center" vertical="center" wrapText="1"/>
    </xf>
    <xf numFmtId="0" fontId="165" fillId="9" borderId="93" xfId="4" applyFont="1" applyFill="1" applyBorder="1" applyAlignment="1" applyProtection="1">
      <alignment horizontal="center" vertical="center" wrapText="1"/>
      <protection locked="0"/>
    </xf>
    <xf numFmtId="0" fontId="165" fillId="9" borderId="95" xfId="4" applyFont="1" applyFill="1" applyBorder="1" applyAlignment="1" applyProtection="1">
      <alignment horizontal="center" vertical="center" wrapText="1"/>
      <protection locked="0"/>
    </xf>
    <xf numFmtId="0" fontId="79" fillId="9" borderId="93" xfId="4" applyFont="1" applyFill="1" applyBorder="1" applyAlignment="1">
      <alignment horizontal="center" vertical="center" wrapText="1"/>
    </xf>
    <xf numFmtId="0" fontId="79" fillId="9" borderId="94" xfId="4" applyFont="1" applyFill="1" applyBorder="1" applyAlignment="1">
      <alignment horizontal="center" vertical="center" wrapText="1"/>
    </xf>
    <xf numFmtId="0" fontId="79" fillId="9" borderId="95" xfId="4" applyFont="1" applyFill="1" applyBorder="1" applyAlignment="1">
      <alignment horizontal="center" vertical="center" wrapText="1"/>
    </xf>
    <xf numFmtId="0" fontId="79" fillId="9" borderId="101" xfId="4" applyFont="1" applyFill="1" applyBorder="1" applyAlignment="1">
      <alignment horizontal="center" vertical="center" wrapText="1"/>
    </xf>
    <xf numFmtId="0" fontId="79" fillId="9" borderId="102" xfId="4" applyFont="1" applyFill="1" applyBorder="1" applyAlignment="1">
      <alignment horizontal="center" vertical="center" wrapText="1"/>
    </xf>
    <xf numFmtId="0" fontId="165" fillId="9" borderId="98" xfId="4" applyFont="1" applyFill="1" applyBorder="1" applyAlignment="1" applyProtection="1">
      <alignment horizontal="center" vertical="center" wrapText="1"/>
      <protection locked="0"/>
    </xf>
    <xf numFmtId="0" fontId="165" fillId="9" borderId="14" xfId="4" applyFont="1" applyFill="1" applyBorder="1" applyAlignment="1" applyProtection="1">
      <alignment horizontal="center" vertical="center" wrapText="1"/>
      <protection locked="0"/>
    </xf>
    <xf numFmtId="0" fontId="79" fillId="9" borderId="98" xfId="4" applyFont="1" applyFill="1" applyBorder="1" applyAlignment="1">
      <alignment horizontal="center" vertical="center" wrapText="1"/>
    </xf>
    <xf numFmtId="0" fontId="79" fillId="9" borderId="13" xfId="4" applyFont="1" applyFill="1" applyBorder="1" applyAlignment="1">
      <alignment horizontal="center" vertical="center" wrapText="1"/>
    </xf>
    <xf numFmtId="0" fontId="79" fillId="9" borderId="14" xfId="4" applyFont="1" applyFill="1" applyBorder="1" applyAlignment="1">
      <alignment horizontal="center" vertical="center" wrapText="1"/>
    </xf>
    <xf numFmtId="0" fontId="165" fillId="9" borderId="4" xfId="4" applyFont="1" applyFill="1" applyBorder="1" applyAlignment="1" applyProtection="1">
      <alignment horizontal="center" vertical="center" wrapText="1"/>
      <protection locked="0"/>
    </xf>
    <xf numFmtId="0" fontId="165" fillId="9" borderId="5" xfId="4" applyFont="1" applyFill="1" applyBorder="1" applyAlignment="1" applyProtection="1">
      <alignment horizontal="center" vertical="center" wrapText="1"/>
      <protection locked="0"/>
    </xf>
    <xf numFmtId="0" fontId="182" fillId="9" borderId="37" xfId="4" applyFont="1" applyFill="1" applyBorder="1" applyAlignment="1">
      <alignment horizontal="center" vertical="center" wrapText="1"/>
    </xf>
    <xf numFmtId="0" fontId="182" fillId="9" borderId="5" xfId="4" applyFont="1" applyFill="1" applyBorder="1" applyAlignment="1">
      <alignment horizontal="center" vertical="center" wrapText="1"/>
    </xf>
    <xf numFmtId="0" fontId="180" fillId="8" borderId="0" xfId="4" applyFont="1" applyFill="1" applyAlignment="1">
      <alignment horizontal="left" vertical="center"/>
    </xf>
    <xf numFmtId="0" fontId="0" fillId="0" borderId="17" xfId="0" applyBorder="1" applyAlignment="1">
      <alignment horizontal="center" vertical="center"/>
    </xf>
    <xf numFmtId="176" fontId="60" fillId="9" borderId="7" xfId="13" applyNumberFormat="1" applyFont="1" applyFill="1" applyBorder="1" applyAlignment="1">
      <alignment horizontal="center" vertical="center"/>
    </xf>
    <xf numFmtId="176" fontId="60" fillId="9" borderId="8" xfId="13" applyNumberFormat="1" applyFont="1" applyFill="1" applyBorder="1" applyAlignment="1">
      <alignment horizontal="center" vertical="center"/>
    </xf>
    <xf numFmtId="176" fontId="60" fillId="9" borderId="9" xfId="13" applyNumberFormat="1" applyFont="1" applyFill="1" applyBorder="1" applyAlignment="1">
      <alignment horizontal="center" vertical="center"/>
    </xf>
    <xf numFmtId="176" fontId="79" fillId="9" borderId="2" xfId="0" applyNumberFormat="1" applyFont="1" applyFill="1" applyBorder="1" applyAlignment="1" applyProtection="1">
      <alignment horizontal="center" vertical="center"/>
      <protection locked="0"/>
    </xf>
    <xf numFmtId="176" fontId="79" fillId="9" borderId="0" xfId="0" applyNumberFormat="1" applyFont="1" applyFill="1" applyAlignment="1" applyProtection="1">
      <alignment horizontal="center" vertical="center"/>
      <protection locked="0"/>
    </xf>
    <xf numFmtId="176" fontId="79" fillId="9" borderId="1" xfId="0" applyNumberFormat="1" applyFont="1" applyFill="1" applyBorder="1" applyAlignment="1" applyProtection="1">
      <alignment horizontal="center" vertical="center"/>
      <protection locked="0"/>
    </xf>
    <xf numFmtId="176" fontId="60" fillId="9" borderId="16" xfId="13" applyNumberFormat="1" applyFont="1" applyFill="1" applyBorder="1" applyAlignment="1">
      <alignment horizontal="center" vertical="center"/>
    </xf>
    <xf numFmtId="176" fontId="60" fillId="9" borderId="17" xfId="13" applyNumberFormat="1" applyFont="1" applyFill="1" applyBorder="1" applyAlignment="1">
      <alignment horizontal="center" vertical="center"/>
    </xf>
    <xf numFmtId="176" fontId="60" fillId="9" borderId="18" xfId="13" applyNumberFormat="1" applyFont="1" applyFill="1" applyBorder="1" applyAlignment="1">
      <alignment horizontal="center" vertical="center"/>
    </xf>
    <xf numFmtId="176" fontId="79" fillId="9" borderId="2" xfId="0" applyNumberFormat="1" applyFont="1" applyFill="1" applyBorder="1" applyAlignment="1" applyProtection="1">
      <alignment horizontal="center" vertical="center" wrapText="1"/>
      <protection locked="0"/>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0" fontId="11" fillId="8" borderId="0" xfId="13" applyFont="1" applyFill="1" applyAlignment="1" applyProtection="1">
      <alignment horizontal="center" vertical="center"/>
      <protection locked="0"/>
    </xf>
    <xf numFmtId="0" fontId="76" fillId="7" borderId="0" xfId="4" applyFont="1" applyFill="1" applyAlignment="1">
      <alignment horizontal="center" vertical="center" shrinkToFit="1"/>
    </xf>
    <xf numFmtId="0" fontId="73" fillId="8" borderId="7" xfId="4" applyFont="1" applyFill="1" applyBorder="1" applyAlignment="1">
      <alignment horizontal="left" vertical="center" wrapText="1"/>
    </xf>
    <xf numFmtId="0" fontId="73" fillId="8" borderId="16" xfId="4" applyFont="1" applyFill="1" applyBorder="1" applyAlignment="1">
      <alignment horizontal="left" vertical="center" wrapText="1"/>
    </xf>
    <xf numFmtId="0" fontId="73" fillId="8" borderId="8" xfId="4" applyFont="1" applyFill="1" applyBorder="1" applyAlignment="1">
      <alignment horizontal="left" vertical="center" wrapText="1"/>
    </xf>
    <xf numFmtId="0" fontId="73" fillId="8" borderId="17" xfId="4" applyFont="1" applyFill="1" applyBorder="1" applyAlignment="1">
      <alignment horizontal="left" vertical="center" wrapText="1"/>
    </xf>
    <xf numFmtId="0" fontId="73" fillId="8" borderId="9" xfId="4" applyFont="1" applyFill="1" applyBorder="1" applyAlignment="1">
      <alignment horizontal="left" vertical="center" wrapText="1"/>
    </xf>
    <xf numFmtId="0" fontId="73" fillId="8" borderId="18" xfId="4" applyFont="1" applyFill="1" applyBorder="1" applyAlignment="1">
      <alignment horizontal="left" vertical="center" wrapText="1"/>
    </xf>
    <xf numFmtId="0" fontId="102" fillId="3" borderId="7" xfId="4" applyFont="1" applyFill="1" applyBorder="1" applyAlignment="1" applyProtection="1">
      <alignment horizontal="center" vertical="center"/>
      <protection locked="0"/>
    </xf>
    <xf numFmtId="0" fontId="102" fillId="3" borderId="16" xfId="4" applyFont="1" applyFill="1" applyBorder="1" applyAlignment="1" applyProtection="1">
      <alignment horizontal="center" vertical="center"/>
      <protection locked="0"/>
    </xf>
    <xf numFmtId="0" fontId="102" fillId="3" borderId="8" xfId="4" applyFont="1" applyFill="1" applyBorder="1" applyAlignment="1" applyProtection="1">
      <alignment horizontal="center" vertical="center"/>
      <protection locked="0"/>
    </xf>
    <xf numFmtId="0" fontId="102" fillId="3" borderId="17" xfId="4" applyFont="1" applyFill="1" applyBorder="1" applyAlignment="1" applyProtection="1">
      <alignment horizontal="center" vertical="center"/>
      <protection locked="0"/>
    </xf>
    <xf numFmtId="0" fontId="102" fillId="3" borderId="9" xfId="4" applyFont="1" applyFill="1" applyBorder="1" applyAlignment="1" applyProtection="1">
      <alignment horizontal="center" vertical="center"/>
      <protection locked="0"/>
    </xf>
    <xf numFmtId="0" fontId="102" fillId="3" borderId="18" xfId="4" applyFont="1" applyFill="1" applyBorder="1" applyAlignment="1" applyProtection="1">
      <alignment horizontal="center" vertical="center"/>
      <protection locked="0"/>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116" fillId="2" borderId="7" xfId="6" applyFont="1" applyFill="1" applyBorder="1" applyAlignment="1" applyProtection="1">
      <alignment horizontal="center" vertical="center"/>
      <protection locked="0"/>
    </xf>
    <xf numFmtId="0" fontId="116" fillId="2" borderId="2" xfId="6" applyFont="1" applyFill="1" applyBorder="1" applyAlignment="1" applyProtection="1">
      <alignment horizontal="center" vertical="center"/>
      <protection locked="0"/>
    </xf>
    <xf numFmtId="0" fontId="116" fillId="2" borderId="16" xfId="6" applyFont="1" applyFill="1" applyBorder="1" applyAlignment="1" applyProtection="1">
      <alignment horizontal="center" vertical="center"/>
      <protection locked="0"/>
    </xf>
    <xf numFmtId="0" fontId="116" fillId="2" borderId="8" xfId="6" applyFont="1" applyFill="1" applyBorder="1" applyAlignment="1" applyProtection="1">
      <alignment horizontal="center" vertical="center"/>
      <protection locked="0"/>
    </xf>
    <xf numFmtId="0" fontId="116" fillId="2" borderId="0" xfId="6" applyFont="1" applyFill="1" applyAlignment="1" applyProtection="1">
      <alignment horizontal="center" vertical="center"/>
      <protection locked="0"/>
    </xf>
    <xf numFmtId="0" fontId="116" fillId="2" borderId="17" xfId="6" applyFont="1" applyFill="1" applyBorder="1" applyAlignment="1" applyProtection="1">
      <alignment horizontal="center" vertical="center"/>
      <protection locked="0"/>
    </xf>
    <xf numFmtId="0" fontId="116" fillId="2" borderId="9" xfId="6" applyFont="1" applyFill="1" applyBorder="1" applyAlignment="1" applyProtection="1">
      <alignment horizontal="center" vertical="center"/>
      <protection locked="0"/>
    </xf>
    <xf numFmtId="0" fontId="116" fillId="2" borderId="1" xfId="6" applyFont="1" applyFill="1" applyBorder="1" applyAlignment="1" applyProtection="1">
      <alignment horizontal="center" vertical="center"/>
      <protection locked="0"/>
    </xf>
    <xf numFmtId="0" fontId="116" fillId="2" borderId="18" xfId="6" applyFont="1" applyFill="1" applyBorder="1" applyAlignment="1" applyProtection="1">
      <alignment horizontal="center" vertical="center"/>
      <protection locked="0"/>
    </xf>
    <xf numFmtId="0" fontId="58" fillId="0" borderId="0" xfId="4" applyFont="1" applyAlignment="1">
      <alignment horizontal="center" vertical="center"/>
    </xf>
    <xf numFmtId="0" fontId="91" fillId="3" borderId="7" xfId="4" applyFont="1" applyFill="1" applyBorder="1" applyAlignment="1">
      <alignment horizontal="left" vertical="center" wrapText="1"/>
    </xf>
    <xf numFmtId="0" fontId="91" fillId="3" borderId="2" xfId="4" applyFont="1" applyFill="1" applyBorder="1" applyAlignment="1">
      <alignment horizontal="left" vertical="center" wrapText="1"/>
    </xf>
    <xf numFmtId="0" fontId="91" fillId="3" borderId="8" xfId="4" applyFont="1" applyFill="1" applyBorder="1" applyAlignment="1">
      <alignment horizontal="left" vertical="center" wrapText="1"/>
    </xf>
    <xf numFmtId="0" fontId="91" fillId="3" borderId="0" xfId="4" applyFont="1" applyFill="1" applyAlignment="1">
      <alignment horizontal="left" vertical="center" wrapText="1"/>
    </xf>
    <xf numFmtId="0" fontId="91" fillId="3" borderId="9" xfId="4" applyFont="1" applyFill="1" applyBorder="1" applyAlignment="1">
      <alignment horizontal="left" vertical="center" wrapText="1"/>
    </xf>
    <xf numFmtId="0" fontId="91" fillId="3" borderId="1" xfId="4" applyFont="1" applyFill="1" applyBorder="1" applyAlignment="1">
      <alignment horizontal="left" vertical="center" wrapText="1"/>
    </xf>
    <xf numFmtId="0" fontId="181" fillId="3" borderId="7" xfId="4" applyFont="1" applyFill="1" applyBorder="1" applyAlignment="1">
      <alignment horizontal="center" vertical="center"/>
    </xf>
    <xf numFmtId="0" fontId="181" fillId="3" borderId="2" xfId="4" applyFont="1" applyFill="1" applyBorder="1" applyAlignment="1">
      <alignment horizontal="center" vertical="center"/>
    </xf>
    <xf numFmtId="0" fontId="181" fillId="3" borderId="8" xfId="4" applyFont="1" applyFill="1" applyBorder="1" applyAlignment="1">
      <alignment horizontal="center" vertical="center"/>
    </xf>
    <xf numFmtId="0" fontId="181" fillId="3" borderId="0" xfId="4" applyFont="1" applyFill="1" applyAlignment="1">
      <alignment horizontal="center" vertical="center"/>
    </xf>
    <xf numFmtId="0" fontId="181" fillId="3" borderId="9" xfId="4" applyFont="1" applyFill="1" applyBorder="1" applyAlignment="1">
      <alignment horizontal="center" vertical="center"/>
    </xf>
    <xf numFmtId="0" fontId="181" fillId="3" borderId="1" xfId="4" applyFont="1" applyFill="1" applyBorder="1" applyAlignment="1">
      <alignment horizontal="center" vertical="center"/>
    </xf>
    <xf numFmtId="0" fontId="82" fillId="0" borderId="4" xfId="4" applyFont="1" applyBorder="1" applyAlignment="1">
      <alignment horizontal="center" vertical="center" wrapText="1"/>
    </xf>
    <xf numFmtId="0" fontId="73" fillId="0" borderId="5" xfId="13" applyFont="1" applyBorder="1" applyAlignment="1">
      <alignment vertical="center" wrapText="1"/>
    </xf>
    <xf numFmtId="0" fontId="121" fillId="2" borderId="4" xfId="4" applyFont="1" applyFill="1" applyBorder="1" applyAlignment="1" applyProtection="1">
      <alignment horizontal="center" vertical="center"/>
      <protection locked="0"/>
    </xf>
    <xf numFmtId="0" fontId="121" fillId="2" borderId="37" xfId="4" applyFont="1" applyFill="1" applyBorder="1" applyAlignment="1" applyProtection="1">
      <alignment horizontal="center" vertical="center"/>
      <protection locked="0"/>
    </xf>
    <xf numFmtId="0" fontId="121" fillId="2" borderId="5" xfId="4" applyFont="1" applyFill="1" applyBorder="1" applyAlignment="1" applyProtection="1">
      <alignment horizontal="center" vertical="center"/>
      <protection locked="0"/>
    </xf>
    <xf numFmtId="0" fontId="9" fillId="0" borderId="7" xfId="4" applyBorder="1" applyAlignment="1">
      <alignment horizontal="center" vertical="center" wrapText="1"/>
    </xf>
    <xf numFmtId="0" fontId="9" fillId="0" borderId="16" xfId="4" applyBorder="1" applyAlignment="1">
      <alignment horizontal="center" vertical="center" wrapText="1"/>
    </xf>
    <xf numFmtId="0" fontId="9" fillId="0" borderId="8" xfId="4" applyBorder="1" applyAlignment="1">
      <alignment horizontal="center" vertical="center" wrapText="1"/>
    </xf>
    <xf numFmtId="0" fontId="9" fillId="0" borderId="17" xfId="4" applyBorder="1" applyAlignment="1">
      <alignment horizontal="center" vertical="center" wrapText="1"/>
    </xf>
    <xf numFmtId="0" fontId="9" fillId="0" borderId="9" xfId="4" applyBorder="1" applyAlignment="1">
      <alignment horizontal="center" vertical="center" wrapText="1"/>
    </xf>
    <xf numFmtId="0" fontId="9" fillId="0" borderId="18" xfId="4" applyBorder="1" applyAlignment="1">
      <alignment horizontal="center" vertical="center" wrapText="1"/>
    </xf>
    <xf numFmtId="0" fontId="181" fillId="6" borderId="7" xfId="4" applyFont="1" applyFill="1" applyBorder="1" applyAlignment="1">
      <alignment horizontal="left" vertical="center" wrapText="1"/>
    </xf>
    <xf numFmtId="0" fontId="181" fillId="6" borderId="2" xfId="4" applyFont="1" applyFill="1" applyBorder="1" applyAlignment="1">
      <alignment horizontal="left" vertical="center" wrapText="1"/>
    </xf>
    <xf numFmtId="0" fontId="181" fillId="6" borderId="8" xfId="4" applyFont="1" applyFill="1" applyBorder="1" applyAlignment="1">
      <alignment horizontal="left" vertical="center" wrapText="1"/>
    </xf>
    <xf numFmtId="0" fontId="181" fillId="6" borderId="0" xfId="4" applyFont="1" applyFill="1" applyAlignment="1">
      <alignment horizontal="left" vertical="center" wrapText="1"/>
    </xf>
    <xf numFmtId="0" fontId="181" fillId="6" borderId="9" xfId="4" applyFont="1" applyFill="1" applyBorder="1" applyAlignment="1">
      <alignment horizontal="left" vertical="center" wrapText="1"/>
    </xf>
    <xf numFmtId="0" fontId="181" fillId="6" borderId="1" xfId="4" applyFont="1" applyFill="1" applyBorder="1" applyAlignment="1">
      <alignment horizontal="left" vertical="center" wrapText="1"/>
    </xf>
    <xf numFmtId="0" fontId="181" fillId="3" borderId="7" xfId="4" applyFont="1" applyFill="1" applyBorder="1" applyAlignment="1">
      <alignment horizontal="left" vertical="center" wrapText="1"/>
    </xf>
    <xf numFmtId="0" fontId="181" fillId="3" borderId="2" xfId="4" applyFont="1" applyFill="1" applyBorder="1" applyAlignment="1">
      <alignment horizontal="left" vertical="center" wrapText="1"/>
    </xf>
    <xf numFmtId="0" fontId="181" fillId="3" borderId="8" xfId="4" applyFont="1" applyFill="1" applyBorder="1" applyAlignment="1">
      <alignment horizontal="left" vertical="center" wrapText="1"/>
    </xf>
    <xf numFmtId="0" fontId="181" fillId="3" borderId="0" xfId="4" applyFont="1" applyFill="1" applyAlignment="1">
      <alignment horizontal="left" vertical="center" wrapText="1"/>
    </xf>
    <xf numFmtId="0" fontId="181" fillId="3" borderId="9" xfId="4" applyFont="1" applyFill="1" applyBorder="1" applyAlignment="1">
      <alignment horizontal="left" vertical="center" wrapText="1"/>
    </xf>
    <xf numFmtId="0" fontId="181" fillId="3" borderId="1" xfId="4" applyFont="1" applyFill="1" applyBorder="1" applyAlignment="1">
      <alignment horizontal="left" vertical="center" wrapText="1"/>
    </xf>
    <xf numFmtId="0" fontId="73" fillId="0" borderId="5" xfId="13" applyFont="1" applyBorder="1" applyAlignment="1">
      <alignment horizontal="center" vertical="center" wrapText="1"/>
    </xf>
    <xf numFmtId="0" fontId="1" fillId="0" borderId="0" xfId="13" applyAlignment="1" applyProtection="1">
      <alignment horizontal="center" vertical="center"/>
      <protection locked="0"/>
    </xf>
    <xf numFmtId="0" fontId="76" fillId="7" borderId="0" xfId="9" applyFont="1" applyFill="1" applyAlignment="1">
      <alignment horizontal="center" vertical="center" shrinkToFit="1"/>
    </xf>
    <xf numFmtId="0" fontId="22" fillId="8" borderId="0" xfId="9" applyFont="1" applyFill="1" applyAlignment="1">
      <alignment horizontal="center" vertical="center"/>
    </xf>
    <xf numFmtId="0" fontId="95" fillId="8" borderId="7" xfId="9" applyFont="1" applyFill="1" applyBorder="1" applyAlignment="1">
      <alignment horizontal="distributed" vertical="center" wrapText="1" indent="1"/>
    </xf>
    <xf numFmtId="0" fontId="95" fillId="8" borderId="16" xfId="9" applyFont="1" applyFill="1" applyBorder="1" applyAlignment="1">
      <alignment horizontal="distributed" vertical="center" wrapText="1" indent="1"/>
    </xf>
    <xf numFmtId="0" fontId="95" fillId="8" borderId="8" xfId="9" applyFont="1" applyFill="1" applyBorder="1" applyAlignment="1">
      <alignment horizontal="distributed" vertical="center" wrapText="1" indent="1"/>
    </xf>
    <xf numFmtId="0" fontId="95" fillId="8" borderId="17" xfId="9" applyFont="1" applyFill="1" applyBorder="1" applyAlignment="1">
      <alignment horizontal="distributed" vertical="center" wrapText="1" indent="1"/>
    </xf>
    <xf numFmtId="0" fontId="95" fillId="8" borderId="9" xfId="9" applyFont="1" applyFill="1" applyBorder="1" applyAlignment="1">
      <alignment horizontal="distributed" vertical="center" wrapText="1" indent="1"/>
    </xf>
    <xf numFmtId="0" fontId="95" fillId="8" borderId="18" xfId="9" applyFont="1" applyFill="1" applyBorder="1" applyAlignment="1">
      <alignment horizontal="distributed" vertical="center" wrapText="1" indent="1"/>
    </xf>
    <xf numFmtId="0" fontId="21" fillId="3" borderId="2" xfId="9" applyFont="1" applyFill="1" applyBorder="1" applyAlignment="1">
      <alignment horizontal="center" vertical="center"/>
    </xf>
    <xf numFmtId="0" fontId="21" fillId="3" borderId="16" xfId="9" applyFont="1" applyFill="1" applyBorder="1" applyAlignment="1">
      <alignment horizontal="center" vertical="center"/>
    </xf>
    <xf numFmtId="0" fontId="21" fillId="3" borderId="0" xfId="9" applyFont="1" applyFill="1" applyAlignment="1">
      <alignment horizontal="center" vertical="center"/>
    </xf>
    <xf numFmtId="0" fontId="21" fillId="3" borderId="17" xfId="9" applyFont="1" applyFill="1" applyBorder="1" applyAlignment="1">
      <alignment horizontal="center" vertical="center"/>
    </xf>
    <xf numFmtId="0" fontId="21" fillId="3" borderId="1" xfId="9" applyFont="1" applyFill="1" applyBorder="1" applyAlignment="1">
      <alignment horizontal="center" vertical="center"/>
    </xf>
    <xf numFmtId="0" fontId="21" fillId="3" borderId="18" xfId="9" applyFont="1" applyFill="1" applyBorder="1" applyAlignment="1">
      <alignment horizontal="center" vertical="center"/>
    </xf>
    <xf numFmtId="0" fontId="18" fillId="3" borderId="2" xfId="9" applyFont="1" applyFill="1" applyBorder="1" applyAlignment="1">
      <alignment horizontal="center" vertical="center"/>
    </xf>
    <xf numFmtId="0" fontId="18" fillId="3" borderId="16" xfId="9" applyFont="1" applyFill="1" applyBorder="1" applyAlignment="1">
      <alignment horizontal="center" vertical="center"/>
    </xf>
    <xf numFmtId="0" fontId="18" fillId="3" borderId="0" xfId="9" applyFont="1" applyFill="1" applyAlignment="1">
      <alignment horizontal="center" vertical="center"/>
    </xf>
    <xf numFmtId="0" fontId="18" fillId="3" borderId="17" xfId="9" applyFont="1" applyFill="1" applyBorder="1" applyAlignment="1">
      <alignment horizontal="center" vertical="center"/>
    </xf>
    <xf numFmtId="0" fontId="18" fillId="3" borderId="1" xfId="9" applyFont="1" applyFill="1" applyBorder="1" applyAlignment="1">
      <alignment horizontal="center" vertical="center"/>
    </xf>
    <xf numFmtId="0" fontId="18" fillId="3" borderId="18" xfId="9" applyFont="1" applyFill="1" applyBorder="1" applyAlignment="1">
      <alignment horizontal="center" vertical="center"/>
    </xf>
    <xf numFmtId="0" fontId="68" fillId="8" borderId="3" xfId="9" applyFont="1" applyFill="1" applyBorder="1" applyAlignment="1">
      <alignment horizontal="distributed" vertical="center" indent="1"/>
    </xf>
    <xf numFmtId="0" fontId="80" fillId="2" borderId="7" xfId="6" applyFont="1" applyFill="1" applyBorder="1" applyAlignment="1" applyProtection="1">
      <alignment horizontal="right" vertical="center"/>
      <protection locked="0"/>
    </xf>
    <xf numFmtId="0" fontId="80" fillId="2" borderId="2" xfId="6" applyFont="1" applyFill="1" applyBorder="1" applyAlignment="1" applyProtection="1">
      <alignment horizontal="right" vertical="center"/>
      <protection locked="0"/>
    </xf>
    <xf numFmtId="0" fontId="80" fillId="2" borderId="8" xfId="6" applyFont="1" applyFill="1" applyBorder="1" applyAlignment="1" applyProtection="1">
      <alignment horizontal="right" vertical="center"/>
      <protection locked="0"/>
    </xf>
    <xf numFmtId="0" fontId="80" fillId="2" borderId="0" xfId="6" applyFont="1" applyFill="1" applyAlignment="1" applyProtection="1">
      <alignment horizontal="right" vertical="center"/>
      <protection locked="0"/>
    </xf>
    <xf numFmtId="0" fontId="80" fillId="2" borderId="9" xfId="6" applyFont="1" applyFill="1" applyBorder="1" applyAlignment="1" applyProtection="1">
      <alignment horizontal="right" vertical="center"/>
      <protection locked="0"/>
    </xf>
    <xf numFmtId="0" fontId="80" fillId="2" borderId="1" xfId="6" applyFont="1" applyFill="1" applyBorder="1" applyAlignment="1" applyProtection="1">
      <alignment horizontal="right" vertical="center"/>
      <protection locked="0"/>
    </xf>
    <xf numFmtId="0" fontId="112" fillId="2" borderId="2" xfId="6" applyFont="1" applyFill="1" applyBorder="1" applyAlignment="1" applyProtection="1">
      <alignment horizontal="center" vertical="center"/>
      <protection locked="0"/>
    </xf>
    <xf numFmtId="0" fontId="112" fillId="2" borderId="0" xfId="6" applyFont="1" applyFill="1" applyAlignment="1" applyProtection="1">
      <alignment horizontal="center" vertical="center"/>
      <protection locked="0"/>
    </xf>
    <xf numFmtId="0" fontId="112" fillId="2" borderId="1" xfId="6" applyFont="1" applyFill="1" applyBorder="1" applyAlignment="1" applyProtection="1">
      <alignment horizontal="center" vertical="center"/>
      <protection locked="0"/>
    </xf>
    <xf numFmtId="0" fontId="68" fillId="2" borderId="2" xfId="6" applyFont="1" applyFill="1" applyBorder="1" applyAlignment="1">
      <alignment horizontal="left" vertical="center"/>
    </xf>
    <xf numFmtId="0" fontId="68" fillId="2" borderId="16" xfId="6" applyFont="1" applyFill="1" applyBorder="1" applyAlignment="1">
      <alignment horizontal="left" vertical="center"/>
    </xf>
    <xf numFmtId="0" fontId="68" fillId="2" borderId="0" xfId="6" applyFont="1" applyFill="1" applyAlignment="1">
      <alignment horizontal="left" vertical="center"/>
    </xf>
    <xf numFmtId="0" fontId="68" fillId="2" borderId="17" xfId="6" applyFont="1" applyFill="1" applyBorder="1" applyAlignment="1">
      <alignment horizontal="left" vertical="center"/>
    </xf>
    <xf numFmtId="0" fontId="68" fillId="2" borderId="1" xfId="6" applyFont="1" applyFill="1" applyBorder="1" applyAlignment="1">
      <alignment horizontal="left" vertical="center"/>
    </xf>
    <xf numFmtId="0" fontId="68" fillId="2" borderId="18" xfId="6" applyFont="1" applyFill="1" applyBorder="1" applyAlignment="1">
      <alignment horizontal="left" vertical="center"/>
    </xf>
    <xf numFmtId="0" fontId="68" fillId="8" borderId="7" xfId="9" applyFont="1" applyFill="1" applyBorder="1" applyAlignment="1">
      <alignment horizontal="distributed" vertical="center" wrapText="1" indent="1"/>
    </xf>
    <xf numFmtId="0" fontId="68" fillId="8" borderId="16" xfId="9" applyFont="1" applyFill="1" applyBorder="1" applyAlignment="1">
      <alignment horizontal="distributed" vertical="center" wrapText="1" indent="1"/>
    </xf>
    <xf numFmtId="0" fontId="68" fillId="8" borderId="8" xfId="9" applyFont="1" applyFill="1" applyBorder="1" applyAlignment="1">
      <alignment horizontal="distributed" vertical="center" wrapText="1" indent="1"/>
    </xf>
    <xf numFmtId="0" fontId="68" fillId="8" borderId="17" xfId="9" applyFont="1" applyFill="1" applyBorder="1" applyAlignment="1">
      <alignment horizontal="distributed" vertical="center" wrapText="1" indent="1"/>
    </xf>
    <xf numFmtId="0" fontId="113" fillId="2" borderId="12" xfId="6" applyFont="1" applyFill="1" applyBorder="1" applyAlignment="1" applyProtection="1">
      <alignment horizontal="center" vertical="center"/>
      <protection locked="0"/>
    </xf>
    <xf numFmtId="0" fontId="113" fillId="2" borderId="10" xfId="6" applyFont="1" applyFill="1" applyBorder="1" applyAlignment="1" applyProtection="1">
      <alignment horizontal="center" vertical="center"/>
      <protection locked="0"/>
    </xf>
    <xf numFmtId="0" fontId="68" fillId="2" borderId="7" xfId="6" applyFont="1" applyFill="1" applyBorder="1" applyAlignment="1">
      <alignment horizontal="left" vertical="center" wrapText="1"/>
    </xf>
    <xf numFmtId="0" fontId="68" fillId="2" borderId="2" xfId="6" applyFont="1" applyFill="1" applyBorder="1" applyAlignment="1">
      <alignment horizontal="left" vertical="center" wrapText="1"/>
    </xf>
    <xf numFmtId="0" fontId="68" fillId="2" borderId="16" xfId="6" applyFont="1" applyFill="1" applyBorder="1" applyAlignment="1">
      <alignment horizontal="left" vertical="center" wrapText="1"/>
    </xf>
    <xf numFmtId="0" fontId="68" fillId="2" borderId="9" xfId="6" applyFont="1" applyFill="1" applyBorder="1" applyAlignment="1">
      <alignment horizontal="left" vertical="center" wrapText="1"/>
    </xf>
    <xf numFmtId="0" fontId="68" fillId="2" borderId="1" xfId="6" applyFont="1" applyFill="1" applyBorder="1" applyAlignment="1">
      <alignment horizontal="left" vertical="center" wrapText="1"/>
    </xf>
    <xf numFmtId="0" fontId="68" fillId="2" borderId="18" xfId="6" applyFont="1" applyFill="1" applyBorder="1" applyAlignment="1">
      <alignment horizontal="left" vertical="center" wrapText="1"/>
    </xf>
    <xf numFmtId="0" fontId="9" fillId="2" borderId="7" xfId="6" applyFont="1" applyFill="1" applyBorder="1" applyAlignment="1">
      <alignment horizontal="left" vertical="center" wrapText="1"/>
    </xf>
    <xf numFmtId="0" fontId="9" fillId="2" borderId="2" xfId="6" applyFont="1" applyFill="1" applyBorder="1" applyAlignment="1">
      <alignment horizontal="left" vertical="center" wrapText="1"/>
    </xf>
    <xf numFmtId="0" fontId="9" fillId="2" borderId="16" xfId="6" applyFont="1" applyFill="1" applyBorder="1" applyAlignment="1">
      <alignment horizontal="left" vertical="center" wrapText="1"/>
    </xf>
    <xf numFmtId="0" fontId="9" fillId="2" borderId="9" xfId="6"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2" borderId="18" xfId="6" applyFont="1" applyFill="1" applyBorder="1" applyAlignment="1">
      <alignment horizontal="left" vertical="center" wrapText="1"/>
    </xf>
    <xf numFmtId="0" fontId="85" fillId="8" borderId="8" xfId="9" applyFont="1" applyFill="1" applyBorder="1" applyAlignment="1">
      <alignment horizontal="center" vertical="center" wrapText="1"/>
    </xf>
    <xf numFmtId="0" fontId="85" fillId="8" borderId="17" xfId="9" applyFont="1" applyFill="1" applyBorder="1" applyAlignment="1">
      <alignment horizontal="center" vertical="center" wrapText="1"/>
    </xf>
    <xf numFmtId="0" fontId="85" fillId="8" borderId="9" xfId="9" applyFont="1" applyFill="1" applyBorder="1" applyAlignment="1">
      <alignment horizontal="center" vertical="center" wrapText="1"/>
    </xf>
    <xf numFmtId="0" fontId="85" fillId="8" borderId="18" xfId="9" applyFont="1" applyFill="1" applyBorder="1" applyAlignment="1">
      <alignment horizontal="center" vertical="center" wrapText="1"/>
    </xf>
    <xf numFmtId="0" fontId="58" fillId="8" borderId="0" xfId="9" applyFont="1" applyFill="1" applyAlignment="1">
      <alignment horizontal="center" vertical="center"/>
    </xf>
    <xf numFmtId="0" fontId="53" fillId="8" borderId="7" xfId="9" applyFont="1" applyFill="1" applyBorder="1" applyAlignment="1">
      <alignment horizontal="distributed" vertical="center" wrapText="1" indent="1"/>
    </xf>
    <xf numFmtId="0" fontId="102" fillId="3" borderId="7" xfId="9" applyFont="1" applyFill="1" applyBorder="1" applyAlignment="1" applyProtection="1">
      <alignment horizontal="center" vertical="center"/>
      <protection locked="0"/>
    </xf>
    <xf numFmtId="0" fontId="102" fillId="3" borderId="16" xfId="9" applyFont="1" applyFill="1" applyBorder="1" applyAlignment="1" applyProtection="1">
      <alignment horizontal="center" vertical="center"/>
      <protection locked="0"/>
    </xf>
    <xf numFmtId="0" fontId="102" fillId="3" borderId="8" xfId="9" applyFont="1" applyFill="1" applyBorder="1" applyAlignment="1" applyProtection="1">
      <alignment horizontal="center" vertical="center"/>
      <protection locked="0"/>
    </xf>
    <xf numFmtId="0" fontId="102" fillId="3" borderId="17" xfId="9" applyFont="1" applyFill="1" applyBorder="1" applyAlignment="1" applyProtection="1">
      <alignment horizontal="center" vertical="center"/>
      <protection locked="0"/>
    </xf>
    <xf numFmtId="0" fontId="102" fillId="3" borderId="9" xfId="9" applyFont="1" applyFill="1" applyBorder="1" applyAlignment="1" applyProtection="1">
      <alignment horizontal="center" vertical="center"/>
      <protection locked="0"/>
    </xf>
    <xf numFmtId="0" fontId="102" fillId="3" borderId="18" xfId="9" applyFont="1" applyFill="1" applyBorder="1" applyAlignment="1" applyProtection="1">
      <alignment horizontal="center" vertical="center"/>
      <protection locked="0"/>
    </xf>
    <xf numFmtId="0" fontId="76" fillId="7" borderId="0" xfId="0" applyFont="1" applyFill="1" applyAlignment="1">
      <alignment horizontal="center" vertical="center" shrinkToFit="1"/>
    </xf>
    <xf numFmtId="0" fontId="60" fillId="0" borderId="7" xfId="0" applyFont="1" applyBorder="1" applyAlignment="1">
      <alignment horizontal="distributed" vertical="center" wrapText="1" indent="1"/>
    </xf>
    <xf numFmtId="0" fontId="18" fillId="3" borderId="2"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17"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71" fillId="0" borderId="0" xfId="0" applyFont="1" applyAlignment="1">
      <alignment horizontal="left" vertical="center" wrapText="1"/>
    </xf>
    <xf numFmtId="0" fontId="0" fillId="0" borderId="3" xfId="0" applyBorder="1" applyAlignment="1">
      <alignment horizontal="distributed" vertical="center" wrapText="1" indent="1"/>
    </xf>
    <xf numFmtId="0" fontId="0" fillId="0" borderId="3" xfId="0" applyBorder="1" applyAlignment="1">
      <alignment horizontal="distributed" vertical="center" indent="1"/>
    </xf>
    <xf numFmtId="0" fontId="112" fillId="9" borderId="3" xfId="0" applyFont="1" applyFill="1" applyBorder="1" applyAlignment="1" applyProtection="1">
      <alignment horizontal="center" vertical="center"/>
      <protection locked="0"/>
    </xf>
    <xf numFmtId="0" fontId="112" fillId="9" borderId="3" xfId="0" applyFont="1" applyFill="1" applyBorder="1" applyAlignment="1" applyProtection="1">
      <alignment horizontal="center" vertical="center" shrinkToFit="1"/>
      <protection locked="0"/>
    </xf>
    <xf numFmtId="0" fontId="27" fillId="0" borderId="0" xfId="0" applyFont="1" applyAlignment="1">
      <alignment horizontal="distributed" vertical="center" wrapText="1" indent="1"/>
    </xf>
    <xf numFmtId="0" fontId="27" fillId="0" borderId="0" xfId="0" applyFont="1" applyAlignment="1">
      <alignment horizontal="distributed" vertical="center" indent="1"/>
    </xf>
    <xf numFmtId="0" fontId="1" fillId="8" borderId="0" xfId="13" applyFill="1" applyAlignment="1" applyProtection="1">
      <alignment horizontal="center" vertical="center"/>
      <protection locked="0"/>
    </xf>
    <xf numFmtId="0" fontId="95" fillId="8" borderId="7" xfId="9" applyFont="1" applyFill="1" applyBorder="1" applyAlignment="1">
      <alignment horizontal="left" vertical="center" wrapText="1" indent="1"/>
    </xf>
    <xf numFmtId="0" fontId="95" fillId="8" borderId="16" xfId="9" applyFont="1" applyFill="1" applyBorder="1" applyAlignment="1">
      <alignment horizontal="left" vertical="center" wrapText="1" indent="1"/>
    </xf>
    <xf numFmtId="0" fontId="95" fillId="8" borderId="8" xfId="9" applyFont="1" applyFill="1" applyBorder="1" applyAlignment="1">
      <alignment horizontal="left" vertical="center" wrapText="1" indent="1"/>
    </xf>
    <xf numFmtId="0" fontId="95" fillId="8" borderId="17" xfId="9" applyFont="1" applyFill="1" applyBorder="1" applyAlignment="1">
      <alignment horizontal="left" vertical="center" wrapText="1" indent="1"/>
    </xf>
    <xf numFmtId="0" fontId="95" fillId="8" borderId="9" xfId="9" applyFont="1" applyFill="1" applyBorder="1" applyAlignment="1">
      <alignment horizontal="left" vertical="center" wrapText="1" indent="1"/>
    </xf>
    <xf numFmtId="0" fontId="95" fillId="8" borderId="18" xfId="9" applyFont="1" applyFill="1" applyBorder="1" applyAlignment="1">
      <alignment horizontal="left" vertical="center" wrapText="1" indent="1"/>
    </xf>
    <xf numFmtId="0" fontId="122" fillId="3" borderId="7" xfId="9" applyFont="1" applyFill="1" applyBorder="1" applyAlignment="1">
      <alignment horizontal="left" vertical="center" wrapText="1"/>
    </xf>
    <xf numFmtId="0" fontId="122" fillId="3" borderId="2" xfId="9" applyFont="1" applyFill="1" applyBorder="1" applyAlignment="1">
      <alignment horizontal="left" vertical="center" wrapText="1"/>
    </xf>
    <xf numFmtId="0" fontId="122" fillId="3" borderId="16" xfId="9" applyFont="1" applyFill="1" applyBorder="1" applyAlignment="1">
      <alignment horizontal="left" vertical="center" wrapText="1"/>
    </xf>
    <xf numFmtId="0" fontId="122" fillId="3" borderId="8" xfId="9" applyFont="1" applyFill="1" applyBorder="1" applyAlignment="1">
      <alignment horizontal="left" vertical="center" wrapText="1"/>
    </xf>
    <xf numFmtId="0" fontId="122" fillId="3" borderId="0" xfId="9" applyFont="1" applyFill="1" applyAlignment="1">
      <alignment horizontal="left" vertical="center" wrapText="1"/>
    </xf>
    <xf numFmtId="0" fontId="122" fillId="3" borderId="17" xfId="9" applyFont="1" applyFill="1" applyBorder="1" applyAlignment="1">
      <alignment horizontal="left" vertical="center" wrapText="1"/>
    </xf>
    <xf numFmtId="0" fontId="122" fillId="3" borderId="9" xfId="9" applyFont="1" applyFill="1" applyBorder="1" applyAlignment="1">
      <alignment horizontal="left" vertical="center" wrapText="1"/>
    </xf>
    <xf numFmtId="0" fontId="122" fillId="3" borderId="1" xfId="9" applyFont="1" applyFill="1" applyBorder="1" applyAlignment="1">
      <alignment horizontal="left" vertical="center" wrapText="1"/>
    </xf>
    <xf numFmtId="0" fontId="122" fillId="3" borderId="18" xfId="9" applyFont="1" applyFill="1" applyBorder="1" applyAlignment="1">
      <alignment horizontal="left" vertical="center" wrapText="1"/>
    </xf>
    <xf numFmtId="0" fontId="112" fillId="3" borderId="3" xfId="0" applyFont="1" applyFill="1" applyBorder="1" applyAlignment="1" applyProtection="1">
      <alignment horizontal="center" vertical="center"/>
      <protection locked="0"/>
    </xf>
    <xf numFmtId="0" fontId="71" fillId="10" borderId="0" xfId="0" applyFont="1" applyFill="1" applyAlignment="1">
      <alignment horizontal="left" vertical="center" wrapText="1"/>
    </xf>
    <xf numFmtId="0" fontId="102" fillId="3" borderId="3" xfId="0" applyFont="1" applyFill="1" applyBorder="1" applyAlignment="1" applyProtection="1">
      <alignment horizontal="center" vertical="center"/>
      <protection locked="0"/>
    </xf>
    <xf numFmtId="0" fontId="21" fillId="3" borderId="3" xfId="0" applyFont="1" applyFill="1" applyBorder="1" applyAlignment="1">
      <alignment horizontal="center" vertical="center"/>
    </xf>
    <xf numFmtId="0" fontId="87" fillId="3" borderId="3" xfId="0" applyFont="1" applyFill="1" applyBorder="1" applyAlignment="1">
      <alignment horizontal="center" vertical="center"/>
    </xf>
    <xf numFmtId="0" fontId="18" fillId="3" borderId="3" xfId="0" applyFont="1" applyFill="1" applyBorder="1" applyAlignment="1">
      <alignment horizontal="center" vertical="center"/>
    </xf>
    <xf numFmtId="0" fontId="123" fillId="3" borderId="3" xfId="0" applyFont="1" applyFill="1" applyBorder="1" applyAlignment="1" applyProtection="1">
      <alignment horizontal="center" vertical="center"/>
      <protection locked="0"/>
    </xf>
    <xf numFmtId="0" fontId="80" fillId="2" borderId="7" xfId="0" applyFont="1" applyFill="1" applyBorder="1" applyAlignment="1" applyProtection="1">
      <alignment horizontal="right" vertical="center"/>
      <protection locked="0"/>
    </xf>
    <xf numFmtId="0" fontId="80" fillId="2" borderId="2" xfId="0" applyFont="1" applyFill="1" applyBorder="1" applyAlignment="1" applyProtection="1">
      <alignment horizontal="right" vertical="center"/>
      <protection locked="0"/>
    </xf>
    <xf numFmtId="0" fontId="80" fillId="2" borderId="8" xfId="0" applyFont="1" applyFill="1" applyBorder="1" applyAlignment="1" applyProtection="1">
      <alignment horizontal="right" vertical="center"/>
      <protection locked="0"/>
    </xf>
    <xf numFmtId="0" fontId="80" fillId="2" borderId="0" xfId="0" applyFont="1" applyFill="1" applyAlignment="1" applyProtection="1">
      <alignment horizontal="right" vertical="center"/>
      <protection locked="0"/>
    </xf>
    <xf numFmtId="0" fontId="80" fillId="2" borderId="9" xfId="0" applyFont="1" applyFill="1" applyBorder="1" applyAlignment="1" applyProtection="1">
      <alignment horizontal="right" vertical="center"/>
      <protection locked="0"/>
    </xf>
    <xf numFmtId="0" fontId="80" fillId="2" borderId="1" xfId="0" applyFont="1" applyFill="1" applyBorder="1" applyAlignment="1" applyProtection="1">
      <alignment horizontal="right" vertical="center"/>
      <protection locked="0"/>
    </xf>
    <xf numFmtId="0" fontId="112" fillId="2" borderId="2" xfId="0" applyFont="1" applyFill="1" applyBorder="1" applyAlignment="1" applyProtection="1">
      <alignment horizontal="center" vertical="center"/>
      <protection locked="0"/>
    </xf>
    <xf numFmtId="0" fontId="112" fillId="2" borderId="0" xfId="0" applyFont="1" applyFill="1" applyAlignment="1" applyProtection="1">
      <alignment horizontal="center" vertical="center"/>
      <protection locked="0"/>
    </xf>
    <xf numFmtId="0" fontId="112" fillId="2" borderId="1" xfId="0" applyFont="1" applyFill="1" applyBorder="1" applyAlignment="1" applyProtection="1">
      <alignment horizontal="center" vertical="center"/>
      <protection locked="0"/>
    </xf>
    <xf numFmtId="0" fontId="68" fillId="2" borderId="2" xfId="0" applyFont="1" applyFill="1" applyBorder="1" applyAlignment="1">
      <alignment horizontal="left" vertical="center"/>
    </xf>
    <xf numFmtId="0" fontId="68" fillId="2" borderId="16" xfId="0" applyFont="1" applyFill="1" applyBorder="1" applyAlignment="1">
      <alignment horizontal="left" vertical="center"/>
    </xf>
    <xf numFmtId="0" fontId="68" fillId="2" borderId="0" xfId="0" applyFont="1" applyFill="1" applyAlignment="1">
      <alignment horizontal="left" vertical="center"/>
    </xf>
    <xf numFmtId="0" fontId="68" fillId="2" borderId="17" xfId="0" applyFont="1" applyFill="1" applyBorder="1" applyAlignment="1">
      <alignment horizontal="left" vertical="center"/>
    </xf>
    <xf numFmtId="0" fontId="68" fillId="2" borderId="1" xfId="0" applyFont="1" applyFill="1" applyBorder="1" applyAlignment="1">
      <alignment horizontal="left" vertical="center"/>
    </xf>
    <xf numFmtId="0" fontId="68" fillId="2" borderId="18" xfId="0" applyFont="1" applyFill="1" applyBorder="1" applyAlignment="1">
      <alignment horizontal="left" vertical="center"/>
    </xf>
    <xf numFmtId="0" fontId="68" fillId="0" borderId="7" xfId="0" applyFont="1" applyBorder="1" applyAlignment="1">
      <alignment horizontal="distributed" vertical="center" wrapText="1" indent="1"/>
    </xf>
    <xf numFmtId="0" fontId="68" fillId="0" borderId="16" xfId="0" applyFont="1" applyBorder="1" applyAlignment="1">
      <alignment horizontal="distributed" vertical="center" wrapText="1" indent="1"/>
    </xf>
    <xf numFmtId="0" fontId="68" fillId="0" borderId="8" xfId="0" applyFont="1" applyBorder="1" applyAlignment="1">
      <alignment horizontal="distributed" vertical="center" wrapText="1" indent="1"/>
    </xf>
    <xf numFmtId="0" fontId="68" fillId="0" borderId="17" xfId="0" applyFont="1" applyBorder="1" applyAlignment="1">
      <alignment horizontal="distributed" vertical="center" wrapText="1" indent="1"/>
    </xf>
    <xf numFmtId="0" fontId="113" fillId="2" borderId="3" xfId="0" applyFont="1" applyFill="1" applyBorder="1" applyAlignment="1" applyProtection="1">
      <alignment horizontal="center" vertical="center" wrapText="1"/>
      <protection locked="0"/>
    </xf>
    <xf numFmtId="0" fontId="0" fillId="2" borderId="3" xfId="0" applyFill="1" applyBorder="1" applyAlignment="1">
      <alignment horizontal="left" vertical="center" wrapText="1"/>
    </xf>
    <xf numFmtId="0" fontId="0" fillId="2" borderId="3" xfId="0" applyFill="1" applyBorder="1">
      <alignment vertical="center"/>
    </xf>
    <xf numFmtId="0" fontId="37" fillId="0" borderId="8"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8" xfId="0" applyFont="1" applyBorder="1" applyAlignment="1">
      <alignment horizontal="center" vertical="center" wrapText="1"/>
    </xf>
    <xf numFmtId="0" fontId="113" fillId="2" borderId="5" xfId="0" applyFont="1" applyFill="1" applyBorder="1" applyAlignment="1" applyProtection="1">
      <alignment horizontal="center" vertical="center" wrapText="1"/>
      <protection locked="0"/>
    </xf>
    <xf numFmtId="0" fontId="73" fillId="0" borderId="3" xfId="0" applyFont="1" applyBorder="1" applyAlignment="1">
      <alignment horizontal="distributed" vertical="center" inden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101" fillId="9" borderId="7" xfId="0" applyFont="1" applyFill="1" applyBorder="1" applyAlignment="1" applyProtection="1">
      <alignment horizontal="left" vertical="center"/>
      <protection locked="0"/>
    </xf>
    <xf numFmtId="0" fontId="101" fillId="9" borderId="2" xfId="0" applyFont="1" applyFill="1" applyBorder="1" applyAlignment="1" applyProtection="1">
      <alignment horizontal="left" vertical="center"/>
      <protection locked="0"/>
    </xf>
    <xf numFmtId="0" fontId="101" fillId="9" borderId="16" xfId="0" applyFont="1" applyFill="1" applyBorder="1" applyAlignment="1" applyProtection="1">
      <alignment horizontal="left" vertical="center"/>
      <protection locked="0"/>
    </xf>
    <xf numFmtId="0" fontId="101" fillId="9" borderId="8" xfId="0" applyFont="1" applyFill="1" applyBorder="1" applyAlignment="1" applyProtection="1">
      <alignment horizontal="left" vertical="center"/>
      <protection locked="0"/>
    </xf>
    <xf numFmtId="0" fontId="101" fillId="9" borderId="0" xfId="0" applyFont="1" applyFill="1" applyAlignment="1" applyProtection="1">
      <alignment horizontal="left" vertical="center"/>
      <protection locked="0"/>
    </xf>
    <xf numFmtId="0" fontId="101" fillId="9" borderId="17" xfId="0" applyFont="1" applyFill="1" applyBorder="1" applyAlignment="1" applyProtection="1">
      <alignment horizontal="left" vertical="center"/>
      <protection locked="0"/>
    </xf>
    <xf numFmtId="0" fontId="101" fillId="9" borderId="9" xfId="0" applyFont="1" applyFill="1" applyBorder="1" applyAlignment="1" applyProtection="1">
      <alignment horizontal="left" vertical="center"/>
      <protection locked="0"/>
    </xf>
    <xf numFmtId="0" fontId="101" fillId="9" borderId="1" xfId="0" applyFont="1" applyFill="1" applyBorder="1" applyAlignment="1" applyProtection="1">
      <alignment horizontal="left" vertical="center"/>
      <protection locked="0"/>
    </xf>
    <xf numFmtId="0" fontId="101" fillId="9" borderId="18" xfId="0" applyFont="1" applyFill="1" applyBorder="1" applyAlignment="1" applyProtection="1">
      <alignment horizontal="left" vertical="center"/>
      <protection locked="0"/>
    </xf>
    <xf numFmtId="0" fontId="86" fillId="0" borderId="3" xfId="0" applyFont="1" applyBorder="1" applyAlignment="1">
      <alignment horizontal="center" vertical="center" wrapText="1"/>
    </xf>
    <xf numFmtId="0" fontId="131" fillId="9" borderId="7" xfId="0" applyFont="1" applyFill="1" applyBorder="1" applyAlignment="1" applyProtection="1">
      <alignment horizontal="center" vertical="center" wrapText="1"/>
      <protection locked="0"/>
    </xf>
    <xf numFmtId="0" fontId="131" fillId="9" borderId="2" xfId="0" applyFont="1" applyFill="1" applyBorder="1" applyAlignment="1" applyProtection="1">
      <alignment horizontal="center" vertical="center" wrapText="1"/>
      <protection locked="0"/>
    </xf>
    <xf numFmtId="0" fontId="131" fillId="9" borderId="8" xfId="0" applyFont="1" applyFill="1" applyBorder="1" applyAlignment="1" applyProtection="1">
      <alignment horizontal="center" vertical="center" wrapText="1"/>
      <protection locked="0"/>
    </xf>
    <xf numFmtId="0" fontId="131" fillId="9" borderId="0" xfId="0" applyFont="1" applyFill="1" applyAlignment="1" applyProtection="1">
      <alignment horizontal="center" vertical="center" wrapText="1"/>
      <protection locked="0"/>
    </xf>
    <xf numFmtId="0" fontId="131" fillId="9" borderId="9" xfId="0" applyFont="1" applyFill="1" applyBorder="1" applyAlignment="1" applyProtection="1">
      <alignment horizontal="center" vertical="center" wrapText="1"/>
      <protection locked="0"/>
    </xf>
    <xf numFmtId="0" fontId="131" fillId="9" borderId="1" xfId="0" applyFont="1" applyFill="1" applyBorder="1" applyAlignment="1" applyProtection="1">
      <alignment horizontal="center" vertical="center" wrapText="1"/>
      <protection locked="0"/>
    </xf>
    <xf numFmtId="0" fontId="18" fillId="9" borderId="2" xfId="0" applyFont="1" applyFill="1" applyBorder="1" applyAlignment="1">
      <alignment horizontal="left" vertical="center" wrapText="1"/>
    </xf>
    <xf numFmtId="0" fontId="18" fillId="9" borderId="16" xfId="0" applyFont="1" applyFill="1" applyBorder="1" applyAlignment="1">
      <alignment horizontal="left" vertical="center" wrapText="1"/>
    </xf>
    <xf numFmtId="0" fontId="18" fillId="9" borderId="0" xfId="0" applyFont="1" applyFill="1" applyAlignment="1">
      <alignment horizontal="left" vertical="center" wrapText="1"/>
    </xf>
    <xf numFmtId="0" fontId="18" fillId="9" borderId="17" xfId="0" applyFont="1" applyFill="1" applyBorder="1" applyAlignment="1">
      <alignment horizontal="left" vertical="center" wrapText="1"/>
    </xf>
    <xf numFmtId="0" fontId="18" fillId="9" borderId="1" xfId="0" applyFont="1" applyFill="1" applyBorder="1" applyAlignment="1">
      <alignment horizontal="left" vertical="center" wrapText="1"/>
    </xf>
    <xf numFmtId="0" fontId="18" fillId="9" borderId="18" xfId="0" applyFont="1" applyFill="1" applyBorder="1" applyAlignment="1">
      <alignment horizontal="left" vertical="center" wrapText="1"/>
    </xf>
    <xf numFmtId="0" fontId="91" fillId="3" borderId="7" xfId="0" applyFont="1" applyFill="1" applyBorder="1" applyAlignment="1">
      <alignment horizontal="left" vertical="center" indent="1"/>
    </xf>
    <xf numFmtId="0" fontId="91" fillId="3" borderId="2" xfId="0" applyFont="1" applyFill="1" applyBorder="1" applyAlignment="1">
      <alignment horizontal="left" vertical="center" indent="1"/>
    </xf>
    <xf numFmtId="0" fontId="91" fillId="3" borderId="16" xfId="0" applyFont="1" applyFill="1" applyBorder="1" applyAlignment="1">
      <alignment horizontal="left" vertical="center" indent="1"/>
    </xf>
    <xf numFmtId="0" fontId="91" fillId="3" borderId="9" xfId="0" applyFont="1" applyFill="1" applyBorder="1" applyAlignment="1">
      <alignment horizontal="left" vertical="center" indent="1"/>
    </xf>
    <xf numFmtId="0" fontId="91" fillId="3" borderId="1" xfId="0" applyFont="1" applyFill="1" applyBorder="1" applyAlignment="1">
      <alignment horizontal="left" vertical="center" indent="1"/>
    </xf>
    <xf numFmtId="0" fontId="91" fillId="3" borderId="18" xfId="0" applyFont="1" applyFill="1" applyBorder="1" applyAlignment="1">
      <alignment horizontal="left" vertical="center" indent="1"/>
    </xf>
    <xf numFmtId="0" fontId="73" fillId="0" borderId="7" xfId="0" applyFont="1" applyBorder="1" applyAlignment="1">
      <alignment horizontal="center" vertical="center" wrapText="1"/>
    </xf>
    <xf numFmtId="0" fontId="73" fillId="0" borderId="16" xfId="0" applyFont="1" applyBorder="1" applyAlignment="1">
      <alignment horizontal="center" vertical="center" wrapText="1"/>
    </xf>
    <xf numFmtId="0" fontId="73" fillId="0" borderId="8" xfId="0" applyFont="1" applyBorder="1" applyAlignment="1">
      <alignment horizontal="center" vertical="center" wrapText="1"/>
    </xf>
    <xf numFmtId="0" fontId="73" fillId="0" borderId="17" xfId="0" applyFont="1" applyBorder="1" applyAlignment="1">
      <alignment horizontal="center" vertical="center" wrapText="1"/>
    </xf>
    <xf numFmtId="0" fontId="73" fillId="0" borderId="9" xfId="0" applyFont="1" applyBorder="1" applyAlignment="1">
      <alignment horizontal="center" vertical="center" wrapText="1"/>
    </xf>
    <xf numFmtId="0" fontId="73" fillId="0" borderId="18" xfId="0" applyFont="1" applyBorder="1" applyAlignment="1">
      <alignment horizontal="center" vertical="center" wrapText="1"/>
    </xf>
    <xf numFmtId="0" fontId="91" fillId="3" borderId="7" xfId="0" applyFont="1" applyFill="1" applyBorder="1" applyAlignment="1">
      <alignment horizontal="left" vertical="center" wrapText="1" indent="1"/>
    </xf>
    <xf numFmtId="0" fontId="91" fillId="3" borderId="2" xfId="0" applyFont="1" applyFill="1" applyBorder="1" applyAlignment="1">
      <alignment horizontal="left" vertical="center" wrapText="1" indent="1"/>
    </xf>
    <xf numFmtId="0" fontId="92" fillId="0" borderId="2" xfId="0" applyFont="1" applyBorder="1" applyAlignment="1">
      <alignment horizontal="left" vertical="center" wrapText="1" indent="1"/>
    </xf>
    <xf numFmtId="0" fontId="92" fillId="0" borderId="16" xfId="0" applyFont="1" applyBorder="1" applyAlignment="1">
      <alignment horizontal="left" vertical="center" wrapText="1" indent="1"/>
    </xf>
    <xf numFmtId="0" fontId="91" fillId="3" borderId="9" xfId="0" applyFont="1" applyFill="1" applyBorder="1" applyAlignment="1">
      <alignment horizontal="left" vertical="center" wrapText="1" indent="1"/>
    </xf>
    <xf numFmtId="0" fontId="91" fillId="3" borderId="1" xfId="0" applyFont="1" applyFill="1" applyBorder="1" applyAlignment="1">
      <alignment horizontal="left" vertical="center" wrapText="1" indent="1"/>
    </xf>
    <xf numFmtId="0" fontId="92" fillId="0" borderId="1" xfId="0" applyFont="1" applyBorder="1" applyAlignment="1">
      <alignment horizontal="left" vertical="center" wrapText="1" indent="1"/>
    </xf>
    <xf numFmtId="0" fontId="92" fillId="0" borderId="18" xfId="0" applyFont="1" applyBorder="1" applyAlignment="1">
      <alignment horizontal="left" vertical="center" wrapText="1" indent="1"/>
    </xf>
    <xf numFmtId="0" fontId="91" fillId="3" borderId="16" xfId="0" applyFont="1" applyFill="1" applyBorder="1" applyAlignment="1">
      <alignment horizontal="left" vertical="center" wrapText="1" indent="1"/>
    </xf>
    <xf numFmtId="0" fontId="91" fillId="3" borderId="18" xfId="0" applyFont="1" applyFill="1" applyBorder="1" applyAlignment="1">
      <alignment horizontal="left" vertical="center" wrapText="1" indent="1"/>
    </xf>
    <xf numFmtId="0" fontId="0" fillId="2" borderId="2" xfId="0" applyFill="1" applyBorder="1" applyAlignment="1">
      <alignment horizontal="left" vertical="center"/>
    </xf>
    <xf numFmtId="0" fontId="0" fillId="2" borderId="16" xfId="0" applyFill="1" applyBorder="1" applyAlignment="1">
      <alignment horizontal="left" vertical="center"/>
    </xf>
    <xf numFmtId="0" fontId="0" fillId="2" borderId="0" xfId="0" applyFill="1" applyAlignment="1">
      <alignment horizontal="left" vertical="center"/>
    </xf>
    <xf numFmtId="0" fontId="0" fillId="2" borderId="17" xfId="0" applyFill="1" applyBorder="1" applyAlignment="1">
      <alignment horizontal="left" vertical="center"/>
    </xf>
    <xf numFmtId="0" fontId="0" fillId="2" borderId="1" xfId="0" applyFill="1" applyBorder="1" applyAlignment="1">
      <alignment horizontal="left" vertical="center"/>
    </xf>
    <xf numFmtId="0" fontId="0" fillId="2" borderId="18" xfId="0" applyFill="1" applyBorder="1" applyAlignment="1">
      <alignment horizontal="left" vertical="center"/>
    </xf>
    <xf numFmtId="0" fontId="68" fillId="0" borderId="3" xfId="0" applyFont="1" applyBorder="1" applyAlignment="1">
      <alignment horizontal="distributed" vertical="center" wrapText="1" indent="1"/>
    </xf>
    <xf numFmtId="0" fontId="68" fillId="0" borderId="3" xfId="0" applyFont="1" applyBorder="1" applyAlignment="1">
      <alignment horizontal="distributed" vertical="center" indent="1"/>
    </xf>
    <xf numFmtId="0" fontId="102" fillId="2" borderId="7" xfId="0" applyFont="1" applyFill="1" applyBorder="1" applyAlignment="1" applyProtection="1">
      <alignment horizontal="center" vertical="center"/>
      <protection locked="0"/>
    </xf>
    <xf numFmtId="0" fontId="102" fillId="2" borderId="16" xfId="0" applyFont="1" applyFill="1" applyBorder="1" applyAlignment="1" applyProtection="1">
      <alignment horizontal="center" vertical="center"/>
      <protection locked="0"/>
    </xf>
    <xf numFmtId="0" fontId="102" fillId="2" borderId="8" xfId="0" applyFont="1" applyFill="1" applyBorder="1" applyAlignment="1" applyProtection="1">
      <alignment horizontal="center" vertical="center"/>
      <protection locked="0"/>
    </xf>
    <xf numFmtId="0" fontId="102" fillId="2" borderId="17" xfId="0" applyFont="1" applyFill="1" applyBorder="1" applyAlignment="1" applyProtection="1">
      <alignment horizontal="center" vertical="center"/>
      <protection locked="0"/>
    </xf>
    <xf numFmtId="0" fontId="102" fillId="2" borderId="9" xfId="0" applyFont="1" applyFill="1" applyBorder="1" applyAlignment="1" applyProtection="1">
      <alignment horizontal="center" vertical="center"/>
      <protection locked="0"/>
    </xf>
    <xf numFmtId="0" fontId="102" fillId="2" borderId="18" xfId="0" applyFont="1" applyFill="1" applyBorder="1" applyAlignment="1" applyProtection="1">
      <alignment horizontal="center" vertical="center"/>
      <protection locked="0"/>
    </xf>
    <xf numFmtId="0" fontId="60" fillId="2" borderId="7" xfId="0" applyFont="1" applyFill="1" applyBorder="1" applyAlignment="1">
      <alignment horizontal="center" vertical="center"/>
    </xf>
    <xf numFmtId="0" fontId="60" fillId="2" borderId="2" xfId="0" applyFont="1" applyFill="1" applyBorder="1" applyAlignment="1">
      <alignment horizontal="center" vertical="center"/>
    </xf>
    <xf numFmtId="0" fontId="60" fillId="2" borderId="16" xfId="0" applyFont="1" applyFill="1" applyBorder="1" applyAlignment="1">
      <alignment horizontal="center" vertical="center"/>
    </xf>
    <xf numFmtId="0" fontId="60" fillId="2" borderId="8" xfId="0" applyFont="1" applyFill="1" applyBorder="1" applyAlignment="1">
      <alignment horizontal="center" vertical="center"/>
    </xf>
    <xf numFmtId="0" fontId="60" fillId="2" borderId="0" xfId="0" applyFont="1" applyFill="1" applyAlignment="1">
      <alignment horizontal="center" vertical="center"/>
    </xf>
    <xf numFmtId="0" fontId="60" fillId="2" borderId="17" xfId="0" applyFont="1" applyFill="1" applyBorder="1" applyAlignment="1">
      <alignment horizontal="center" vertical="center"/>
    </xf>
    <xf numFmtId="0" fontId="60" fillId="2" borderId="9" xfId="0" applyFont="1" applyFill="1" applyBorder="1" applyAlignment="1">
      <alignment horizontal="center" vertical="center"/>
    </xf>
    <xf numFmtId="0" fontId="60" fillId="2" borderId="1" xfId="0" applyFont="1" applyFill="1" applyBorder="1" applyAlignment="1">
      <alignment horizontal="center" vertical="center"/>
    </xf>
    <xf numFmtId="0" fontId="60" fillId="2" borderId="18" xfId="0" applyFont="1" applyFill="1" applyBorder="1" applyAlignment="1">
      <alignment horizontal="center" vertical="center"/>
    </xf>
    <xf numFmtId="0" fontId="95" fillId="0" borderId="7" xfId="0" applyFont="1" applyBorder="1" applyAlignment="1">
      <alignment horizontal="center" vertical="center" wrapText="1"/>
    </xf>
    <xf numFmtId="0" fontId="95" fillId="0" borderId="16" xfId="0" applyFont="1" applyBorder="1" applyAlignment="1">
      <alignment horizontal="center" vertical="center" wrapText="1"/>
    </xf>
    <xf numFmtId="0" fontId="95" fillId="0" borderId="8" xfId="0" applyFont="1" applyBorder="1" applyAlignment="1">
      <alignment horizontal="center" vertical="center" wrapText="1"/>
    </xf>
    <xf numFmtId="0" fontId="95" fillId="0" borderId="17" xfId="0" applyFont="1" applyBorder="1" applyAlignment="1">
      <alignment horizontal="center" vertical="center" wrapText="1"/>
    </xf>
    <xf numFmtId="0" fontId="95" fillId="0" borderId="9" xfId="0" applyFont="1" applyBorder="1" applyAlignment="1">
      <alignment horizontal="center" vertical="center" wrapText="1"/>
    </xf>
    <xf numFmtId="0" fontId="95" fillId="0" borderId="18" xfId="0" applyFont="1" applyBorder="1" applyAlignment="1">
      <alignment horizontal="center" vertical="center" wrapText="1"/>
    </xf>
    <xf numFmtId="0" fontId="102" fillId="6" borderId="7" xfId="0" applyFont="1" applyFill="1" applyBorder="1" applyAlignment="1" applyProtection="1">
      <alignment horizontal="center" vertical="center" wrapText="1" shrinkToFit="1"/>
      <protection locked="0"/>
    </xf>
    <xf numFmtId="0" fontId="102" fillId="6" borderId="16" xfId="0" applyFont="1" applyFill="1" applyBorder="1" applyAlignment="1" applyProtection="1">
      <alignment horizontal="center" vertical="center" shrinkToFit="1"/>
      <protection locked="0"/>
    </xf>
    <xf numFmtId="0" fontId="102" fillId="6" borderId="8" xfId="0" applyFont="1" applyFill="1" applyBorder="1" applyAlignment="1" applyProtection="1">
      <alignment horizontal="center" vertical="center" shrinkToFit="1"/>
      <protection locked="0"/>
    </xf>
    <xf numFmtId="0" fontId="102" fillId="6" borderId="17" xfId="0" applyFont="1" applyFill="1" applyBorder="1" applyAlignment="1" applyProtection="1">
      <alignment horizontal="center" vertical="center" shrinkToFit="1"/>
      <protection locked="0"/>
    </xf>
    <xf numFmtId="0" fontId="102" fillId="6" borderId="9" xfId="0" applyFont="1" applyFill="1" applyBorder="1" applyAlignment="1" applyProtection="1">
      <alignment horizontal="center" vertical="center" shrinkToFit="1"/>
      <protection locked="0"/>
    </xf>
    <xf numFmtId="0" fontId="102" fillId="6" borderId="18" xfId="0" applyFont="1" applyFill="1" applyBorder="1" applyAlignment="1" applyProtection="1">
      <alignment horizontal="center" vertical="center" shrinkToFit="1"/>
      <protection locked="0"/>
    </xf>
    <xf numFmtId="0" fontId="163" fillId="6" borderId="7" xfId="0" applyFont="1" applyFill="1" applyBorder="1" applyAlignment="1">
      <alignment horizontal="left" vertical="center" wrapText="1" shrinkToFit="1"/>
    </xf>
    <xf numFmtId="0" fontId="163" fillId="6" borderId="2" xfId="0" applyFont="1" applyFill="1" applyBorder="1" applyAlignment="1">
      <alignment horizontal="left" vertical="center" shrinkToFit="1"/>
    </xf>
    <xf numFmtId="0" fontId="163" fillId="6" borderId="16" xfId="0" applyFont="1" applyFill="1" applyBorder="1" applyAlignment="1">
      <alignment horizontal="left" vertical="center" shrinkToFit="1"/>
    </xf>
    <xf numFmtId="0" fontId="163" fillId="6" borderId="8" xfId="0" applyFont="1" applyFill="1" applyBorder="1" applyAlignment="1">
      <alignment horizontal="left" vertical="center" shrinkToFit="1"/>
    </xf>
    <xf numFmtId="0" fontId="163" fillId="6" borderId="0" xfId="0" applyFont="1" applyFill="1" applyAlignment="1">
      <alignment horizontal="left" vertical="center" shrinkToFit="1"/>
    </xf>
    <xf numFmtId="0" fontId="163" fillId="6" borderId="17" xfId="0" applyFont="1" applyFill="1" applyBorder="1" applyAlignment="1">
      <alignment horizontal="left" vertical="center" shrinkToFit="1"/>
    </xf>
    <xf numFmtId="0" fontId="163" fillId="6" borderId="9" xfId="0" applyFont="1" applyFill="1" applyBorder="1" applyAlignment="1">
      <alignment horizontal="left" vertical="center" shrinkToFit="1"/>
    </xf>
    <xf numFmtId="0" fontId="163" fillId="6" borderId="1" xfId="0" applyFont="1" applyFill="1" applyBorder="1" applyAlignment="1">
      <alignment horizontal="left" vertical="center" shrinkToFit="1"/>
    </xf>
    <xf numFmtId="0" fontId="163" fillId="6" borderId="18" xfId="0" applyFont="1" applyFill="1" applyBorder="1" applyAlignment="1">
      <alignment horizontal="left" vertical="center" shrinkToFit="1"/>
    </xf>
    <xf numFmtId="0" fontId="102" fillId="6" borderId="8" xfId="0" applyFont="1" applyFill="1" applyBorder="1" applyAlignment="1" applyProtection="1">
      <alignment horizontal="center" vertical="center" wrapText="1"/>
      <protection locked="0"/>
    </xf>
    <xf numFmtId="0" fontId="102" fillId="6" borderId="17" xfId="0" applyFont="1" applyFill="1" applyBorder="1" applyAlignment="1" applyProtection="1">
      <alignment horizontal="center" vertical="center" wrapText="1"/>
      <protection locked="0"/>
    </xf>
    <xf numFmtId="0" fontId="106" fillId="6" borderId="7" xfId="0" applyFont="1" applyFill="1" applyBorder="1" applyAlignment="1">
      <alignment horizontal="left" vertical="center" wrapText="1"/>
    </xf>
    <xf numFmtId="0" fontId="106" fillId="6" borderId="2" xfId="0" applyFont="1" applyFill="1" applyBorder="1" applyAlignment="1">
      <alignment horizontal="left" vertical="center" wrapText="1"/>
    </xf>
    <xf numFmtId="0" fontId="106" fillId="6" borderId="16" xfId="0" applyFont="1" applyFill="1" applyBorder="1" applyAlignment="1">
      <alignment horizontal="left" vertical="center" wrapText="1"/>
    </xf>
    <xf numFmtId="0" fontId="106" fillId="6" borderId="8" xfId="0" applyFont="1" applyFill="1" applyBorder="1" applyAlignment="1">
      <alignment horizontal="left" vertical="center" wrapText="1"/>
    </xf>
    <xf numFmtId="0" fontId="106" fillId="6" borderId="0" xfId="0" applyFont="1" applyFill="1" applyAlignment="1">
      <alignment horizontal="left" vertical="center" wrapText="1"/>
    </xf>
    <xf numFmtId="0" fontId="106" fillId="6" borderId="17" xfId="0" applyFont="1" applyFill="1" applyBorder="1" applyAlignment="1">
      <alignment horizontal="left" vertical="center" wrapText="1"/>
    </xf>
    <xf numFmtId="0" fontId="106" fillId="6" borderId="9" xfId="0" applyFont="1" applyFill="1" applyBorder="1" applyAlignment="1">
      <alignment horizontal="left" vertical="center" wrapText="1"/>
    </xf>
    <xf numFmtId="0" fontId="106" fillId="6" borderId="1" xfId="0" applyFont="1" applyFill="1" applyBorder="1" applyAlignment="1">
      <alignment horizontal="left" vertical="center" wrapText="1"/>
    </xf>
    <xf numFmtId="0" fontId="106" fillId="6" borderId="18" xfId="0" applyFont="1" applyFill="1" applyBorder="1" applyAlignment="1">
      <alignment horizontal="left" vertical="center" wrapText="1"/>
    </xf>
    <xf numFmtId="0" fontId="0" fillId="0" borderId="2" xfId="0" applyBorder="1" applyAlignment="1">
      <alignment horizontal="left" vertical="top" wrapText="1"/>
    </xf>
    <xf numFmtId="0" fontId="0" fillId="0" borderId="0" xfId="0" applyAlignment="1">
      <alignment horizontal="left" vertical="top" wrapText="1"/>
    </xf>
    <xf numFmtId="0" fontId="129" fillId="0" borderId="0" xfId="0" applyFont="1" applyAlignment="1">
      <alignment horizontal="left" vertical="center" shrinkToFit="1"/>
    </xf>
    <xf numFmtId="0" fontId="129" fillId="0" borderId="42" xfId="0" applyFont="1" applyBorder="1" applyAlignment="1">
      <alignment horizontal="left" vertical="center" shrinkToFit="1"/>
    </xf>
    <xf numFmtId="0" fontId="125" fillId="0" borderId="7" xfId="0" applyFont="1" applyBorder="1" applyAlignment="1">
      <alignment horizontal="left" vertical="center" wrapText="1"/>
    </xf>
    <xf numFmtId="0" fontId="125" fillId="0" borderId="2" xfId="0" applyFont="1" applyBorder="1" applyAlignment="1">
      <alignment horizontal="left" vertical="center" wrapText="1"/>
    </xf>
    <xf numFmtId="0" fontId="125" fillId="0" borderId="9" xfId="0" applyFont="1" applyBorder="1" applyAlignment="1">
      <alignment horizontal="left" vertical="center" wrapText="1"/>
    </xf>
    <xf numFmtId="0" fontId="125" fillId="0" borderId="1" xfId="0" applyFont="1" applyBorder="1" applyAlignment="1">
      <alignment horizontal="left" vertical="center" wrapText="1"/>
    </xf>
    <xf numFmtId="0" fontId="125" fillId="0" borderId="18" xfId="0" applyFont="1" applyBorder="1" applyAlignment="1">
      <alignment horizontal="left" vertical="center" wrapText="1"/>
    </xf>
    <xf numFmtId="0" fontId="93" fillId="6" borderId="7" xfId="0" applyFont="1" applyFill="1" applyBorder="1" applyAlignment="1" applyProtection="1">
      <alignment horizontal="center" vertical="center" wrapText="1"/>
      <protection locked="0"/>
    </xf>
    <xf numFmtId="0" fontId="93" fillId="6" borderId="2" xfId="0" applyFont="1" applyFill="1" applyBorder="1" applyAlignment="1" applyProtection="1">
      <alignment horizontal="center" vertical="center" wrapText="1"/>
      <protection locked="0"/>
    </xf>
    <xf numFmtId="0" fontId="93" fillId="6" borderId="9" xfId="0" applyFont="1" applyFill="1" applyBorder="1" applyAlignment="1" applyProtection="1">
      <alignment horizontal="center" vertical="center" wrapText="1"/>
      <protection locked="0"/>
    </xf>
    <xf numFmtId="0" fontId="93" fillId="6" borderId="1" xfId="0" applyFont="1" applyFill="1" applyBorder="1" applyAlignment="1" applyProtection="1">
      <alignment horizontal="center" vertical="center" wrapText="1"/>
      <protection locked="0"/>
    </xf>
    <xf numFmtId="0" fontId="39" fillId="0" borderId="16"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3" xfId="0" applyFont="1" applyBorder="1" applyAlignment="1">
      <alignment horizontal="center" vertical="center" wrapText="1"/>
    </xf>
    <xf numFmtId="0" fontId="106" fillId="0" borderId="7" xfId="0" applyFont="1" applyBorder="1" applyAlignment="1">
      <alignment horizontal="left" vertical="center" wrapText="1"/>
    </xf>
    <xf numFmtId="0" fontId="106" fillId="0" borderId="2" xfId="0" applyFont="1" applyBorder="1" applyAlignment="1">
      <alignment horizontal="left" vertical="center" wrapText="1"/>
    </xf>
    <xf numFmtId="0" fontId="106" fillId="0" borderId="16" xfId="0" applyFont="1" applyBorder="1" applyAlignment="1">
      <alignment horizontal="left" vertical="center" wrapText="1"/>
    </xf>
    <xf numFmtId="0" fontId="106" fillId="0" borderId="9" xfId="0" applyFont="1" applyBorder="1" applyAlignment="1">
      <alignment horizontal="left" vertical="center" wrapText="1"/>
    </xf>
    <xf numFmtId="0" fontId="106" fillId="0" borderId="1" xfId="0" applyFont="1" applyBorder="1" applyAlignment="1">
      <alignment horizontal="left" vertical="center" wrapText="1"/>
    </xf>
    <xf numFmtId="0" fontId="106" fillId="0" borderId="18" xfId="0" applyFont="1" applyBorder="1" applyAlignment="1">
      <alignment horizontal="left" vertical="center" wrapText="1"/>
    </xf>
    <xf numFmtId="0" fontId="125" fillId="0" borderId="3" xfId="0" applyFont="1" applyBorder="1" applyAlignment="1">
      <alignment horizontal="left" vertical="center" wrapText="1"/>
    </xf>
    <xf numFmtId="0" fontId="106" fillId="0" borderId="7" xfId="0" applyFont="1" applyBorder="1" applyAlignment="1">
      <alignment horizontal="center" vertical="center" wrapText="1"/>
    </xf>
    <xf numFmtId="0" fontId="106" fillId="0" borderId="2" xfId="0" applyFont="1" applyBorder="1" applyAlignment="1">
      <alignment horizontal="center" vertical="center" wrapText="1"/>
    </xf>
    <xf numFmtId="0" fontId="106" fillId="0" borderId="16" xfId="0" applyFont="1" applyBorder="1" applyAlignment="1">
      <alignment horizontal="center" vertical="center" wrapText="1"/>
    </xf>
    <xf numFmtId="0" fontId="106" fillId="0" borderId="9" xfId="0" applyFont="1" applyBorder="1" applyAlignment="1">
      <alignment horizontal="center" vertical="center" wrapText="1"/>
    </xf>
    <xf numFmtId="0" fontId="106" fillId="0" borderId="1" xfId="0" applyFont="1" applyBorder="1" applyAlignment="1">
      <alignment horizontal="center" vertical="center" wrapText="1"/>
    </xf>
    <xf numFmtId="0" fontId="106" fillId="0" borderId="18" xfId="0" applyFont="1" applyBorder="1" applyAlignment="1">
      <alignment horizontal="center" vertical="center" wrapText="1"/>
    </xf>
    <xf numFmtId="0" fontId="130" fillId="0" borderId="3" xfId="0" applyFont="1" applyBorder="1" applyAlignment="1">
      <alignment horizontal="center" vertical="center" wrapText="1"/>
    </xf>
    <xf numFmtId="0" fontId="80" fillId="0" borderId="51" xfId="0" applyFont="1" applyBorder="1" applyAlignment="1">
      <alignment horizontal="center" vertical="center" wrapText="1"/>
    </xf>
    <xf numFmtId="0" fontId="80" fillId="0" borderId="52" xfId="0" applyFont="1" applyBorder="1" applyAlignment="1">
      <alignment horizontal="center" vertical="center" wrapText="1"/>
    </xf>
    <xf numFmtId="0" fontId="80" fillId="0" borderId="53" xfId="0" applyFont="1" applyBorder="1" applyAlignment="1">
      <alignment horizontal="center" vertical="center" wrapText="1"/>
    </xf>
    <xf numFmtId="0" fontId="80" fillId="0" borderId="54" xfId="0" applyFont="1" applyBorder="1" applyAlignment="1">
      <alignment horizontal="center" vertical="center" wrapText="1"/>
    </xf>
    <xf numFmtId="0" fontId="80" fillId="0" borderId="7" xfId="0" applyFont="1" applyBorder="1" applyAlignment="1">
      <alignment horizontal="center" vertical="center" wrapText="1"/>
    </xf>
    <xf numFmtId="0" fontId="80" fillId="0" borderId="16" xfId="0" applyFont="1" applyBorder="1" applyAlignment="1">
      <alignment horizontal="center" vertical="center" wrapText="1"/>
    </xf>
    <xf numFmtId="0" fontId="80" fillId="0" borderId="9" xfId="0" applyFont="1" applyBorder="1" applyAlignment="1">
      <alignment horizontal="center" vertical="center" wrapText="1"/>
    </xf>
    <xf numFmtId="0" fontId="80" fillId="0" borderId="18" xfId="0" applyFont="1" applyBorder="1" applyAlignment="1">
      <alignment horizontal="center" vertical="center" wrapText="1"/>
    </xf>
    <xf numFmtId="0" fontId="80" fillId="0" borderId="3" xfId="0" applyFont="1" applyBorder="1" applyAlignment="1">
      <alignment horizontal="center" vertical="center" wrapText="1"/>
    </xf>
    <xf numFmtId="0" fontId="88" fillId="6" borderId="7" xfId="0" applyFont="1" applyFill="1" applyBorder="1" applyAlignment="1" applyProtection="1">
      <alignment horizontal="center" vertical="center" wrapText="1"/>
      <protection locked="0"/>
    </xf>
    <xf numFmtId="0" fontId="88" fillId="6" borderId="16" xfId="0" applyFont="1" applyFill="1" applyBorder="1" applyAlignment="1" applyProtection="1">
      <alignment horizontal="center" vertical="center" wrapText="1"/>
      <protection locked="0"/>
    </xf>
    <xf numFmtId="0" fontId="88" fillId="6" borderId="9" xfId="0" applyFont="1" applyFill="1" applyBorder="1" applyAlignment="1" applyProtection="1">
      <alignment horizontal="center" vertical="center" wrapText="1"/>
      <protection locked="0"/>
    </xf>
    <xf numFmtId="0" fontId="88" fillId="6" borderId="18" xfId="0" applyFont="1" applyFill="1" applyBorder="1" applyAlignment="1" applyProtection="1">
      <alignment horizontal="center" vertical="center" wrapText="1"/>
      <protection locked="0"/>
    </xf>
    <xf numFmtId="0" fontId="24" fillId="0" borderId="0" xfId="0" applyFont="1" applyAlignment="1">
      <alignment horizontal="center" vertical="center" shrinkToFit="1"/>
    </xf>
    <xf numFmtId="0" fontId="80" fillId="10" borderId="0" xfId="0" applyFont="1" applyFill="1" applyAlignment="1">
      <alignment horizontal="center" vertical="center" wrapText="1"/>
    </xf>
    <xf numFmtId="0" fontId="38" fillId="3" borderId="7" xfId="9" applyFont="1" applyFill="1" applyBorder="1" applyAlignment="1">
      <alignment vertical="center" wrapText="1"/>
    </xf>
    <xf numFmtId="0" fontId="38" fillId="3" borderId="119" xfId="9" applyFont="1" applyFill="1" applyBorder="1" applyAlignment="1">
      <alignment vertical="center" wrapText="1"/>
    </xf>
    <xf numFmtId="0" fontId="38" fillId="3" borderId="16" xfId="9" applyFont="1" applyFill="1" applyBorder="1" applyAlignment="1">
      <alignment vertical="center" wrapText="1"/>
    </xf>
    <xf numFmtId="0" fontId="38" fillId="3" borderId="8" xfId="9" applyFont="1" applyFill="1" applyBorder="1" applyAlignment="1">
      <alignment vertical="center" wrapText="1"/>
    </xf>
    <xf numFmtId="0" fontId="38" fillId="3" borderId="0" xfId="9" applyFont="1" applyFill="1" applyAlignment="1">
      <alignment vertical="center" wrapText="1"/>
    </xf>
    <xf numFmtId="0" fontId="38" fillId="3" borderId="17" xfId="9" applyFont="1" applyFill="1" applyBorder="1" applyAlignment="1">
      <alignment vertical="center" wrapText="1"/>
    </xf>
    <xf numFmtId="0" fontId="38" fillId="3" borderId="9" xfId="9" applyFont="1" applyFill="1" applyBorder="1" applyAlignment="1">
      <alignment vertical="center" wrapText="1"/>
    </xf>
    <xf numFmtId="0" fontId="38" fillId="3" borderId="1" xfId="9" applyFont="1" applyFill="1" applyBorder="1" applyAlignment="1">
      <alignment vertical="center" wrapText="1"/>
    </xf>
    <xf numFmtId="0" fontId="38" fillId="3" borderId="18" xfId="9" applyFont="1" applyFill="1" applyBorder="1" applyAlignment="1">
      <alignment vertical="center" wrapText="1"/>
    </xf>
    <xf numFmtId="0" fontId="39" fillId="3" borderId="7" xfId="0" applyFont="1" applyFill="1" applyBorder="1">
      <alignment vertical="center"/>
    </xf>
    <xf numFmtId="0" fontId="39" fillId="3" borderId="119" xfId="0" applyFont="1" applyFill="1" applyBorder="1">
      <alignment vertical="center"/>
    </xf>
    <xf numFmtId="0" fontId="39" fillId="3" borderId="16" xfId="0" applyFont="1" applyFill="1" applyBorder="1">
      <alignment vertical="center"/>
    </xf>
    <xf numFmtId="0" fontId="39" fillId="3" borderId="8" xfId="0" applyFont="1" applyFill="1" applyBorder="1">
      <alignment vertical="center"/>
    </xf>
    <xf numFmtId="0" fontId="39" fillId="3" borderId="0" xfId="0" applyFont="1" applyFill="1">
      <alignment vertical="center"/>
    </xf>
    <xf numFmtId="0" fontId="39" fillId="3" borderId="17" xfId="0" applyFont="1" applyFill="1" applyBorder="1">
      <alignment vertical="center"/>
    </xf>
    <xf numFmtId="0" fontId="39" fillId="3" borderId="9" xfId="0" applyFont="1" applyFill="1" applyBorder="1">
      <alignment vertical="center"/>
    </xf>
    <xf numFmtId="0" fontId="39" fillId="3" borderId="1" xfId="0" applyFont="1" applyFill="1" applyBorder="1">
      <alignment vertical="center"/>
    </xf>
    <xf numFmtId="0" fontId="39" fillId="3" borderId="18" xfId="0" applyFont="1" applyFill="1" applyBorder="1">
      <alignment vertical="center"/>
    </xf>
    <xf numFmtId="0" fontId="164" fillId="3" borderId="7" xfId="0" applyFont="1" applyFill="1" applyBorder="1" applyAlignment="1">
      <alignment horizontal="left" vertical="center" wrapText="1"/>
    </xf>
    <xf numFmtId="0" fontId="164" fillId="3" borderId="2" xfId="0" applyFont="1" applyFill="1" applyBorder="1" applyAlignment="1">
      <alignment horizontal="left" vertical="center"/>
    </xf>
    <xf numFmtId="0" fontId="164" fillId="3" borderId="16" xfId="0" applyFont="1" applyFill="1" applyBorder="1" applyAlignment="1">
      <alignment horizontal="left" vertical="center"/>
    </xf>
    <xf numFmtId="0" fontId="164" fillId="3" borderId="8" xfId="0" applyFont="1" applyFill="1" applyBorder="1" applyAlignment="1">
      <alignment horizontal="left" vertical="center"/>
    </xf>
    <xf numFmtId="0" fontId="164" fillId="3" borderId="0" xfId="0" applyFont="1" applyFill="1" applyAlignment="1">
      <alignment horizontal="left" vertical="center"/>
    </xf>
    <xf numFmtId="0" fontId="164" fillId="3" borderId="17" xfId="0" applyFont="1" applyFill="1" applyBorder="1" applyAlignment="1">
      <alignment horizontal="left" vertical="center"/>
    </xf>
    <xf numFmtId="0" fontId="164" fillId="3" borderId="9" xfId="0" applyFont="1" applyFill="1" applyBorder="1" applyAlignment="1">
      <alignment horizontal="left" vertical="center"/>
    </xf>
    <xf numFmtId="0" fontId="164" fillId="3" borderId="1" xfId="0" applyFont="1" applyFill="1" applyBorder="1" applyAlignment="1">
      <alignment horizontal="left" vertical="center"/>
    </xf>
    <xf numFmtId="0" fontId="164"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112" fillId="2" borderId="7" xfId="13" applyFont="1" applyFill="1" applyBorder="1" applyAlignment="1" applyProtection="1">
      <alignment horizontal="center" vertical="center"/>
      <protection locked="0"/>
    </xf>
    <xf numFmtId="0" fontId="112" fillId="2" borderId="2" xfId="13" applyFont="1" applyFill="1" applyBorder="1" applyAlignment="1" applyProtection="1">
      <alignment horizontal="center" vertical="center"/>
      <protection locked="0"/>
    </xf>
    <xf numFmtId="0" fontId="112" fillId="2" borderId="16" xfId="13" applyFont="1" applyFill="1" applyBorder="1" applyAlignment="1" applyProtection="1">
      <alignment horizontal="center" vertical="center"/>
      <protection locked="0"/>
    </xf>
    <xf numFmtId="0" fontId="112" fillId="2" borderId="8" xfId="13" applyFont="1" applyFill="1" applyBorder="1" applyAlignment="1" applyProtection="1">
      <alignment horizontal="center" vertical="center"/>
      <protection locked="0"/>
    </xf>
    <xf numFmtId="0" fontId="112" fillId="2" borderId="0" xfId="13" applyFont="1" applyFill="1" applyAlignment="1" applyProtection="1">
      <alignment horizontal="center" vertical="center"/>
      <protection locked="0"/>
    </xf>
    <xf numFmtId="0" fontId="112" fillId="2" borderId="17" xfId="13" applyFont="1" applyFill="1" applyBorder="1" applyAlignment="1" applyProtection="1">
      <alignment horizontal="center" vertical="center"/>
      <protection locked="0"/>
    </xf>
    <xf numFmtId="0" fontId="112" fillId="2" borderId="9" xfId="13" applyFont="1" applyFill="1" applyBorder="1" applyAlignment="1" applyProtection="1">
      <alignment horizontal="center" vertical="center"/>
      <protection locked="0"/>
    </xf>
    <xf numFmtId="0" fontId="112" fillId="2" borderId="1" xfId="13" applyFont="1" applyFill="1" applyBorder="1" applyAlignment="1" applyProtection="1">
      <alignment horizontal="center" vertical="center"/>
      <protection locked="0"/>
    </xf>
    <xf numFmtId="0" fontId="112" fillId="2" borderId="18" xfId="13" applyFont="1" applyFill="1" applyBorder="1" applyAlignment="1" applyProtection="1">
      <alignment horizontal="center" vertical="center"/>
      <protection locked="0"/>
    </xf>
    <xf numFmtId="0" fontId="137" fillId="0" borderId="0" xfId="0" applyFont="1" applyAlignment="1">
      <alignment horizontal="center" vertical="center" shrinkToFit="1"/>
    </xf>
    <xf numFmtId="0" fontId="135" fillId="3" borderId="7" xfId="0" applyFont="1" applyFill="1" applyBorder="1" applyAlignment="1" applyProtection="1">
      <alignment horizontal="center" vertical="center"/>
      <protection locked="0"/>
    </xf>
    <xf numFmtId="0" fontId="135" fillId="3" borderId="16" xfId="0" applyFont="1" applyFill="1" applyBorder="1" applyAlignment="1" applyProtection="1">
      <alignment horizontal="center" vertical="center"/>
      <protection locked="0"/>
    </xf>
    <xf numFmtId="0" fontId="135" fillId="3" borderId="9" xfId="0" applyFont="1" applyFill="1" applyBorder="1" applyAlignment="1" applyProtection="1">
      <alignment horizontal="center" vertical="center"/>
      <protection locked="0"/>
    </xf>
    <xf numFmtId="0" fontId="135" fillId="3" borderId="18" xfId="0" applyFont="1" applyFill="1" applyBorder="1" applyAlignment="1" applyProtection="1">
      <alignment horizontal="center" vertical="center"/>
      <protection locked="0"/>
    </xf>
    <xf numFmtId="0" fontId="39" fillId="3" borderId="7" xfId="0" applyFont="1" applyFill="1" applyBorder="1" applyAlignment="1">
      <alignment horizontal="left" vertical="center" wrapText="1" indent="1"/>
    </xf>
    <xf numFmtId="0" fontId="39" fillId="3" borderId="2" xfId="0" applyFont="1" applyFill="1" applyBorder="1" applyAlignment="1">
      <alignment horizontal="left" vertical="center" wrapText="1" indent="1"/>
    </xf>
    <xf numFmtId="0" fontId="95" fillId="0" borderId="2" xfId="0" applyFont="1" applyBorder="1" applyAlignment="1">
      <alignment horizontal="left" vertical="center" wrapText="1" indent="1"/>
    </xf>
    <xf numFmtId="0" fontId="95" fillId="0" borderId="16" xfId="0" applyFont="1" applyBorder="1" applyAlignment="1">
      <alignment horizontal="left" vertical="center" wrapText="1" indent="1"/>
    </xf>
    <xf numFmtId="0" fontId="39" fillId="3" borderId="9" xfId="0" applyFont="1" applyFill="1" applyBorder="1" applyAlignment="1">
      <alignment horizontal="left" vertical="center" wrapText="1" indent="1"/>
    </xf>
    <xf numFmtId="0" fontId="39" fillId="3" borderId="1" xfId="0" applyFont="1" applyFill="1" applyBorder="1" applyAlignment="1">
      <alignment horizontal="left" vertical="center" wrapText="1" indent="1"/>
    </xf>
    <xf numFmtId="0" fontId="95" fillId="0" borderId="1" xfId="0" applyFont="1" applyBorder="1" applyAlignment="1">
      <alignment horizontal="left" vertical="center" wrapText="1" indent="1"/>
    </xf>
    <xf numFmtId="0" fontId="95" fillId="0" borderId="18" xfId="0" applyFont="1" applyBorder="1" applyAlignment="1">
      <alignment horizontal="left" vertical="center" wrapText="1" indent="1"/>
    </xf>
    <xf numFmtId="0" fontId="95" fillId="0" borderId="3" xfId="0" applyFont="1" applyBorder="1" applyAlignment="1">
      <alignment horizontal="center" vertical="center" wrapText="1"/>
    </xf>
    <xf numFmtId="0" fontId="53" fillId="3" borderId="7" xfId="0" applyFont="1" applyFill="1" applyBorder="1" applyAlignment="1">
      <alignment horizontal="left" vertical="center" wrapText="1"/>
    </xf>
    <xf numFmtId="0" fontId="53" fillId="3" borderId="2" xfId="0" applyFont="1" applyFill="1" applyBorder="1" applyAlignment="1">
      <alignment horizontal="left" vertical="center"/>
    </xf>
    <xf numFmtId="0" fontId="53" fillId="3" borderId="16" xfId="0" applyFont="1" applyFill="1" applyBorder="1" applyAlignment="1">
      <alignment horizontal="left" vertical="center"/>
    </xf>
    <xf numFmtId="0" fontId="53" fillId="3" borderId="8" xfId="0" applyFont="1" applyFill="1" applyBorder="1" applyAlignment="1">
      <alignment horizontal="left" vertical="center" wrapText="1"/>
    </xf>
    <xf numFmtId="0" fontId="53" fillId="3" borderId="0" xfId="0" applyFont="1" applyFill="1" applyAlignment="1">
      <alignment horizontal="left" vertical="center"/>
    </xf>
    <xf numFmtId="0" fontId="53" fillId="3" borderId="17" xfId="0" applyFont="1" applyFill="1" applyBorder="1" applyAlignment="1">
      <alignment horizontal="left" vertical="center"/>
    </xf>
    <xf numFmtId="0" fontId="53" fillId="3" borderId="8" xfId="0" applyFont="1" applyFill="1" applyBorder="1" applyAlignment="1">
      <alignment horizontal="left" vertical="center"/>
    </xf>
    <xf numFmtId="0" fontId="53" fillId="3" borderId="9" xfId="0" applyFont="1" applyFill="1" applyBorder="1" applyAlignment="1">
      <alignment horizontal="left" vertical="center"/>
    </xf>
    <xf numFmtId="0" fontId="53" fillId="3" borderId="1" xfId="0" applyFont="1" applyFill="1" applyBorder="1" applyAlignment="1">
      <alignment horizontal="left" vertical="center"/>
    </xf>
    <xf numFmtId="0" fontId="53" fillId="3" borderId="18" xfId="0" applyFont="1" applyFill="1" applyBorder="1" applyAlignment="1">
      <alignment horizontal="left" vertical="center"/>
    </xf>
    <xf numFmtId="0" fontId="135" fillId="3" borderId="8" xfId="0" applyFont="1" applyFill="1" applyBorder="1" applyAlignment="1" applyProtection="1">
      <alignment horizontal="center" vertical="center"/>
      <protection locked="0"/>
    </xf>
    <xf numFmtId="0" fontId="135" fillId="3" borderId="17" xfId="0" applyFont="1" applyFill="1" applyBorder="1" applyAlignment="1" applyProtection="1">
      <alignment horizontal="center" vertical="center"/>
      <protection locked="0"/>
    </xf>
    <xf numFmtId="0" fontId="53" fillId="3" borderId="119" xfId="0" applyFont="1" applyFill="1" applyBorder="1" applyAlignment="1">
      <alignment horizontal="left" vertical="center" wrapText="1"/>
    </xf>
    <xf numFmtId="0" fontId="53" fillId="3" borderId="16" xfId="0" applyFont="1" applyFill="1" applyBorder="1" applyAlignment="1">
      <alignment horizontal="left" vertical="center" wrapText="1"/>
    </xf>
    <xf numFmtId="0" fontId="53" fillId="3" borderId="0" xfId="0" applyFont="1" applyFill="1" applyAlignment="1">
      <alignment horizontal="left" vertical="center" wrapText="1"/>
    </xf>
    <xf numFmtId="0" fontId="53" fillId="3" borderId="17" xfId="0" applyFont="1" applyFill="1" applyBorder="1" applyAlignment="1">
      <alignment horizontal="left" vertical="center" wrapText="1"/>
    </xf>
    <xf numFmtId="0" fontId="53" fillId="3" borderId="9" xfId="0" applyFont="1" applyFill="1" applyBorder="1" applyAlignment="1">
      <alignment horizontal="left" vertical="center" wrapText="1"/>
    </xf>
    <xf numFmtId="0" fontId="53" fillId="3" borderId="1" xfId="0" applyFont="1" applyFill="1" applyBorder="1" applyAlignment="1">
      <alignment horizontal="left" vertical="center" wrapText="1"/>
    </xf>
    <xf numFmtId="0" fontId="53" fillId="3" borderId="18" xfId="0" applyFont="1" applyFill="1" applyBorder="1" applyAlignment="1">
      <alignment horizontal="left" vertical="center" wrapText="1"/>
    </xf>
    <xf numFmtId="0" fontId="96" fillId="0" borderId="0" xfId="0" applyFont="1" applyAlignment="1">
      <alignment horizontal="right" vertical="center"/>
    </xf>
    <xf numFmtId="0" fontId="95" fillId="0" borderId="7" xfId="0" applyFont="1" applyBorder="1" applyAlignment="1">
      <alignment horizontal="distributed" vertical="center" wrapText="1" justifyLastLine="1"/>
    </xf>
    <xf numFmtId="0" fontId="95" fillId="0" borderId="16" xfId="0" applyFont="1" applyBorder="1" applyAlignment="1">
      <alignment horizontal="distributed" vertical="center" wrapText="1" justifyLastLine="1"/>
    </xf>
    <xf numFmtId="0" fontId="95" fillId="0" borderId="8" xfId="0" applyFont="1" applyBorder="1" applyAlignment="1">
      <alignment horizontal="distributed" vertical="center" wrapText="1" justifyLastLine="1"/>
    </xf>
    <xf numFmtId="0" fontId="95" fillId="0" borderId="17" xfId="0" applyFont="1" applyBorder="1" applyAlignment="1">
      <alignment horizontal="distributed" vertical="center" wrapText="1" justifyLastLine="1"/>
    </xf>
    <xf numFmtId="0" fontId="95" fillId="0" borderId="9" xfId="0" applyFont="1" applyBorder="1" applyAlignment="1">
      <alignment horizontal="distributed" vertical="center" wrapText="1" justifyLastLine="1"/>
    </xf>
    <xf numFmtId="0" fontId="95" fillId="0" borderId="18" xfId="0" applyFont="1" applyBorder="1" applyAlignment="1">
      <alignment horizontal="distributed" vertical="center" wrapText="1" justifyLastLine="1"/>
    </xf>
    <xf numFmtId="0" fontId="80" fillId="3" borderId="7" xfId="0" applyFont="1" applyFill="1" applyBorder="1" applyAlignment="1">
      <alignment horizontal="left" vertical="center" wrapText="1" indent="1"/>
    </xf>
    <xf numFmtId="0" fontId="80" fillId="3" borderId="2" xfId="0" applyFont="1" applyFill="1" applyBorder="1" applyAlignment="1">
      <alignment horizontal="left" vertical="center" wrapText="1" indent="1"/>
    </xf>
    <xf numFmtId="0" fontId="68" fillId="0" borderId="2" xfId="0" applyFont="1" applyBorder="1" applyAlignment="1">
      <alignment horizontal="left" vertical="center" wrapText="1" indent="1"/>
    </xf>
    <xf numFmtId="0" fontId="68" fillId="0" borderId="16" xfId="0" applyFont="1" applyBorder="1" applyAlignment="1">
      <alignment horizontal="left" vertical="center" wrapText="1" indent="1"/>
    </xf>
    <xf numFmtId="0" fontId="80" fillId="3" borderId="9" xfId="0" applyFont="1" applyFill="1" applyBorder="1" applyAlignment="1">
      <alignment horizontal="left" vertical="center" wrapText="1" indent="1"/>
    </xf>
    <xf numFmtId="0" fontId="80" fillId="3" borderId="1" xfId="0" applyFont="1" applyFill="1" applyBorder="1" applyAlignment="1">
      <alignment horizontal="left" vertical="center" wrapText="1" indent="1"/>
    </xf>
    <xf numFmtId="0" fontId="68" fillId="0" borderId="1" xfId="0" applyFont="1" applyBorder="1" applyAlignment="1">
      <alignment horizontal="left" vertical="center" wrapText="1" indent="1"/>
    </xf>
    <xf numFmtId="0" fontId="68" fillId="0" borderId="18" xfId="0" applyFont="1" applyBorder="1" applyAlignment="1">
      <alignment horizontal="left" vertical="center" wrapText="1" indent="1"/>
    </xf>
    <xf numFmtId="0" fontId="11" fillId="0" borderId="0" xfId="4" applyFont="1" applyAlignment="1" applyProtection="1">
      <alignment horizontal="center" vertical="center"/>
      <protection locked="0"/>
    </xf>
    <xf numFmtId="0" fontId="46" fillId="0" borderId="0" xfId="4" applyFont="1" applyAlignment="1">
      <alignment horizontal="center" vertical="center" shrinkToFit="1"/>
    </xf>
    <xf numFmtId="0" fontId="168" fillId="0" borderId="0" xfId="4" applyFont="1" applyAlignment="1">
      <alignment horizontal="center" vertical="center" shrinkToFit="1"/>
    </xf>
    <xf numFmtId="0" fontId="53" fillId="0" borderId="7" xfId="4" applyFont="1" applyBorder="1" applyAlignment="1">
      <alignment horizontal="center" vertical="center" wrapText="1"/>
    </xf>
    <xf numFmtId="0" fontId="53" fillId="0" borderId="2" xfId="4" applyFont="1" applyBorder="1" applyAlignment="1">
      <alignment horizontal="center" vertical="center" wrapText="1"/>
    </xf>
    <xf numFmtId="0" fontId="53" fillId="0" borderId="16" xfId="4" applyFont="1" applyBorder="1" applyAlignment="1">
      <alignment horizontal="center" vertical="center" wrapText="1"/>
    </xf>
    <xf numFmtId="0" fontId="53" fillId="0" borderId="8" xfId="4" applyFont="1" applyBorder="1" applyAlignment="1">
      <alignment horizontal="center" vertical="center" wrapText="1"/>
    </xf>
    <xf numFmtId="0" fontId="53" fillId="0" borderId="0" xfId="4" applyFont="1" applyAlignment="1">
      <alignment horizontal="center" vertical="center" wrapText="1"/>
    </xf>
    <xf numFmtId="0" fontId="53" fillId="0" borderId="17" xfId="4" applyFont="1" applyBorder="1" applyAlignment="1">
      <alignment horizontal="center" vertical="center" wrapText="1"/>
    </xf>
    <xf numFmtId="0" fontId="53" fillId="0" borderId="9" xfId="4" applyFont="1" applyBorder="1" applyAlignment="1">
      <alignment horizontal="center" vertical="center" wrapText="1"/>
    </xf>
    <xf numFmtId="0" fontId="53" fillId="0" borderId="1" xfId="4" applyFont="1" applyBorder="1" applyAlignment="1">
      <alignment horizontal="center" vertical="center" wrapText="1"/>
    </xf>
    <xf numFmtId="0" fontId="53" fillId="0" borderId="18" xfId="4" applyFont="1" applyBorder="1" applyAlignment="1">
      <alignment horizontal="center" vertical="center" wrapText="1"/>
    </xf>
    <xf numFmtId="0" fontId="6" fillId="9" borderId="49" xfId="4" applyFont="1" applyFill="1" applyBorder="1" applyAlignment="1">
      <alignment horizontal="center" vertical="center"/>
    </xf>
    <xf numFmtId="0" fontId="6" fillId="9" borderId="46" xfId="4" applyFont="1" applyFill="1" applyBorder="1" applyAlignment="1">
      <alignment horizontal="center" vertical="center"/>
    </xf>
    <xf numFmtId="0" fontId="6" fillId="9" borderId="47" xfId="4" applyFont="1" applyFill="1" applyBorder="1" applyAlignment="1">
      <alignment horizontal="center" vertical="center"/>
    </xf>
    <xf numFmtId="0" fontId="80" fillId="0" borderId="0" xfId="4" applyFont="1" applyAlignment="1">
      <alignment horizontal="left" vertical="top" wrapText="1"/>
    </xf>
    <xf numFmtId="0" fontId="9" fillId="0" borderId="0" xfId="4" applyAlignment="1">
      <alignment horizontal="center" vertical="center"/>
    </xf>
    <xf numFmtId="0" fontId="22" fillId="0" borderId="0" xfId="4" applyFont="1" applyAlignment="1">
      <alignment horizontal="center" vertical="center"/>
    </xf>
    <xf numFmtId="0" fontId="164" fillId="0" borderId="7" xfId="4" applyFont="1" applyBorder="1" applyAlignment="1">
      <alignment horizontal="center" vertical="center" wrapText="1"/>
    </xf>
    <xf numFmtId="0" fontId="164" fillId="0" borderId="16" xfId="4" applyFont="1" applyBorder="1" applyAlignment="1">
      <alignment horizontal="center" vertical="center"/>
    </xf>
    <xf numFmtId="0" fontId="164" fillId="0" borderId="8" xfId="4" applyFont="1" applyBorder="1" applyAlignment="1">
      <alignment horizontal="center" vertical="center" wrapText="1"/>
    </xf>
    <xf numFmtId="0" fontId="164" fillId="0" borderId="17" xfId="4" applyFont="1" applyBorder="1" applyAlignment="1">
      <alignment horizontal="center" vertical="center"/>
    </xf>
    <xf numFmtId="0" fontId="164" fillId="0" borderId="9" xfId="4" applyFont="1" applyBorder="1" applyAlignment="1">
      <alignment horizontal="center" vertical="center"/>
    </xf>
    <xf numFmtId="0" fontId="164" fillId="0" borderId="18" xfId="4" applyFont="1" applyBorder="1" applyAlignment="1">
      <alignment horizontal="center" vertical="center"/>
    </xf>
    <xf numFmtId="0" fontId="123" fillId="6" borderId="7" xfId="4" applyFont="1" applyFill="1" applyBorder="1" applyAlignment="1" applyProtection="1">
      <alignment horizontal="center" vertical="center"/>
      <protection locked="0"/>
    </xf>
    <xf numFmtId="0" fontId="123" fillId="6" borderId="16" xfId="4" applyFont="1" applyFill="1" applyBorder="1" applyAlignment="1" applyProtection="1">
      <alignment horizontal="center" vertical="center"/>
      <protection locked="0"/>
    </xf>
    <xf numFmtId="0" fontId="123" fillId="6" borderId="8" xfId="4" applyFont="1" applyFill="1" applyBorder="1" applyAlignment="1" applyProtection="1">
      <alignment horizontal="center" vertical="center"/>
      <protection locked="0"/>
    </xf>
    <xf numFmtId="0" fontId="123" fillId="6" borderId="17" xfId="4" applyFont="1" applyFill="1" applyBorder="1" applyAlignment="1" applyProtection="1">
      <alignment horizontal="center" vertical="center"/>
      <protection locked="0"/>
    </xf>
    <xf numFmtId="0" fontId="123" fillId="6" borderId="9" xfId="4" applyFont="1" applyFill="1" applyBorder="1" applyAlignment="1" applyProtection="1">
      <alignment horizontal="center" vertical="center"/>
      <protection locked="0"/>
    </xf>
    <xf numFmtId="0" fontId="123" fillId="6" borderId="18" xfId="4" applyFont="1" applyFill="1" applyBorder="1" applyAlignment="1" applyProtection="1">
      <alignment horizontal="center" vertical="center"/>
      <protection locked="0"/>
    </xf>
    <xf numFmtId="0" fontId="176" fillId="6" borderId="7" xfId="4" applyFont="1" applyFill="1" applyBorder="1" applyAlignment="1">
      <alignment horizontal="center" vertical="center"/>
    </xf>
    <xf numFmtId="0" fontId="176" fillId="6" borderId="2" xfId="4" applyFont="1" applyFill="1" applyBorder="1" applyAlignment="1">
      <alignment horizontal="center" vertical="center"/>
    </xf>
    <xf numFmtId="0" fontId="176" fillId="6" borderId="16" xfId="4" applyFont="1" applyFill="1" applyBorder="1" applyAlignment="1">
      <alignment horizontal="center" vertical="center"/>
    </xf>
    <xf numFmtId="0" fontId="176" fillId="6" borderId="8" xfId="4" applyFont="1" applyFill="1" applyBorder="1" applyAlignment="1">
      <alignment horizontal="center" vertical="center"/>
    </xf>
    <xf numFmtId="0" fontId="176" fillId="6" borderId="0" xfId="4" applyFont="1" applyFill="1" applyAlignment="1">
      <alignment horizontal="center" vertical="center"/>
    </xf>
    <xf numFmtId="0" fontId="176" fillId="6" borderId="17" xfId="4" applyFont="1" applyFill="1" applyBorder="1" applyAlignment="1">
      <alignment horizontal="center" vertical="center"/>
    </xf>
    <xf numFmtId="0" fontId="176" fillId="6" borderId="9" xfId="4" applyFont="1" applyFill="1" applyBorder="1" applyAlignment="1">
      <alignment horizontal="center" vertical="center"/>
    </xf>
    <xf numFmtId="0" fontId="176" fillId="6" borderId="1" xfId="4" applyFont="1" applyFill="1" applyBorder="1" applyAlignment="1">
      <alignment horizontal="center" vertical="center"/>
    </xf>
    <xf numFmtId="0" fontId="176" fillId="6" borderId="18" xfId="4" applyFont="1" applyFill="1" applyBorder="1" applyAlignment="1">
      <alignment horizontal="center" vertical="center"/>
    </xf>
    <xf numFmtId="0" fontId="111" fillId="9" borderId="7" xfId="4" applyFont="1" applyFill="1" applyBorder="1" applyAlignment="1" applyProtection="1">
      <alignment horizontal="center" vertical="center"/>
      <protection locked="0"/>
    </xf>
    <xf numFmtId="0" fontId="111" fillId="9" borderId="2" xfId="4" applyFont="1" applyFill="1" applyBorder="1" applyAlignment="1" applyProtection="1">
      <alignment horizontal="center" vertical="center"/>
      <protection locked="0"/>
    </xf>
    <xf numFmtId="0" fontId="111" fillId="9" borderId="8" xfId="4" applyFont="1" applyFill="1" applyBorder="1" applyAlignment="1" applyProtection="1">
      <alignment horizontal="center" vertical="center"/>
      <protection locked="0"/>
    </xf>
    <xf numFmtId="0" fontId="111" fillId="9" borderId="0" xfId="4" applyFont="1" applyFill="1" applyAlignment="1" applyProtection="1">
      <alignment horizontal="center" vertical="center"/>
      <protection locked="0"/>
    </xf>
    <xf numFmtId="0" fontId="111" fillId="9" borderId="50" xfId="4" applyFont="1" applyFill="1" applyBorder="1" applyAlignment="1" applyProtection="1">
      <alignment horizontal="center" vertical="center"/>
      <protection locked="0"/>
    </xf>
    <xf numFmtId="0" fontId="111" fillId="9" borderId="48" xfId="4" applyFont="1" applyFill="1" applyBorder="1" applyAlignment="1" applyProtection="1">
      <alignment horizontal="center" vertical="center"/>
      <protection locked="0"/>
    </xf>
    <xf numFmtId="0" fontId="76" fillId="7" borderId="0" xfId="4" applyFont="1" applyFill="1" applyAlignment="1">
      <alignment horizontal="center" vertical="center"/>
    </xf>
    <xf numFmtId="0" fontId="79" fillId="0" borderId="7" xfId="4" applyFont="1" applyBorder="1" applyAlignment="1">
      <alignment horizontal="distributed" vertical="center" wrapText="1" justifyLastLine="1"/>
    </xf>
    <xf numFmtId="0" fontId="79" fillId="0" borderId="16" xfId="4" applyFont="1" applyBorder="1" applyAlignment="1">
      <alignment horizontal="distributed" vertical="center" wrapText="1" justifyLastLine="1"/>
    </xf>
    <xf numFmtId="0" fontId="79" fillId="0" borderId="8" xfId="4" applyFont="1" applyBorder="1" applyAlignment="1">
      <alignment horizontal="distributed" vertical="center" wrapText="1" justifyLastLine="1"/>
    </xf>
    <xf numFmtId="0" fontId="79" fillId="0" borderId="17" xfId="4" applyFont="1" applyBorder="1" applyAlignment="1">
      <alignment horizontal="distributed" vertical="center" wrapText="1" justifyLastLine="1"/>
    </xf>
    <xf numFmtId="0" fontId="79" fillId="0" borderId="9" xfId="4" applyFont="1" applyBorder="1" applyAlignment="1">
      <alignment horizontal="distributed" vertical="center" wrapText="1" justifyLastLine="1"/>
    </xf>
    <xf numFmtId="0" fontId="79" fillId="0" borderId="18" xfId="4" applyFont="1" applyBorder="1" applyAlignment="1">
      <alignment horizontal="distributed" vertical="center" wrapText="1" justifyLastLine="1"/>
    </xf>
    <xf numFmtId="0" fontId="101" fillId="0" borderId="0" xfId="4" applyFont="1" applyAlignment="1">
      <alignment horizontal="left" vertical="center" wrapText="1"/>
    </xf>
    <xf numFmtId="0" fontId="123" fillId="9" borderId="7" xfId="4" applyFont="1" applyFill="1" applyBorder="1" applyAlignment="1" applyProtection="1">
      <alignment horizontal="center" vertical="center"/>
      <protection locked="0"/>
    </xf>
    <xf numFmtId="0" fontId="123" fillId="9" borderId="16" xfId="4" applyFont="1" applyFill="1" applyBorder="1" applyAlignment="1" applyProtection="1">
      <alignment horizontal="center" vertical="center"/>
      <protection locked="0"/>
    </xf>
    <xf numFmtId="0" fontId="123" fillId="9" borderId="8" xfId="4" applyFont="1" applyFill="1" applyBorder="1" applyAlignment="1" applyProtection="1">
      <alignment horizontal="center" vertical="center"/>
      <protection locked="0"/>
    </xf>
    <xf numFmtId="0" fontId="123" fillId="9" borderId="17" xfId="4" applyFont="1" applyFill="1" applyBorder="1" applyAlignment="1" applyProtection="1">
      <alignment horizontal="center" vertical="center"/>
      <protection locked="0"/>
    </xf>
    <xf numFmtId="0" fontId="123" fillId="9" borderId="9" xfId="4" applyFont="1" applyFill="1" applyBorder="1" applyAlignment="1" applyProtection="1">
      <alignment horizontal="center" vertical="center"/>
      <protection locked="0"/>
    </xf>
    <xf numFmtId="0" fontId="123" fillId="9" borderId="18" xfId="4" applyFont="1" applyFill="1" applyBorder="1" applyAlignment="1" applyProtection="1">
      <alignment horizontal="center" vertical="center"/>
      <protection locked="0"/>
    </xf>
    <xf numFmtId="0" fontId="4" fillId="9" borderId="7" xfId="4" applyFont="1" applyFill="1" applyBorder="1" applyAlignment="1">
      <alignment horizontal="left" vertical="center" wrapText="1"/>
    </xf>
    <xf numFmtId="0" fontId="4" fillId="9" borderId="2" xfId="4" applyFont="1" applyFill="1" applyBorder="1" applyAlignment="1">
      <alignment horizontal="left" vertical="center"/>
    </xf>
    <xf numFmtId="0" fontId="4" fillId="9" borderId="16" xfId="4" applyFont="1" applyFill="1" applyBorder="1" applyAlignment="1">
      <alignment horizontal="left" vertical="center"/>
    </xf>
    <xf numFmtId="0" fontId="4" fillId="9" borderId="8" xfId="4" applyFont="1" applyFill="1" applyBorder="1" applyAlignment="1">
      <alignment horizontal="left" vertical="center" wrapText="1"/>
    </xf>
    <xf numFmtId="0" fontId="4" fillId="9" borderId="0" xfId="4" applyFont="1" applyFill="1" applyAlignment="1">
      <alignment horizontal="left" vertical="center"/>
    </xf>
    <xf numFmtId="0" fontId="4" fillId="9" borderId="17" xfId="4" applyFont="1" applyFill="1" applyBorder="1" applyAlignment="1">
      <alignment horizontal="left" vertical="center"/>
    </xf>
    <xf numFmtId="0" fontId="4" fillId="9" borderId="9" xfId="4" applyFont="1" applyFill="1" applyBorder="1" applyAlignment="1">
      <alignment horizontal="left" vertical="center"/>
    </xf>
    <xf numFmtId="0" fontId="4" fillId="9" borderId="1" xfId="4" applyFont="1" applyFill="1" applyBorder="1" applyAlignment="1">
      <alignment horizontal="left" vertical="center"/>
    </xf>
    <xf numFmtId="0" fontId="4" fillId="9" borderId="18" xfId="4" applyFont="1" applyFill="1" applyBorder="1" applyAlignment="1">
      <alignment horizontal="left" vertical="center"/>
    </xf>
    <xf numFmtId="0" fontId="4" fillId="9" borderId="8" xfId="4" applyFont="1" applyFill="1" applyBorder="1" applyAlignment="1">
      <alignment horizontal="left" vertical="center"/>
    </xf>
    <xf numFmtId="0" fontId="6" fillId="9" borderId="7" xfId="4" applyFont="1" applyFill="1" applyBorder="1" applyAlignment="1">
      <alignment horizontal="left" vertical="center" wrapText="1"/>
    </xf>
    <xf numFmtId="0" fontId="6" fillId="9" borderId="2" xfId="4" applyFont="1" applyFill="1" applyBorder="1" applyAlignment="1">
      <alignment horizontal="left" vertical="center" wrapText="1"/>
    </xf>
    <xf numFmtId="0" fontId="6" fillId="9" borderId="16" xfId="4" applyFont="1" applyFill="1" applyBorder="1" applyAlignment="1">
      <alignment horizontal="left" vertical="center" wrapText="1"/>
    </xf>
    <xf numFmtId="0" fontId="6" fillId="9" borderId="8" xfId="4" applyFont="1" applyFill="1" applyBorder="1" applyAlignment="1">
      <alignment horizontal="left" vertical="center" wrapText="1"/>
    </xf>
    <xf numFmtId="0" fontId="6" fillId="9" borderId="0" xfId="4" applyFont="1" applyFill="1" applyAlignment="1">
      <alignment horizontal="left" vertical="center" wrapText="1"/>
    </xf>
    <xf numFmtId="0" fontId="6" fillId="9" borderId="17" xfId="4" applyFont="1" applyFill="1" applyBorder="1" applyAlignment="1">
      <alignment horizontal="left" vertical="center" wrapText="1"/>
    </xf>
    <xf numFmtId="0" fontId="6" fillId="9" borderId="9" xfId="4" applyFont="1" applyFill="1" applyBorder="1" applyAlignment="1">
      <alignment horizontal="left" vertical="center" wrapText="1"/>
    </xf>
    <xf numFmtId="0" fontId="6" fillId="9" borderId="1" xfId="4" applyFont="1" applyFill="1" applyBorder="1" applyAlignment="1">
      <alignment horizontal="left" vertical="center" wrapText="1"/>
    </xf>
    <xf numFmtId="0" fontId="6" fillId="9" borderId="18" xfId="4" applyFont="1" applyFill="1" applyBorder="1" applyAlignment="1">
      <alignment horizontal="left" vertical="center" wrapText="1"/>
    </xf>
    <xf numFmtId="0" fontId="124" fillId="9" borderId="7" xfId="4" applyFont="1" applyFill="1" applyBorder="1" applyAlignment="1" applyProtection="1">
      <alignment horizontal="center" vertical="center"/>
      <protection locked="0"/>
    </xf>
    <xf numFmtId="0" fontId="124" fillId="9" borderId="2" xfId="4" applyFont="1" applyFill="1" applyBorder="1" applyAlignment="1" applyProtection="1">
      <alignment horizontal="center" vertical="center"/>
      <protection locked="0"/>
    </xf>
    <xf numFmtId="0" fontId="124" fillId="9" borderId="16" xfId="4" applyFont="1" applyFill="1" applyBorder="1" applyAlignment="1" applyProtection="1">
      <alignment horizontal="center" vertical="center"/>
      <protection locked="0"/>
    </xf>
    <xf numFmtId="0" fontId="124" fillId="9" borderId="9" xfId="4" applyFont="1" applyFill="1" applyBorder="1" applyAlignment="1" applyProtection="1">
      <alignment horizontal="center" vertical="center"/>
      <protection locked="0"/>
    </xf>
    <xf numFmtId="0" fontId="124" fillId="9" borderId="1" xfId="4" applyFont="1" applyFill="1" applyBorder="1" applyAlignment="1" applyProtection="1">
      <alignment horizontal="center" vertical="center"/>
      <protection locked="0"/>
    </xf>
    <xf numFmtId="0" fontId="124" fillId="9" borderId="18" xfId="4" applyFont="1" applyFill="1" applyBorder="1" applyAlignment="1" applyProtection="1">
      <alignment horizontal="center" vertical="center"/>
      <protection locked="0"/>
    </xf>
    <xf numFmtId="0" fontId="18" fillId="0" borderId="0" xfId="4" applyFont="1" applyAlignment="1">
      <alignment horizontal="center" vertical="center" wrapText="1"/>
    </xf>
    <xf numFmtId="0" fontId="80" fillId="0" borderId="7" xfId="4" applyFont="1" applyBorder="1" applyAlignment="1">
      <alignment horizontal="center" vertical="center" wrapText="1"/>
    </xf>
    <xf numFmtId="0" fontId="80" fillId="0" borderId="16" xfId="4" applyFont="1" applyBorder="1" applyAlignment="1">
      <alignment horizontal="center" vertical="center" wrapText="1"/>
    </xf>
    <xf numFmtId="0" fontId="80" fillId="0" borderId="8" xfId="4" applyFont="1" applyBorder="1" applyAlignment="1">
      <alignment horizontal="center" vertical="center" wrapText="1"/>
    </xf>
    <xf numFmtId="0" fontId="80" fillId="0" borderId="17" xfId="4" applyFont="1" applyBorder="1" applyAlignment="1">
      <alignment horizontal="center" vertical="center" wrapText="1"/>
    </xf>
    <xf numFmtId="0" fontId="80" fillId="0" borderId="9" xfId="4" applyFont="1" applyBorder="1" applyAlignment="1">
      <alignment horizontal="center" vertical="center" wrapText="1"/>
    </xf>
    <xf numFmtId="0" fontId="80" fillId="0" borderId="18" xfId="4" applyFont="1" applyBorder="1" applyAlignment="1">
      <alignment horizontal="center" vertical="center" wrapText="1"/>
    </xf>
    <xf numFmtId="0" fontId="80" fillId="0" borderId="7" xfId="4" applyFont="1" applyBorder="1" applyAlignment="1">
      <alignment horizontal="center" vertical="center"/>
    </xf>
    <xf numFmtId="0" fontId="80" fillId="0" borderId="2" xfId="4" applyFont="1" applyBorder="1" applyAlignment="1">
      <alignment horizontal="center" vertical="center"/>
    </xf>
    <xf numFmtId="0" fontId="80" fillId="0" borderId="16" xfId="4" applyFont="1" applyBorder="1" applyAlignment="1">
      <alignment horizontal="center" vertical="center"/>
    </xf>
    <xf numFmtId="0" fontId="80" fillId="0" borderId="8" xfId="4" applyFont="1" applyBorder="1" applyAlignment="1">
      <alignment horizontal="center" vertical="center"/>
    </xf>
    <xf numFmtId="0" fontId="80" fillId="0" borderId="0" xfId="4" applyFont="1" applyAlignment="1">
      <alignment horizontal="center" vertical="center"/>
    </xf>
    <xf numFmtId="0" fontId="80" fillId="0" borderId="17" xfId="4" applyFont="1" applyBorder="1" applyAlignment="1">
      <alignment horizontal="center" vertical="center"/>
    </xf>
    <xf numFmtId="0" fontId="80" fillId="0" borderId="9" xfId="4" applyFont="1" applyBorder="1" applyAlignment="1">
      <alignment horizontal="center" vertical="center"/>
    </xf>
    <xf numFmtId="0" fontId="80" fillId="0" borderId="1" xfId="4" applyFont="1" applyBorder="1" applyAlignment="1">
      <alignment horizontal="center" vertical="center"/>
    </xf>
    <xf numFmtId="0" fontId="80" fillId="0" borderId="18" xfId="4" applyFont="1" applyBorder="1" applyAlignment="1">
      <alignment horizontal="center" vertical="center"/>
    </xf>
    <xf numFmtId="0" fontId="80" fillId="0" borderId="2" xfId="4" applyFont="1" applyBorder="1" applyAlignment="1">
      <alignment horizontal="center" vertical="center" wrapText="1"/>
    </xf>
    <xf numFmtId="0" fontId="80" fillId="0" borderId="0" xfId="4" applyFont="1" applyAlignment="1">
      <alignment horizontal="center" vertical="center" wrapText="1"/>
    </xf>
    <xf numFmtId="0" fontId="80" fillId="0" borderId="1" xfId="4" applyFont="1" applyBorder="1" applyAlignment="1">
      <alignment horizontal="center" vertical="center" wrapText="1"/>
    </xf>
    <xf numFmtId="0" fontId="101" fillId="9" borderId="7" xfId="4" applyFont="1" applyFill="1" applyBorder="1" applyAlignment="1" applyProtection="1">
      <alignment horizontal="center" vertical="center"/>
      <protection locked="0"/>
    </xf>
    <xf numFmtId="0" fontId="101" fillId="9" borderId="2" xfId="4" applyFont="1" applyFill="1" applyBorder="1" applyAlignment="1" applyProtection="1">
      <alignment horizontal="center" vertical="center"/>
      <protection locked="0"/>
    </xf>
    <xf numFmtId="0" fontId="101" fillId="9" borderId="16" xfId="4" applyFont="1" applyFill="1" applyBorder="1" applyAlignment="1" applyProtection="1">
      <alignment horizontal="center" vertical="center"/>
      <protection locked="0"/>
    </xf>
    <xf numFmtId="0" fontId="101" fillId="9" borderId="9" xfId="4" applyFont="1" applyFill="1" applyBorder="1" applyAlignment="1" applyProtection="1">
      <alignment horizontal="center" vertical="center"/>
      <protection locked="0"/>
    </xf>
    <xf numFmtId="0" fontId="101" fillId="9" borderId="1" xfId="4" applyFont="1" applyFill="1" applyBorder="1" applyAlignment="1" applyProtection="1">
      <alignment horizontal="center" vertical="center"/>
      <protection locked="0"/>
    </xf>
    <xf numFmtId="0" fontId="101" fillId="9" borderId="18" xfId="4" applyFont="1" applyFill="1" applyBorder="1" applyAlignment="1" applyProtection="1">
      <alignment horizontal="center" vertical="center"/>
      <protection locked="0"/>
    </xf>
    <xf numFmtId="0" fontId="80" fillId="0" borderId="7" xfId="4" applyFont="1" applyBorder="1" applyAlignment="1">
      <alignment horizontal="right" vertical="center"/>
    </xf>
    <xf numFmtId="0" fontId="80" fillId="0" borderId="2" xfId="4" applyFont="1" applyBorder="1" applyAlignment="1">
      <alignment horizontal="right" vertical="center"/>
    </xf>
    <xf numFmtId="0" fontId="80" fillId="0" borderId="9" xfId="4" applyFont="1" applyBorder="1" applyAlignment="1">
      <alignment horizontal="right" vertical="center"/>
    </xf>
    <xf numFmtId="0" fontId="80" fillId="0" borderId="1" xfId="4" applyFont="1" applyBorder="1" applyAlignment="1">
      <alignment horizontal="right" vertical="center"/>
    </xf>
    <xf numFmtId="0" fontId="110" fillId="9" borderId="2" xfId="4" applyFont="1" applyFill="1" applyBorder="1" applyAlignment="1">
      <alignment horizontal="center" vertical="center"/>
    </xf>
    <xf numFmtId="0" fontId="110" fillId="9" borderId="16" xfId="4" applyFont="1" applyFill="1" applyBorder="1" applyAlignment="1">
      <alignment horizontal="center" vertical="center"/>
    </xf>
    <xf numFmtId="0" fontId="110" fillId="9" borderId="1" xfId="4" applyFont="1" applyFill="1" applyBorder="1" applyAlignment="1">
      <alignment horizontal="center" vertical="center"/>
    </xf>
    <xf numFmtId="0" fontId="110" fillId="9" borderId="18" xfId="4" applyFont="1" applyFill="1" applyBorder="1" applyAlignment="1">
      <alignment horizontal="center" vertical="center"/>
    </xf>
    <xf numFmtId="0" fontId="125" fillId="0" borderId="7" xfId="4" applyFont="1" applyBorder="1" applyAlignment="1">
      <alignment horizontal="center" vertical="center" wrapText="1"/>
    </xf>
    <xf numFmtId="0" fontId="125" fillId="0" borderId="2" xfId="4" applyFont="1" applyBorder="1" applyAlignment="1">
      <alignment horizontal="center" vertical="center" wrapText="1"/>
    </xf>
    <xf numFmtId="0" fontId="125" fillId="0" borderId="9" xfId="4" applyFont="1" applyBorder="1" applyAlignment="1">
      <alignment horizontal="center" vertical="center" wrapText="1"/>
    </xf>
    <xf numFmtId="0" fontId="125" fillId="0" borderId="1" xfId="4" applyFont="1" applyBorder="1" applyAlignment="1">
      <alignment horizontal="center" vertical="center" wrapText="1"/>
    </xf>
    <xf numFmtId="0" fontId="30" fillId="0" borderId="0" xfId="4" applyFont="1" applyAlignment="1">
      <alignment horizontal="center" vertical="center"/>
    </xf>
    <xf numFmtId="0" fontId="39" fillId="0" borderId="7" xfId="4" applyFont="1" applyBorder="1" applyAlignment="1">
      <alignment horizontal="center" vertical="center" wrapText="1"/>
    </xf>
    <xf numFmtId="0" fontId="39" fillId="0" borderId="16" xfId="4" applyFont="1" applyBorder="1" applyAlignment="1">
      <alignment horizontal="center" vertical="center"/>
    </xf>
    <xf numFmtId="0" fontId="39" fillId="0" borderId="8" xfId="4" applyFont="1" applyBorder="1" applyAlignment="1">
      <alignment horizontal="center" vertical="center" wrapText="1"/>
    </xf>
    <xf numFmtId="0" fontId="39" fillId="0" borderId="17" xfId="4" applyFont="1" applyBorder="1" applyAlignment="1">
      <alignment horizontal="center" vertical="center"/>
    </xf>
    <xf numFmtId="0" fontId="39" fillId="0" borderId="9" xfId="4" applyFont="1" applyBorder="1" applyAlignment="1">
      <alignment horizontal="center" vertical="center"/>
    </xf>
    <xf numFmtId="0" fontId="39" fillId="0" borderId="18" xfId="4" applyFont="1" applyBorder="1" applyAlignment="1">
      <alignment horizontal="center" vertical="center"/>
    </xf>
    <xf numFmtId="0" fontId="39" fillId="0" borderId="16" xfId="4" applyFont="1" applyBorder="1" applyAlignment="1">
      <alignment horizontal="center" vertical="center" wrapText="1"/>
    </xf>
    <xf numFmtId="0" fontId="39" fillId="0" borderId="17" xfId="4" applyFont="1" applyBorder="1" applyAlignment="1">
      <alignment horizontal="center" vertical="center" wrapText="1"/>
    </xf>
    <xf numFmtId="0" fontId="39" fillId="0" borderId="9" xfId="4" applyFont="1" applyBorder="1" applyAlignment="1">
      <alignment horizontal="center" vertical="center" wrapText="1"/>
    </xf>
    <xf numFmtId="0" fontId="39" fillId="0" borderId="18" xfId="4" applyFont="1" applyBorder="1" applyAlignment="1">
      <alignment horizontal="center" vertical="center" wrapText="1"/>
    </xf>
    <xf numFmtId="0" fontId="21" fillId="9" borderId="2" xfId="4" applyFont="1" applyFill="1" applyBorder="1" applyAlignment="1">
      <alignment horizontal="center" vertical="center"/>
    </xf>
    <xf numFmtId="0" fontId="21" fillId="9" borderId="16" xfId="4" applyFont="1" applyFill="1" applyBorder="1" applyAlignment="1">
      <alignment horizontal="center" vertical="center"/>
    </xf>
    <xf numFmtId="0" fontId="21" fillId="9" borderId="0" xfId="4" applyFont="1" applyFill="1" applyAlignment="1">
      <alignment horizontal="center" vertical="center"/>
    </xf>
    <xf numFmtId="0" fontId="21" fillId="9" borderId="17" xfId="4" applyFont="1" applyFill="1" applyBorder="1" applyAlignment="1">
      <alignment horizontal="center" vertical="center"/>
    </xf>
    <xf numFmtId="0" fontId="21" fillId="9" borderId="1" xfId="4" applyFont="1" applyFill="1" applyBorder="1" applyAlignment="1">
      <alignment horizontal="center" vertical="center"/>
    </xf>
    <xf numFmtId="0" fontId="21" fillId="9" borderId="18" xfId="4" applyFont="1" applyFill="1" applyBorder="1" applyAlignment="1">
      <alignment horizontal="center" vertical="center"/>
    </xf>
    <xf numFmtId="0" fontId="87" fillId="9" borderId="2" xfId="4" applyFont="1" applyFill="1" applyBorder="1" applyAlignment="1">
      <alignment horizontal="center" vertical="center"/>
    </xf>
    <xf numFmtId="0" fontId="87" fillId="9" borderId="16" xfId="4" applyFont="1" applyFill="1" applyBorder="1" applyAlignment="1">
      <alignment horizontal="center" vertical="center"/>
    </xf>
    <xf numFmtId="0" fontId="87" fillId="9" borderId="0" xfId="4" applyFont="1" applyFill="1" applyAlignment="1">
      <alignment horizontal="center" vertical="center"/>
    </xf>
    <xf numFmtId="0" fontId="87" fillId="9" borderId="17" xfId="4" applyFont="1" applyFill="1" applyBorder="1" applyAlignment="1">
      <alignment horizontal="center" vertical="center"/>
    </xf>
    <xf numFmtId="0" fontId="87" fillId="9" borderId="1" xfId="4" applyFont="1" applyFill="1" applyBorder="1" applyAlignment="1">
      <alignment horizontal="center" vertical="center"/>
    </xf>
    <xf numFmtId="0" fontId="87" fillId="9" borderId="18" xfId="4" applyFont="1" applyFill="1" applyBorder="1" applyAlignment="1">
      <alignment horizontal="center" vertical="center"/>
    </xf>
    <xf numFmtId="38" fontId="100" fillId="16" borderId="4" xfId="0" applyNumberFormat="1" applyFont="1" applyFill="1" applyBorder="1" applyAlignment="1">
      <alignment horizontal="center" vertical="center"/>
    </xf>
    <xf numFmtId="38" fontId="100" fillId="16" borderId="37" xfId="0" applyNumberFormat="1" applyFont="1" applyFill="1" applyBorder="1" applyAlignment="1">
      <alignment horizontal="center" vertical="center"/>
    </xf>
    <xf numFmtId="38" fontId="100" fillId="16" borderId="5" xfId="0" applyNumberFormat="1" applyFont="1" applyFill="1" applyBorder="1" applyAlignment="1">
      <alignment horizontal="center" vertical="center"/>
    </xf>
    <xf numFmtId="183" fontId="100" fillId="16" borderId="4" xfId="0" applyNumberFormat="1" applyFont="1" applyFill="1" applyBorder="1" applyAlignment="1">
      <alignment horizontal="center" vertical="center"/>
    </xf>
    <xf numFmtId="183" fontId="100" fillId="16" borderId="37" xfId="0" applyNumberFormat="1" applyFont="1" applyFill="1" applyBorder="1" applyAlignment="1">
      <alignment horizontal="center" vertical="center"/>
    </xf>
    <xf numFmtId="183" fontId="100" fillId="16" borderId="5" xfId="0" applyNumberFormat="1" applyFont="1" applyFill="1" applyBorder="1" applyAlignment="1">
      <alignment horizontal="center" vertical="center"/>
    </xf>
    <xf numFmtId="183" fontId="58" fillId="16" borderId="4" xfId="0" applyNumberFormat="1" applyFont="1" applyFill="1" applyBorder="1" applyAlignment="1">
      <alignment horizontal="center" vertical="center" wrapText="1"/>
    </xf>
    <xf numFmtId="183" fontId="58" fillId="16" borderId="37" xfId="0" applyNumberFormat="1" applyFont="1" applyFill="1" applyBorder="1" applyAlignment="1">
      <alignment horizontal="center" vertical="center" wrapText="1"/>
    </xf>
    <xf numFmtId="183" fontId="58" fillId="16" borderId="5" xfId="0" applyNumberFormat="1" applyFont="1" applyFill="1" applyBorder="1" applyAlignment="1">
      <alignment horizontal="center" vertical="center" wrapText="1"/>
    </xf>
    <xf numFmtId="0" fontId="52" fillId="0" borderId="119" xfId="0" applyFont="1" applyBorder="1">
      <alignment vertical="center"/>
    </xf>
    <xf numFmtId="0" fontId="191" fillId="0" borderId="119" xfId="0" applyFont="1" applyBorder="1">
      <alignment vertical="center"/>
    </xf>
    <xf numFmtId="0" fontId="11" fillId="0" borderId="0" xfId="0" applyFont="1" applyAlignment="1">
      <alignment horizontal="center" vertical="center"/>
    </xf>
    <xf numFmtId="0" fontId="22" fillId="0" borderId="4" xfId="0" applyFont="1" applyBorder="1" applyAlignment="1">
      <alignment horizontal="center" vertical="center"/>
    </xf>
    <xf numFmtId="0" fontId="22" fillId="0" borderId="37" xfId="0" applyFont="1" applyBorder="1" applyAlignment="1">
      <alignment horizontal="center" vertical="center"/>
    </xf>
    <xf numFmtId="0" fontId="22" fillId="0" borderId="5" xfId="0" applyFont="1" applyBorder="1" applyAlignment="1">
      <alignment horizontal="center" vertical="center"/>
    </xf>
    <xf numFmtId="38" fontId="37" fillId="0" borderId="37" xfId="0" applyNumberFormat="1" applyFont="1" applyBorder="1" applyAlignment="1">
      <alignment horizontal="center" vertical="center"/>
    </xf>
    <xf numFmtId="38" fontId="37" fillId="0" borderId="5" xfId="0" applyNumberFormat="1" applyFont="1" applyBorder="1" applyAlignment="1">
      <alignment horizontal="center" vertical="center"/>
    </xf>
    <xf numFmtId="0" fontId="52" fillId="0" borderId="37" xfId="0" applyFont="1" applyBorder="1">
      <alignment vertical="center"/>
    </xf>
    <xf numFmtId="0" fontId="191" fillId="0" borderId="37" xfId="0" applyFont="1" applyBorder="1">
      <alignment vertical="center"/>
    </xf>
    <xf numFmtId="0" fontId="191" fillId="0" borderId="5" xfId="0" applyFont="1" applyBorder="1">
      <alignment vertical="center"/>
    </xf>
    <xf numFmtId="0" fontId="30" fillId="0" borderId="4" xfId="0" applyFont="1" applyBorder="1" applyAlignment="1">
      <alignment horizontal="center" vertical="center"/>
    </xf>
    <xf numFmtId="0" fontId="30" fillId="0" borderId="37" xfId="0" applyFont="1" applyBorder="1" applyAlignment="1">
      <alignment horizontal="center" vertical="center"/>
    </xf>
    <xf numFmtId="0" fontId="30" fillId="0" borderId="5" xfId="0" applyFont="1" applyBorder="1" applyAlignment="1">
      <alignment horizontal="center" vertical="center"/>
    </xf>
    <xf numFmtId="0" fontId="22" fillId="0" borderId="4"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7" xfId="0" applyFont="1" applyBorder="1" applyAlignment="1">
      <alignment horizontal="center" vertical="center" shrinkToFit="1"/>
    </xf>
    <xf numFmtId="0" fontId="186" fillId="15" borderId="4" xfId="0" applyFont="1" applyFill="1" applyBorder="1" applyAlignment="1" applyProtection="1">
      <alignment horizontal="center" vertical="center" wrapText="1"/>
      <protection locked="0"/>
    </xf>
    <xf numFmtId="0" fontId="186" fillId="15" borderId="37" xfId="0" applyFont="1" applyFill="1" applyBorder="1" applyAlignment="1" applyProtection="1">
      <alignment horizontal="center" vertical="center" wrapText="1"/>
      <protection locked="0"/>
    </xf>
    <xf numFmtId="0" fontId="190" fillId="15" borderId="5" xfId="0" applyFont="1" applyFill="1" applyBorder="1" applyAlignment="1" applyProtection="1">
      <alignment vertical="center" wrapText="1"/>
      <protection locked="0"/>
    </xf>
    <xf numFmtId="0" fontId="115" fillId="15" borderId="4" xfId="0" applyFont="1" applyFill="1" applyBorder="1" applyAlignment="1" applyProtection="1">
      <alignment horizontal="center" vertical="center" wrapText="1"/>
      <protection locked="0"/>
    </xf>
    <xf numFmtId="0" fontId="115" fillId="15" borderId="5" xfId="0" applyFont="1" applyFill="1" applyBorder="1" applyAlignment="1" applyProtection="1">
      <alignment horizontal="center" vertical="center" wrapText="1"/>
      <protection locked="0"/>
    </xf>
    <xf numFmtId="0" fontId="185" fillId="0" borderId="37" xfId="0" applyFont="1" applyBorder="1" applyAlignment="1">
      <alignment horizontal="left" vertical="center"/>
    </xf>
    <xf numFmtId="0" fontId="188" fillId="0" borderId="37" xfId="0" applyFont="1" applyBorder="1" applyAlignment="1">
      <alignment horizontal="left" vertical="center"/>
    </xf>
    <xf numFmtId="0" fontId="178" fillId="0" borderId="4" xfId="0" applyFont="1" applyBorder="1" applyAlignment="1">
      <alignment horizontal="center" vertical="center" wrapText="1"/>
    </xf>
    <xf numFmtId="0" fontId="178" fillId="0" borderId="37" xfId="0" applyFont="1" applyBorder="1" applyAlignment="1">
      <alignment horizontal="center" vertical="center" wrapText="1"/>
    </xf>
    <xf numFmtId="0" fontId="178" fillId="0" borderId="5" xfId="0" applyFont="1" applyBorder="1" applyAlignment="1">
      <alignment horizontal="center" vertical="center" wrapText="1"/>
    </xf>
    <xf numFmtId="0" fontId="0" fillId="0" borderId="5" xfId="0" applyBorder="1" applyAlignment="1">
      <alignment horizontal="center" vertical="center" wrapText="1"/>
    </xf>
    <xf numFmtId="178" fontId="178" fillId="0" borderId="4" xfId="0" applyNumberFormat="1" applyFont="1" applyBorder="1" applyAlignment="1">
      <alignment horizontal="center" vertical="center" shrinkToFit="1"/>
    </xf>
    <xf numFmtId="178" fontId="178" fillId="0" borderId="37" xfId="0" applyNumberFormat="1" applyFont="1" applyBorder="1" applyAlignment="1">
      <alignment horizontal="center" vertical="center" shrinkToFit="1"/>
    </xf>
    <xf numFmtId="178" fontId="178" fillId="0" borderId="5" xfId="0" applyNumberFormat="1" applyFont="1" applyBorder="1" applyAlignment="1">
      <alignment horizontal="center" vertical="center" shrinkToFit="1"/>
    </xf>
    <xf numFmtId="0" fontId="184" fillId="0" borderId="0" xfId="0" applyFont="1" applyAlignment="1">
      <alignment horizontal="left" vertical="center" wrapText="1"/>
    </xf>
    <xf numFmtId="0" fontId="176" fillId="0" borderId="3" xfId="0" applyFont="1" applyBorder="1" applyAlignment="1">
      <alignment horizontal="center" vertical="center" wrapText="1"/>
    </xf>
    <xf numFmtId="0" fontId="39" fillId="3" borderId="4" xfId="0" applyFont="1" applyFill="1" applyBorder="1" applyAlignment="1">
      <alignment horizontal="left" vertical="center" wrapText="1" indent="1"/>
    </xf>
    <xf numFmtId="0" fontId="39" fillId="3" borderId="37" xfId="0" applyFont="1" applyFill="1" applyBorder="1" applyAlignment="1">
      <alignment horizontal="left" vertical="center" wrapText="1" indent="1"/>
    </xf>
    <xf numFmtId="0" fontId="95" fillId="0" borderId="37" xfId="0" applyFont="1" applyBorder="1" applyAlignment="1">
      <alignment horizontal="left" vertical="center" wrapText="1" indent="1"/>
    </xf>
    <xf numFmtId="0" fontId="95" fillId="0" borderId="5" xfId="0" applyFont="1" applyBorder="1" applyAlignment="1">
      <alignment horizontal="left" vertical="center" wrapText="1" indent="1"/>
    </xf>
    <xf numFmtId="0" fontId="172" fillId="0" borderId="0" xfId="0" applyFont="1" applyAlignment="1">
      <alignment horizontal="center" vertical="center"/>
    </xf>
    <xf numFmtId="0" fontId="11" fillId="0" borderId="3" xfId="0" applyFont="1" applyBorder="1" applyAlignment="1">
      <alignment horizontal="center" vertical="center"/>
    </xf>
    <xf numFmtId="0" fontId="173" fillId="6" borderId="7" xfId="0" applyFont="1" applyFill="1" applyBorder="1" applyAlignment="1" applyProtection="1">
      <alignment horizontal="center" vertical="center" shrinkToFit="1"/>
      <protection locked="0"/>
    </xf>
    <xf numFmtId="0" fontId="173" fillId="6" borderId="119" xfId="0" applyFont="1" applyFill="1" applyBorder="1" applyAlignment="1" applyProtection="1">
      <alignment horizontal="center" vertical="center" shrinkToFit="1"/>
      <protection locked="0"/>
    </xf>
    <xf numFmtId="0" fontId="173" fillId="6" borderId="8" xfId="0" applyFont="1" applyFill="1" applyBorder="1" applyAlignment="1" applyProtection="1">
      <alignment horizontal="center" vertical="center" shrinkToFit="1"/>
      <protection locked="0"/>
    </xf>
    <xf numFmtId="0" fontId="173" fillId="6" borderId="0" xfId="0" applyFont="1" applyFill="1" applyAlignment="1" applyProtection="1">
      <alignment horizontal="center" vertical="center" shrinkToFit="1"/>
      <protection locked="0"/>
    </xf>
    <xf numFmtId="0" fontId="173" fillId="6" borderId="9" xfId="0" applyFont="1" applyFill="1" applyBorder="1" applyAlignment="1" applyProtection="1">
      <alignment horizontal="center" vertical="center" shrinkToFit="1"/>
      <protection locked="0"/>
    </xf>
    <xf numFmtId="0" fontId="173" fillId="6" borderId="1" xfId="0" applyFont="1" applyFill="1" applyBorder="1" applyAlignment="1" applyProtection="1">
      <alignment horizontal="center" vertical="center" shrinkToFit="1"/>
      <protection locked="0"/>
    </xf>
    <xf numFmtId="38" fontId="174" fillId="6" borderId="119" xfId="3" applyFont="1" applyFill="1" applyBorder="1" applyAlignment="1" applyProtection="1">
      <alignment horizontal="left" vertical="center"/>
    </xf>
    <xf numFmtId="38" fontId="174" fillId="6" borderId="16" xfId="3" applyFont="1" applyFill="1" applyBorder="1" applyAlignment="1" applyProtection="1">
      <alignment horizontal="left" vertical="center"/>
    </xf>
    <xf numFmtId="38" fontId="174" fillId="6" borderId="0" xfId="3" applyFont="1" applyFill="1" applyBorder="1" applyAlignment="1" applyProtection="1">
      <alignment horizontal="left" vertical="center"/>
    </xf>
    <xf numFmtId="38" fontId="174" fillId="6" borderId="17" xfId="3" applyFont="1" applyFill="1" applyBorder="1" applyAlignment="1" applyProtection="1">
      <alignment horizontal="left" vertical="center"/>
    </xf>
    <xf numFmtId="38" fontId="174" fillId="6" borderId="1" xfId="3" applyFont="1" applyFill="1" applyBorder="1" applyAlignment="1" applyProtection="1">
      <alignment horizontal="left" vertical="center"/>
    </xf>
    <xf numFmtId="38" fontId="174" fillId="6" borderId="18" xfId="3" applyFont="1" applyFill="1" applyBorder="1" applyAlignment="1" applyProtection="1">
      <alignment horizontal="left" vertical="center"/>
    </xf>
    <xf numFmtId="0" fontId="59" fillId="0" borderId="0" xfId="0" applyFont="1" applyBorder="1">
      <alignment vertical="center"/>
    </xf>
    <xf numFmtId="0" fontId="59" fillId="11" borderId="0" xfId="0" applyFont="1" applyFill="1" applyBorder="1">
      <alignment vertical="center"/>
    </xf>
    <xf numFmtId="0" fontId="79" fillId="11" borderId="0" xfId="0" applyFont="1" applyFill="1" applyBorder="1" applyAlignment="1">
      <alignment horizontal="center" vertical="center"/>
    </xf>
    <xf numFmtId="38" fontId="125" fillId="0" borderId="0" xfId="11" applyFont="1" applyFill="1" applyBorder="1" applyAlignment="1" applyProtection="1">
      <alignment horizontal="center" vertical="center"/>
    </xf>
    <xf numFmtId="179" fontId="125" fillId="0" borderId="0" xfId="11" applyNumberFormat="1" applyFont="1" applyFill="1" applyBorder="1" applyAlignment="1" applyProtection="1">
      <alignment horizontal="center" vertical="center"/>
    </xf>
    <xf numFmtId="1" fontId="125" fillId="0" borderId="0" xfId="11" applyNumberFormat="1" applyFont="1" applyFill="1" applyBorder="1" applyAlignment="1" applyProtection="1">
      <alignment horizontal="center" vertical="center"/>
    </xf>
    <xf numFmtId="0" fontId="56" fillId="11" borderId="0" xfId="0" applyFont="1" applyFill="1" applyBorder="1" applyAlignment="1">
      <alignment horizontal="center" vertical="center"/>
    </xf>
    <xf numFmtId="1" fontId="56" fillId="11" borderId="0" xfId="0" applyNumberFormat="1" applyFont="1" applyFill="1" applyBorder="1" applyAlignment="1">
      <alignment horizontal="center" vertical="center"/>
    </xf>
    <xf numFmtId="0" fontId="56" fillId="11" borderId="0" xfId="0" applyFont="1" applyFill="1" applyBorder="1" applyAlignment="1">
      <alignment horizontal="center" vertical="center" shrinkToFit="1"/>
    </xf>
    <xf numFmtId="0" fontId="155" fillId="11" borderId="0" xfId="0" applyFont="1" applyFill="1" applyBorder="1" applyAlignment="1">
      <alignment horizontal="left" vertical="center"/>
    </xf>
    <xf numFmtId="0" fontId="80" fillId="0" borderId="0" xfId="4" applyFont="1" applyBorder="1">
      <alignment vertical="center"/>
    </xf>
    <xf numFmtId="0" fontId="125" fillId="11" borderId="0" xfId="0" applyFont="1" applyFill="1" applyBorder="1" applyAlignment="1">
      <alignment horizontal="center" vertical="center"/>
    </xf>
    <xf numFmtId="0" fontId="80" fillId="11" borderId="0" xfId="4" applyFont="1" applyFill="1" applyBorder="1">
      <alignment vertical="center"/>
    </xf>
    <xf numFmtId="0" fontId="159" fillId="0" borderId="0" xfId="0" applyFont="1" applyBorder="1" applyAlignment="1">
      <alignment vertical="center" wrapText="1"/>
    </xf>
    <xf numFmtId="0" fontId="79" fillId="11" borderId="0" xfId="0" applyFont="1" applyFill="1" applyBorder="1">
      <alignment vertical="center"/>
    </xf>
    <xf numFmtId="0" fontId="159" fillId="11" borderId="0" xfId="0" applyFont="1" applyFill="1" applyBorder="1" applyAlignment="1">
      <alignment vertical="center" wrapText="1"/>
    </xf>
    <xf numFmtId="0" fontId="59" fillId="4" borderId="0" xfId="0" applyFont="1" applyFill="1" applyBorder="1">
      <alignment vertical="center"/>
    </xf>
    <xf numFmtId="0" fontId="192" fillId="0" borderId="13" xfId="0" applyFont="1" applyBorder="1" applyAlignment="1">
      <alignment horizontal="left" vertical="center"/>
    </xf>
  </cellXfs>
  <cellStyles count="15">
    <cellStyle name="パーセント 2" xfId="1" xr:uid="{00000000-0005-0000-0000-000000000000}"/>
    <cellStyle name="桁区切り" xfId="11" builtinId="6"/>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3" xr:uid="{00000000-0005-0000-0000-00000A000000}"/>
    <cellStyle name="標準 5" xfId="8" xr:uid="{00000000-0005-0000-0000-00000B000000}"/>
    <cellStyle name="標準 6" xfId="10" xr:uid="{00000000-0005-0000-0000-00000C000000}"/>
    <cellStyle name="標準 7" xfId="12" xr:uid="{00000000-0005-0000-0000-00000D000000}"/>
    <cellStyle name="標準_集計表" xfId="14" xr:uid="{79A49764-0F11-42BA-84E1-A9A712AF90AA}"/>
  </cellStyles>
  <dxfs count="284">
    <dxf>
      <fill>
        <patternFill>
          <bgColor theme="0" tint="-0.34998626667073579"/>
        </patternFill>
      </fill>
    </dxf>
    <dxf>
      <fill>
        <patternFill>
          <bgColor theme="0" tint="-0.34998626667073579"/>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patternType="solid">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ont>
        <strike/>
      </fon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ont>
        <strike val="0"/>
      </font>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4"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numFmt numFmtId="184" formatCode="&quot;令和元年&quot;m&quot;月&quot;d&quot;日&quot;"/>
    </dxf>
    <dxf>
      <numFmt numFmtId="184"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numFmt numFmtId="184" formatCode="&quot;令和元年&quot;m&quot;月&quot;d&quot;日&quot;"/>
    </dxf>
    <dxf>
      <numFmt numFmtId="184"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1" tint="0.499984740745262"/>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numFmt numFmtId="184" formatCode="&quot;令和元年&quot;m&quot;月&quot;d&quot;日&quot;"/>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theme="0"/>
        </patternFill>
      </fill>
    </dxf>
    <dxf>
      <fill>
        <patternFill>
          <bgColor rgb="FFFFFFCC"/>
        </patternFill>
      </fill>
    </dxf>
    <dxf>
      <fill>
        <patternFill patternType="none">
          <bgColor indexed="65"/>
        </patternFill>
      </fill>
    </dxf>
    <dxf>
      <fill>
        <patternFill patternType="none">
          <bgColor indexed="65"/>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FF99FF"/>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574BB00-66DA-4599-93FE-DFB0A5C22D5E}" type="doc">
      <dgm:prSet loTypeId="urn:microsoft.com/office/officeart/2005/8/layout/process1" loCatId="process" qsTypeId="urn:microsoft.com/office/officeart/2005/8/quickstyle/simple1" qsCatId="simple" csTypeId="urn:microsoft.com/office/officeart/2005/8/colors/colorful5" csCatId="colorful" phldr="1"/>
      <dgm:spPr/>
    </dgm:pt>
    <dgm:pt modelId="{74494D6A-6145-44E7-9E9F-F70B76E96083}">
      <dgm:prSet phldrT="[テキスト]"/>
      <dgm:spPr/>
      <dgm:t>
        <a:bodyPr/>
        <a:lstStyle/>
        <a:p>
          <a:r>
            <a:rPr kumimoji="1" lang="ja-JP" altLang="en-US">
              <a:solidFill>
                <a:schemeClr val="bg1"/>
              </a:solidFill>
            </a:rPr>
            <a:t>発注者</a:t>
          </a:r>
          <a:r>
            <a:rPr kumimoji="1" lang="en-US" altLang="ja-JP">
              <a:solidFill>
                <a:schemeClr val="bg1"/>
              </a:solidFill>
            </a:rPr>
            <a:t>(</a:t>
          </a:r>
          <a:r>
            <a:rPr kumimoji="1" lang="ja-JP" altLang="en-US">
              <a:solidFill>
                <a:schemeClr val="bg1"/>
              </a:solidFill>
            </a:rPr>
            <a:t>県機関等</a:t>
          </a:r>
          <a:r>
            <a:rPr kumimoji="1" lang="en-US" altLang="ja-JP">
              <a:solidFill>
                <a:schemeClr val="bg1"/>
              </a:solidFill>
            </a:rPr>
            <a:t>)</a:t>
          </a:r>
          <a:endParaRPr kumimoji="1" lang="ja-JP" altLang="en-US">
            <a:solidFill>
              <a:schemeClr val="bg1"/>
            </a:solidFill>
          </a:endParaRPr>
        </a:p>
      </dgm:t>
    </dgm:pt>
    <dgm:pt modelId="{4D979EBB-C64D-424A-8CAA-100B6A2B0158}" type="parTrans" cxnId="{67F15DF3-3161-4537-B44D-BEF5EF55C142}">
      <dgm:prSet/>
      <dgm:spPr/>
      <dgm:t>
        <a:bodyPr/>
        <a:lstStyle/>
        <a:p>
          <a:endParaRPr kumimoji="1" lang="ja-JP" altLang="en-US"/>
        </a:p>
      </dgm:t>
    </dgm:pt>
    <dgm:pt modelId="{A98BBCBA-873B-4B1C-8442-84B51593DCB1}" type="sibTrans" cxnId="{67F15DF3-3161-4537-B44D-BEF5EF55C142}">
      <dgm:prSet/>
      <dgm:spPr/>
      <dgm:t>
        <a:bodyPr/>
        <a:lstStyle/>
        <a:p>
          <a:endParaRPr kumimoji="1" lang="ja-JP" altLang="en-US"/>
        </a:p>
      </dgm:t>
    </dgm:pt>
    <dgm:pt modelId="{418515DE-07CD-431E-915B-E87C1320F71B}">
      <dgm:prSet phldrT="[テキスト]"/>
      <dgm:spPr/>
      <dgm:t>
        <a:bodyPr/>
        <a:lstStyle/>
        <a:p>
          <a:r>
            <a:rPr kumimoji="1" lang="ja-JP" altLang="en-US">
              <a:solidFill>
                <a:schemeClr val="bg1"/>
              </a:solidFill>
            </a:rPr>
            <a:t>受注者</a:t>
          </a:r>
        </a:p>
      </dgm:t>
    </dgm:pt>
    <dgm:pt modelId="{7BC32AE6-1B9B-41C6-88F0-591C28656C1B}" type="parTrans" cxnId="{03420369-5FFB-4C1A-B230-4DBCC06481BE}">
      <dgm:prSet/>
      <dgm:spPr/>
      <dgm:t>
        <a:bodyPr/>
        <a:lstStyle/>
        <a:p>
          <a:endParaRPr kumimoji="1" lang="ja-JP" altLang="en-US"/>
        </a:p>
      </dgm:t>
    </dgm:pt>
    <dgm:pt modelId="{31318D13-53A3-4A0A-8222-66D0B10C6A6B}" type="sibTrans" cxnId="{03420369-5FFB-4C1A-B230-4DBCC06481BE}">
      <dgm:prSet/>
      <dgm:spPr/>
      <dgm:t>
        <a:bodyPr/>
        <a:lstStyle/>
        <a:p>
          <a:endParaRPr kumimoji="1" lang="ja-JP" altLang="en-US"/>
        </a:p>
      </dgm:t>
    </dgm:pt>
    <dgm:pt modelId="{B2494BBC-05B8-442B-9AC2-986B69CAB954}">
      <dgm:prSet phldrT="[テキスト]"/>
      <dgm:spPr/>
      <dgm:t>
        <a:bodyPr/>
        <a:lstStyle/>
        <a:p>
          <a:r>
            <a:rPr kumimoji="1" lang="ja-JP" altLang="en-US"/>
            <a:t>再委託</a:t>
          </a:r>
        </a:p>
      </dgm:t>
    </dgm:pt>
    <dgm:pt modelId="{2D266F0B-7844-4ED0-B696-B17AF8CC71C2}" type="parTrans" cxnId="{6866861F-F218-4B4D-96FE-848158BB0793}">
      <dgm:prSet/>
      <dgm:spPr/>
      <dgm:t>
        <a:bodyPr/>
        <a:lstStyle/>
        <a:p>
          <a:endParaRPr kumimoji="1" lang="ja-JP" altLang="en-US"/>
        </a:p>
      </dgm:t>
    </dgm:pt>
    <dgm:pt modelId="{5FE64AD5-9D8C-4450-BD53-913B6C2900F3}" type="sibTrans" cxnId="{6866861F-F218-4B4D-96FE-848158BB0793}">
      <dgm:prSet/>
      <dgm:spPr/>
      <dgm:t>
        <a:bodyPr/>
        <a:lstStyle/>
        <a:p>
          <a:endParaRPr kumimoji="1" lang="ja-JP" altLang="en-US"/>
        </a:p>
      </dgm:t>
    </dgm:pt>
    <dgm:pt modelId="{B650DFC2-C6FB-4532-B3D3-C84F91361482}" type="pres">
      <dgm:prSet presAssocID="{5574BB00-66DA-4599-93FE-DFB0A5C22D5E}" presName="Name0" presStyleCnt="0">
        <dgm:presLayoutVars>
          <dgm:dir/>
          <dgm:resizeHandles val="exact"/>
        </dgm:presLayoutVars>
      </dgm:prSet>
      <dgm:spPr/>
    </dgm:pt>
    <dgm:pt modelId="{284C8C28-F627-479E-A20E-2E3BBB22D48D}" type="pres">
      <dgm:prSet presAssocID="{74494D6A-6145-44E7-9E9F-F70B76E96083}" presName="node" presStyleLbl="node1" presStyleIdx="0" presStyleCnt="3">
        <dgm:presLayoutVars>
          <dgm:bulletEnabled val="1"/>
        </dgm:presLayoutVars>
      </dgm:prSet>
      <dgm:spPr/>
    </dgm:pt>
    <dgm:pt modelId="{E3BE65F2-6D17-4578-BD73-01F284AFCCC4}" type="pres">
      <dgm:prSet presAssocID="{A98BBCBA-873B-4B1C-8442-84B51593DCB1}" presName="sibTrans" presStyleLbl="sibTrans2D1" presStyleIdx="0" presStyleCnt="2"/>
      <dgm:spPr/>
    </dgm:pt>
    <dgm:pt modelId="{578C7B49-4C75-497D-B52C-051D61E927CF}" type="pres">
      <dgm:prSet presAssocID="{A98BBCBA-873B-4B1C-8442-84B51593DCB1}" presName="connectorText" presStyleLbl="sibTrans2D1" presStyleIdx="0" presStyleCnt="2"/>
      <dgm:spPr/>
    </dgm:pt>
    <dgm:pt modelId="{DEAAE240-651D-4426-B3A0-2E61405A132E}" type="pres">
      <dgm:prSet presAssocID="{418515DE-07CD-431E-915B-E87C1320F71B}" presName="node" presStyleLbl="node1" presStyleIdx="1" presStyleCnt="3">
        <dgm:presLayoutVars>
          <dgm:bulletEnabled val="1"/>
        </dgm:presLayoutVars>
      </dgm:prSet>
      <dgm:spPr/>
    </dgm:pt>
    <dgm:pt modelId="{6975EB16-C793-4C74-87F9-CAED2B98F895}" type="pres">
      <dgm:prSet presAssocID="{31318D13-53A3-4A0A-8222-66D0B10C6A6B}" presName="sibTrans" presStyleLbl="sibTrans2D1" presStyleIdx="1" presStyleCnt="2"/>
      <dgm:spPr/>
    </dgm:pt>
    <dgm:pt modelId="{6E7756C5-FD34-4E04-B7F8-5235312755BB}" type="pres">
      <dgm:prSet presAssocID="{31318D13-53A3-4A0A-8222-66D0B10C6A6B}" presName="connectorText" presStyleLbl="sibTrans2D1" presStyleIdx="1" presStyleCnt="2"/>
      <dgm:spPr/>
    </dgm:pt>
    <dgm:pt modelId="{1481EE6E-9782-444D-8966-058978B9BFE3}" type="pres">
      <dgm:prSet presAssocID="{B2494BBC-05B8-442B-9AC2-986B69CAB954}" presName="node" presStyleLbl="node1" presStyleIdx="2" presStyleCnt="3">
        <dgm:presLayoutVars>
          <dgm:bulletEnabled val="1"/>
        </dgm:presLayoutVars>
      </dgm:prSet>
      <dgm:spPr/>
    </dgm:pt>
  </dgm:ptLst>
  <dgm:cxnLst>
    <dgm:cxn modelId="{B433BA09-6C57-4D4B-90D2-D9FDD9DBAED5}" type="presOf" srcId="{A98BBCBA-873B-4B1C-8442-84B51593DCB1}" destId="{578C7B49-4C75-497D-B52C-051D61E927CF}" srcOrd="1" destOrd="0" presId="urn:microsoft.com/office/officeart/2005/8/layout/process1"/>
    <dgm:cxn modelId="{DAE12016-72B5-4B8E-9B0E-AC384728C63F}" type="presOf" srcId="{B2494BBC-05B8-442B-9AC2-986B69CAB954}" destId="{1481EE6E-9782-444D-8966-058978B9BFE3}" srcOrd="0" destOrd="0" presId="urn:microsoft.com/office/officeart/2005/8/layout/process1"/>
    <dgm:cxn modelId="{6866861F-F218-4B4D-96FE-848158BB0793}" srcId="{5574BB00-66DA-4599-93FE-DFB0A5C22D5E}" destId="{B2494BBC-05B8-442B-9AC2-986B69CAB954}" srcOrd="2" destOrd="0" parTransId="{2D266F0B-7844-4ED0-B696-B17AF8CC71C2}" sibTransId="{5FE64AD5-9D8C-4450-BD53-913B6C2900F3}"/>
    <dgm:cxn modelId="{0C7CA23D-1A0F-441F-A5C8-3E60473CA116}" type="presOf" srcId="{74494D6A-6145-44E7-9E9F-F70B76E96083}" destId="{284C8C28-F627-479E-A20E-2E3BBB22D48D}" srcOrd="0" destOrd="0" presId="urn:microsoft.com/office/officeart/2005/8/layout/process1"/>
    <dgm:cxn modelId="{03420369-5FFB-4C1A-B230-4DBCC06481BE}" srcId="{5574BB00-66DA-4599-93FE-DFB0A5C22D5E}" destId="{418515DE-07CD-431E-915B-E87C1320F71B}" srcOrd="1" destOrd="0" parTransId="{7BC32AE6-1B9B-41C6-88F0-591C28656C1B}" sibTransId="{31318D13-53A3-4A0A-8222-66D0B10C6A6B}"/>
    <dgm:cxn modelId="{B32B5589-B1D2-407D-9DCF-522650AD6B74}" type="presOf" srcId="{31318D13-53A3-4A0A-8222-66D0B10C6A6B}" destId="{6975EB16-C793-4C74-87F9-CAED2B98F895}" srcOrd="0" destOrd="0" presId="urn:microsoft.com/office/officeart/2005/8/layout/process1"/>
    <dgm:cxn modelId="{EB1F8A89-931D-4BCA-A88F-21C124E37EC3}" type="presOf" srcId="{5574BB00-66DA-4599-93FE-DFB0A5C22D5E}" destId="{B650DFC2-C6FB-4532-B3D3-C84F91361482}" srcOrd="0" destOrd="0" presId="urn:microsoft.com/office/officeart/2005/8/layout/process1"/>
    <dgm:cxn modelId="{CE7FE6BB-0989-48E4-9952-A5AF5B00F65E}" type="presOf" srcId="{31318D13-53A3-4A0A-8222-66D0B10C6A6B}" destId="{6E7756C5-FD34-4E04-B7F8-5235312755BB}" srcOrd="1" destOrd="0" presId="urn:microsoft.com/office/officeart/2005/8/layout/process1"/>
    <dgm:cxn modelId="{A9D090DD-C371-409A-BF6C-F4F7A38356C1}" type="presOf" srcId="{A98BBCBA-873B-4B1C-8442-84B51593DCB1}" destId="{E3BE65F2-6D17-4578-BD73-01F284AFCCC4}" srcOrd="0" destOrd="0" presId="urn:microsoft.com/office/officeart/2005/8/layout/process1"/>
    <dgm:cxn modelId="{67F15DF3-3161-4537-B44D-BEF5EF55C142}" srcId="{5574BB00-66DA-4599-93FE-DFB0A5C22D5E}" destId="{74494D6A-6145-44E7-9E9F-F70B76E96083}" srcOrd="0" destOrd="0" parTransId="{4D979EBB-C64D-424A-8CAA-100B6A2B0158}" sibTransId="{A98BBCBA-873B-4B1C-8442-84B51593DCB1}"/>
    <dgm:cxn modelId="{643C30F4-8799-4461-8EF2-606CB3A7128A}" type="presOf" srcId="{418515DE-07CD-431E-915B-E87C1320F71B}" destId="{DEAAE240-651D-4426-B3A0-2E61405A132E}" srcOrd="0" destOrd="0" presId="urn:microsoft.com/office/officeart/2005/8/layout/process1"/>
    <dgm:cxn modelId="{93B2B129-2766-4D7B-AF27-B20535E8B9A8}" type="presParOf" srcId="{B650DFC2-C6FB-4532-B3D3-C84F91361482}" destId="{284C8C28-F627-479E-A20E-2E3BBB22D48D}" srcOrd="0" destOrd="0" presId="urn:microsoft.com/office/officeart/2005/8/layout/process1"/>
    <dgm:cxn modelId="{AAAC2067-C24F-4E6F-B46D-11B6D8E05D79}" type="presParOf" srcId="{B650DFC2-C6FB-4532-B3D3-C84F91361482}" destId="{E3BE65F2-6D17-4578-BD73-01F284AFCCC4}" srcOrd="1" destOrd="0" presId="urn:microsoft.com/office/officeart/2005/8/layout/process1"/>
    <dgm:cxn modelId="{FB3D89EA-8508-487B-B3D3-36AA8D1799EB}" type="presParOf" srcId="{E3BE65F2-6D17-4578-BD73-01F284AFCCC4}" destId="{578C7B49-4C75-497D-B52C-051D61E927CF}" srcOrd="0" destOrd="0" presId="urn:microsoft.com/office/officeart/2005/8/layout/process1"/>
    <dgm:cxn modelId="{939FD57C-751F-475A-94C8-A0C6B6144BD5}" type="presParOf" srcId="{B650DFC2-C6FB-4532-B3D3-C84F91361482}" destId="{DEAAE240-651D-4426-B3A0-2E61405A132E}" srcOrd="2" destOrd="0" presId="urn:microsoft.com/office/officeart/2005/8/layout/process1"/>
    <dgm:cxn modelId="{CBDD8085-CC3F-4A62-942B-A461D747C1BB}" type="presParOf" srcId="{B650DFC2-C6FB-4532-B3D3-C84F91361482}" destId="{6975EB16-C793-4C74-87F9-CAED2B98F895}" srcOrd="3" destOrd="0" presId="urn:microsoft.com/office/officeart/2005/8/layout/process1"/>
    <dgm:cxn modelId="{3118C718-745C-409E-BC50-77C219AC6A05}" type="presParOf" srcId="{6975EB16-C793-4C74-87F9-CAED2B98F895}" destId="{6E7756C5-FD34-4E04-B7F8-5235312755BB}" srcOrd="0" destOrd="0" presId="urn:microsoft.com/office/officeart/2005/8/layout/process1"/>
    <dgm:cxn modelId="{FBDC4CF8-DEB8-47A4-8B4B-0C53D70A9AB6}" type="presParOf" srcId="{B650DFC2-C6FB-4532-B3D3-C84F91361482}" destId="{1481EE6E-9782-444D-8966-058978B9BFE3}" srcOrd="4" destOrd="0" presId="urn:microsoft.com/office/officeart/2005/8/layout/process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84C8C28-F627-479E-A20E-2E3BBB22D48D}">
      <dsp:nvSpPr>
        <dsp:cNvPr id="0" name=""/>
        <dsp:cNvSpPr/>
      </dsp:nvSpPr>
      <dsp:spPr>
        <a:xfrm>
          <a:off x="3679" y="0"/>
          <a:ext cx="1099705" cy="407987"/>
        </a:xfrm>
        <a:prstGeom prst="roundRect">
          <a:avLst>
            <a:gd name="adj" fmla="val 10000"/>
          </a:avLst>
        </a:prstGeom>
        <a:solidFill>
          <a:schemeClr val="accent5">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solidFill>
                <a:schemeClr val="bg1"/>
              </a:solidFill>
            </a:rPr>
            <a:t>発注者</a:t>
          </a:r>
          <a:r>
            <a:rPr kumimoji="1" lang="en-US" altLang="ja-JP" sz="1000" kern="1200">
              <a:solidFill>
                <a:schemeClr val="bg1"/>
              </a:solidFill>
            </a:rPr>
            <a:t>(</a:t>
          </a:r>
          <a:r>
            <a:rPr kumimoji="1" lang="ja-JP" altLang="en-US" sz="1000" kern="1200">
              <a:solidFill>
                <a:schemeClr val="bg1"/>
              </a:solidFill>
            </a:rPr>
            <a:t>県機関等</a:t>
          </a:r>
          <a:r>
            <a:rPr kumimoji="1" lang="en-US" altLang="ja-JP" sz="1000" kern="1200">
              <a:solidFill>
                <a:schemeClr val="bg1"/>
              </a:solidFill>
            </a:rPr>
            <a:t>)</a:t>
          </a:r>
          <a:endParaRPr kumimoji="1" lang="ja-JP" altLang="en-US" sz="1000" kern="1200">
            <a:solidFill>
              <a:schemeClr val="bg1"/>
            </a:solidFill>
          </a:endParaRPr>
        </a:p>
      </dsp:txBody>
      <dsp:txXfrm>
        <a:off x="15629" y="11950"/>
        <a:ext cx="1075805" cy="384087"/>
      </dsp:txXfrm>
    </dsp:sp>
    <dsp:sp modelId="{E3BE65F2-6D17-4578-BD73-01F284AFCCC4}">
      <dsp:nvSpPr>
        <dsp:cNvPr id="0" name=""/>
        <dsp:cNvSpPr/>
      </dsp:nvSpPr>
      <dsp:spPr>
        <a:xfrm>
          <a:off x="1213354" y="67630"/>
          <a:ext cx="233137" cy="272726"/>
        </a:xfrm>
        <a:prstGeom prst="rightArrow">
          <a:avLst>
            <a:gd name="adj1" fmla="val 60000"/>
            <a:gd name="adj2" fmla="val 50000"/>
          </a:avLst>
        </a:prstGeom>
        <a:solidFill>
          <a:schemeClr val="accent5">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kumimoji="1" lang="ja-JP" altLang="en-US" sz="800" kern="1200"/>
        </a:p>
      </dsp:txBody>
      <dsp:txXfrm>
        <a:off x="1213354" y="122175"/>
        <a:ext cx="163196" cy="163636"/>
      </dsp:txXfrm>
    </dsp:sp>
    <dsp:sp modelId="{DEAAE240-651D-4426-B3A0-2E61405A132E}">
      <dsp:nvSpPr>
        <dsp:cNvPr id="0" name=""/>
        <dsp:cNvSpPr/>
      </dsp:nvSpPr>
      <dsp:spPr>
        <a:xfrm>
          <a:off x="1543266" y="0"/>
          <a:ext cx="1099705" cy="407987"/>
        </a:xfrm>
        <a:prstGeom prst="roundRect">
          <a:avLst>
            <a:gd name="adj" fmla="val 10000"/>
          </a:avLst>
        </a:prstGeom>
        <a:solidFill>
          <a:schemeClr val="accent5">
            <a:hueOff val="-4966938"/>
            <a:satOff val="19906"/>
            <a:lumOff val="4314"/>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solidFill>
                <a:schemeClr val="bg1"/>
              </a:solidFill>
            </a:rPr>
            <a:t>受注者</a:t>
          </a:r>
        </a:p>
      </dsp:txBody>
      <dsp:txXfrm>
        <a:off x="1555216" y="11950"/>
        <a:ext cx="1075805" cy="384087"/>
      </dsp:txXfrm>
    </dsp:sp>
    <dsp:sp modelId="{6975EB16-C793-4C74-87F9-CAED2B98F895}">
      <dsp:nvSpPr>
        <dsp:cNvPr id="0" name=""/>
        <dsp:cNvSpPr/>
      </dsp:nvSpPr>
      <dsp:spPr>
        <a:xfrm>
          <a:off x="2752942" y="67630"/>
          <a:ext cx="233137" cy="272726"/>
        </a:xfrm>
        <a:prstGeom prst="rightArrow">
          <a:avLst>
            <a:gd name="adj1" fmla="val 60000"/>
            <a:gd name="adj2" fmla="val 50000"/>
          </a:avLst>
        </a:prstGeom>
        <a:solidFill>
          <a:schemeClr val="accent5">
            <a:hueOff val="-9933876"/>
            <a:satOff val="39811"/>
            <a:lumOff val="8628"/>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kumimoji="1" lang="ja-JP" altLang="en-US" sz="800" kern="1200"/>
        </a:p>
      </dsp:txBody>
      <dsp:txXfrm>
        <a:off x="2752942" y="122175"/>
        <a:ext cx="163196" cy="163636"/>
      </dsp:txXfrm>
    </dsp:sp>
    <dsp:sp modelId="{1481EE6E-9782-444D-8966-058978B9BFE3}">
      <dsp:nvSpPr>
        <dsp:cNvPr id="0" name=""/>
        <dsp:cNvSpPr/>
      </dsp:nvSpPr>
      <dsp:spPr>
        <a:xfrm>
          <a:off x="3082853" y="0"/>
          <a:ext cx="1099705" cy="407987"/>
        </a:xfrm>
        <a:prstGeom prst="roundRect">
          <a:avLst>
            <a:gd name="adj" fmla="val 10000"/>
          </a:avLst>
        </a:prstGeom>
        <a:solidFill>
          <a:schemeClr val="accent5">
            <a:hueOff val="-9933876"/>
            <a:satOff val="39811"/>
            <a:lumOff val="8628"/>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再委託</a:t>
          </a:r>
        </a:p>
      </dsp:txBody>
      <dsp:txXfrm>
        <a:off x="3094803" y="11950"/>
        <a:ext cx="1075805" cy="384087"/>
      </dsp:txXfrm>
    </dsp:sp>
  </dsp:spTree>
</dsp:drawing>
</file>

<file path=xl/diagrams/layout1.xml><?xml version="1.0" encoding="utf-8"?>
<dgm:layoutDef xmlns:dgm="http://schemas.openxmlformats.org/drawingml/2006/diagram" xmlns:a="http://schemas.openxmlformats.org/drawingml/2006/main" uniqueId="urn:microsoft.com/office/officeart/2005/8/layout/process1">
  <dgm:title val=""/>
  <dgm:desc val=""/>
  <dgm:catLst>
    <dgm:cat type="process" pri="1000"/>
    <dgm:cat type="convert" pri="1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ptType="node" refType="w"/>
      <dgm:constr type="h" for="ch" ptType="node" op="equ"/>
      <dgm:constr type="primFontSz" for="ch" ptType="node" op="equ" val="65"/>
      <dgm:constr type="w" for="ch" ptType="sibTrans" refType="w" refFor="ch" refPtType="node" op="equ" fact="0.4"/>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18" fact="NaN" max="NaN"/>
          <dgm:rule type="h" val="NaN" fact="1.5" max="NaN"/>
          <dgm:rule type="primFontSz" val="5" fact="NaN" max="NaN"/>
          <dgm:rule type="h" val="INF"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4.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447675</xdr:colOff>
      <xdr:row>17</xdr:row>
      <xdr:rowOff>142875</xdr:rowOff>
    </xdr:from>
    <xdr:to>
      <xdr:col>7</xdr:col>
      <xdr:colOff>38100</xdr:colOff>
      <xdr:row>20</xdr:row>
      <xdr:rowOff>28575</xdr:rowOff>
    </xdr:to>
    <xdr:sp macro="" textlink="">
      <xdr:nvSpPr>
        <xdr:cNvPr id="2" name="下矢印 1">
          <a:extLst>
            <a:ext uri="{FF2B5EF4-FFF2-40B4-BE49-F238E27FC236}">
              <a16:creationId xmlns:a16="http://schemas.microsoft.com/office/drawing/2014/main" id="{00000000-0008-0000-1400-000002000000}"/>
            </a:ext>
          </a:extLst>
        </xdr:cNvPr>
        <xdr:cNvSpPr/>
      </xdr:nvSpPr>
      <xdr:spPr>
        <a:xfrm>
          <a:off x="2924175"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466725</xdr:colOff>
      <xdr:row>17</xdr:row>
      <xdr:rowOff>123825</xdr:rowOff>
    </xdr:from>
    <xdr:to>
      <xdr:col>7</xdr:col>
      <xdr:colOff>57150</xdr:colOff>
      <xdr:row>20</xdr:row>
      <xdr:rowOff>9525</xdr:rowOff>
    </xdr:to>
    <xdr:sp macro="" textlink="">
      <xdr:nvSpPr>
        <xdr:cNvPr id="2" name="下矢印 1">
          <a:extLst>
            <a:ext uri="{FF2B5EF4-FFF2-40B4-BE49-F238E27FC236}">
              <a16:creationId xmlns:a16="http://schemas.microsoft.com/office/drawing/2014/main" id="{00000000-0008-0000-1600-000002000000}"/>
            </a:ext>
          </a:extLst>
        </xdr:cNvPr>
        <xdr:cNvSpPr/>
      </xdr:nvSpPr>
      <xdr:spPr>
        <a:xfrm>
          <a:off x="2943225" y="30480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466725</xdr:colOff>
      <xdr:row>17</xdr:row>
      <xdr:rowOff>123825</xdr:rowOff>
    </xdr:from>
    <xdr:to>
      <xdr:col>7</xdr:col>
      <xdr:colOff>57150</xdr:colOff>
      <xdr:row>20</xdr:row>
      <xdr:rowOff>9525</xdr:rowOff>
    </xdr:to>
    <xdr:sp macro="" textlink="">
      <xdr:nvSpPr>
        <xdr:cNvPr id="3" name="下矢印 2">
          <a:extLst>
            <a:ext uri="{FF2B5EF4-FFF2-40B4-BE49-F238E27FC236}">
              <a16:creationId xmlns:a16="http://schemas.microsoft.com/office/drawing/2014/main" id="{00000000-0008-0000-1600-000003000000}"/>
            </a:ext>
          </a:extLst>
        </xdr:cNvPr>
        <xdr:cNvSpPr/>
      </xdr:nvSpPr>
      <xdr:spPr>
        <a:xfrm>
          <a:off x="2943225" y="30480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457200</xdr:colOff>
      <xdr:row>23</xdr:row>
      <xdr:rowOff>166686</xdr:rowOff>
    </xdr:from>
    <xdr:to>
      <xdr:col>7</xdr:col>
      <xdr:colOff>47625</xdr:colOff>
      <xdr:row>26</xdr:row>
      <xdr:rowOff>59024</xdr:rowOff>
    </xdr:to>
    <xdr:sp macro="" textlink="">
      <xdr:nvSpPr>
        <xdr:cNvPr id="2" name="下矢印 1">
          <a:extLst>
            <a:ext uri="{FF2B5EF4-FFF2-40B4-BE49-F238E27FC236}">
              <a16:creationId xmlns:a16="http://schemas.microsoft.com/office/drawing/2014/main" id="{00000000-0008-0000-1900-000002000000}"/>
            </a:ext>
          </a:extLst>
        </xdr:cNvPr>
        <xdr:cNvSpPr/>
      </xdr:nvSpPr>
      <xdr:spPr>
        <a:xfrm>
          <a:off x="2957513" y="4202905"/>
          <a:ext cx="590550" cy="39240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85724</xdr:colOff>
      <xdr:row>32</xdr:row>
      <xdr:rowOff>152400</xdr:rowOff>
    </xdr:from>
    <xdr:to>
      <xdr:col>2</xdr:col>
      <xdr:colOff>404812</xdr:colOff>
      <xdr:row>35</xdr:row>
      <xdr:rowOff>19050</xdr:rowOff>
    </xdr:to>
    <xdr:sp macro="" textlink="">
      <xdr:nvSpPr>
        <xdr:cNvPr id="3" name="大かっこ 2">
          <a:extLst>
            <a:ext uri="{FF2B5EF4-FFF2-40B4-BE49-F238E27FC236}">
              <a16:creationId xmlns:a16="http://schemas.microsoft.com/office/drawing/2014/main" id="{00000000-0008-0000-1900-000003000000}"/>
            </a:ext>
          </a:extLst>
        </xdr:cNvPr>
        <xdr:cNvSpPr/>
      </xdr:nvSpPr>
      <xdr:spPr>
        <a:xfrm>
          <a:off x="581024" y="5991225"/>
          <a:ext cx="814388" cy="381000"/>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457200</xdr:colOff>
      <xdr:row>24</xdr:row>
      <xdr:rowOff>0</xdr:rowOff>
    </xdr:from>
    <xdr:to>
      <xdr:col>7</xdr:col>
      <xdr:colOff>47625</xdr:colOff>
      <xdr:row>26</xdr:row>
      <xdr:rowOff>57150</xdr:rowOff>
    </xdr:to>
    <xdr:sp macro="" textlink="">
      <xdr:nvSpPr>
        <xdr:cNvPr id="2" name="下矢印 1">
          <a:extLst>
            <a:ext uri="{FF2B5EF4-FFF2-40B4-BE49-F238E27FC236}">
              <a16:creationId xmlns:a16="http://schemas.microsoft.com/office/drawing/2014/main" id="{00000000-0008-0000-1A00-000002000000}"/>
            </a:ext>
          </a:extLst>
        </xdr:cNvPr>
        <xdr:cNvSpPr/>
      </xdr:nvSpPr>
      <xdr:spPr>
        <a:xfrm>
          <a:off x="3238500" y="42957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457200</xdr:colOff>
      <xdr:row>17</xdr:row>
      <xdr:rowOff>142875</xdr:rowOff>
    </xdr:from>
    <xdr:to>
      <xdr:col>7</xdr:col>
      <xdr:colOff>47625</xdr:colOff>
      <xdr:row>20</xdr:row>
      <xdr:rowOff>28575</xdr:rowOff>
    </xdr:to>
    <xdr:sp macro="" textlink="">
      <xdr:nvSpPr>
        <xdr:cNvPr id="2" name="下矢印 1">
          <a:extLst>
            <a:ext uri="{FF2B5EF4-FFF2-40B4-BE49-F238E27FC236}">
              <a16:creationId xmlns:a16="http://schemas.microsoft.com/office/drawing/2014/main" id="{00000000-0008-0000-1C00-000002000000}"/>
            </a:ext>
          </a:extLst>
        </xdr:cNvPr>
        <xdr:cNvSpPr/>
      </xdr:nvSpPr>
      <xdr:spPr>
        <a:xfrm>
          <a:off x="2933700"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xdr:col>
      <xdr:colOff>38100</xdr:colOff>
      <xdr:row>39</xdr:row>
      <xdr:rowOff>76201</xdr:rowOff>
    </xdr:from>
    <xdr:to>
      <xdr:col>11</xdr:col>
      <xdr:colOff>152400</xdr:colOff>
      <xdr:row>41</xdr:row>
      <xdr:rowOff>142875</xdr:rowOff>
    </xdr:to>
    <xdr:graphicFrame macro="">
      <xdr:nvGraphicFramePr>
        <xdr:cNvPr id="3" name="図表 2">
          <a:extLst>
            <a:ext uri="{FF2B5EF4-FFF2-40B4-BE49-F238E27FC236}">
              <a16:creationId xmlns:a16="http://schemas.microsoft.com/office/drawing/2014/main" id="{00000000-0008-0000-1C00-000003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3</xdr:col>
      <xdr:colOff>375139</xdr:colOff>
      <xdr:row>42</xdr:row>
      <xdr:rowOff>24178</xdr:rowOff>
    </xdr:from>
    <xdr:to>
      <xdr:col>8</xdr:col>
      <xdr:colOff>260839</xdr:colOff>
      <xdr:row>43</xdr:row>
      <xdr:rowOff>154597</xdr:rowOff>
    </xdr:to>
    <xdr:sp macro="" textlink="">
      <xdr:nvSpPr>
        <xdr:cNvPr id="4" name="上カーブ矢印 3">
          <a:extLst>
            <a:ext uri="{FF2B5EF4-FFF2-40B4-BE49-F238E27FC236}">
              <a16:creationId xmlns:a16="http://schemas.microsoft.com/office/drawing/2014/main" id="{00000000-0008-0000-1C00-000004000000}"/>
            </a:ext>
          </a:extLst>
        </xdr:cNvPr>
        <xdr:cNvSpPr/>
      </xdr:nvSpPr>
      <xdr:spPr>
        <a:xfrm>
          <a:off x="1861039" y="7415578"/>
          <a:ext cx="2362200" cy="311394"/>
        </a:xfrm>
        <a:prstGeom prst="curvedUpArrow">
          <a:avLst>
            <a:gd name="adj1" fmla="val 25000"/>
            <a:gd name="adj2" fmla="val 80617"/>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461596</xdr:colOff>
      <xdr:row>43</xdr:row>
      <xdr:rowOff>102576</xdr:rowOff>
    </xdr:from>
    <xdr:to>
      <xdr:col>6</xdr:col>
      <xdr:colOff>490904</xdr:colOff>
      <xdr:row>45</xdr:row>
      <xdr:rowOff>87922</xdr:rowOff>
    </xdr:to>
    <xdr:sp macro="" textlink="">
      <xdr:nvSpPr>
        <xdr:cNvPr id="5" name="正方形/長方形 4">
          <a:extLst>
            <a:ext uri="{FF2B5EF4-FFF2-40B4-BE49-F238E27FC236}">
              <a16:creationId xmlns:a16="http://schemas.microsoft.com/office/drawing/2014/main" id="{00000000-0008-0000-1C00-000005000000}"/>
            </a:ext>
          </a:extLst>
        </xdr:cNvPr>
        <xdr:cNvSpPr/>
      </xdr:nvSpPr>
      <xdr:spPr>
        <a:xfrm>
          <a:off x="2442796" y="7674951"/>
          <a:ext cx="1019908" cy="32824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承諾</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447273</xdr:colOff>
      <xdr:row>22</xdr:row>
      <xdr:rowOff>0</xdr:rowOff>
    </xdr:from>
    <xdr:to>
      <xdr:col>7</xdr:col>
      <xdr:colOff>36041</xdr:colOff>
      <xdr:row>24</xdr:row>
      <xdr:rowOff>57150</xdr:rowOff>
    </xdr:to>
    <xdr:sp macro="" textlink="">
      <xdr:nvSpPr>
        <xdr:cNvPr id="2" name="下矢印 1">
          <a:extLst>
            <a:ext uri="{FF2B5EF4-FFF2-40B4-BE49-F238E27FC236}">
              <a16:creationId xmlns:a16="http://schemas.microsoft.com/office/drawing/2014/main" id="{D6F2D578-9EE9-4784-AFB7-553D08B13691}"/>
            </a:ext>
          </a:extLst>
        </xdr:cNvPr>
        <xdr:cNvSpPr/>
      </xdr:nvSpPr>
      <xdr:spPr>
        <a:xfrm>
          <a:off x="2923773" y="3971925"/>
          <a:ext cx="579368"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2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76200</xdr:colOff>
      <xdr:row>17</xdr:row>
      <xdr:rowOff>76200</xdr:rowOff>
    </xdr:from>
    <xdr:to>
      <xdr:col>7</xdr:col>
      <xdr:colOff>161924</xdr:colOff>
      <xdr:row>19</xdr:row>
      <xdr:rowOff>30956</xdr:rowOff>
    </xdr:to>
    <xdr:sp macro="" textlink="">
      <xdr:nvSpPr>
        <xdr:cNvPr id="2" name="下矢印 1">
          <a:extLst>
            <a:ext uri="{FF2B5EF4-FFF2-40B4-BE49-F238E27FC236}">
              <a16:creationId xmlns:a16="http://schemas.microsoft.com/office/drawing/2014/main" id="{00000000-0008-0000-2400-000002000000}"/>
            </a:ext>
          </a:extLst>
        </xdr:cNvPr>
        <xdr:cNvSpPr/>
      </xdr:nvSpPr>
      <xdr:spPr>
        <a:xfrm>
          <a:off x="3048000" y="2828925"/>
          <a:ext cx="581025" cy="297656"/>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editAs="oneCell">
    <xdr:from>
      <xdr:col>6</xdr:col>
      <xdr:colOff>76200</xdr:colOff>
      <xdr:row>29</xdr:row>
      <xdr:rowOff>19050</xdr:rowOff>
    </xdr:from>
    <xdr:to>
      <xdr:col>7</xdr:col>
      <xdr:colOff>161924</xdr:colOff>
      <xdr:row>31</xdr:row>
      <xdr:rowOff>2381</xdr:rowOff>
    </xdr:to>
    <xdr:sp macro="" textlink="">
      <xdr:nvSpPr>
        <xdr:cNvPr id="3" name="下矢印 2">
          <a:extLst>
            <a:ext uri="{FF2B5EF4-FFF2-40B4-BE49-F238E27FC236}">
              <a16:creationId xmlns:a16="http://schemas.microsoft.com/office/drawing/2014/main" id="{00000000-0008-0000-2400-000003000000}"/>
            </a:ext>
          </a:extLst>
        </xdr:cNvPr>
        <xdr:cNvSpPr/>
      </xdr:nvSpPr>
      <xdr:spPr>
        <a:xfrm>
          <a:off x="3048000" y="4829175"/>
          <a:ext cx="581025" cy="326231"/>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78170</xdr:colOff>
      <xdr:row>46</xdr:row>
      <xdr:rowOff>100809</xdr:rowOff>
    </xdr:from>
    <xdr:to>
      <xdr:col>2</xdr:col>
      <xdr:colOff>412023</xdr:colOff>
      <xdr:row>49</xdr:row>
      <xdr:rowOff>93661</xdr:rowOff>
    </xdr:to>
    <xdr:sp macro="" textlink="">
      <xdr:nvSpPr>
        <xdr:cNvPr id="2" name="大かっこ 1">
          <a:extLst>
            <a:ext uri="{FF2B5EF4-FFF2-40B4-BE49-F238E27FC236}">
              <a16:creationId xmlns:a16="http://schemas.microsoft.com/office/drawing/2014/main" id="{00000000-0008-0000-0500-000002000000}"/>
            </a:ext>
          </a:extLst>
        </xdr:cNvPr>
        <xdr:cNvSpPr/>
      </xdr:nvSpPr>
      <xdr:spPr>
        <a:xfrm>
          <a:off x="573470" y="8168484"/>
          <a:ext cx="829153" cy="50720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485775</xdr:colOff>
      <xdr:row>17</xdr:row>
      <xdr:rowOff>0</xdr:rowOff>
    </xdr:from>
    <xdr:to>
      <xdr:col>7</xdr:col>
      <xdr:colOff>76200</xdr:colOff>
      <xdr:row>19</xdr:row>
      <xdr:rowOff>57150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2962275" y="30956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7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119063</xdr:colOff>
      <xdr:row>17</xdr:row>
      <xdr:rowOff>182337</xdr:rowOff>
    </xdr:from>
    <xdr:to>
      <xdr:col>18</xdr:col>
      <xdr:colOff>166688</xdr:colOff>
      <xdr:row>18</xdr:row>
      <xdr:rowOff>287112</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4119563" y="5135337"/>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78584</xdr:colOff>
      <xdr:row>39</xdr:row>
      <xdr:rowOff>90089</xdr:rowOff>
    </xdr:from>
    <xdr:to>
      <xdr:col>2</xdr:col>
      <xdr:colOff>413874</xdr:colOff>
      <xdr:row>41</xdr:row>
      <xdr:rowOff>82941</xdr:rowOff>
    </xdr:to>
    <xdr:sp macro="" textlink="">
      <xdr:nvSpPr>
        <xdr:cNvPr id="2" name="大かっこ 1">
          <a:extLst>
            <a:ext uri="{FF2B5EF4-FFF2-40B4-BE49-F238E27FC236}">
              <a16:creationId xmlns:a16="http://schemas.microsoft.com/office/drawing/2014/main" id="{00000000-0008-0000-0900-000002000000}"/>
            </a:ext>
          </a:extLst>
        </xdr:cNvPr>
        <xdr:cNvSpPr/>
      </xdr:nvSpPr>
      <xdr:spPr>
        <a:xfrm>
          <a:off x="573884" y="6957614"/>
          <a:ext cx="830590" cy="33575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457200</xdr:colOff>
      <xdr:row>20</xdr:row>
      <xdr:rowOff>152400</xdr:rowOff>
    </xdr:from>
    <xdr:to>
      <xdr:col>7</xdr:col>
      <xdr:colOff>47625</xdr:colOff>
      <xdr:row>23</xdr:row>
      <xdr:rowOff>38100</xdr:rowOff>
    </xdr:to>
    <xdr:sp macro="" textlink="">
      <xdr:nvSpPr>
        <xdr:cNvPr id="3" name="下矢印 2">
          <a:extLst>
            <a:ext uri="{FF2B5EF4-FFF2-40B4-BE49-F238E27FC236}">
              <a16:creationId xmlns:a16="http://schemas.microsoft.com/office/drawing/2014/main" id="{00000000-0008-0000-0900-000003000000}"/>
            </a:ext>
          </a:extLst>
        </xdr:cNvPr>
        <xdr:cNvSpPr/>
      </xdr:nvSpPr>
      <xdr:spPr>
        <a:xfrm>
          <a:off x="2971800" y="37623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280988</xdr:colOff>
      <xdr:row>24</xdr:row>
      <xdr:rowOff>11906</xdr:rowOff>
    </xdr:from>
    <xdr:to>
      <xdr:col>7</xdr:col>
      <xdr:colOff>176213</xdr:colOff>
      <xdr:row>26</xdr:row>
      <xdr:rowOff>69056</xdr:rowOff>
    </xdr:to>
    <xdr:sp macro="" textlink="">
      <xdr:nvSpPr>
        <xdr:cNvPr id="2" name="下矢印 1">
          <a:extLst>
            <a:ext uri="{FF2B5EF4-FFF2-40B4-BE49-F238E27FC236}">
              <a16:creationId xmlns:a16="http://schemas.microsoft.com/office/drawing/2014/main" id="{00000000-0008-0000-1300-000002000000}"/>
            </a:ext>
          </a:extLst>
        </xdr:cNvPr>
        <xdr:cNvSpPr/>
      </xdr:nvSpPr>
      <xdr:spPr>
        <a:xfrm>
          <a:off x="2833688" y="6612731"/>
          <a:ext cx="9048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xl622\01&#12288;&#20849;&#26377;&#65297;\07&#12288;&#32207;&#21512;&#35413;&#20385;\H30&#24180;&#24230;\40&#12288;&#25080;&#26696;&#65288;&#20849;&#36890;&#65289;\220&#25216;&#34899;&#36039;&#26009;&#20316;&#25104;&#12398;&#25163;&#24341;&#12365;Ver.9&#25913;&#23450;&#20316;&#26989;\H30%20H31&#25216;&#34899;&#36039;&#26009;&#20316;&#25104;&#12398;&#25163;&#24341;&#12365;&#12304;&#21335;&#12539;&#26481;&#12305;\3%20&#25913;&#23450;&#20316;&#26989;&#29992;&#12501;&#12457;&#12523;&#12480;\&#32032;&#26448;&#12304;&#27096;&#24335;&#12305;&#30906;&#23450;\&#21106;&#21512;&#35373;&#23450;&#29992;&#27096;&#24335;&#93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ｲ)割"/>
      <sheetName val="Sheet1"/>
      <sheetName val="Sheet2"/>
      <sheetName val="シ(ｱ)"/>
      <sheetName val="シ(ｱ)割"/>
      <sheetName val="シ(ｱ)試作①"/>
      <sheetName val="シ(ｱ)試作② "/>
      <sheetName val="シ(ｱ)試作③"/>
      <sheetName val="シ(ｱ)試作④"/>
      <sheetName val="シ(ｲ)"/>
      <sheetName val="シ(ｲ)試作①"/>
    </sheetNames>
    <sheetDataSet>
      <sheetData sheetId="0" refreshError="1"/>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216DA-101A-417B-84F9-64D61FDA831F}">
  <sheetPr>
    <tabColor rgb="FFFFC000"/>
    <pageSetUpPr fitToPage="1"/>
  </sheetPr>
  <dimension ref="A1:AJ79"/>
  <sheetViews>
    <sheetView showGridLines="0" tabSelected="1" zoomScale="80" zoomScaleNormal="80" zoomScaleSheetLayoutView="84" workbookViewId="0">
      <selection activeCell="P54" sqref="P54"/>
    </sheetView>
  </sheetViews>
  <sheetFormatPr defaultColWidth="9" defaultRowHeight="13" outlineLevelCol="1"/>
  <cols>
    <col min="1" max="1" width="3.36328125" style="137" customWidth="1"/>
    <col min="2" max="2" width="3.453125" style="202" customWidth="1"/>
    <col min="3" max="3" width="4.6328125" style="202" customWidth="1"/>
    <col min="4" max="4" width="5.453125" style="202" customWidth="1"/>
    <col min="5" max="8" width="4.6328125" style="202" customWidth="1"/>
    <col min="9" max="9" width="5.08984375" style="202" customWidth="1"/>
    <col min="10" max="14" width="4.6328125" style="202" customWidth="1"/>
    <col min="15" max="15" width="12.6328125" style="202" customWidth="1"/>
    <col min="16" max="16" width="4.6328125" style="203" customWidth="1"/>
    <col min="17" max="18" width="4.6328125" style="202" customWidth="1"/>
    <col min="19" max="19" width="4.6328125" style="203" customWidth="1"/>
    <col min="20" max="20" width="7.6328125" style="203" customWidth="1"/>
    <col min="21" max="21" width="3.7265625" style="204" customWidth="1"/>
    <col min="22" max="22" width="2.453125" style="137" customWidth="1"/>
    <col min="23" max="23" width="3.7265625" style="137" customWidth="1"/>
    <col min="24" max="35" width="9" style="137" hidden="1" customWidth="1" outlineLevel="1"/>
    <col min="36" max="36" width="9" style="137" collapsed="1"/>
    <col min="37" max="16384" width="9" style="137"/>
  </cols>
  <sheetData>
    <row r="1" spans="1:36" ht="21.5" thickBot="1">
      <c r="A1" s="1822"/>
      <c r="B1" s="135"/>
      <c r="C1" s="135"/>
      <c r="D1" s="135"/>
      <c r="E1" s="135"/>
      <c r="F1" s="135"/>
      <c r="G1" s="135"/>
      <c r="H1" s="135"/>
      <c r="I1" s="135"/>
      <c r="J1" s="135"/>
      <c r="K1" s="135"/>
      <c r="L1" s="135"/>
      <c r="M1" s="135"/>
      <c r="N1" s="135"/>
      <c r="O1" s="135"/>
      <c r="P1" s="572" t="s">
        <v>543</v>
      </c>
      <c r="Q1" s="572"/>
      <c r="R1" s="572"/>
      <c r="S1" s="572"/>
      <c r="T1" s="572"/>
      <c r="U1" s="136"/>
      <c r="V1" s="1806"/>
      <c r="W1" s="1807"/>
      <c r="X1" s="1807"/>
      <c r="Y1" s="1807"/>
      <c r="Z1" s="1807"/>
      <c r="AA1" s="1807"/>
      <c r="AB1" s="1807"/>
      <c r="AC1" s="1807"/>
      <c r="AD1" s="1807"/>
      <c r="AE1" s="1807"/>
      <c r="AF1" s="1807"/>
      <c r="AG1" s="1807"/>
      <c r="AH1" s="1807"/>
      <c r="AI1" s="1807"/>
      <c r="AJ1" s="1807"/>
    </row>
    <row r="2" spans="1:36" ht="13.5" customHeight="1" thickTop="1">
      <c r="A2" s="1822"/>
      <c r="B2" s="573"/>
      <c r="C2" s="573"/>
      <c r="D2" s="573"/>
      <c r="E2" s="573"/>
      <c r="F2" s="573"/>
      <c r="G2" s="573"/>
      <c r="H2" s="573"/>
      <c r="I2" s="573"/>
      <c r="J2" s="573"/>
      <c r="K2" s="573"/>
      <c r="L2" s="573"/>
      <c r="M2" s="573"/>
      <c r="N2" s="573"/>
      <c r="O2" s="573"/>
      <c r="P2" s="574" t="s">
        <v>321</v>
      </c>
      <c r="Q2" s="575"/>
      <c r="R2" s="575"/>
      <c r="S2" s="575"/>
      <c r="T2" s="576"/>
      <c r="U2" s="138"/>
      <c r="V2" s="1806"/>
      <c r="W2" s="1807"/>
      <c r="X2" s="1807"/>
      <c r="Y2" s="1807"/>
      <c r="Z2" s="1807"/>
      <c r="AA2" s="1807"/>
      <c r="AB2" s="1807"/>
      <c r="AC2" s="1807"/>
      <c r="AD2" s="1807"/>
      <c r="AE2" s="1807"/>
      <c r="AF2" s="1807"/>
      <c r="AG2" s="1807"/>
      <c r="AH2" s="1807"/>
      <c r="AI2" s="1807"/>
      <c r="AJ2" s="1807"/>
    </row>
    <row r="3" spans="1:36" ht="13.5" customHeight="1">
      <c r="A3" s="1822"/>
      <c r="B3" s="573"/>
      <c r="C3" s="573"/>
      <c r="D3" s="573"/>
      <c r="E3" s="573"/>
      <c r="F3" s="573"/>
      <c r="G3" s="573"/>
      <c r="H3" s="573"/>
      <c r="I3" s="573"/>
      <c r="J3" s="573"/>
      <c r="K3" s="573"/>
      <c r="L3" s="573"/>
      <c r="M3" s="573"/>
      <c r="N3" s="573"/>
      <c r="O3" s="573"/>
      <c r="P3" s="577"/>
      <c r="Q3" s="578"/>
      <c r="R3" s="578"/>
      <c r="S3" s="578"/>
      <c r="T3" s="579"/>
      <c r="U3" s="138"/>
      <c r="V3" s="1806"/>
      <c r="W3" s="1807"/>
      <c r="X3" s="1807"/>
      <c r="Y3" s="1807"/>
      <c r="Z3" s="1807"/>
      <c r="AA3" s="1807"/>
      <c r="AB3" s="1807"/>
      <c r="AC3" s="1807"/>
      <c r="AD3" s="1807"/>
      <c r="AE3" s="1807"/>
      <c r="AF3" s="1807"/>
      <c r="AG3" s="1807"/>
      <c r="AH3" s="1807"/>
      <c r="AI3" s="1807"/>
      <c r="AJ3" s="1807"/>
    </row>
    <row r="4" spans="1:36" ht="13.5" customHeight="1" thickBot="1">
      <c r="A4" s="1822"/>
      <c r="B4" s="139"/>
      <c r="C4" s="139"/>
      <c r="D4" s="139"/>
      <c r="E4" s="139"/>
      <c r="F4" s="139"/>
      <c r="G4" s="139"/>
      <c r="H4" s="139"/>
      <c r="I4" s="139"/>
      <c r="J4" s="139"/>
      <c r="K4" s="139"/>
      <c r="L4" s="139"/>
      <c r="M4" s="139"/>
      <c r="N4" s="139"/>
      <c r="O4" s="139"/>
      <c r="P4" s="580"/>
      <c r="Q4" s="581"/>
      <c r="R4" s="581"/>
      <c r="S4" s="581"/>
      <c r="T4" s="582"/>
      <c r="U4" s="140"/>
      <c r="V4" s="1806"/>
      <c r="W4" s="1807"/>
      <c r="X4" s="1807"/>
      <c r="Y4" s="1807"/>
      <c r="Z4" s="1807"/>
      <c r="AA4" s="1807"/>
      <c r="AB4" s="1807"/>
      <c r="AC4" s="1807"/>
      <c r="AD4" s="1807"/>
      <c r="AE4" s="1807"/>
      <c r="AF4" s="1807"/>
      <c r="AG4" s="1807"/>
      <c r="AH4" s="1807"/>
      <c r="AI4" s="1807"/>
      <c r="AJ4" s="1807"/>
    </row>
    <row r="5" spans="1:36" ht="13.5" customHeight="1" thickTop="1">
      <c r="A5" s="1822"/>
      <c r="B5" s="135"/>
      <c r="C5" s="135"/>
      <c r="D5" s="135"/>
      <c r="E5" s="141"/>
      <c r="F5" s="141"/>
      <c r="G5" s="141"/>
      <c r="H5" s="141"/>
      <c r="I5" s="141"/>
      <c r="J5" s="141"/>
      <c r="K5" s="141"/>
      <c r="L5" s="141"/>
      <c r="M5" s="141"/>
      <c r="N5" s="141"/>
      <c r="O5" s="141"/>
      <c r="P5" s="141"/>
      <c r="Q5" s="141"/>
      <c r="R5" s="141"/>
      <c r="S5" s="141"/>
      <c r="T5" s="142"/>
      <c r="U5" s="142"/>
      <c r="V5" s="1806"/>
      <c r="W5" s="1807"/>
      <c r="X5" s="1807"/>
      <c r="Y5" s="1807"/>
      <c r="Z5" s="1807"/>
      <c r="AA5" s="1807"/>
      <c r="AB5" s="1807"/>
      <c r="AC5" s="1807"/>
      <c r="AD5" s="1807"/>
      <c r="AE5" s="1807"/>
      <c r="AF5" s="1807"/>
      <c r="AG5" s="1807"/>
      <c r="AH5" s="1807"/>
      <c r="AI5" s="1807"/>
      <c r="AJ5" s="1807"/>
    </row>
    <row r="6" spans="1:36" ht="13.5" customHeight="1">
      <c r="A6" s="1822"/>
      <c r="B6" s="135"/>
      <c r="C6" s="135"/>
      <c r="D6" s="141"/>
      <c r="E6" s="141"/>
      <c r="F6" s="141"/>
      <c r="G6" s="141"/>
      <c r="H6" s="141"/>
      <c r="I6" s="141"/>
      <c r="J6" s="141"/>
      <c r="K6" s="141"/>
      <c r="L6" s="141"/>
      <c r="M6" s="141"/>
      <c r="N6" s="141"/>
      <c r="O6" s="141"/>
      <c r="P6" s="583" t="s">
        <v>322</v>
      </c>
      <c r="Q6" s="583"/>
      <c r="R6" s="583"/>
      <c r="S6" s="583"/>
      <c r="T6" s="583"/>
      <c r="U6" s="142"/>
      <c r="V6" s="1806"/>
      <c r="W6" s="1807"/>
      <c r="X6" s="1807"/>
      <c r="Y6" s="1807"/>
      <c r="Z6" s="1807"/>
      <c r="AA6" s="1807"/>
      <c r="AB6" s="1807"/>
      <c r="AC6" s="1807"/>
      <c r="AD6" s="1807"/>
      <c r="AE6" s="1807"/>
      <c r="AF6" s="1807"/>
      <c r="AG6" s="1807"/>
      <c r="AH6" s="1807"/>
      <c r="AI6" s="1807"/>
      <c r="AJ6" s="1807"/>
    </row>
    <row r="7" spans="1:36" ht="13.5" customHeight="1">
      <c r="A7" s="1822"/>
      <c r="B7" s="584" t="s">
        <v>323</v>
      </c>
      <c r="C7" s="584"/>
      <c r="D7" s="135"/>
      <c r="E7" s="135"/>
      <c r="F7" s="135"/>
      <c r="G7" s="135"/>
      <c r="H7" s="135"/>
      <c r="I7" s="135"/>
      <c r="J7" s="135"/>
      <c r="K7" s="135"/>
      <c r="L7" s="135"/>
      <c r="M7" s="135"/>
      <c r="N7" s="135"/>
      <c r="O7" s="135"/>
      <c r="P7" s="143"/>
      <c r="Q7" s="135"/>
      <c r="R7" s="135"/>
      <c r="S7" s="143"/>
      <c r="T7" s="143"/>
      <c r="U7" s="144"/>
      <c r="V7" s="1806"/>
      <c r="W7" s="1807"/>
      <c r="X7" s="1807"/>
      <c r="Y7" s="1807"/>
      <c r="Z7" s="1807"/>
      <c r="AA7" s="1807"/>
      <c r="AB7" s="1807"/>
      <c r="AC7" s="1807"/>
      <c r="AD7" s="1807"/>
      <c r="AE7" s="1807"/>
      <c r="AF7" s="1807"/>
      <c r="AG7" s="1807"/>
      <c r="AH7" s="1807"/>
      <c r="AI7" s="1807"/>
      <c r="AJ7" s="1807"/>
    </row>
    <row r="8" spans="1:36" ht="14.25" customHeight="1">
      <c r="A8" s="1822"/>
      <c r="B8" s="145"/>
      <c r="C8" s="145"/>
      <c r="D8" s="145"/>
      <c r="E8" s="145"/>
      <c r="F8" s="145"/>
      <c r="G8" s="145"/>
      <c r="H8" s="145"/>
      <c r="I8" s="146"/>
      <c r="J8" s="135"/>
      <c r="K8" s="135"/>
      <c r="L8" s="135"/>
      <c r="M8" s="135"/>
      <c r="N8" s="135"/>
      <c r="O8" s="135"/>
      <c r="P8" s="143"/>
      <c r="Q8" s="135"/>
      <c r="R8" s="135"/>
      <c r="S8" s="143"/>
      <c r="T8" s="143"/>
      <c r="U8" s="147"/>
      <c r="V8" s="1806"/>
      <c r="W8" s="1807"/>
      <c r="X8" s="1807"/>
      <c r="Y8" s="1807"/>
      <c r="Z8" s="1807"/>
      <c r="AA8" s="1807"/>
      <c r="AB8" s="1807"/>
      <c r="AC8" s="1807"/>
      <c r="AD8" s="1807"/>
      <c r="AE8" s="1807"/>
      <c r="AF8" s="1807"/>
      <c r="AG8" s="1807"/>
      <c r="AH8" s="1807"/>
      <c r="AI8" s="1807"/>
      <c r="AJ8" s="1807"/>
    </row>
    <row r="9" spans="1:36" ht="14.25" customHeight="1">
      <c r="A9" s="1822"/>
      <c r="B9" s="135"/>
      <c r="C9" s="585"/>
      <c r="D9" s="585"/>
      <c r="E9" s="585"/>
      <c r="F9" s="585"/>
      <c r="G9" s="585"/>
      <c r="H9" s="585"/>
      <c r="I9" s="585"/>
      <c r="J9" s="135"/>
      <c r="K9" s="135"/>
      <c r="L9" s="135"/>
      <c r="M9" s="135"/>
      <c r="N9" s="135"/>
      <c r="O9" s="135"/>
      <c r="P9" s="143"/>
      <c r="Q9" s="143"/>
      <c r="R9" s="143"/>
      <c r="S9" s="143"/>
      <c r="T9" s="143"/>
      <c r="U9" s="143"/>
      <c r="V9" s="1806"/>
      <c r="W9" s="1807"/>
      <c r="X9" s="1807"/>
      <c r="Y9" s="1807"/>
      <c r="Z9" s="1807"/>
      <c r="AA9" s="1807"/>
      <c r="AB9" s="1807"/>
      <c r="AC9" s="1807"/>
      <c r="AD9" s="1807"/>
      <c r="AE9" s="1807"/>
      <c r="AF9" s="1807"/>
      <c r="AG9" s="1807"/>
      <c r="AH9" s="1807"/>
      <c r="AI9" s="1807"/>
      <c r="AJ9" s="1807"/>
    </row>
    <row r="10" spans="1:36" ht="14.25" customHeight="1">
      <c r="A10" s="1822"/>
      <c r="B10" s="135"/>
      <c r="C10" s="135"/>
      <c r="D10" s="135"/>
      <c r="E10" s="135"/>
      <c r="F10" s="135"/>
      <c r="G10" s="135"/>
      <c r="H10" s="135"/>
      <c r="I10" s="135"/>
      <c r="J10" s="148" t="s">
        <v>324</v>
      </c>
      <c r="K10" s="149"/>
      <c r="L10" s="150"/>
      <c r="M10" s="135"/>
      <c r="N10" s="135"/>
      <c r="O10" s="135"/>
      <c r="P10" s="110"/>
      <c r="Q10" s="135"/>
      <c r="R10" s="135"/>
      <c r="S10" s="143"/>
      <c r="T10" s="143"/>
      <c r="U10" s="147"/>
      <c r="V10" s="1806"/>
      <c r="W10" s="1807"/>
      <c r="X10" s="1807"/>
      <c r="Y10" s="1807"/>
      <c r="Z10" s="1807"/>
      <c r="AA10" s="1807"/>
      <c r="AB10" s="1807"/>
      <c r="AC10" s="1807"/>
      <c r="AD10" s="1807"/>
      <c r="AE10" s="1807"/>
      <c r="AF10" s="1807"/>
      <c r="AG10" s="1807"/>
      <c r="AH10" s="1807"/>
      <c r="AI10" s="1807"/>
      <c r="AJ10" s="1807"/>
    </row>
    <row r="11" spans="1:36" ht="18.75" customHeight="1">
      <c r="A11" s="1822"/>
      <c r="B11" s="110"/>
      <c r="C11" s="110"/>
      <c r="D11" s="110"/>
      <c r="E11" s="110"/>
      <c r="F11" s="110"/>
      <c r="G11" s="110"/>
      <c r="H11" s="110"/>
      <c r="I11" s="110"/>
      <c r="J11" s="567" t="s">
        <v>325</v>
      </c>
      <c r="K11" s="567"/>
      <c r="L11" s="568"/>
      <c r="M11" s="568"/>
      <c r="N11" s="568"/>
      <c r="O11" s="568"/>
      <c r="P11" s="568"/>
      <c r="Q11" s="568"/>
      <c r="R11" s="568"/>
      <c r="S11" s="568"/>
      <c r="T11" s="568"/>
      <c r="U11" s="568"/>
      <c r="V11" s="1806"/>
      <c r="W11" s="1807"/>
      <c r="X11" s="1807"/>
      <c r="Y11" s="1807"/>
      <c r="Z11" s="1807"/>
      <c r="AA11" s="1807"/>
      <c r="AB11" s="1807"/>
      <c r="AC11" s="1807"/>
      <c r="AD11" s="1807"/>
      <c r="AE11" s="1807"/>
      <c r="AF11" s="1807"/>
      <c r="AG11" s="1807"/>
      <c r="AH11" s="1807"/>
      <c r="AI11" s="1807"/>
      <c r="AJ11" s="1807"/>
    </row>
    <row r="12" spans="1:36" ht="18.75" customHeight="1">
      <c r="A12" s="1822"/>
      <c r="B12" s="110"/>
      <c r="C12" s="110"/>
      <c r="D12" s="110"/>
      <c r="E12" s="110"/>
      <c r="F12" s="110"/>
      <c r="G12" s="110"/>
      <c r="H12" s="110"/>
      <c r="I12" s="110"/>
      <c r="J12" s="567" t="s">
        <v>326</v>
      </c>
      <c r="K12" s="567"/>
      <c r="L12" s="569"/>
      <c r="M12" s="569"/>
      <c r="N12" s="569"/>
      <c r="O12" s="569"/>
      <c r="P12" s="569"/>
      <c r="Q12" s="569"/>
      <c r="R12" s="569"/>
      <c r="S12" s="569"/>
      <c r="T12" s="569"/>
      <c r="U12" s="569"/>
      <c r="V12" s="1806"/>
      <c r="W12" s="1807"/>
      <c r="X12" s="1807"/>
      <c r="Y12" s="1807"/>
      <c r="Z12" s="1807"/>
      <c r="AA12" s="1807"/>
      <c r="AB12" s="1807"/>
      <c r="AC12" s="1807"/>
      <c r="AD12" s="1807"/>
      <c r="AE12" s="1807"/>
      <c r="AF12" s="1807"/>
      <c r="AG12" s="1807"/>
      <c r="AH12" s="1807"/>
      <c r="AI12" s="1807"/>
      <c r="AJ12" s="1807"/>
    </row>
    <row r="13" spans="1:36" ht="18.75" customHeight="1">
      <c r="A13" s="1822"/>
      <c r="B13" s="110"/>
      <c r="C13" s="110"/>
      <c r="D13" s="110"/>
      <c r="E13" s="110"/>
      <c r="F13" s="110"/>
      <c r="G13" s="110"/>
      <c r="H13" s="110"/>
      <c r="I13" s="110"/>
      <c r="J13" s="567" t="s">
        <v>327</v>
      </c>
      <c r="K13" s="567"/>
      <c r="L13" s="569"/>
      <c r="M13" s="569"/>
      <c r="N13" s="569"/>
      <c r="O13" s="569"/>
      <c r="P13" s="569"/>
      <c r="Q13" s="569"/>
      <c r="R13" s="569"/>
      <c r="S13" s="570"/>
      <c r="T13" s="571"/>
      <c r="U13" s="135"/>
      <c r="V13" s="1806"/>
      <c r="W13" s="1807"/>
      <c r="X13" s="1807"/>
      <c r="Y13" s="1807"/>
      <c r="Z13" s="1807"/>
      <c r="AA13" s="1807"/>
      <c r="AB13" s="1807"/>
      <c r="AC13" s="1807"/>
      <c r="AD13" s="1807"/>
      <c r="AE13" s="1807"/>
      <c r="AF13" s="1807"/>
      <c r="AG13" s="1807"/>
      <c r="AH13" s="1807"/>
      <c r="AI13" s="1807"/>
      <c r="AJ13" s="1807"/>
    </row>
    <row r="14" spans="1:36" ht="18.75" customHeight="1">
      <c r="A14" s="1822"/>
      <c r="B14" s="110"/>
      <c r="C14" s="110"/>
      <c r="D14" s="110"/>
      <c r="E14" s="110"/>
      <c r="F14" s="110"/>
      <c r="G14" s="110"/>
      <c r="H14" s="110"/>
      <c r="I14" s="110"/>
      <c r="J14" s="562" t="s">
        <v>328</v>
      </c>
      <c r="K14" s="562"/>
      <c r="L14" s="563"/>
      <c r="M14" s="563"/>
      <c r="N14" s="563"/>
      <c r="O14" s="563"/>
      <c r="P14" s="563"/>
      <c r="Q14" s="563"/>
      <c r="R14" s="563"/>
      <c r="S14" s="151"/>
      <c r="T14" s="435"/>
      <c r="U14" s="135"/>
      <c r="V14" s="1806"/>
      <c r="W14" s="1807"/>
      <c r="X14" s="1807"/>
      <c r="Y14" s="1807"/>
      <c r="Z14" s="1807"/>
      <c r="AA14" s="1807"/>
      <c r="AB14" s="1807"/>
      <c r="AC14" s="1807"/>
      <c r="AD14" s="1807"/>
      <c r="AE14" s="1807"/>
      <c r="AF14" s="1807"/>
      <c r="AG14" s="1807"/>
      <c r="AH14" s="1807"/>
      <c r="AI14" s="1807"/>
      <c r="AJ14" s="1807"/>
    </row>
    <row r="15" spans="1:36" ht="18.75" customHeight="1">
      <c r="A15" s="1822"/>
      <c r="B15" s="110"/>
      <c r="C15" s="110"/>
      <c r="D15" s="110"/>
      <c r="E15" s="110"/>
      <c r="F15" s="110"/>
      <c r="G15" s="110"/>
      <c r="H15" s="110"/>
      <c r="I15" s="110"/>
      <c r="J15" s="562" t="s">
        <v>329</v>
      </c>
      <c r="K15" s="562"/>
      <c r="L15" s="564"/>
      <c r="M15" s="564"/>
      <c r="N15" s="564"/>
      <c r="O15" s="564"/>
      <c r="P15" s="436"/>
      <c r="Q15" s="436"/>
      <c r="R15" s="436"/>
      <c r="S15" s="151"/>
      <c r="T15" s="435"/>
      <c r="U15" s="135"/>
      <c r="V15" s="1806"/>
      <c r="W15" s="1807"/>
      <c r="X15" s="1807"/>
      <c r="Y15" s="1807"/>
      <c r="Z15" s="1807"/>
      <c r="AA15" s="1807"/>
      <c r="AB15" s="1807"/>
      <c r="AC15" s="1807"/>
      <c r="AD15" s="1807"/>
      <c r="AE15" s="1807"/>
      <c r="AF15" s="1807"/>
      <c r="AG15" s="1807"/>
      <c r="AH15" s="1807"/>
      <c r="AI15" s="1807"/>
      <c r="AJ15" s="1807"/>
    </row>
    <row r="16" spans="1:36">
      <c r="A16" s="1822"/>
      <c r="B16" s="135"/>
      <c r="C16" s="135"/>
      <c r="D16" s="135"/>
      <c r="E16" s="135"/>
      <c r="F16" s="135"/>
      <c r="G16" s="135"/>
      <c r="H16" s="135"/>
      <c r="I16" s="135"/>
      <c r="J16" s="135"/>
      <c r="K16" s="135"/>
      <c r="L16" s="565"/>
      <c r="M16" s="565"/>
      <c r="N16" s="565"/>
      <c r="O16" s="565"/>
      <c r="P16" s="565"/>
      <c r="Q16" s="565"/>
      <c r="R16" s="565"/>
      <c r="S16" s="565"/>
      <c r="T16" s="565"/>
      <c r="U16" s="147"/>
      <c r="V16" s="1806"/>
      <c r="W16" s="1807"/>
      <c r="X16" s="1807"/>
      <c r="Y16" s="1807"/>
      <c r="Z16" s="1807"/>
      <c r="AA16" s="1807"/>
      <c r="AB16" s="1807"/>
      <c r="AC16" s="1807"/>
      <c r="AD16" s="1807"/>
      <c r="AE16" s="1807"/>
      <c r="AF16" s="1807"/>
      <c r="AG16" s="1807"/>
      <c r="AH16" s="1807"/>
      <c r="AI16" s="1807"/>
      <c r="AJ16" s="1807"/>
    </row>
    <row r="17" spans="1:36" ht="13.5" customHeight="1">
      <c r="A17" s="1822"/>
      <c r="B17" s="566" t="s">
        <v>330</v>
      </c>
      <c r="C17" s="566"/>
      <c r="D17" s="566"/>
      <c r="E17" s="566"/>
      <c r="F17" s="566"/>
      <c r="G17" s="566"/>
      <c r="H17" s="566"/>
      <c r="I17" s="566"/>
      <c r="J17" s="566"/>
      <c r="K17" s="566"/>
      <c r="L17" s="566"/>
      <c r="M17" s="566"/>
      <c r="N17" s="566"/>
      <c r="O17" s="566"/>
      <c r="P17" s="566"/>
      <c r="Q17" s="566"/>
      <c r="R17" s="566"/>
      <c r="S17" s="566"/>
      <c r="T17" s="566"/>
      <c r="U17" s="566"/>
      <c r="V17" s="1806"/>
      <c r="W17" s="1807"/>
      <c r="X17" s="1807"/>
      <c r="Y17" s="1807"/>
      <c r="Z17" s="1807"/>
      <c r="AA17" s="1807"/>
      <c r="AB17" s="1807"/>
      <c r="AC17" s="1807"/>
      <c r="AD17" s="1807"/>
      <c r="AE17" s="1807"/>
      <c r="AF17" s="1807"/>
      <c r="AG17" s="1807"/>
      <c r="AH17" s="1807"/>
      <c r="AI17" s="1807"/>
      <c r="AJ17" s="1807"/>
    </row>
    <row r="18" spans="1:36">
      <c r="A18" s="1822"/>
      <c r="B18" s="152"/>
      <c r="C18" s="152"/>
      <c r="D18" s="152"/>
      <c r="E18" s="152"/>
      <c r="F18" s="152"/>
      <c r="G18" s="152"/>
      <c r="H18" s="152"/>
      <c r="I18" s="152"/>
      <c r="J18" s="152"/>
      <c r="K18" s="152"/>
      <c r="L18" s="152"/>
      <c r="M18" s="152"/>
      <c r="N18" s="152"/>
      <c r="O18" s="152"/>
      <c r="P18" s="152"/>
      <c r="Q18" s="152"/>
      <c r="R18" s="152"/>
      <c r="S18" s="152"/>
      <c r="T18" s="152"/>
      <c r="U18" s="152"/>
      <c r="V18" s="1806"/>
      <c r="W18" s="1807"/>
      <c r="X18" s="1807"/>
      <c r="Y18" s="1807"/>
      <c r="Z18" s="1807"/>
      <c r="AA18" s="1807"/>
      <c r="AB18" s="1807"/>
      <c r="AC18" s="1807"/>
      <c r="AD18" s="1807"/>
      <c r="AE18" s="1807"/>
      <c r="AF18" s="1807"/>
      <c r="AG18" s="1807"/>
      <c r="AH18" s="1807"/>
      <c r="AI18" s="1807"/>
      <c r="AJ18" s="1807"/>
    </row>
    <row r="19" spans="1:36" ht="13.5" customHeight="1">
      <c r="A19" s="1822"/>
      <c r="B19" s="110"/>
      <c r="C19" s="546" t="s">
        <v>588</v>
      </c>
      <c r="D19" s="546"/>
      <c r="E19" s="547"/>
      <c r="F19" s="547"/>
      <c r="G19" s="547"/>
      <c r="H19" s="547"/>
      <c r="I19" s="547"/>
      <c r="J19" s="547"/>
      <c r="K19" s="547"/>
      <c r="L19" s="547"/>
      <c r="M19" s="547"/>
      <c r="N19" s="547"/>
      <c r="O19" s="547"/>
      <c r="P19" s="547"/>
      <c r="Q19" s="547"/>
      <c r="R19" s="547"/>
      <c r="S19" s="547"/>
      <c r="T19" s="547"/>
      <c r="U19" s="147"/>
      <c r="V19" s="1806"/>
      <c r="W19" s="1807"/>
      <c r="X19" s="1807"/>
      <c r="Y19" s="1807"/>
      <c r="Z19" s="1807"/>
      <c r="AA19" s="1807"/>
      <c r="AB19" s="1807"/>
      <c r="AC19" s="1807"/>
      <c r="AD19" s="1807"/>
      <c r="AE19" s="1807"/>
      <c r="AF19" s="1807"/>
      <c r="AG19" s="1807"/>
      <c r="AH19" s="1807"/>
      <c r="AI19" s="1807"/>
      <c r="AJ19" s="1807"/>
    </row>
    <row r="20" spans="1:36" ht="3" customHeight="1">
      <c r="A20" s="1822"/>
      <c r="B20" s="110"/>
      <c r="C20" s="153"/>
      <c r="D20" s="153"/>
      <c r="E20" s="154"/>
      <c r="F20" s="154"/>
      <c r="G20" s="154"/>
      <c r="H20" s="154"/>
      <c r="I20" s="154"/>
      <c r="J20" s="154"/>
      <c r="K20" s="154"/>
      <c r="L20" s="154"/>
      <c r="M20" s="154"/>
      <c r="N20" s="154"/>
      <c r="O20" s="154"/>
      <c r="P20" s="154"/>
      <c r="Q20" s="154"/>
      <c r="R20" s="154"/>
      <c r="S20" s="154"/>
      <c r="T20" s="154"/>
      <c r="U20" s="147"/>
      <c r="V20" s="1806"/>
      <c r="W20" s="1807"/>
      <c r="X20" s="1807"/>
      <c r="Y20" s="1807"/>
      <c r="Z20" s="1807"/>
      <c r="AA20" s="1807"/>
      <c r="AB20" s="1807"/>
      <c r="AC20" s="1807"/>
      <c r="AD20" s="1807"/>
      <c r="AE20" s="1807"/>
      <c r="AF20" s="1807"/>
      <c r="AG20" s="1807"/>
      <c r="AH20" s="1807"/>
      <c r="AI20" s="1807"/>
      <c r="AJ20" s="1807"/>
    </row>
    <row r="21" spans="1:36" ht="13.5" customHeight="1">
      <c r="A21" s="1822"/>
      <c r="B21" s="110"/>
      <c r="C21" s="546" t="s">
        <v>331</v>
      </c>
      <c r="D21" s="546"/>
      <c r="E21" s="547"/>
      <c r="F21" s="547"/>
      <c r="G21" s="547"/>
      <c r="H21" s="547"/>
      <c r="I21" s="547"/>
      <c r="J21" s="547"/>
      <c r="K21" s="547"/>
      <c r="L21" s="547"/>
      <c r="M21" s="547"/>
      <c r="N21" s="547"/>
      <c r="O21" s="547"/>
      <c r="P21" s="547"/>
      <c r="Q21" s="547"/>
      <c r="R21" s="547"/>
      <c r="S21" s="547"/>
      <c r="T21" s="547"/>
      <c r="U21" s="147"/>
      <c r="V21" s="1806"/>
      <c r="W21" s="1807"/>
      <c r="X21" s="1807"/>
      <c r="Y21" s="1807"/>
      <c r="Z21" s="1807"/>
      <c r="AA21" s="1807"/>
      <c r="AB21" s="1807"/>
      <c r="AC21" s="1807"/>
      <c r="AD21" s="1807"/>
      <c r="AE21" s="1807"/>
      <c r="AF21" s="1807"/>
      <c r="AG21" s="1807"/>
      <c r="AH21" s="1807"/>
      <c r="AI21" s="1807"/>
      <c r="AJ21" s="1807"/>
    </row>
    <row r="22" spans="1:36" ht="6.75" customHeight="1" thickBot="1">
      <c r="A22" s="1822"/>
      <c r="B22" s="135"/>
      <c r="C22" s="135"/>
      <c r="D22" s="135"/>
      <c r="E22" s="135"/>
      <c r="F22" s="135"/>
      <c r="G22" s="135"/>
      <c r="H22" s="135"/>
      <c r="I22" s="135"/>
      <c r="J22" s="135"/>
      <c r="K22" s="135"/>
      <c r="L22" s="135"/>
      <c r="M22" s="135"/>
      <c r="N22" s="135"/>
      <c r="O22" s="135"/>
      <c r="P22" s="548"/>
      <c r="Q22" s="548"/>
      <c r="R22" s="548"/>
      <c r="S22" s="548"/>
      <c r="T22" s="143"/>
      <c r="U22" s="147"/>
      <c r="V22" s="1806"/>
      <c r="W22" s="1807"/>
      <c r="X22" s="1807"/>
      <c r="Y22" s="1807"/>
      <c r="Z22" s="1807"/>
      <c r="AA22" s="1807"/>
      <c r="AB22" s="1807"/>
      <c r="AC22" s="1807"/>
      <c r="AD22" s="1807"/>
      <c r="AE22" s="1807"/>
      <c r="AF22" s="1807"/>
      <c r="AG22" s="1807"/>
      <c r="AH22" s="1807"/>
      <c r="AI22" s="1807"/>
      <c r="AJ22" s="1807"/>
    </row>
    <row r="23" spans="1:36" ht="20.25" customHeight="1">
      <c r="A23" s="1822"/>
      <c r="B23" s="549" t="s">
        <v>287</v>
      </c>
      <c r="C23" s="550"/>
      <c r="D23" s="550"/>
      <c r="E23" s="550"/>
      <c r="F23" s="550"/>
      <c r="G23" s="550"/>
      <c r="H23" s="550"/>
      <c r="I23" s="550"/>
      <c r="J23" s="550"/>
      <c r="K23" s="550"/>
      <c r="L23" s="550"/>
      <c r="M23" s="550"/>
      <c r="N23" s="550"/>
      <c r="O23" s="551"/>
      <c r="P23" s="552" t="s">
        <v>332</v>
      </c>
      <c r="Q23" s="554" t="s">
        <v>333</v>
      </c>
      <c r="R23" s="555"/>
      <c r="S23" s="558" t="s">
        <v>334</v>
      </c>
      <c r="T23" s="560" t="s">
        <v>335</v>
      </c>
      <c r="U23" s="147"/>
      <c r="V23" s="1806"/>
      <c r="W23" s="1807"/>
      <c r="X23" s="1807"/>
      <c r="Y23" s="1807"/>
      <c r="Z23" s="1807"/>
      <c r="AA23" s="1807"/>
      <c r="AB23" s="1807"/>
      <c r="AC23" s="1807"/>
      <c r="AD23" s="1807"/>
      <c r="AE23" s="1807"/>
      <c r="AF23" s="1807"/>
      <c r="AG23" s="1807"/>
      <c r="AH23" s="1807"/>
      <c r="AI23" s="1807"/>
      <c r="AJ23" s="1807"/>
    </row>
    <row r="24" spans="1:36" ht="20.25" customHeight="1" thickBot="1">
      <c r="A24" s="1822"/>
      <c r="B24" s="155"/>
      <c r="C24" s="539" t="s">
        <v>336</v>
      </c>
      <c r="D24" s="539"/>
      <c r="E24" s="539"/>
      <c r="F24" s="539"/>
      <c r="G24" s="539"/>
      <c r="H24" s="540"/>
      <c r="I24" s="541" t="s">
        <v>337</v>
      </c>
      <c r="J24" s="541"/>
      <c r="K24" s="541"/>
      <c r="L24" s="541"/>
      <c r="M24" s="541"/>
      <c r="N24" s="541"/>
      <c r="O24" s="541"/>
      <c r="P24" s="553"/>
      <c r="Q24" s="556"/>
      <c r="R24" s="557"/>
      <c r="S24" s="559"/>
      <c r="T24" s="561"/>
      <c r="U24" s="147"/>
      <c r="V24" s="1806"/>
      <c r="W24" s="1807"/>
      <c r="X24" s="1808" t="s">
        <v>338</v>
      </c>
      <c r="Y24" s="1808"/>
      <c r="Z24" s="1808"/>
      <c r="AA24" s="1808"/>
      <c r="AB24" s="1808"/>
      <c r="AC24" s="1808"/>
      <c r="AD24" s="1808"/>
      <c r="AE24" s="1808"/>
      <c r="AF24" s="1808"/>
      <c r="AG24" s="1808"/>
      <c r="AH24" s="1808"/>
      <c r="AI24" s="1808"/>
      <c r="AJ24" s="1807"/>
    </row>
    <row r="25" spans="1:36" ht="14.25" customHeight="1" thickTop="1">
      <c r="A25" s="1822"/>
      <c r="B25" s="542" t="s">
        <v>339</v>
      </c>
      <c r="C25" s="518" t="s">
        <v>340</v>
      </c>
      <c r="D25" s="481" t="s">
        <v>341</v>
      </c>
      <c r="E25" s="481"/>
      <c r="F25" s="481"/>
      <c r="G25" s="481"/>
      <c r="H25" s="482"/>
      <c r="I25" s="156" t="s">
        <v>342</v>
      </c>
      <c r="J25" s="543" t="s">
        <v>343</v>
      </c>
      <c r="K25" s="543"/>
      <c r="L25" s="543"/>
      <c r="M25" s="543"/>
      <c r="N25" s="543"/>
      <c r="O25" s="544"/>
      <c r="P25" s="157" t="s">
        <v>344</v>
      </c>
      <c r="Q25" s="545" t="str">
        <f>IF(P25="○","様式ア（ア）","-")</f>
        <v>様式ア（ア）</v>
      </c>
      <c r="R25" s="545"/>
      <c r="S25" s="158">
        <f>IF(P25="○",2,"-")</f>
        <v>2</v>
      </c>
      <c r="T25" s="217"/>
      <c r="U25" s="147" t="str">
        <f t="shared" ref="U25:U30" si="0">IF(P25="○",IF(T25="","←入力",""),IF(P25="",IF(T25="","","←入力不要")))</f>
        <v>←入力</v>
      </c>
      <c r="V25" s="1806"/>
      <c r="W25" s="1807"/>
      <c r="X25" s="1809">
        <v>0</v>
      </c>
      <c r="Y25" s="1809">
        <v>1</v>
      </c>
      <c r="Z25" s="1810">
        <v>1.1000000000000001</v>
      </c>
      <c r="AA25" s="1810">
        <v>1.2</v>
      </c>
      <c r="AB25" s="1810">
        <v>1.3</v>
      </c>
      <c r="AC25" s="1810">
        <v>1.4</v>
      </c>
      <c r="AD25" s="1810">
        <v>1.5</v>
      </c>
      <c r="AE25" s="1810">
        <v>1.6</v>
      </c>
      <c r="AF25" s="1810">
        <v>1.7</v>
      </c>
      <c r="AG25" s="1810">
        <v>1.8</v>
      </c>
      <c r="AH25" s="1810">
        <v>1.9</v>
      </c>
      <c r="AI25" s="1811">
        <v>2</v>
      </c>
      <c r="AJ25" s="1807"/>
    </row>
    <row r="26" spans="1:36">
      <c r="A26" s="1822"/>
      <c r="B26" s="513"/>
      <c r="C26" s="525"/>
      <c r="D26" s="483"/>
      <c r="E26" s="483"/>
      <c r="F26" s="483"/>
      <c r="G26" s="483"/>
      <c r="H26" s="484"/>
      <c r="I26" s="159" t="s">
        <v>345</v>
      </c>
      <c r="J26" s="483" t="s">
        <v>346</v>
      </c>
      <c r="K26" s="483"/>
      <c r="L26" s="483"/>
      <c r="M26" s="483"/>
      <c r="N26" s="483"/>
      <c r="O26" s="484"/>
      <c r="P26" s="160" t="s">
        <v>344</v>
      </c>
      <c r="Q26" s="528" t="str">
        <f>IF(P26="○","様式ア（イ）","-")</f>
        <v>様式ア（イ）</v>
      </c>
      <c r="R26" s="528"/>
      <c r="S26" s="161">
        <f>IF(P26="○",1,"-")</f>
        <v>1</v>
      </c>
      <c r="T26" s="218"/>
      <c r="U26" s="147" t="str">
        <f t="shared" si="0"/>
        <v>←入力</v>
      </c>
      <c r="V26" s="1806"/>
      <c r="W26" s="1807"/>
      <c r="X26" s="1812">
        <v>0</v>
      </c>
      <c r="Y26" s="1812">
        <v>1</v>
      </c>
      <c r="Z26" s="1812"/>
      <c r="AA26" s="1812"/>
      <c r="AB26" s="1812"/>
      <c r="AC26" s="1812"/>
      <c r="AD26" s="1812"/>
      <c r="AE26" s="1812"/>
      <c r="AF26" s="1812"/>
      <c r="AG26" s="1812"/>
      <c r="AH26" s="1812"/>
      <c r="AI26" s="1812"/>
      <c r="AJ26" s="1807"/>
    </row>
    <row r="27" spans="1:36">
      <c r="A27" s="1822"/>
      <c r="B27" s="513"/>
      <c r="C27" s="517" t="s">
        <v>347</v>
      </c>
      <c r="D27" s="479" t="s">
        <v>348</v>
      </c>
      <c r="E27" s="479"/>
      <c r="F27" s="479"/>
      <c r="G27" s="479"/>
      <c r="H27" s="480"/>
      <c r="I27" s="162" t="s">
        <v>342</v>
      </c>
      <c r="J27" s="437" t="s">
        <v>349</v>
      </c>
      <c r="K27" s="437"/>
      <c r="L27" s="437"/>
      <c r="M27" s="437"/>
      <c r="N27" s="476"/>
      <c r="O27" s="536"/>
      <c r="P27" s="163" t="s">
        <v>344</v>
      </c>
      <c r="Q27" s="515" t="str">
        <f>IF(P27="○","様式イ（ア）","-")</f>
        <v>様式イ（ア）</v>
      </c>
      <c r="R27" s="515"/>
      <c r="S27" s="164">
        <f>IF(P27="○",1,"-")</f>
        <v>1</v>
      </c>
      <c r="T27" s="219"/>
      <c r="U27" s="147" t="str">
        <f t="shared" si="0"/>
        <v>←入力</v>
      </c>
      <c r="V27" s="1806"/>
      <c r="W27" s="1807"/>
      <c r="X27" s="1812">
        <v>0</v>
      </c>
      <c r="Y27" s="1812">
        <v>0.5</v>
      </c>
      <c r="Z27" s="1812">
        <v>1</v>
      </c>
      <c r="AA27" s="1812"/>
      <c r="AB27" s="1812"/>
      <c r="AC27" s="1812"/>
      <c r="AD27" s="1812"/>
      <c r="AE27" s="1812"/>
      <c r="AF27" s="1812"/>
      <c r="AG27" s="1812"/>
      <c r="AH27" s="1812"/>
      <c r="AI27" s="1812"/>
      <c r="AJ27" s="1807"/>
    </row>
    <row r="28" spans="1:36">
      <c r="A28" s="1822"/>
      <c r="B28" s="513"/>
      <c r="C28" s="518"/>
      <c r="D28" s="481"/>
      <c r="E28" s="481"/>
      <c r="F28" s="481"/>
      <c r="G28" s="481"/>
      <c r="H28" s="482"/>
      <c r="I28" s="165" t="s">
        <v>345</v>
      </c>
      <c r="J28" s="166" t="s">
        <v>350</v>
      </c>
      <c r="K28" s="166"/>
      <c r="L28" s="166"/>
      <c r="M28" s="166"/>
      <c r="N28" s="537"/>
      <c r="O28" s="538"/>
      <c r="P28" s="160" t="s">
        <v>344</v>
      </c>
      <c r="Q28" s="528" t="str">
        <f>IF(P28="○","様式イ（イ）","-")</f>
        <v>様式イ（イ）</v>
      </c>
      <c r="R28" s="528"/>
      <c r="S28" s="161">
        <f>IF(P28="○",1,"-")</f>
        <v>1</v>
      </c>
      <c r="T28" s="218"/>
      <c r="U28" s="147" t="str">
        <f t="shared" si="0"/>
        <v>←入力</v>
      </c>
      <c r="V28" s="1806"/>
      <c r="W28" s="1807"/>
      <c r="X28" s="1812">
        <v>0</v>
      </c>
      <c r="Y28" s="1812">
        <v>0.5</v>
      </c>
      <c r="Z28" s="1812">
        <v>1</v>
      </c>
      <c r="AA28" s="1812"/>
      <c r="AB28" s="1812"/>
      <c r="AC28" s="1812"/>
      <c r="AD28" s="1812"/>
      <c r="AE28" s="1812"/>
      <c r="AF28" s="1812"/>
      <c r="AG28" s="1812"/>
      <c r="AH28" s="1812"/>
      <c r="AI28" s="1812"/>
      <c r="AJ28" s="1807"/>
    </row>
    <row r="29" spans="1:36">
      <c r="A29" s="1822"/>
      <c r="B29" s="513"/>
      <c r="C29" s="517" t="s">
        <v>351</v>
      </c>
      <c r="D29" s="479" t="s">
        <v>352</v>
      </c>
      <c r="E29" s="479"/>
      <c r="F29" s="479"/>
      <c r="G29" s="479"/>
      <c r="H29" s="480"/>
      <c r="I29" s="167" t="s">
        <v>342</v>
      </c>
      <c r="J29" s="491" t="s">
        <v>343</v>
      </c>
      <c r="K29" s="491"/>
      <c r="L29" s="491"/>
      <c r="M29" s="491"/>
      <c r="N29" s="491"/>
      <c r="O29" s="492"/>
      <c r="P29" s="163" t="s">
        <v>344</v>
      </c>
      <c r="Q29" s="515" t="str">
        <f>IF(P29="○","様式ウ（ア）","-")</f>
        <v>様式ウ（ア）</v>
      </c>
      <c r="R29" s="515"/>
      <c r="S29" s="164">
        <f>IF(P29="○",2,"-")</f>
        <v>2</v>
      </c>
      <c r="T29" s="219"/>
      <c r="U29" s="147" t="str">
        <f t="shared" si="0"/>
        <v>←入力</v>
      </c>
      <c r="V29" s="1806"/>
      <c r="W29" s="1807"/>
      <c r="X29" s="1812">
        <v>0</v>
      </c>
      <c r="Y29" s="1812">
        <v>1</v>
      </c>
      <c r="Z29" s="1812">
        <v>1.1000000000000001</v>
      </c>
      <c r="AA29" s="1812">
        <v>1.2</v>
      </c>
      <c r="AB29" s="1812">
        <v>1.3</v>
      </c>
      <c r="AC29" s="1812">
        <v>1.4</v>
      </c>
      <c r="AD29" s="1812">
        <v>1.5</v>
      </c>
      <c r="AE29" s="1812">
        <v>1.6</v>
      </c>
      <c r="AF29" s="1812">
        <v>1.7</v>
      </c>
      <c r="AG29" s="1812">
        <v>1.8</v>
      </c>
      <c r="AH29" s="1812">
        <v>1.9</v>
      </c>
      <c r="AI29" s="1813">
        <v>2</v>
      </c>
      <c r="AJ29" s="1807"/>
    </row>
    <row r="30" spans="1:36">
      <c r="A30" s="1822"/>
      <c r="B30" s="513"/>
      <c r="C30" s="518"/>
      <c r="D30" s="481"/>
      <c r="E30" s="481"/>
      <c r="F30" s="481"/>
      <c r="G30" s="481"/>
      <c r="H30" s="482"/>
      <c r="I30" s="168" t="s">
        <v>345</v>
      </c>
      <c r="J30" s="466" t="s">
        <v>353</v>
      </c>
      <c r="K30" s="466"/>
      <c r="L30" s="466"/>
      <c r="M30" s="466"/>
      <c r="N30" s="466"/>
      <c r="O30" s="467"/>
      <c r="P30" s="160" t="s">
        <v>344</v>
      </c>
      <c r="Q30" s="528" t="str">
        <f>IF(P30="○","様式ウ（イ）","-")</f>
        <v>様式ウ（イ）</v>
      </c>
      <c r="R30" s="528"/>
      <c r="S30" s="161">
        <f>IF(P30="○",1,"-")</f>
        <v>1</v>
      </c>
      <c r="T30" s="218"/>
      <c r="U30" s="147" t="str">
        <f t="shared" si="0"/>
        <v>←入力</v>
      </c>
      <c r="V30" s="1806"/>
      <c r="W30" s="1807"/>
      <c r="X30" s="1812">
        <v>0</v>
      </c>
      <c r="Y30" s="1812">
        <v>1</v>
      </c>
      <c r="Z30" s="1812"/>
      <c r="AA30" s="1812"/>
      <c r="AB30" s="1812"/>
      <c r="AC30" s="1812"/>
      <c r="AD30" s="1812"/>
      <c r="AE30" s="1812"/>
      <c r="AF30" s="1812"/>
      <c r="AG30" s="1812"/>
      <c r="AH30" s="1812"/>
      <c r="AI30" s="1812"/>
      <c r="AJ30" s="1807"/>
    </row>
    <row r="31" spans="1:36">
      <c r="A31" s="1822"/>
      <c r="B31" s="513"/>
      <c r="C31" s="517" t="s">
        <v>354</v>
      </c>
      <c r="D31" s="529" t="s">
        <v>355</v>
      </c>
      <c r="E31" s="530"/>
      <c r="F31" s="530"/>
      <c r="G31" s="530"/>
      <c r="H31" s="531"/>
      <c r="I31" s="167" t="s">
        <v>342</v>
      </c>
      <c r="J31" s="491" t="s">
        <v>356</v>
      </c>
      <c r="K31" s="491"/>
      <c r="L31" s="491"/>
      <c r="M31" s="491"/>
      <c r="N31" s="491"/>
      <c r="O31" s="492"/>
      <c r="P31" s="163"/>
      <c r="Q31" s="515" t="str">
        <f>IF(P31="○","様式エ(技術提案Aﾀｲﾌﾟ)","-")</f>
        <v>-</v>
      </c>
      <c r="R31" s="515"/>
      <c r="S31" s="164" t="str">
        <f>IF(P31="○",5,"-")</f>
        <v>-</v>
      </c>
      <c r="T31" s="220"/>
      <c r="U31" s="147"/>
      <c r="V31" s="1806"/>
      <c r="W31" s="1807"/>
      <c r="X31" s="1814"/>
      <c r="Y31" s="1814"/>
      <c r="Z31" s="1814"/>
      <c r="AA31" s="1814"/>
      <c r="AB31" s="1814"/>
      <c r="AC31" s="1814"/>
      <c r="AD31" s="1814"/>
      <c r="AE31" s="1814"/>
      <c r="AF31" s="1814"/>
      <c r="AG31" s="1814"/>
      <c r="AH31" s="1814"/>
      <c r="AI31" s="1814"/>
      <c r="AJ31" s="1807"/>
    </row>
    <row r="32" spans="1:36">
      <c r="A32" s="1822"/>
      <c r="B32" s="513"/>
      <c r="C32" s="518"/>
      <c r="D32" s="532"/>
      <c r="E32" s="532"/>
      <c r="F32" s="532"/>
      <c r="G32" s="532"/>
      <c r="H32" s="533"/>
      <c r="I32" s="168" t="s">
        <v>345</v>
      </c>
      <c r="J32" s="466" t="s">
        <v>357</v>
      </c>
      <c r="K32" s="466"/>
      <c r="L32" s="466"/>
      <c r="M32" s="466"/>
      <c r="N32" s="466"/>
      <c r="O32" s="467"/>
      <c r="P32" s="169"/>
      <c r="Q32" s="516" t="str">
        <f>IF(P32="○","様式エ(技術提案Aﾀｲﾌﾟ)","-")</f>
        <v>-</v>
      </c>
      <c r="R32" s="516"/>
      <c r="S32" s="170" t="str">
        <f t="shared" ref="S32:S34" si="1">IF(P32="○",5,"-")</f>
        <v>-</v>
      </c>
      <c r="T32" s="221"/>
      <c r="U32" s="147"/>
      <c r="V32" s="1806"/>
      <c r="W32" s="1807"/>
      <c r="X32" s="1814"/>
      <c r="Y32" s="1814"/>
      <c r="Z32" s="1814"/>
      <c r="AA32" s="1814"/>
      <c r="AB32" s="1814"/>
      <c r="AC32" s="1814"/>
      <c r="AD32" s="1814"/>
      <c r="AE32" s="1814"/>
      <c r="AF32" s="1814"/>
      <c r="AG32" s="1814"/>
      <c r="AH32" s="1814"/>
      <c r="AI32" s="1814"/>
      <c r="AJ32" s="1807"/>
    </row>
    <row r="33" spans="1:36">
      <c r="A33" s="1822"/>
      <c r="B33" s="513"/>
      <c r="C33" s="518"/>
      <c r="D33" s="532"/>
      <c r="E33" s="532"/>
      <c r="F33" s="532"/>
      <c r="G33" s="532"/>
      <c r="H33" s="533"/>
      <c r="I33" s="168" t="s">
        <v>358</v>
      </c>
      <c r="J33" s="466" t="s">
        <v>359</v>
      </c>
      <c r="K33" s="466"/>
      <c r="L33" s="466"/>
      <c r="M33" s="466"/>
      <c r="N33" s="466"/>
      <c r="O33" s="467"/>
      <c r="P33" s="169"/>
      <c r="Q33" s="516" t="str">
        <f>IF(P33="○","様式エ(技術提案Aﾀｲﾌﾟ)","-")</f>
        <v>-</v>
      </c>
      <c r="R33" s="516"/>
      <c r="S33" s="170" t="str">
        <f t="shared" si="1"/>
        <v>-</v>
      </c>
      <c r="T33" s="221"/>
      <c r="U33" s="147"/>
      <c r="V33" s="1806"/>
      <c r="W33" s="1807"/>
      <c r="X33" s="1814"/>
      <c r="Y33" s="1814"/>
      <c r="Z33" s="1814"/>
      <c r="AA33" s="1814"/>
      <c r="AB33" s="1814"/>
      <c r="AC33" s="1814"/>
      <c r="AD33" s="1814"/>
      <c r="AE33" s="1814"/>
      <c r="AF33" s="1814"/>
      <c r="AG33" s="1814"/>
      <c r="AH33" s="1814"/>
      <c r="AI33" s="1814"/>
      <c r="AJ33" s="1807"/>
    </row>
    <row r="34" spans="1:36">
      <c r="A34" s="1822"/>
      <c r="B34" s="513"/>
      <c r="C34" s="525"/>
      <c r="D34" s="534"/>
      <c r="E34" s="534"/>
      <c r="F34" s="534"/>
      <c r="G34" s="534"/>
      <c r="H34" s="535"/>
      <c r="I34" s="171" t="s">
        <v>360</v>
      </c>
      <c r="J34" s="498" t="s">
        <v>361</v>
      </c>
      <c r="K34" s="498"/>
      <c r="L34" s="498"/>
      <c r="M34" s="498"/>
      <c r="N34" s="498"/>
      <c r="O34" s="499"/>
      <c r="P34" s="160"/>
      <c r="Q34" s="528" t="str">
        <f>IF(P34="○","様式エ(技術提案Aﾀｲﾌﾟ)","-")</f>
        <v>-</v>
      </c>
      <c r="R34" s="528"/>
      <c r="S34" s="161" t="str">
        <f t="shared" si="1"/>
        <v>-</v>
      </c>
      <c r="T34" s="222"/>
      <c r="U34" s="147"/>
      <c r="V34" s="1806"/>
      <c r="W34" s="1807"/>
      <c r="X34" s="1814"/>
      <c r="Y34" s="1814"/>
      <c r="Z34" s="1814"/>
      <c r="AA34" s="1814"/>
      <c r="AB34" s="1814"/>
      <c r="AC34" s="1814"/>
      <c r="AD34" s="1814"/>
      <c r="AE34" s="1814"/>
      <c r="AF34" s="1814"/>
      <c r="AG34" s="1814"/>
      <c r="AH34" s="1814"/>
      <c r="AI34" s="1814"/>
      <c r="AJ34" s="1807"/>
    </row>
    <row r="35" spans="1:36">
      <c r="A35" s="1822"/>
      <c r="B35" s="513"/>
      <c r="C35" s="517" t="s">
        <v>362</v>
      </c>
      <c r="D35" s="519" t="s">
        <v>363</v>
      </c>
      <c r="E35" s="479"/>
      <c r="F35" s="479"/>
      <c r="G35" s="479"/>
      <c r="H35" s="480"/>
      <c r="I35" s="167" t="s">
        <v>342</v>
      </c>
      <c r="J35" s="491" t="s">
        <v>364</v>
      </c>
      <c r="K35" s="491"/>
      <c r="L35" s="491"/>
      <c r="M35" s="491"/>
      <c r="N35" s="491"/>
      <c r="O35" s="492"/>
      <c r="P35" s="163"/>
      <c r="Q35" s="526" t="str">
        <f>IF(P35="○","様式オ(技術提案Bﾀｲﾌﾟ)","-")</f>
        <v>-</v>
      </c>
      <c r="R35" s="527"/>
      <c r="S35" s="164" t="str">
        <f>IF(P35="○",6,"-")</f>
        <v>-</v>
      </c>
      <c r="T35" s="223"/>
      <c r="U35" s="147"/>
      <c r="V35" s="1806"/>
      <c r="W35" s="1807"/>
      <c r="X35" s="1814"/>
      <c r="Y35" s="1814"/>
      <c r="Z35" s="1814"/>
      <c r="AA35" s="1814"/>
      <c r="AB35" s="1814"/>
      <c r="AC35" s="1814"/>
      <c r="AD35" s="1814"/>
      <c r="AE35" s="1814"/>
      <c r="AF35" s="1814"/>
      <c r="AG35" s="1814"/>
      <c r="AH35" s="1814"/>
      <c r="AI35" s="1814"/>
      <c r="AJ35" s="1807"/>
    </row>
    <row r="36" spans="1:36">
      <c r="A36" s="1822"/>
      <c r="B36" s="513"/>
      <c r="C36" s="525"/>
      <c r="D36" s="483"/>
      <c r="E36" s="483"/>
      <c r="F36" s="483"/>
      <c r="G36" s="483"/>
      <c r="H36" s="484"/>
      <c r="I36" s="172" t="s">
        <v>345</v>
      </c>
      <c r="J36" s="494" t="s">
        <v>288</v>
      </c>
      <c r="K36" s="494"/>
      <c r="L36" s="494"/>
      <c r="M36" s="494"/>
      <c r="N36" s="494"/>
      <c r="O36" s="495"/>
      <c r="P36" s="160"/>
      <c r="Q36" s="528" t="str">
        <f>IF(P36="○","様式オ(技術提案Bﾀｲﾌﾟ)","-")</f>
        <v>-</v>
      </c>
      <c r="R36" s="528"/>
      <c r="S36" s="173" t="str">
        <f>IF(P36="○",4,"-")</f>
        <v>-</v>
      </c>
      <c r="T36" s="224"/>
      <c r="U36" s="147"/>
      <c r="V36" s="1806"/>
      <c r="W36" s="1807"/>
      <c r="X36" s="1814"/>
      <c r="Y36" s="1814"/>
      <c r="Z36" s="1814"/>
      <c r="AA36" s="1814"/>
      <c r="AB36" s="1814"/>
      <c r="AC36" s="1814"/>
      <c r="AD36" s="1814"/>
      <c r="AE36" s="1814"/>
      <c r="AF36" s="1814"/>
      <c r="AG36" s="1814"/>
      <c r="AH36" s="1814"/>
      <c r="AI36" s="1814"/>
      <c r="AJ36" s="1807"/>
    </row>
    <row r="37" spans="1:36">
      <c r="A37" s="1822"/>
      <c r="B37" s="513"/>
      <c r="C37" s="517" t="s">
        <v>365</v>
      </c>
      <c r="D37" s="519" t="s">
        <v>366</v>
      </c>
      <c r="E37" s="519"/>
      <c r="F37" s="519"/>
      <c r="G37" s="519"/>
      <c r="H37" s="520"/>
      <c r="I37" s="167" t="s">
        <v>342</v>
      </c>
      <c r="J37" s="174" t="s">
        <v>517</v>
      </c>
      <c r="K37" s="174"/>
      <c r="L37" s="174"/>
      <c r="M37" s="174"/>
      <c r="N37" s="174"/>
      <c r="O37" s="175"/>
      <c r="P37" s="176" t="s">
        <v>344</v>
      </c>
      <c r="Q37" s="485" t="str">
        <f>IF(P37="○","様式カ（ア）","-")</f>
        <v>様式カ（ア）</v>
      </c>
      <c r="R37" s="485"/>
      <c r="S37" s="439" t="str">
        <f>IF(P37="○","-1～-6","-""")</f>
        <v>-1～-6</v>
      </c>
      <c r="T37" s="219"/>
      <c r="U37" s="147" t="str">
        <f t="shared" ref="U37:U39" si="2">IF(P37="○",IF(T37="","←入力",""),IF(P37="",IF(T37="","","←入力不要")))</f>
        <v>←入力</v>
      </c>
      <c r="V37" s="1806"/>
      <c r="W37" s="1815"/>
      <c r="X37" s="1817">
        <v>0</v>
      </c>
      <c r="Y37" s="1817">
        <v>-1</v>
      </c>
      <c r="Z37" s="1817">
        <v>-2</v>
      </c>
      <c r="AA37" s="1817">
        <v>-3</v>
      </c>
      <c r="AB37" s="1817">
        <v>-4</v>
      </c>
      <c r="AC37" s="1817">
        <v>-5</v>
      </c>
      <c r="AD37" s="1817">
        <v>-6</v>
      </c>
      <c r="AE37" s="1817"/>
      <c r="AF37" s="1817"/>
      <c r="AG37" s="1817"/>
      <c r="AH37" s="1817"/>
      <c r="AI37" s="1817"/>
      <c r="AJ37" s="1807"/>
    </row>
    <row r="38" spans="1:36">
      <c r="A38" s="1822"/>
      <c r="B38" s="513"/>
      <c r="C38" s="518"/>
      <c r="D38" s="521"/>
      <c r="E38" s="521"/>
      <c r="F38" s="521"/>
      <c r="G38" s="521"/>
      <c r="H38" s="522"/>
      <c r="I38" s="168" t="s">
        <v>345</v>
      </c>
      <c r="J38" s="178" t="s">
        <v>369</v>
      </c>
      <c r="K38" s="178"/>
      <c r="L38" s="178"/>
      <c r="M38" s="178"/>
      <c r="N38" s="178"/>
      <c r="O38" s="179"/>
      <c r="P38" s="180" t="s">
        <v>344</v>
      </c>
      <c r="Q38" s="486" t="str">
        <f>IF(P38="○","様式カ（イ）","-")</f>
        <v>様式カ（イ）</v>
      </c>
      <c r="R38" s="486"/>
      <c r="S38" s="181">
        <f>IF(P38="○",-1,"-")</f>
        <v>-1</v>
      </c>
      <c r="T38" s="225"/>
      <c r="U38" s="147" t="str">
        <f t="shared" si="2"/>
        <v>←入力</v>
      </c>
      <c r="V38" s="1806"/>
      <c r="W38" s="1807"/>
      <c r="X38" s="1817">
        <v>0</v>
      </c>
      <c r="Y38" s="1817">
        <v>-0.5</v>
      </c>
      <c r="Z38" s="1817">
        <v>-1</v>
      </c>
      <c r="AA38" s="1817"/>
      <c r="AB38" s="1817"/>
      <c r="AC38" s="1817"/>
      <c r="AD38" s="1817"/>
      <c r="AE38" s="1817"/>
      <c r="AF38" s="1817"/>
      <c r="AG38" s="1817"/>
      <c r="AH38" s="1817"/>
      <c r="AI38" s="1817"/>
      <c r="AJ38" s="1807"/>
    </row>
    <row r="39" spans="1:36">
      <c r="A39" s="1822"/>
      <c r="B39" s="513"/>
      <c r="C39" s="518"/>
      <c r="D39" s="521"/>
      <c r="E39" s="521"/>
      <c r="F39" s="521"/>
      <c r="G39" s="521"/>
      <c r="H39" s="522"/>
      <c r="I39" s="168" t="s">
        <v>358</v>
      </c>
      <c r="J39" s="523" t="s">
        <v>518</v>
      </c>
      <c r="K39" s="523"/>
      <c r="L39" s="523"/>
      <c r="M39" s="523"/>
      <c r="N39" s="523"/>
      <c r="O39" s="524"/>
      <c r="P39" s="180" t="s">
        <v>344</v>
      </c>
      <c r="Q39" s="486" t="str">
        <f>IF(P39="○","様式カ（ウ）","-")</f>
        <v>様式カ（ウ）</v>
      </c>
      <c r="R39" s="486"/>
      <c r="S39" s="181">
        <f t="shared" ref="S39" si="3">IF(P39="○",-1,"-")</f>
        <v>-1</v>
      </c>
      <c r="T39" s="225"/>
      <c r="U39" s="147" t="str">
        <f t="shared" si="2"/>
        <v>←入力</v>
      </c>
      <c r="V39" s="1806"/>
      <c r="W39" s="1807"/>
      <c r="X39" s="1817">
        <v>0</v>
      </c>
      <c r="Y39" s="1817">
        <v>-1</v>
      </c>
      <c r="Z39" s="1817"/>
      <c r="AA39" s="1817"/>
      <c r="AB39" s="1817"/>
      <c r="AC39" s="1817"/>
      <c r="AD39" s="1817"/>
      <c r="AE39" s="1817"/>
      <c r="AF39" s="1817"/>
      <c r="AG39" s="1817"/>
      <c r="AH39" s="1817"/>
      <c r="AI39" s="1817"/>
      <c r="AJ39" s="1807"/>
    </row>
    <row r="40" spans="1:36" ht="13.5" customHeight="1">
      <c r="A40" s="1822"/>
      <c r="B40" s="512" t="s">
        <v>370</v>
      </c>
      <c r="C40" s="476" t="s">
        <v>371</v>
      </c>
      <c r="D40" s="479" t="s">
        <v>341</v>
      </c>
      <c r="E40" s="479"/>
      <c r="F40" s="479"/>
      <c r="G40" s="479"/>
      <c r="H40" s="480"/>
      <c r="I40" s="167" t="s">
        <v>342</v>
      </c>
      <c r="J40" s="491" t="s">
        <v>372</v>
      </c>
      <c r="K40" s="491"/>
      <c r="L40" s="491"/>
      <c r="M40" s="491"/>
      <c r="N40" s="491"/>
      <c r="O40" s="492"/>
      <c r="P40" s="163" t="s">
        <v>344</v>
      </c>
      <c r="Q40" s="515" t="str">
        <f>IF(P40="○","様式キ（ア）","-")</f>
        <v>様式キ（ア）</v>
      </c>
      <c r="R40" s="515"/>
      <c r="S40" s="164">
        <f>IF(P40="○",3,"-")</f>
        <v>3</v>
      </c>
      <c r="T40" s="219"/>
      <c r="U40" s="147" t="str">
        <f>IF(P40="○",IF(T40="","←入力",""),IF(P40="",IF(T40="","","←入力不要")))</f>
        <v>←入力</v>
      </c>
      <c r="V40" s="1806"/>
      <c r="W40" s="1807"/>
      <c r="X40" s="1812">
        <v>0</v>
      </c>
      <c r="Y40" s="1812">
        <v>1</v>
      </c>
      <c r="Z40" s="1812">
        <v>2</v>
      </c>
      <c r="AA40" s="1812">
        <v>3</v>
      </c>
      <c r="AB40" s="1812"/>
      <c r="AC40" s="1812"/>
      <c r="AD40" s="1812"/>
      <c r="AE40" s="1812"/>
      <c r="AF40" s="1812"/>
      <c r="AG40" s="1812"/>
      <c r="AH40" s="1812"/>
      <c r="AI40" s="1812"/>
      <c r="AJ40" s="1807"/>
    </row>
    <row r="41" spans="1:36">
      <c r="A41" s="1822"/>
      <c r="B41" s="513"/>
      <c r="C41" s="477"/>
      <c r="D41" s="481"/>
      <c r="E41" s="481"/>
      <c r="F41" s="481"/>
      <c r="G41" s="481"/>
      <c r="H41" s="482"/>
      <c r="I41" s="168" t="s">
        <v>345</v>
      </c>
      <c r="J41" s="466" t="s">
        <v>373</v>
      </c>
      <c r="K41" s="466"/>
      <c r="L41" s="466"/>
      <c r="M41" s="466"/>
      <c r="N41" s="466"/>
      <c r="O41" s="467"/>
      <c r="P41" s="169" t="s">
        <v>344</v>
      </c>
      <c r="Q41" s="516" t="str">
        <f>IF(P41="○","様式キ（イ）","-")</f>
        <v>様式キ（イ）</v>
      </c>
      <c r="R41" s="516"/>
      <c r="S41" s="170">
        <f>IF(P41="○",1,"-")</f>
        <v>1</v>
      </c>
      <c r="T41" s="225"/>
      <c r="U41" s="147" t="str">
        <f>IF(P41="○",IF(T41="","←入力",""),IF(P41="",IF(T41="","","←入力不要")))</f>
        <v>←入力</v>
      </c>
      <c r="V41" s="1806"/>
      <c r="W41" s="1807"/>
      <c r="X41" s="1812">
        <v>0</v>
      </c>
      <c r="Y41" s="1812">
        <v>0.5</v>
      </c>
      <c r="Z41" s="1812">
        <v>1</v>
      </c>
      <c r="AA41" s="1812"/>
      <c r="AB41" s="1812"/>
      <c r="AC41" s="1812"/>
      <c r="AD41" s="1812"/>
      <c r="AE41" s="1812"/>
      <c r="AF41" s="1812"/>
      <c r="AG41" s="1812"/>
      <c r="AH41" s="1812"/>
      <c r="AI41" s="1812"/>
      <c r="AJ41" s="1807"/>
    </row>
    <row r="42" spans="1:36">
      <c r="A42" s="1822"/>
      <c r="B42" s="513"/>
      <c r="C42" s="477"/>
      <c r="D42" s="481"/>
      <c r="E42" s="481"/>
      <c r="F42" s="481"/>
      <c r="G42" s="481"/>
      <c r="H42" s="482"/>
      <c r="I42" s="168" t="s">
        <v>358</v>
      </c>
      <c r="J42" s="466" t="s">
        <v>374</v>
      </c>
      <c r="K42" s="466"/>
      <c r="L42" s="466"/>
      <c r="M42" s="466"/>
      <c r="N42" s="466"/>
      <c r="O42" s="467"/>
      <c r="P42" s="169" t="s">
        <v>344</v>
      </c>
      <c r="Q42" s="516" t="str">
        <f>IF(P42="○","様式キ（ウ）","-")</f>
        <v>様式キ（ウ）</v>
      </c>
      <c r="R42" s="516"/>
      <c r="S42" s="170">
        <f>IF(P42="○",1.5,"-")</f>
        <v>1.5</v>
      </c>
      <c r="T42" s="225"/>
      <c r="U42" s="147" t="str">
        <f>IF(P42="○",IF(T42="","←入力",""),IF(P42="",IF(T42="","","←入力不要")))</f>
        <v>←入力</v>
      </c>
      <c r="V42" s="1806"/>
      <c r="W42" s="1807"/>
      <c r="X42" s="1812">
        <v>0</v>
      </c>
      <c r="Y42" s="1812">
        <v>1</v>
      </c>
      <c r="Z42" s="1812">
        <v>1.5</v>
      </c>
      <c r="AA42" s="1812"/>
      <c r="AB42" s="1812"/>
      <c r="AC42" s="1812"/>
      <c r="AD42" s="1812"/>
      <c r="AE42" s="1812"/>
      <c r="AF42" s="1812"/>
      <c r="AG42" s="1812"/>
      <c r="AH42" s="1812"/>
      <c r="AI42" s="1812"/>
      <c r="AJ42" s="1807"/>
    </row>
    <row r="43" spans="1:36">
      <c r="A43" s="1822"/>
      <c r="B43" s="513"/>
      <c r="C43" s="477"/>
      <c r="D43" s="481"/>
      <c r="E43" s="481"/>
      <c r="F43" s="481"/>
      <c r="G43" s="481"/>
      <c r="H43" s="482"/>
      <c r="I43" s="208" t="s">
        <v>408</v>
      </c>
      <c r="J43" s="466" t="s">
        <v>375</v>
      </c>
      <c r="K43" s="466"/>
      <c r="L43" s="466"/>
      <c r="M43" s="466"/>
      <c r="N43" s="466"/>
      <c r="O43" s="467"/>
      <c r="P43" s="169" t="s">
        <v>344</v>
      </c>
      <c r="Q43" s="465" t="str">
        <f>IF(P43="○","様式キ（エ）","-")</f>
        <v>様式キ（エ）</v>
      </c>
      <c r="R43" s="465"/>
      <c r="S43" s="170">
        <f>IF(P43="○",1,"-")</f>
        <v>1</v>
      </c>
      <c r="T43" s="225"/>
      <c r="U43" s="147" t="str">
        <f>IF(P43="○",IF(T43="","←入力",""),IF(P43="",IF(T43="","","←入力不要")))</f>
        <v>←入力</v>
      </c>
      <c r="V43" s="1806"/>
      <c r="W43" s="1807"/>
      <c r="X43" s="1812">
        <v>0</v>
      </c>
      <c r="Y43" s="1812">
        <v>1</v>
      </c>
      <c r="Z43" s="1812"/>
      <c r="AA43" s="1812"/>
      <c r="AB43" s="1812"/>
      <c r="AC43" s="1812"/>
      <c r="AD43" s="1812"/>
      <c r="AE43" s="1812"/>
      <c r="AF43" s="1812"/>
      <c r="AG43" s="1812"/>
      <c r="AH43" s="1812"/>
      <c r="AI43" s="1812"/>
      <c r="AJ43" s="1807"/>
    </row>
    <row r="44" spans="1:36">
      <c r="A44" s="1822"/>
      <c r="B44" s="513"/>
      <c r="C44" s="477"/>
      <c r="D44" s="481"/>
      <c r="E44" s="481"/>
      <c r="F44" s="481"/>
      <c r="G44" s="481"/>
      <c r="H44" s="482"/>
      <c r="I44" s="209" t="s">
        <v>409</v>
      </c>
      <c r="J44" s="466" t="s">
        <v>158</v>
      </c>
      <c r="K44" s="466"/>
      <c r="L44" s="466"/>
      <c r="M44" s="466"/>
      <c r="N44" s="466"/>
      <c r="O44" s="467"/>
      <c r="P44" s="169" t="s">
        <v>344</v>
      </c>
      <c r="Q44" s="465" t="str">
        <f>IF(P44="○","様式キ（オ）","-")</f>
        <v>様式キ（オ）</v>
      </c>
      <c r="R44" s="465"/>
      <c r="S44" s="170">
        <f>IF(P44="○",0.5,"-")</f>
        <v>0.5</v>
      </c>
      <c r="T44" s="225"/>
      <c r="U44" s="147" t="str">
        <f t="shared" ref="U44:U45" si="4">IF(P44="○",IF(T44="","←入力",""),IF(P44="",IF(T44="","","←入力不要")))</f>
        <v>←入力</v>
      </c>
      <c r="V44" s="1806"/>
      <c r="W44" s="1807"/>
      <c r="X44" s="1812">
        <v>0</v>
      </c>
      <c r="Y44" s="1812">
        <v>0.5</v>
      </c>
      <c r="Z44" s="1812"/>
      <c r="AA44" s="1812"/>
      <c r="AB44" s="1812"/>
      <c r="AC44" s="1812"/>
      <c r="AD44" s="1812"/>
      <c r="AE44" s="1812"/>
      <c r="AF44" s="1812"/>
      <c r="AG44" s="1812"/>
      <c r="AH44" s="1812"/>
      <c r="AI44" s="1812"/>
      <c r="AJ44" s="1807"/>
    </row>
    <row r="45" spans="1:36">
      <c r="A45" s="1822"/>
      <c r="B45" s="513"/>
      <c r="C45" s="478"/>
      <c r="D45" s="483"/>
      <c r="E45" s="483"/>
      <c r="F45" s="483"/>
      <c r="G45" s="483"/>
      <c r="H45" s="484"/>
      <c r="I45" s="210" t="s">
        <v>410</v>
      </c>
      <c r="J45" s="498" t="s">
        <v>196</v>
      </c>
      <c r="K45" s="498"/>
      <c r="L45" s="498"/>
      <c r="M45" s="498"/>
      <c r="N45" s="498"/>
      <c r="O45" s="499"/>
      <c r="P45" s="160" t="s">
        <v>344</v>
      </c>
      <c r="Q45" s="509" t="str">
        <f>IF(P45="○","様式キ（カ）","-")</f>
        <v>様式キ（カ）</v>
      </c>
      <c r="R45" s="509"/>
      <c r="S45" s="161">
        <f>IF(P45="○",1,"-")</f>
        <v>1</v>
      </c>
      <c r="T45" s="218"/>
      <c r="U45" s="147" t="str">
        <f t="shared" si="4"/>
        <v>←入力</v>
      </c>
      <c r="V45" s="1806"/>
      <c r="W45" s="1807"/>
      <c r="X45" s="1812">
        <v>0</v>
      </c>
      <c r="Y45" s="1812">
        <v>1</v>
      </c>
      <c r="Z45" s="1812"/>
      <c r="AA45" s="1812"/>
      <c r="AB45" s="1812"/>
      <c r="AC45" s="1812"/>
      <c r="AD45" s="1812"/>
      <c r="AE45" s="1812"/>
      <c r="AF45" s="1812"/>
      <c r="AG45" s="1812"/>
      <c r="AH45" s="1812"/>
      <c r="AI45" s="1812"/>
      <c r="AJ45" s="1807"/>
    </row>
    <row r="46" spans="1:36">
      <c r="A46" s="1822"/>
      <c r="B46" s="513"/>
      <c r="C46" s="476" t="s">
        <v>376</v>
      </c>
      <c r="D46" s="479" t="s">
        <v>352</v>
      </c>
      <c r="E46" s="479"/>
      <c r="F46" s="479"/>
      <c r="G46" s="479"/>
      <c r="H46" s="480"/>
      <c r="I46" s="167" t="s">
        <v>342</v>
      </c>
      <c r="J46" s="510" t="s">
        <v>377</v>
      </c>
      <c r="K46" s="510"/>
      <c r="L46" s="510"/>
      <c r="M46" s="510"/>
      <c r="N46" s="510"/>
      <c r="O46" s="511"/>
      <c r="P46" s="176"/>
      <c r="Q46" s="485" t="str">
        <f>IF(P46="○","不要","-")</f>
        <v>-</v>
      </c>
      <c r="R46" s="485"/>
      <c r="S46" s="177" t="str">
        <f>IF(P46="○",3,"-")</f>
        <v>-</v>
      </c>
      <c r="T46" s="220"/>
      <c r="U46" s="147"/>
      <c r="V46" s="1806"/>
      <c r="W46" s="1807"/>
      <c r="X46" s="1817"/>
      <c r="Y46" s="1817"/>
      <c r="Z46" s="1817"/>
      <c r="AA46" s="1817"/>
      <c r="AB46" s="1817"/>
      <c r="AC46" s="1817"/>
      <c r="AD46" s="1817"/>
      <c r="AE46" s="1817"/>
      <c r="AF46" s="1817"/>
      <c r="AG46" s="1817"/>
      <c r="AH46" s="1817"/>
      <c r="AI46" s="1817"/>
      <c r="AJ46" s="1807"/>
    </row>
    <row r="47" spans="1:36">
      <c r="A47" s="1822"/>
      <c r="B47" s="513"/>
      <c r="C47" s="477"/>
      <c r="D47" s="481"/>
      <c r="E47" s="481"/>
      <c r="F47" s="481"/>
      <c r="G47" s="481"/>
      <c r="H47" s="482"/>
      <c r="I47" s="168" t="s">
        <v>345</v>
      </c>
      <c r="J47" s="466" t="s">
        <v>378</v>
      </c>
      <c r="K47" s="466"/>
      <c r="L47" s="466"/>
      <c r="M47" s="466"/>
      <c r="N47" s="466"/>
      <c r="O47" s="467"/>
      <c r="P47" s="180"/>
      <c r="Q47" s="486" t="str">
        <f>IF(P47="○","不要","-")</f>
        <v>-</v>
      </c>
      <c r="R47" s="486"/>
      <c r="S47" s="181" t="str">
        <f>IF(P47="○",3,"-")</f>
        <v>-</v>
      </c>
      <c r="T47" s="221"/>
      <c r="U47" s="147"/>
      <c r="V47" s="1806"/>
      <c r="W47" s="1807"/>
      <c r="X47" s="1817"/>
      <c r="Y47" s="1817"/>
      <c r="Z47" s="1817"/>
      <c r="AA47" s="1817"/>
      <c r="AB47" s="1817"/>
      <c r="AC47" s="1817"/>
      <c r="AD47" s="1817"/>
      <c r="AE47" s="1817"/>
      <c r="AF47" s="1817"/>
      <c r="AG47" s="1817"/>
      <c r="AH47" s="1817"/>
      <c r="AI47" s="1817"/>
      <c r="AJ47" s="1807"/>
    </row>
    <row r="48" spans="1:36">
      <c r="A48" s="1822"/>
      <c r="B48" s="513"/>
      <c r="C48" s="477"/>
      <c r="D48" s="481"/>
      <c r="E48" s="481"/>
      <c r="F48" s="481"/>
      <c r="G48" s="481"/>
      <c r="H48" s="482"/>
      <c r="I48" s="168" t="s">
        <v>358</v>
      </c>
      <c r="J48" s="466" t="s">
        <v>379</v>
      </c>
      <c r="K48" s="466"/>
      <c r="L48" s="466"/>
      <c r="M48" s="466"/>
      <c r="N48" s="466"/>
      <c r="O48" s="467"/>
      <c r="P48" s="180"/>
      <c r="Q48" s="486" t="str">
        <f>IF(P48="○","不要","-")</f>
        <v>-</v>
      </c>
      <c r="R48" s="486"/>
      <c r="S48" s="181" t="str">
        <f>IF(P48="○",3,"-")</f>
        <v>-</v>
      </c>
      <c r="T48" s="221"/>
      <c r="U48" s="147"/>
      <c r="V48" s="1806"/>
      <c r="W48" s="1807"/>
      <c r="X48" s="1817"/>
      <c r="Y48" s="1817"/>
      <c r="Z48" s="1817"/>
      <c r="AA48" s="1817"/>
      <c r="AB48" s="1817"/>
      <c r="AC48" s="1817"/>
      <c r="AD48" s="1817"/>
      <c r="AE48" s="1817"/>
      <c r="AF48" s="1817"/>
      <c r="AG48" s="1817"/>
      <c r="AH48" s="1817"/>
      <c r="AI48" s="1817"/>
      <c r="AJ48" s="1807"/>
    </row>
    <row r="49" spans="1:36">
      <c r="A49" s="1822"/>
      <c r="B49" s="513"/>
      <c r="C49" s="477"/>
      <c r="D49" s="481"/>
      <c r="E49" s="481"/>
      <c r="F49" s="481"/>
      <c r="G49" s="481"/>
      <c r="H49" s="482"/>
      <c r="I49" s="168" t="s">
        <v>360</v>
      </c>
      <c r="J49" s="466" t="s">
        <v>198</v>
      </c>
      <c r="K49" s="466"/>
      <c r="L49" s="466"/>
      <c r="M49" s="466"/>
      <c r="N49" s="466"/>
      <c r="O49" s="467"/>
      <c r="P49" s="180" t="s">
        <v>344</v>
      </c>
      <c r="Q49" s="486" t="str">
        <f>IF(P49="○","様式ク（エ）","-")</f>
        <v>様式ク（エ）</v>
      </c>
      <c r="R49" s="486"/>
      <c r="S49" s="181">
        <f>IF(P49="○",1,"-")</f>
        <v>1</v>
      </c>
      <c r="T49" s="225"/>
      <c r="U49" s="147" t="str">
        <f t="shared" ref="U49:U66" si="5">IF(P49="○",IF(T49="","←入力",""),IF(P49="",IF(T49="","","←入力不要")))</f>
        <v>←入力</v>
      </c>
      <c r="V49" s="1806"/>
      <c r="W49" s="1807"/>
      <c r="X49" s="1817">
        <v>0</v>
      </c>
      <c r="Y49" s="1817">
        <v>1</v>
      </c>
      <c r="Z49" s="1817"/>
      <c r="AA49" s="1817"/>
      <c r="AB49" s="1817"/>
      <c r="AC49" s="1817"/>
      <c r="AD49" s="1817"/>
      <c r="AE49" s="1817"/>
      <c r="AF49" s="1817"/>
      <c r="AG49" s="1817"/>
      <c r="AH49" s="1817"/>
      <c r="AI49" s="1817"/>
      <c r="AJ49" s="1807"/>
    </row>
    <row r="50" spans="1:36">
      <c r="A50" s="1822"/>
      <c r="B50" s="513"/>
      <c r="C50" s="477"/>
      <c r="D50" s="481"/>
      <c r="E50" s="481"/>
      <c r="F50" s="481"/>
      <c r="G50" s="481"/>
      <c r="H50" s="482"/>
      <c r="I50" s="184" t="s">
        <v>367</v>
      </c>
      <c r="J50" s="466" t="s">
        <v>380</v>
      </c>
      <c r="K50" s="466"/>
      <c r="L50" s="466"/>
      <c r="M50" s="466"/>
      <c r="N50" s="466"/>
      <c r="O50" s="467"/>
      <c r="P50" s="180" t="s">
        <v>344</v>
      </c>
      <c r="Q50" s="486" t="str">
        <f>IF(P50="○","様式ク（オ）","-")</f>
        <v>様式ク（オ）</v>
      </c>
      <c r="R50" s="486"/>
      <c r="S50" s="181">
        <f>IF(P50="○",1,"-")</f>
        <v>1</v>
      </c>
      <c r="T50" s="225"/>
      <c r="U50" s="147" t="str">
        <f t="shared" si="5"/>
        <v>←入力</v>
      </c>
      <c r="V50" s="1806"/>
      <c r="W50" s="1807"/>
      <c r="X50" s="1817">
        <v>0</v>
      </c>
      <c r="Y50" s="1817">
        <v>1</v>
      </c>
      <c r="Z50" s="1817"/>
      <c r="AA50" s="1817"/>
      <c r="AB50" s="1817"/>
      <c r="AC50" s="1817"/>
      <c r="AD50" s="1817"/>
      <c r="AE50" s="1817"/>
      <c r="AF50" s="1817"/>
      <c r="AG50" s="1817"/>
      <c r="AH50" s="1817"/>
      <c r="AI50" s="1817"/>
      <c r="AJ50" s="1807"/>
    </row>
    <row r="51" spans="1:36">
      <c r="A51" s="1822"/>
      <c r="B51" s="513"/>
      <c r="C51" s="478"/>
      <c r="D51" s="483"/>
      <c r="E51" s="483"/>
      <c r="F51" s="483"/>
      <c r="G51" s="483"/>
      <c r="H51" s="484"/>
      <c r="I51" s="171" t="s">
        <v>368</v>
      </c>
      <c r="J51" s="498" t="s">
        <v>381</v>
      </c>
      <c r="K51" s="498"/>
      <c r="L51" s="498"/>
      <c r="M51" s="498"/>
      <c r="N51" s="498"/>
      <c r="O51" s="499"/>
      <c r="P51" s="182" t="s">
        <v>344</v>
      </c>
      <c r="Q51" s="487" t="str">
        <f>IF(P51="○","様式ク（カ）","-")</f>
        <v>様式ク（カ）</v>
      </c>
      <c r="R51" s="487"/>
      <c r="S51" s="183">
        <f>IF(P51="○",1,"-")</f>
        <v>1</v>
      </c>
      <c r="T51" s="218"/>
      <c r="U51" s="147" t="str">
        <f t="shared" si="5"/>
        <v>←入力</v>
      </c>
      <c r="V51" s="1806"/>
      <c r="W51" s="1807"/>
      <c r="X51" s="1817">
        <v>0</v>
      </c>
      <c r="Y51" s="1817">
        <v>0.5</v>
      </c>
      <c r="Z51" s="1817">
        <v>1</v>
      </c>
      <c r="AA51" s="1817"/>
      <c r="AB51" s="1817"/>
      <c r="AC51" s="1817"/>
      <c r="AD51" s="1817"/>
      <c r="AE51" s="1817"/>
      <c r="AF51" s="1817"/>
      <c r="AG51" s="1817"/>
      <c r="AH51" s="1817"/>
      <c r="AI51" s="1817"/>
      <c r="AJ51" s="1807"/>
    </row>
    <row r="52" spans="1:36">
      <c r="A52" s="1822"/>
      <c r="B52" s="513"/>
      <c r="C52" s="438" t="s">
        <v>382</v>
      </c>
      <c r="D52" s="479" t="s">
        <v>383</v>
      </c>
      <c r="E52" s="479"/>
      <c r="F52" s="479"/>
      <c r="G52" s="479"/>
      <c r="H52" s="480"/>
      <c r="I52" s="167" t="s">
        <v>342</v>
      </c>
      <c r="J52" s="491" t="s">
        <v>384</v>
      </c>
      <c r="K52" s="491"/>
      <c r="L52" s="491"/>
      <c r="M52" s="491"/>
      <c r="N52" s="491"/>
      <c r="O52" s="492"/>
      <c r="P52" s="185" t="s">
        <v>344</v>
      </c>
      <c r="Q52" s="500" t="str">
        <f>IF(P52="○","不要","-")</f>
        <v>不要</v>
      </c>
      <c r="R52" s="500"/>
      <c r="S52" s="186">
        <f>IF(P52="○",1,"-")</f>
        <v>1</v>
      </c>
      <c r="T52" s="226"/>
      <c r="U52" s="147" t="str">
        <f>IF(P52="○",IF(T52="","←入力",""),IF(P52="",IF(T52="","","←入力不要")))</f>
        <v>←入力</v>
      </c>
      <c r="V52" s="1806"/>
      <c r="W52" s="1807"/>
      <c r="X52" s="1817">
        <v>0</v>
      </c>
      <c r="Y52" s="1817">
        <v>0.5</v>
      </c>
      <c r="Z52" s="1817">
        <v>1</v>
      </c>
      <c r="AA52" s="1817"/>
      <c r="AB52" s="1817"/>
      <c r="AC52" s="1817"/>
      <c r="AD52" s="1817"/>
      <c r="AE52" s="1817"/>
      <c r="AF52" s="1817"/>
      <c r="AG52" s="1817"/>
      <c r="AH52" s="1817"/>
      <c r="AI52" s="1817"/>
      <c r="AJ52" s="1807"/>
    </row>
    <row r="53" spans="1:36">
      <c r="A53" s="1822"/>
      <c r="B53" s="513"/>
      <c r="C53" s="476" t="s">
        <v>385</v>
      </c>
      <c r="D53" s="479" t="s">
        <v>386</v>
      </c>
      <c r="E53" s="479"/>
      <c r="F53" s="479"/>
      <c r="G53" s="479"/>
      <c r="H53" s="480"/>
      <c r="I53" s="167" t="s">
        <v>342</v>
      </c>
      <c r="J53" s="507" t="s">
        <v>387</v>
      </c>
      <c r="K53" s="507"/>
      <c r="L53" s="507"/>
      <c r="M53" s="507"/>
      <c r="N53" s="507"/>
      <c r="O53" s="508"/>
      <c r="P53" s="176" t="s">
        <v>344</v>
      </c>
      <c r="Q53" s="485" t="str">
        <f>IF(P53="○","様式コ（ア）","-")</f>
        <v>様式コ（ア）</v>
      </c>
      <c r="R53" s="485"/>
      <c r="S53" s="177">
        <f>IF(P53="○",1.5,"-")</f>
        <v>1.5</v>
      </c>
      <c r="T53" s="219"/>
      <c r="U53" s="147" t="str">
        <f t="shared" si="5"/>
        <v>←入力</v>
      </c>
      <c r="V53" s="1806"/>
      <c r="W53" s="1807"/>
      <c r="X53" s="1817">
        <v>0</v>
      </c>
      <c r="Y53" s="1817">
        <v>0.5</v>
      </c>
      <c r="Z53" s="1817">
        <v>1</v>
      </c>
      <c r="AA53" s="1817">
        <v>1.5</v>
      </c>
      <c r="AB53" s="1817"/>
      <c r="AC53" s="1817"/>
      <c r="AD53" s="1817"/>
      <c r="AE53" s="1817"/>
      <c r="AF53" s="1817"/>
      <c r="AG53" s="1817"/>
      <c r="AH53" s="1817"/>
      <c r="AI53" s="1817"/>
      <c r="AJ53" s="1807"/>
    </row>
    <row r="54" spans="1:36">
      <c r="A54" s="1822"/>
      <c r="B54" s="513"/>
      <c r="C54" s="477"/>
      <c r="D54" s="481"/>
      <c r="E54" s="481"/>
      <c r="F54" s="481"/>
      <c r="G54" s="481"/>
      <c r="H54" s="482"/>
      <c r="I54" s="156" t="s">
        <v>345</v>
      </c>
      <c r="J54" s="187" t="s">
        <v>0</v>
      </c>
      <c r="K54" s="187"/>
      <c r="L54" s="187"/>
      <c r="M54" s="187"/>
      <c r="N54" s="187"/>
      <c r="O54" s="188"/>
      <c r="P54" s="180" t="s">
        <v>344</v>
      </c>
      <c r="Q54" s="486" t="str">
        <f>IF(P54="○","様式コ（イ）","-")</f>
        <v>様式コ（イ）</v>
      </c>
      <c r="R54" s="486"/>
      <c r="S54" s="181">
        <f t="shared" ref="S54:S66" si="6">IF(P54="○",1,"-")</f>
        <v>1</v>
      </c>
      <c r="T54" s="225"/>
      <c r="U54" s="147" t="str">
        <f t="shared" si="5"/>
        <v>←入力</v>
      </c>
      <c r="V54" s="1806"/>
      <c r="W54" s="1807"/>
      <c r="X54" s="1817">
        <v>0</v>
      </c>
      <c r="Y54" s="1817">
        <v>1</v>
      </c>
      <c r="Z54" s="1817"/>
      <c r="AA54" s="1817"/>
      <c r="AB54" s="1817"/>
      <c r="AC54" s="1817"/>
      <c r="AD54" s="1817"/>
      <c r="AE54" s="1817"/>
      <c r="AF54" s="1817"/>
      <c r="AG54" s="1817"/>
      <c r="AH54" s="1817"/>
      <c r="AI54" s="1817"/>
      <c r="AJ54" s="1807"/>
    </row>
    <row r="55" spans="1:36">
      <c r="A55" s="1822"/>
      <c r="B55" s="513"/>
      <c r="C55" s="477"/>
      <c r="D55" s="481"/>
      <c r="E55" s="481"/>
      <c r="F55" s="481"/>
      <c r="G55" s="481"/>
      <c r="H55" s="482"/>
      <c r="I55" s="172" t="s">
        <v>358</v>
      </c>
      <c r="J55" s="494" t="s">
        <v>388</v>
      </c>
      <c r="K55" s="494"/>
      <c r="L55" s="494"/>
      <c r="M55" s="494"/>
      <c r="N55" s="494"/>
      <c r="O55" s="495"/>
      <c r="P55" s="180" t="s">
        <v>344</v>
      </c>
      <c r="Q55" s="486" t="str">
        <f>IF(P55="○","様式コ（ウ）","-")</f>
        <v>様式コ（ウ）</v>
      </c>
      <c r="R55" s="486"/>
      <c r="S55" s="181">
        <f t="shared" si="6"/>
        <v>1</v>
      </c>
      <c r="T55" s="225"/>
      <c r="U55" s="147" t="str">
        <f t="shared" si="5"/>
        <v>←入力</v>
      </c>
      <c r="V55" s="1806"/>
      <c r="W55" s="1807"/>
      <c r="X55" s="1817">
        <v>0</v>
      </c>
      <c r="Y55" s="1817">
        <v>1</v>
      </c>
      <c r="Z55" s="1817"/>
      <c r="AA55" s="1817"/>
      <c r="AB55" s="1817"/>
      <c r="AC55" s="1817"/>
      <c r="AD55" s="1817"/>
      <c r="AE55" s="1817"/>
      <c r="AF55" s="1817"/>
      <c r="AG55" s="1817"/>
      <c r="AH55" s="1817"/>
      <c r="AI55" s="1817"/>
      <c r="AJ55" s="1807"/>
    </row>
    <row r="56" spans="1:36">
      <c r="A56" s="1822"/>
      <c r="B56" s="513"/>
      <c r="C56" s="477"/>
      <c r="D56" s="481"/>
      <c r="E56" s="481"/>
      <c r="F56" s="481"/>
      <c r="G56" s="481"/>
      <c r="H56" s="482"/>
      <c r="I56" s="168" t="s">
        <v>360</v>
      </c>
      <c r="J56" s="178" t="s">
        <v>231</v>
      </c>
      <c r="K56" s="178"/>
      <c r="L56" s="178"/>
      <c r="M56" s="178"/>
      <c r="N56" s="178"/>
      <c r="O56" s="179"/>
      <c r="P56" s="180" t="s">
        <v>344</v>
      </c>
      <c r="Q56" s="486" t="str">
        <f>IF(P56="○","様式コ（エ）","-")</f>
        <v>様式コ（エ）</v>
      </c>
      <c r="R56" s="486"/>
      <c r="S56" s="181">
        <f t="shared" si="6"/>
        <v>1</v>
      </c>
      <c r="T56" s="225"/>
      <c r="U56" s="147" t="str">
        <f t="shared" si="5"/>
        <v>←入力</v>
      </c>
      <c r="V56" s="1806"/>
      <c r="W56" s="1807"/>
      <c r="X56" s="1817">
        <v>0</v>
      </c>
      <c r="Y56" s="1817">
        <v>1</v>
      </c>
      <c r="Z56" s="1817"/>
      <c r="AA56" s="1817"/>
      <c r="AB56" s="1817"/>
      <c r="AC56" s="1817"/>
      <c r="AD56" s="1817"/>
      <c r="AE56" s="1817"/>
      <c r="AF56" s="1817"/>
      <c r="AG56" s="1817"/>
      <c r="AH56" s="1817"/>
      <c r="AI56" s="1817"/>
      <c r="AJ56" s="1807"/>
    </row>
    <row r="57" spans="1:36">
      <c r="A57" s="1822"/>
      <c r="B57" s="513"/>
      <c r="C57" s="477"/>
      <c r="D57" s="481"/>
      <c r="E57" s="481"/>
      <c r="F57" s="481"/>
      <c r="G57" s="481"/>
      <c r="H57" s="482"/>
      <c r="I57" s="168" t="s">
        <v>367</v>
      </c>
      <c r="J57" s="187" t="s">
        <v>589</v>
      </c>
      <c r="K57" s="187"/>
      <c r="L57" s="187"/>
      <c r="M57" s="187"/>
      <c r="N57" s="187"/>
      <c r="O57" s="188"/>
      <c r="P57" s="180" t="s">
        <v>344</v>
      </c>
      <c r="Q57" s="486" t="str">
        <f>IF(P57="○","様式コ（オ）","-")</f>
        <v>様式コ（オ）</v>
      </c>
      <c r="R57" s="486"/>
      <c r="S57" s="181">
        <f>IF(P57="○",0.5,"-")</f>
        <v>0.5</v>
      </c>
      <c r="T57" s="227"/>
      <c r="U57" s="147" t="str">
        <f t="shared" si="5"/>
        <v>←入力</v>
      </c>
      <c r="V57" s="1806"/>
      <c r="W57" s="1807"/>
      <c r="X57" s="1812">
        <v>0</v>
      </c>
      <c r="Y57" s="1812">
        <v>0.5</v>
      </c>
      <c r="Z57" s="1817"/>
      <c r="AA57" s="1817"/>
      <c r="AB57" s="1817"/>
      <c r="AC57" s="1817"/>
      <c r="AD57" s="1817"/>
      <c r="AE57" s="1817"/>
      <c r="AF57" s="1817"/>
      <c r="AG57" s="1817"/>
      <c r="AH57" s="1817"/>
      <c r="AI57" s="1817"/>
      <c r="AJ57" s="1807"/>
    </row>
    <row r="58" spans="1:36">
      <c r="A58" s="1822"/>
      <c r="B58" s="513"/>
      <c r="C58" s="501"/>
      <c r="D58" s="503"/>
      <c r="E58" s="503"/>
      <c r="F58" s="503"/>
      <c r="G58" s="503"/>
      <c r="H58" s="504"/>
      <c r="I58" s="168" t="s">
        <v>590</v>
      </c>
      <c r="J58" s="187" t="s">
        <v>447</v>
      </c>
      <c r="K58" s="187"/>
      <c r="L58" s="187"/>
      <c r="M58" s="187"/>
      <c r="N58" s="187"/>
      <c r="O58" s="188"/>
      <c r="P58" s="180" t="s">
        <v>344</v>
      </c>
      <c r="Q58" s="486" t="str">
        <f>IF(P58="○","様式コ（キ）","-")</f>
        <v>様式コ（キ）</v>
      </c>
      <c r="R58" s="486"/>
      <c r="S58" s="181">
        <f>IF(P58="○",0.5,"-")</f>
        <v>0.5</v>
      </c>
      <c r="T58" s="227"/>
      <c r="U58" s="194" t="str">
        <f t="shared" si="5"/>
        <v>←入力</v>
      </c>
      <c r="V58" s="1806"/>
      <c r="W58" s="1807"/>
      <c r="X58" s="1817">
        <v>0</v>
      </c>
      <c r="Y58" s="1817">
        <v>0.5</v>
      </c>
      <c r="Z58" s="1817"/>
      <c r="AA58" s="1817"/>
      <c r="AB58" s="1817"/>
      <c r="AC58" s="1817"/>
      <c r="AD58" s="1817"/>
      <c r="AE58" s="1817"/>
      <c r="AF58" s="1817"/>
      <c r="AG58" s="1817"/>
      <c r="AH58" s="1817"/>
      <c r="AI58" s="1817"/>
      <c r="AJ58" s="1807"/>
    </row>
    <row r="59" spans="1:36" s="195" customFormat="1">
      <c r="A59" s="1816"/>
      <c r="B59" s="513"/>
      <c r="C59" s="502"/>
      <c r="D59" s="505"/>
      <c r="E59" s="505"/>
      <c r="F59" s="505"/>
      <c r="G59" s="505"/>
      <c r="H59" s="506"/>
      <c r="I59" s="190" t="s">
        <v>591</v>
      </c>
      <c r="J59" s="191" t="s">
        <v>446</v>
      </c>
      <c r="K59" s="191"/>
      <c r="L59" s="191"/>
      <c r="M59" s="191"/>
      <c r="N59" s="191"/>
      <c r="O59" s="192"/>
      <c r="P59" s="180" t="s">
        <v>344</v>
      </c>
      <c r="Q59" s="496" t="str">
        <f>IF(P59="○","様式コ（ク）","-")</f>
        <v>様式コ（ク）</v>
      </c>
      <c r="R59" s="497"/>
      <c r="S59" s="193">
        <f>IF(P59="○",0.5,"-")</f>
        <v>0.5</v>
      </c>
      <c r="T59" s="228"/>
      <c r="U59" s="147" t="str">
        <f t="shared" si="5"/>
        <v>←入力</v>
      </c>
      <c r="V59" s="1816"/>
      <c r="W59" s="1818"/>
      <c r="X59" s="1812">
        <v>0</v>
      </c>
      <c r="Y59" s="1812">
        <v>0.5</v>
      </c>
      <c r="Z59" s="1812"/>
      <c r="AA59" s="1812"/>
      <c r="AB59" s="1812"/>
      <c r="AC59" s="1812"/>
      <c r="AD59" s="1812"/>
      <c r="AE59" s="1812"/>
      <c r="AF59" s="1812"/>
      <c r="AG59" s="1812"/>
      <c r="AH59" s="1812"/>
      <c r="AI59" s="1812"/>
      <c r="AJ59" s="1818"/>
    </row>
    <row r="60" spans="1:36">
      <c r="A60" s="1822"/>
      <c r="B60" s="513"/>
      <c r="C60" s="476" t="s">
        <v>389</v>
      </c>
      <c r="D60" s="479" t="s">
        <v>390</v>
      </c>
      <c r="E60" s="479"/>
      <c r="F60" s="479"/>
      <c r="G60" s="479"/>
      <c r="H60" s="480"/>
      <c r="I60" s="167" t="s">
        <v>342</v>
      </c>
      <c r="J60" s="174" t="s">
        <v>263</v>
      </c>
      <c r="K60" s="174"/>
      <c r="L60" s="174"/>
      <c r="M60" s="174"/>
      <c r="N60" s="174"/>
      <c r="O60" s="175"/>
      <c r="P60" s="176" t="s">
        <v>344</v>
      </c>
      <c r="Q60" s="485" t="str">
        <f>IF(P60="○","様式サ（ア）","-")</f>
        <v>様式サ（ア）</v>
      </c>
      <c r="R60" s="485"/>
      <c r="S60" s="177">
        <f t="shared" si="6"/>
        <v>1</v>
      </c>
      <c r="T60" s="219"/>
      <c r="U60" s="147" t="str">
        <f t="shared" si="5"/>
        <v>←入力</v>
      </c>
      <c r="V60" s="1806"/>
      <c r="W60" s="1807"/>
      <c r="X60" s="1817">
        <v>0</v>
      </c>
      <c r="Y60" s="1817">
        <v>0.5</v>
      </c>
      <c r="Z60" s="1817">
        <v>1</v>
      </c>
      <c r="AA60" s="1817"/>
      <c r="AB60" s="1817"/>
      <c r="AC60" s="1817"/>
      <c r="AD60" s="1817"/>
      <c r="AE60" s="1817"/>
      <c r="AF60" s="1817"/>
      <c r="AG60" s="1817"/>
      <c r="AH60" s="1817"/>
      <c r="AI60" s="1817"/>
      <c r="AJ60" s="1807"/>
    </row>
    <row r="61" spans="1:36">
      <c r="A61" s="1822"/>
      <c r="B61" s="513"/>
      <c r="C61" s="477"/>
      <c r="D61" s="481"/>
      <c r="E61" s="481"/>
      <c r="F61" s="481"/>
      <c r="G61" s="481"/>
      <c r="H61" s="482"/>
      <c r="I61" s="168" t="s">
        <v>345</v>
      </c>
      <c r="J61" s="187" t="s">
        <v>579</v>
      </c>
      <c r="K61" s="187"/>
      <c r="L61" s="187"/>
      <c r="M61" s="187"/>
      <c r="N61" s="187"/>
      <c r="O61" s="188"/>
      <c r="P61" s="180" t="s">
        <v>344</v>
      </c>
      <c r="Q61" s="486" t="str">
        <f>IF(P61="○","様式サ（イ）","-")</f>
        <v>様式サ（イ）</v>
      </c>
      <c r="R61" s="486"/>
      <c r="S61" s="181">
        <f t="shared" si="6"/>
        <v>1</v>
      </c>
      <c r="T61" s="225"/>
      <c r="U61" s="147" t="str">
        <f>IF(P61="○",IF(T61="","←入力",""),IF(P61="",IF(T61="","","←入力不要")))</f>
        <v>←入力</v>
      </c>
      <c r="V61" s="1806"/>
      <c r="W61" s="1807"/>
      <c r="X61" s="1817">
        <v>0</v>
      </c>
      <c r="Y61" s="1817">
        <v>0.5</v>
      </c>
      <c r="Z61" s="1817">
        <v>1</v>
      </c>
      <c r="AA61" s="1817"/>
      <c r="AB61" s="1817"/>
      <c r="AC61" s="1817"/>
      <c r="AD61" s="1817"/>
      <c r="AE61" s="1817"/>
      <c r="AF61" s="1817"/>
      <c r="AG61" s="1817"/>
      <c r="AH61" s="1817"/>
      <c r="AI61" s="1817"/>
      <c r="AJ61" s="1807"/>
    </row>
    <row r="62" spans="1:36">
      <c r="A62" s="1822"/>
      <c r="B62" s="513"/>
      <c r="C62" s="478"/>
      <c r="D62" s="483"/>
      <c r="E62" s="483"/>
      <c r="F62" s="483"/>
      <c r="G62" s="483"/>
      <c r="H62" s="484"/>
      <c r="I62" s="171" t="s">
        <v>360</v>
      </c>
      <c r="J62" s="1823" t="s">
        <v>598</v>
      </c>
      <c r="K62" s="402"/>
      <c r="L62" s="402"/>
      <c r="M62" s="402"/>
      <c r="N62" s="402"/>
      <c r="O62" s="403"/>
      <c r="P62" s="182" t="s">
        <v>344</v>
      </c>
      <c r="Q62" s="487" t="str">
        <f>IF(P62="○","様式サ（エ）","-")</f>
        <v>様式サ（エ）</v>
      </c>
      <c r="R62" s="487"/>
      <c r="S62" s="183">
        <f>IF(P62="○",1,"-")</f>
        <v>1</v>
      </c>
      <c r="T62" s="228"/>
      <c r="U62" s="147" t="str">
        <f>IF(P62="○",IF(T62="","←入力",""),IF(P62="",IF(T62="","","←入力不要")))</f>
        <v>←入力</v>
      </c>
      <c r="V62" s="1806"/>
      <c r="W62" s="1807"/>
      <c r="X62" s="1817">
        <v>0</v>
      </c>
      <c r="Y62" s="1817">
        <v>1</v>
      </c>
      <c r="Z62" s="1817"/>
      <c r="AA62" s="1817"/>
      <c r="AB62" s="1817"/>
      <c r="AC62" s="1817"/>
      <c r="AD62" s="1817"/>
      <c r="AE62" s="1817"/>
      <c r="AF62" s="1817"/>
      <c r="AG62" s="1817"/>
      <c r="AH62" s="1817"/>
      <c r="AI62" s="1817"/>
      <c r="AJ62" s="1807"/>
    </row>
    <row r="63" spans="1:36">
      <c r="A63" s="1822"/>
      <c r="B63" s="513"/>
      <c r="C63" s="401" t="s">
        <v>595</v>
      </c>
      <c r="D63" s="447" t="s">
        <v>596</v>
      </c>
      <c r="E63" s="447"/>
      <c r="F63" s="447"/>
      <c r="G63" s="447"/>
      <c r="H63" s="448"/>
      <c r="I63" s="443" t="s">
        <v>342</v>
      </c>
      <c r="J63" s="211" t="s">
        <v>597</v>
      </c>
      <c r="K63" s="211"/>
      <c r="L63" s="211"/>
      <c r="M63" s="211"/>
      <c r="N63" s="211"/>
      <c r="O63" s="444"/>
      <c r="P63" s="262" t="s">
        <v>344</v>
      </c>
      <c r="Q63" s="449" t="str">
        <f>IF(P63="○","様式シ（ア）","-")</f>
        <v>様式シ（ア）</v>
      </c>
      <c r="R63" s="449"/>
      <c r="S63" s="442">
        <f>IF(P63="○",2,"-")</f>
        <v>2</v>
      </c>
      <c r="T63" s="263"/>
      <c r="U63" s="147" t="str">
        <f>IF(P63="○",IF(T63="","←入力",""),IF(P63="",IF(T63="","","←入力不要")))</f>
        <v>←入力</v>
      </c>
      <c r="V63" s="1806"/>
      <c r="W63" s="1807"/>
      <c r="X63" s="1817">
        <v>0</v>
      </c>
      <c r="Y63" s="1817">
        <v>0.5</v>
      </c>
      <c r="Z63" s="1817">
        <v>1</v>
      </c>
      <c r="AA63" s="1817">
        <v>2</v>
      </c>
      <c r="AB63" s="1817"/>
      <c r="AC63" s="1817"/>
      <c r="AD63" s="1817"/>
      <c r="AE63" s="1817"/>
      <c r="AF63" s="1817"/>
      <c r="AG63" s="1817"/>
      <c r="AH63" s="1817"/>
      <c r="AI63" s="1817"/>
      <c r="AJ63" s="1807"/>
    </row>
    <row r="64" spans="1:36">
      <c r="A64" s="1822"/>
      <c r="B64" s="513"/>
      <c r="C64" s="488" t="s">
        <v>411</v>
      </c>
      <c r="D64" s="479" t="s">
        <v>391</v>
      </c>
      <c r="E64" s="479"/>
      <c r="F64" s="479"/>
      <c r="G64" s="479"/>
      <c r="H64" s="480"/>
      <c r="I64" s="265" t="s">
        <v>342</v>
      </c>
      <c r="J64" s="491" t="s">
        <v>392</v>
      </c>
      <c r="K64" s="491"/>
      <c r="L64" s="491"/>
      <c r="M64" s="491"/>
      <c r="N64" s="491"/>
      <c r="O64" s="492"/>
      <c r="P64" s="176" t="s">
        <v>344</v>
      </c>
      <c r="Q64" s="493" t="str">
        <f>IF(P64="○","様式ス（ア）","-")</f>
        <v>様式ス（ア）</v>
      </c>
      <c r="R64" s="493"/>
      <c r="S64" s="177">
        <f t="shared" si="6"/>
        <v>1</v>
      </c>
      <c r="T64" s="219"/>
      <c r="U64" s="147" t="str">
        <f t="shared" si="5"/>
        <v>←入力</v>
      </c>
      <c r="V64" s="1806"/>
      <c r="W64" s="1807"/>
      <c r="X64" s="1817">
        <v>0</v>
      </c>
      <c r="Y64" s="1817">
        <v>0.5</v>
      </c>
      <c r="Z64" s="1817">
        <v>1</v>
      </c>
      <c r="AA64" s="1817"/>
      <c r="AB64" s="1817"/>
      <c r="AC64" s="1817"/>
      <c r="AD64" s="1817"/>
      <c r="AE64" s="1817"/>
      <c r="AF64" s="1817"/>
      <c r="AG64" s="1817"/>
      <c r="AH64" s="1817"/>
      <c r="AI64" s="1817"/>
      <c r="AJ64" s="1807"/>
    </row>
    <row r="65" spans="1:36">
      <c r="A65" s="1822"/>
      <c r="B65" s="513"/>
      <c r="C65" s="489"/>
      <c r="D65" s="481"/>
      <c r="E65" s="481"/>
      <c r="F65" s="481"/>
      <c r="G65" s="481"/>
      <c r="H65" s="482"/>
      <c r="I65" s="261" t="s">
        <v>345</v>
      </c>
      <c r="J65" s="466" t="s">
        <v>393</v>
      </c>
      <c r="K65" s="466"/>
      <c r="L65" s="466"/>
      <c r="M65" s="466"/>
      <c r="N65" s="466"/>
      <c r="O65" s="467"/>
      <c r="P65" s="180" t="s">
        <v>344</v>
      </c>
      <c r="Q65" s="465" t="str">
        <f>IF(P65="○","様式ス（イ）","-")</f>
        <v>様式ス（イ）</v>
      </c>
      <c r="R65" s="465"/>
      <c r="S65" s="181">
        <f t="shared" si="6"/>
        <v>1</v>
      </c>
      <c r="T65" s="225"/>
      <c r="U65" s="147" t="str">
        <f t="shared" si="5"/>
        <v>←入力</v>
      </c>
      <c r="V65" s="1806"/>
      <c r="W65" s="1807"/>
      <c r="X65" s="1817">
        <v>0</v>
      </c>
      <c r="Y65" s="1817">
        <v>1</v>
      </c>
      <c r="Z65" s="1817"/>
      <c r="AA65" s="1817"/>
      <c r="AB65" s="1817"/>
      <c r="AC65" s="1817"/>
      <c r="AD65" s="1817"/>
      <c r="AE65" s="1817"/>
      <c r="AF65" s="1817"/>
      <c r="AG65" s="1817"/>
      <c r="AH65" s="1817"/>
      <c r="AI65" s="1817"/>
      <c r="AJ65" s="1807"/>
    </row>
    <row r="66" spans="1:36">
      <c r="A66" s="1822"/>
      <c r="B66" s="514"/>
      <c r="C66" s="490"/>
      <c r="D66" s="483"/>
      <c r="E66" s="483"/>
      <c r="F66" s="483"/>
      <c r="G66" s="483"/>
      <c r="H66" s="484"/>
      <c r="I66" s="261" t="s">
        <v>358</v>
      </c>
      <c r="J66" s="466" t="s">
        <v>495</v>
      </c>
      <c r="K66" s="466"/>
      <c r="L66" s="466"/>
      <c r="M66" s="466"/>
      <c r="N66" s="466"/>
      <c r="O66" s="467"/>
      <c r="P66" s="182" t="s">
        <v>344</v>
      </c>
      <c r="Q66" s="468" t="str">
        <f>IF(P66="○","様式ス（ウ）","-")</f>
        <v>様式ス（ウ）</v>
      </c>
      <c r="R66" s="468"/>
      <c r="S66" s="183">
        <f t="shared" si="6"/>
        <v>1</v>
      </c>
      <c r="T66" s="264"/>
      <c r="U66" s="147" t="str">
        <f t="shared" si="5"/>
        <v>←入力</v>
      </c>
      <c r="V66" s="1806"/>
      <c r="W66" s="1807"/>
      <c r="X66" s="1817">
        <v>0</v>
      </c>
      <c r="Y66" s="1817">
        <v>0.2</v>
      </c>
      <c r="Z66" s="1817">
        <v>0.4</v>
      </c>
      <c r="AA66" s="1817">
        <v>0.6</v>
      </c>
      <c r="AB66" s="1817">
        <v>0.8</v>
      </c>
      <c r="AC66" s="1817">
        <v>1</v>
      </c>
      <c r="AD66" s="1817"/>
      <c r="AE66" s="1817"/>
      <c r="AF66" s="1817"/>
      <c r="AG66" s="1817"/>
      <c r="AH66" s="1817"/>
      <c r="AI66" s="1817"/>
      <c r="AJ66" s="1807"/>
    </row>
    <row r="67" spans="1:36" ht="13.5" thickBot="1">
      <c r="A67" s="1822"/>
      <c r="B67" s="469" t="s">
        <v>394</v>
      </c>
      <c r="C67" s="470"/>
      <c r="D67" s="470"/>
      <c r="E67" s="470"/>
      <c r="F67" s="470"/>
      <c r="G67" s="470"/>
      <c r="H67" s="470"/>
      <c r="I67" s="470"/>
      <c r="J67" s="470"/>
      <c r="K67" s="470"/>
      <c r="L67" s="470"/>
      <c r="M67" s="470"/>
      <c r="N67" s="470"/>
      <c r="O67" s="471"/>
      <c r="P67" s="196"/>
      <c r="Q67" s="472"/>
      <c r="R67" s="472"/>
      <c r="S67" s="440">
        <f>SUM(S25:S36,S40:S66)</f>
        <v>34</v>
      </c>
      <c r="T67" s="197" t="s">
        <v>395</v>
      </c>
      <c r="U67" s="147"/>
      <c r="V67" s="1806"/>
      <c r="W67" s="1807"/>
      <c r="X67" s="1820"/>
      <c r="Y67" s="1820"/>
      <c r="Z67" s="1820"/>
      <c r="AA67" s="1820"/>
      <c r="AB67" s="1820"/>
      <c r="AC67" s="1807"/>
      <c r="AD67" s="1807"/>
      <c r="AE67" s="1807"/>
      <c r="AF67" s="1807"/>
      <c r="AG67" s="1807"/>
      <c r="AH67" s="1807"/>
      <c r="AI67" s="1807"/>
      <c r="AJ67" s="1807"/>
    </row>
    <row r="68" spans="1:36">
      <c r="A68" s="1822"/>
      <c r="B68" s="135"/>
      <c r="C68" s="135"/>
      <c r="D68" s="135"/>
      <c r="E68" s="135"/>
      <c r="F68" s="135"/>
      <c r="G68" s="135"/>
      <c r="H68" s="135"/>
      <c r="I68" s="135"/>
      <c r="J68" s="135"/>
      <c r="K68" s="135"/>
      <c r="L68" s="135"/>
      <c r="M68" s="135"/>
      <c r="N68" s="135"/>
      <c r="O68" s="135"/>
      <c r="P68" s="143"/>
      <c r="Q68" s="135"/>
      <c r="R68" s="135"/>
      <c r="S68" s="143"/>
      <c r="T68" s="143"/>
      <c r="U68" s="147"/>
      <c r="V68" s="1806"/>
      <c r="W68" s="1807"/>
      <c r="X68" s="1820"/>
      <c r="Y68" s="1820"/>
      <c r="Z68" s="1820"/>
      <c r="AA68" s="1820"/>
      <c r="AB68" s="1820"/>
      <c r="AC68" s="1807"/>
      <c r="AD68" s="1807"/>
      <c r="AE68" s="1807"/>
      <c r="AF68" s="1807"/>
      <c r="AG68" s="1807"/>
      <c r="AH68" s="1807"/>
      <c r="AI68" s="1807"/>
      <c r="AJ68" s="1807"/>
    </row>
    <row r="69" spans="1:36">
      <c r="A69" s="1822"/>
      <c r="B69" s="473" t="s">
        <v>396</v>
      </c>
      <c r="C69" s="474"/>
      <c r="D69" s="474"/>
      <c r="E69" s="474"/>
      <c r="F69" s="474"/>
      <c r="G69" s="474"/>
      <c r="H69" s="474"/>
      <c r="I69" s="474"/>
      <c r="J69" s="474"/>
      <c r="K69" s="475"/>
      <c r="L69" s="135"/>
      <c r="M69" s="135"/>
      <c r="N69" s="135"/>
      <c r="O69" s="135"/>
      <c r="P69" s="143"/>
      <c r="Q69" s="135"/>
      <c r="R69" s="135"/>
      <c r="S69" s="143"/>
      <c r="T69" s="143"/>
      <c r="U69" s="147"/>
      <c r="V69" s="1806"/>
      <c r="W69" s="1807"/>
      <c r="X69" s="1807"/>
      <c r="Y69" s="1807"/>
      <c r="Z69" s="1807"/>
      <c r="AA69" s="1807"/>
      <c r="AB69" s="1807"/>
      <c r="AC69" s="1807"/>
      <c r="AD69" s="1807"/>
      <c r="AE69" s="1807"/>
      <c r="AF69" s="1807"/>
      <c r="AG69" s="1807"/>
      <c r="AH69" s="1807"/>
      <c r="AI69" s="1807"/>
      <c r="AJ69" s="1807"/>
    </row>
    <row r="70" spans="1:36" ht="13.5" customHeight="1" thickBot="1">
      <c r="A70" s="1822"/>
      <c r="B70" s="198"/>
      <c r="C70" s="198"/>
      <c r="D70" s="198"/>
      <c r="E70" s="198"/>
      <c r="F70" s="198"/>
      <c r="G70" s="198"/>
      <c r="H70" s="198"/>
      <c r="I70" s="198"/>
      <c r="J70" s="198"/>
      <c r="K70" s="198"/>
      <c r="L70" s="135"/>
      <c r="M70" s="135"/>
      <c r="N70" s="135"/>
      <c r="O70" s="135"/>
      <c r="P70" s="143"/>
      <c r="Q70" s="135"/>
      <c r="R70" s="199"/>
      <c r="S70" s="135"/>
      <c r="T70" s="135"/>
      <c r="U70" s="147"/>
      <c r="V70" s="1806"/>
      <c r="W70" s="1807"/>
      <c r="X70" s="1807"/>
      <c r="Y70" s="1807"/>
      <c r="Z70" s="1807"/>
      <c r="AA70" s="1807"/>
      <c r="AB70" s="1807"/>
      <c r="AC70" s="1807"/>
      <c r="AD70" s="1807"/>
      <c r="AE70" s="1807"/>
      <c r="AF70" s="1807"/>
      <c r="AG70" s="1807"/>
      <c r="AH70" s="1807"/>
      <c r="AI70" s="1807"/>
      <c r="AJ70" s="1807"/>
    </row>
    <row r="71" spans="1:36" ht="13.5" customHeight="1">
      <c r="A71" s="1822"/>
      <c r="B71" s="200" t="s">
        <v>397</v>
      </c>
      <c r="C71" s="450" t="s">
        <v>592</v>
      </c>
      <c r="D71" s="450"/>
      <c r="E71" s="450"/>
      <c r="F71" s="450"/>
      <c r="G71" s="450"/>
      <c r="H71" s="450"/>
      <c r="I71" s="450"/>
      <c r="J71" s="450"/>
      <c r="K71" s="450"/>
      <c r="L71" s="450"/>
      <c r="M71" s="450"/>
      <c r="N71" s="450"/>
      <c r="O71" s="450"/>
      <c r="P71" s="450"/>
      <c r="Q71" s="450"/>
      <c r="R71" s="451"/>
      <c r="S71" s="452" t="s">
        <v>286</v>
      </c>
      <c r="T71" s="455"/>
      <c r="U71" s="456"/>
      <c r="V71" s="1819"/>
      <c r="W71" s="1821"/>
      <c r="X71" s="1807"/>
      <c r="Y71" s="1807"/>
      <c r="Z71" s="1807"/>
      <c r="AA71" s="1807"/>
      <c r="AB71" s="1807"/>
      <c r="AC71" s="1807"/>
      <c r="AD71" s="1807"/>
      <c r="AE71" s="1807"/>
      <c r="AF71" s="1807"/>
      <c r="AG71" s="1807"/>
      <c r="AH71" s="1807"/>
      <c r="AI71" s="1807"/>
      <c r="AJ71" s="1807"/>
    </row>
    <row r="72" spans="1:36" ht="13.5" customHeight="1">
      <c r="A72" s="1822"/>
      <c r="B72" s="200" t="s">
        <v>397</v>
      </c>
      <c r="C72" s="461" t="s">
        <v>593</v>
      </c>
      <c r="D72" s="461"/>
      <c r="E72" s="461"/>
      <c r="F72" s="461"/>
      <c r="G72" s="461"/>
      <c r="H72" s="461"/>
      <c r="I72" s="461"/>
      <c r="J72" s="461"/>
      <c r="K72" s="461"/>
      <c r="L72" s="461"/>
      <c r="M72" s="461"/>
      <c r="N72" s="461"/>
      <c r="O72" s="461"/>
      <c r="P72" s="461"/>
      <c r="Q72" s="461"/>
      <c r="R72" s="462"/>
      <c r="S72" s="453"/>
      <c r="T72" s="457"/>
      <c r="U72" s="458"/>
      <c r="V72" s="1819"/>
      <c r="W72" s="1821"/>
      <c r="X72" s="1807"/>
      <c r="Y72" s="1807"/>
      <c r="Z72" s="1807"/>
      <c r="AA72" s="1807"/>
      <c r="AB72" s="1807"/>
      <c r="AC72" s="1807"/>
      <c r="AD72" s="1807"/>
      <c r="AE72" s="1807"/>
      <c r="AF72" s="1807"/>
      <c r="AG72" s="1807"/>
      <c r="AH72" s="1807"/>
      <c r="AI72" s="1807"/>
      <c r="AJ72" s="1807"/>
    </row>
    <row r="73" spans="1:36" ht="35" customHeight="1">
      <c r="A73" s="1822"/>
      <c r="B73" s="441" t="s">
        <v>397</v>
      </c>
      <c r="C73" s="461" t="s">
        <v>594</v>
      </c>
      <c r="D73" s="461"/>
      <c r="E73" s="461"/>
      <c r="F73" s="461"/>
      <c r="G73" s="461"/>
      <c r="H73" s="461"/>
      <c r="I73" s="461"/>
      <c r="J73" s="461"/>
      <c r="K73" s="461"/>
      <c r="L73" s="461"/>
      <c r="M73" s="461"/>
      <c r="N73" s="461"/>
      <c r="O73" s="461"/>
      <c r="P73" s="461"/>
      <c r="Q73" s="461"/>
      <c r="R73" s="462"/>
      <c r="S73" s="453"/>
      <c r="T73" s="457"/>
      <c r="U73" s="458"/>
      <c r="V73" s="1819"/>
      <c r="W73" s="1821"/>
      <c r="X73" s="1807"/>
      <c r="Y73" s="1807"/>
      <c r="Z73" s="1807"/>
      <c r="AA73" s="1807"/>
      <c r="AB73" s="1807"/>
      <c r="AC73" s="1807"/>
      <c r="AD73" s="1807"/>
      <c r="AE73" s="1807"/>
      <c r="AF73" s="1807"/>
      <c r="AG73" s="1807"/>
      <c r="AH73" s="1807"/>
      <c r="AI73" s="1807"/>
      <c r="AJ73" s="1807"/>
    </row>
    <row r="74" spans="1:36" ht="13.5" customHeight="1">
      <c r="A74" s="1822"/>
      <c r="B74" s="200" t="s">
        <v>397</v>
      </c>
      <c r="C74" s="450" t="s">
        <v>398</v>
      </c>
      <c r="D74" s="450"/>
      <c r="E74" s="450"/>
      <c r="F74" s="450"/>
      <c r="G74" s="450"/>
      <c r="H74" s="450"/>
      <c r="I74" s="450"/>
      <c r="J74" s="450"/>
      <c r="K74" s="450"/>
      <c r="L74" s="450"/>
      <c r="M74" s="450"/>
      <c r="N74" s="450"/>
      <c r="O74" s="450"/>
      <c r="P74" s="450"/>
      <c r="Q74" s="450"/>
      <c r="R74" s="451"/>
      <c r="S74" s="453"/>
      <c r="T74" s="457"/>
      <c r="U74" s="458"/>
      <c r="V74" s="1819"/>
      <c r="W74" s="1821"/>
      <c r="X74" s="1807"/>
      <c r="Y74" s="1807"/>
      <c r="Z74" s="1807"/>
      <c r="AA74" s="1807"/>
      <c r="AB74" s="1807"/>
      <c r="AC74" s="1807"/>
      <c r="AD74" s="1807"/>
      <c r="AE74" s="1807"/>
      <c r="AF74" s="1807"/>
      <c r="AG74" s="1807"/>
      <c r="AH74" s="1807"/>
      <c r="AI74" s="1807"/>
      <c r="AJ74" s="1807"/>
    </row>
    <row r="75" spans="1:36" ht="14.25" customHeight="1" thickBot="1">
      <c r="A75" s="1822"/>
      <c r="B75" s="200" t="s">
        <v>397</v>
      </c>
      <c r="C75" s="463" t="s">
        <v>421</v>
      </c>
      <c r="D75" s="463"/>
      <c r="E75" s="463"/>
      <c r="F75" s="463"/>
      <c r="G75" s="463"/>
      <c r="H75" s="463"/>
      <c r="I75" s="463"/>
      <c r="J75" s="463"/>
      <c r="K75" s="463"/>
      <c r="L75" s="463"/>
      <c r="M75" s="463"/>
      <c r="N75" s="463"/>
      <c r="O75" s="463"/>
      <c r="P75" s="463"/>
      <c r="Q75" s="463"/>
      <c r="R75" s="464"/>
      <c r="S75" s="454"/>
      <c r="T75" s="459"/>
      <c r="U75" s="460"/>
      <c r="V75" s="1806"/>
      <c r="W75" s="1807"/>
      <c r="X75" s="1807"/>
      <c r="Y75" s="1807"/>
      <c r="Z75" s="1807"/>
      <c r="AA75" s="1807"/>
      <c r="AB75" s="1807"/>
      <c r="AC75" s="1807"/>
      <c r="AD75" s="1807"/>
      <c r="AE75" s="1807"/>
      <c r="AF75" s="1807"/>
      <c r="AG75" s="1807"/>
      <c r="AH75" s="1807"/>
      <c r="AI75" s="1807"/>
      <c r="AJ75" s="1807"/>
    </row>
    <row r="76" spans="1:36">
      <c r="A76" s="1822"/>
      <c r="B76" s="200"/>
      <c r="C76" s="445"/>
      <c r="D76" s="445"/>
      <c r="E76" s="445"/>
      <c r="F76" s="445"/>
      <c r="G76" s="445"/>
      <c r="H76" s="445"/>
      <c r="I76" s="445"/>
      <c r="J76" s="445"/>
      <c r="K76" s="445"/>
      <c r="L76" s="445"/>
      <c r="M76" s="445"/>
      <c r="N76" s="445"/>
      <c r="O76" s="445"/>
      <c r="P76" s="445"/>
      <c r="Q76" s="445"/>
      <c r="R76" s="201"/>
      <c r="S76" s="143"/>
      <c r="T76" s="143"/>
      <c r="U76" s="147"/>
      <c r="V76" s="1806"/>
      <c r="W76" s="1807"/>
      <c r="X76" s="1807"/>
      <c r="Y76" s="1807"/>
      <c r="Z76" s="1807"/>
      <c r="AA76" s="1807"/>
      <c r="AB76" s="1807"/>
      <c r="AC76" s="1807"/>
      <c r="AD76" s="1807"/>
      <c r="AE76" s="1807"/>
      <c r="AF76" s="1807"/>
      <c r="AG76" s="1807"/>
      <c r="AH76" s="1807"/>
      <c r="AI76" s="1807"/>
      <c r="AJ76" s="1807"/>
    </row>
    <row r="77" spans="1:36">
      <c r="A77" s="1822"/>
      <c r="B77" s="446" t="s">
        <v>399</v>
      </c>
      <c r="C77" s="446"/>
      <c r="D77" s="446"/>
      <c r="E77" s="446"/>
      <c r="F77" s="446"/>
      <c r="G77" s="446"/>
      <c r="H77" s="446"/>
      <c r="I77" s="446"/>
      <c r="J77" s="446"/>
      <c r="K77" s="446"/>
      <c r="L77" s="446"/>
      <c r="M77" s="446"/>
      <c r="N77" s="446"/>
      <c r="O77" s="446"/>
      <c r="P77" s="446"/>
      <c r="Q77" s="446"/>
      <c r="R77" s="446"/>
      <c r="S77" s="446"/>
      <c r="T77" s="446"/>
      <c r="U77" s="446"/>
      <c r="V77" s="1806"/>
      <c r="W77" s="1807"/>
      <c r="X77" s="1807"/>
      <c r="Y77" s="1807"/>
      <c r="Z77" s="1807"/>
      <c r="AA77" s="1807"/>
      <c r="AB77" s="1807"/>
      <c r="AC77" s="1807"/>
      <c r="AD77" s="1807"/>
      <c r="AE77" s="1807"/>
      <c r="AF77" s="1807"/>
      <c r="AG77" s="1807"/>
      <c r="AH77" s="1807"/>
      <c r="AI77" s="1807"/>
      <c r="AJ77" s="1807"/>
    </row>
    <row r="78" spans="1:36" ht="22.5" customHeight="1">
      <c r="A78" s="202"/>
      <c r="W78" s="1807"/>
      <c r="X78" s="1807"/>
      <c r="Y78" s="1807"/>
      <c r="Z78" s="1807"/>
      <c r="AA78" s="1807"/>
      <c r="AB78" s="1807"/>
      <c r="AC78" s="1807"/>
      <c r="AD78" s="1807"/>
      <c r="AE78" s="1807"/>
      <c r="AF78" s="1807"/>
      <c r="AG78" s="1807"/>
      <c r="AH78" s="1807"/>
      <c r="AI78" s="1807"/>
      <c r="AJ78" s="1807"/>
    </row>
    <row r="79" spans="1:36">
      <c r="A79" s="202"/>
    </row>
  </sheetData>
  <sheetProtection sheet="1" selectLockedCells="1"/>
  <mergeCells count="143">
    <mergeCell ref="P1:T1"/>
    <mergeCell ref="B2:O3"/>
    <mergeCell ref="P2:T4"/>
    <mergeCell ref="P6:T6"/>
    <mergeCell ref="B7:C7"/>
    <mergeCell ref="C9:I9"/>
    <mergeCell ref="J14:K14"/>
    <mergeCell ref="L14:R14"/>
    <mergeCell ref="J15:K15"/>
    <mergeCell ref="L15:O15"/>
    <mergeCell ref="L16:T16"/>
    <mergeCell ref="B17:U17"/>
    <mergeCell ref="J11:K11"/>
    <mergeCell ref="L11:U11"/>
    <mergeCell ref="J12:K12"/>
    <mergeCell ref="L12:U12"/>
    <mergeCell ref="J13:K13"/>
    <mergeCell ref="L13:R13"/>
    <mergeCell ref="S13:T13"/>
    <mergeCell ref="C19:D19"/>
    <mergeCell ref="E19:T19"/>
    <mergeCell ref="C21:D21"/>
    <mergeCell ref="E21:T21"/>
    <mergeCell ref="P22:S22"/>
    <mergeCell ref="B23:O23"/>
    <mergeCell ref="P23:P24"/>
    <mergeCell ref="Q23:R24"/>
    <mergeCell ref="S23:S24"/>
    <mergeCell ref="T23:T24"/>
    <mergeCell ref="C24:H24"/>
    <mergeCell ref="I24:O24"/>
    <mergeCell ref="X24:AI24"/>
    <mergeCell ref="B25:B39"/>
    <mergeCell ref="C25:C26"/>
    <mergeCell ref="D25:H26"/>
    <mergeCell ref="J25:O25"/>
    <mergeCell ref="Q25:R25"/>
    <mergeCell ref="J26:O26"/>
    <mergeCell ref="Q26:R26"/>
    <mergeCell ref="C29:C30"/>
    <mergeCell ref="D29:H30"/>
    <mergeCell ref="J29:O29"/>
    <mergeCell ref="Q29:R29"/>
    <mergeCell ref="J30:O30"/>
    <mergeCell ref="Q30:R30"/>
    <mergeCell ref="C27:C28"/>
    <mergeCell ref="D27:H28"/>
    <mergeCell ref="N27:O27"/>
    <mergeCell ref="Q27:R27"/>
    <mergeCell ref="N28:O28"/>
    <mergeCell ref="Q28:R28"/>
    <mergeCell ref="C31:C34"/>
    <mergeCell ref="D31:H34"/>
    <mergeCell ref="J31:O31"/>
    <mergeCell ref="Q31:R31"/>
    <mergeCell ref="J32:O32"/>
    <mergeCell ref="Q32:R32"/>
    <mergeCell ref="J33:O33"/>
    <mergeCell ref="Q33:R33"/>
    <mergeCell ref="J34:O34"/>
    <mergeCell ref="Q34:R34"/>
    <mergeCell ref="C37:C39"/>
    <mergeCell ref="D37:H39"/>
    <mergeCell ref="Q37:R37"/>
    <mergeCell ref="Q38:R38"/>
    <mergeCell ref="J39:O39"/>
    <mergeCell ref="Q39:R39"/>
    <mergeCell ref="C35:C36"/>
    <mergeCell ref="D35:H36"/>
    <mergeCell ref="J35:O35"/>
    <mergeCell ref="Q35:R35"/>
    <mergeCell ref="J36:O36"/>
    <mergeCell ref="Q36:R36"/>
    <mergeCell ref="Q43:R43"/>
    <mergeCell ref="J44:O44"/>
    <mergeCell ref="Q44:R44"/>
    <mergeCell ref="J45:O45"/>
    <mergeCell ref="Q45:R45"/>
    <mergeCell ref="C46:C51"/>
    <mergeCell ref="D46:H51"/>
    <mergeCell ref="J46:O46"/>
    <mergeCell ref="Q46:R46"/>
    <mergeCell ref="J47:O47"/>
    <mergeCell ref="C40:C45"/>
    <mergeCell ref="D40:H45"/>
    <mergeCell ref="J40:O40"/>
    <mergeCell ref="Q40:R40"/>
    <mergeCell ref="J41:O41"/>
    <mergeCell ref="Q41:R41"/>
    <mergeCell ref="J42:O42"/>
    <mergeCell ref="Q42:R42"/>
    <mergeCell ref="J43:O43"/>
    <mergeCell ref="C53:C59"/>
    <mergeCell ref="D53:H59"/>
    <mergeCell ref="J53:O53"/>
    <mergeCell ref="Q53:R53"/>
    <mergeCell ref="Q54:R54"/>
    <mergeCell ref="Q47:R47"/>
    <mergeCell ref="J48:O48"/>
    <mergeCell ref="Q48:R48"/>
    <mergeCell ref="J49:O49"/>
    <mergeCell ref="Q49:R49"/>
    <mergeCell ref="J50:O50"/>
    <mergeCell ref="Q50:R50"/>
    <mergeCell ref="J55:O55"/>
    <mergeCell ref="Q55:R55"/>
    <mergeCell ref="Q56:R56"/>
    <mergeCell ref="Q57:R57"/>
    <mergeCell ref="Q58:R58"/>
    <mergeCell ref="Q59:R59"/>
    <mergeCell ref="J51:O51"/>
    <mergeCell ref="Q51:R51"/>
    <mergeCell ref="D52:H52"/>
    <mergeCell ref="J52:O52"/>
    <mergeCell ref="Q52:R52"/>
    <mergeCell ref="C60:C62"/>
    <mergeCell ref="D60:H62"/>
    <mergeCell ref="Q60:R60"/>
    <mergeCell ref="Q61:R61"/>
    <mergeCell ref="Q62:R62"/>
    <mergeCell ref="C64:C66"/>
    <mergeCell ref="D64:H66"/>
    <mergeCell ref="J64:O64"/>
    <mergeCell ref="Q64:R64"/>
    <mergeCell ref="J65:O65"/>
    <mergeCell ref="C76:Q76"/>
    <mergeCell ref="B77:U77"/>
    <mergeCell ref="D63:H63"/>
    <mergeCell ref="Q63:R63"/>
    <mergeCell ref="C71:R71"/>
    <mergeCell ref="S71:S75"/>
    <mergeCell ref="T71:U75"/>
    <mergeCell ref="C72:R72"/>
    <mergeCell ref="C73:R73"/>
    <mergeCell ref="C74:R74"/>
    <mergeCell ref="C75:R75"/>
    <mergeCell ref="Q65:R65"/>
    <mergeCell ref="J66:O66"/>
    <mergeCell ref="Q66:R66"/>
    <mergeCell ref="B67:O67"/>
    <mergeCell ref="Q67:R67"/>
    <mergeCell ref="B69:K69"/>
    <mergeCell ref="B40:B66"/>
  </mergeCells>
  <phoneticPr fontId="10"/>
  <conditionalFormatting sqref="B2">
    <cfRule type="expression" dxfId="283" priority="10" stopIfTrue="1">
      <formula>$B$2&lt;&gt;""</formula>
    </cfRule>
  </conditionalFormatting>
  <conditionalFormatting sqref="B8:H8">
    <cfRule type="expression" dxfId="282" priority="2" stopIfTrue="1">
      <formula>$B$8&lt;&gt;""</formula>
    </cfRule>
  </conditionalFormatting>
  <conditionalFormatting sqref="E19">
    <cfRule type="expression" dxfId="281" priority="5" stopIfTrue="1">
      <formula>$E$19&lt;&gt;""</formula>
    </cfRule>
  </conditionalFormatting>
  <conditionalFormatting sqref="E21">
    <cfRule type="expression" dxfId="280" priority="6" stopIfTrue="1">
      <formula>$E$21&lt;&gt;""</formula>
    </cfRule>
  </conditionalFormatting>
  <conditionalFormatting sqref="J52:O52">
    <cfRule type="expression" dxfId="279" priority="8">
      <formula>#REF!&lt;&gt;""</formula>
    </cfRule>
  </conditionalFormatting>
  <conditionalFormatting sqref="J64:O64">
    <cfRule type="expression" dxfId="278" priority="9">
      <formula>#REF!&lt;&gt;""</formula>
    </cfRule>
  </conditionalFormatting>
  <conditionalFormatting sqref="L11:L13 L15">
    <cfRule type="expression" dxfId="277" priority="3" stopIfTrue="1">
      <formula>L11&lt;&gt;""</formula>
    </cfRule>
  </conditionalFormatting>
  <conditionalFormatting sqref="L14">
    <cfRule type="expression" dxfId="276" priority="7" stopIfTrue="1">
      <formula>$L$14&lt;&gt;""</formula>
    </cfRule>
  </conditionalFormatting>
  <conditionalFormatting sqref="P6:T6">
    <cfRule type="cellIs" dxfId="275" priority="1" operator="equal">
      <formula>"令和　　年　　月　　日"</formula>
    </cfRule>
  </conditionalFormatting>
  <conditionalFormatting sqref="T67">
    <cfRule type="cellIs" dxfId="274" priority="4" stopIfTrue="1" operator="notEqual">
      <formula>$P$27="○"</formula>
    </cfRule>
  </conditionalFormatting>
  <dataValidations count="44">
    <dataValidation type="list" allowBlank="1" showInputMessage="1" showErrorMessage="1" sqref="P25:P66" xr:uid="{027AC930-01EC-440B-9FA7-C5065D72330F}">
      <formula1>"○"</formula1>
    </dataValidation>
    <dataValidation type="list" allowBlank="1" showInputMessage="1" showErrorMessage="1" sqref="T57" xr:uid="{E2397272-516F-43D0-A643-508FFE0AFEF5}">
      <formula1>$X$57:$Y$57</formula1>
    </dataValidation>
    <dataValidation type="list" allowBlank="1" showInputMessage="1" showErrorMessage="1" sqref="T66" xr:uid="{5CFC6BDB-7BCB-4F72-96FA-2AA6E54E3ECA}">
      <formula1>$X$66:$AC$66</formula1>
    </dataValidation>
    <dataValidation type="list" allowBlank="1" showInputMessage="1" showErrorMessage="1" sqref="T62" xr:uid="{EEEF5AED-FE5E-40C5-81A5-F4E9A200ACA3}">
      <formula1>$X$62:$Y$62</formula1>
    </dataValidation>
    <dataValidation type="list" allowBlank="1" showInputMessage="1" showErrorMessage="1" sqref="T39" xr:uid="{347499FA-748F-43F3-840F-CD6FB9D41166}">
      <formula1>$X$39:$Y$39</formula1>
    </dataValidation>
    <dataValidation type="list" allowBlank="1" showInputMessage="1" showErrorMessage="1" sqref="T38" xr:uid="{20230BAF-3194-4D96-B229-12300BDED790}">
      <formula1>$X$38:$Z$38</formula1>
    </dataValidation>
    <dataValidation type="list" allowBlank="1" showInputMessage="1" showErrorMessage="1" sqref="T59" xr:uid="{94B5B80E-DCFE-4A4F-B8F3-8209FC527B77}">
      <formula1>$X$59:$Y$59</formula1>
    </dataValidation>
    <dataValidation type="list" allowBlank="1" showInputMessage="1" showErrorMessage="1" sqref="T58" xr:uid="{54BE7B57-0A9A-43B2-9DA1-934A2611F20B}">
      <formula1>$X$58:$Y$58</formula1>
    </dataValidation>
    <dataValidation type="list" allowBlank="1" showInputMessage="1" showErrorMessage="1" sqref="T65" xr:uid="{934E456E-8C05-42FB-B55D-8E33D2C41DD1}">
      <formula1>$X$65:$Y$65</formula1>
    </dataValidation>
    <dataValidation type="list" allowBlank="1" showInputMessage="1" showErrorMessage="1" sqref="T64" xr:uid="{9F495564-DF78-4E72-A7A0-D99212C3D158}">
      <formula1>$X$64:$Z$64</formula1>
    </dataValidation>
    <dataValidation type="list" allowBlank="1" showInputMessage="1" showErrorMessage="1" sqref="T61" xr:uid="{0DEF0FB5-678F-40A1-9EF4-3A5F526101FD}">
      <formula1>$X$61:$Z$61</formula1>
    </dataValidation>
    <dataValidation type="list" allowBlank="1" showInputMessage="1" showErrorMessage="1" sqref="T60" xr:uid="{04910F76-2027-4D79-B718-77436FB27512}">
      <formula1>$X$60:$Z$60</formula1>
    </dataValidation>
    <dataValidation type="list" allowBlank="1" showInputMessage="1" showErrorMessage="1" sqref="T56" xr:uid="{59992777-7E45-4109-A324-C5E72B6CE6BC}">
      <formula1>$X$56:$Y$56</formula1>
    </dataValidation>
    <dataValidation type="list" allowBlank="1" showInputMessage="1" showErrorMessage="1" sqref="T55" xr:uid="{E8263684-D99E-4189-98CE-DC57CAA96DEF}">
      <formula1>$X$55:$Y$55</formula1>
    </dataValidation>
    <dataValidation type="list" allowBlank="1" showInputMessage="1" showErrorMessage="1" sqref="T54" xr:uid="{0D42AF2B-C3A8-4A89-B335-E1DD4423E389}">
      <formula1>$X$54:$Y$54</formula1>
    </dataValidation>
    <dataValidation type="list" allowBlank="1" showInputMessage="1" showErrorMessage="1" sqref="T53" xr:uid="{2B5A59D4-7EBA-44BC-9E06-CEAED78AB281}">
      <formula1>$X$53:$AA$53</formula1>
    </dataValidation>
    <dataValidation type="list" allowBlank="1" showInputMessage="1" showErrorMessage="1" sqref="T52" xr:uid="{C94A7F7B-D11E-42F3-9444-83CD802206FB}">
      <formula1>$X$52:$Z$52</formula1>
    </dataValidation>
    <dataValidation type="list" allowBlank="1" showInputMessage="1" showErrorMessage="1" sqref="T51" xr:uid="{29203923-1648-4373-8982-4573D872507C}">
      <formula1>$X$51:$Z$51</formula1>
    </dataValidation>
    <dataValidation type="list" allowBlank="1" showInputMessage="1" showErrorMessage="1" sqref="T50" xr:uid="{DC7434B2-86E8-4542-AC46-CFC8ECFD7521}">
      <formula1>$X$50:$Y$50</formula1>
    </dataValidation>
    <dataValidation type="list" allowBlank="1" showInputMessage="1" showErrorMessage="1" sqref="T49" xr:uid="{9A24D167-C921-4706-A6D0-2723ACB43B87}">
      <formula1>$X$49:$Y$49</formula1>
    </dataValidation>
    <dataValidation type="list" allowBlank="1" showInputMessage="1" showErrorMessage="1" sqref="T45" xr:uid="{D3AC3162-FE40-407B-8F82-F6FA75EC9E51}">
      <formula1>$X$45:$Y$45</formula1>
    </dataValidation>
    <dataValidation type="list" allowBlank="1" showInputMessage="1" showErrorMessage="1" sqref="T44" xr:uid="{A9258693-0F3D-44A6-91E0-9292757EE8EB}">
      <formula1>$X$44:$Y$44</formula1>
    </dataValidation>
    <dataValidation type="list" allowBlank="1" showInputMessage="1" showErrorMessage="1" sqref="T43" xr:uid="{E922B60C-78D6-49F2-B9BF-46517413CC33}">
      <formula1>$X$43:$Y$43</formula1>
    </dataValidation>
    <dataValidation type="list" allowBlank="1" showInputMessage="1" showErrorMessage="1" sqref="T42" xr:uid="{3E9804EF-D510-4B62-941A-2B8BCBCFC798}">
      <formula1>$X$42:$Z$42</formula1>
    </dataValidation>
    <dataValidation type="list" allowBlank="1" showInputMessage="1" showErrorMessage="1" sqref="T41" xr:uid="{09221697-FFE8-46B3-9796-04EBF7384B4C}">
      <formula1>$X$41:$Z$41</formula1>
    </dataValidation>
    <dataValidation type="list" allowBlank="1" showInputMessage="1" showErrorMessage="1" sqref="T40" xr:uid="{6F0695E3-3B8F-464E-B042-5F85AE5B8030}">
      <formula1>$X$40:$AA$40</formula1>
    </dataValidation>
    <dataValidation type="list" allowBlank="1" showInputMessage="1" showErrorMessage="1" sqref="T37" xr:uid="{2EB37AA2-8D69-4228-A8FE-BBCF91D50D76}">
      <formula1>$X$37:$AD$37</formula1>
    </dataValidation>
    <dataValidation type="list" allowBlank="1" showInputMessage="1" showErrorMessage="1" sqref="T30" xr:uid="{1E752449-98A2-4299-AC96-66A714DF27D9}">
      <formula1>$X$30:$Y$30</formula1>
    </dataValidation>
    <dataValidation type="list" allowBlank="1" showInputMessage="1" showErrorMessage="1" sqref="T29" xr:uid="{155DD572-C8D5-4A09-85FA-D4A3F03357BA}">
      <formula1>$X$29:$AI$29</formula1>
    </dataValidation>
    <dataValidation type="list" imeMode="off" allowBlank="1" showInputMessage="1" showErrorMessage="1" sqref="T25" xr:uid="{3F3F8082-4A19-4B04-ACF2-C2B904BF5CCE}">
      <formula1>$X$25:$AI$25</formula1>
    </dataValidation>
    <dataValidation type="list" allowBlank="1" showInputMessage="1" showErrorMessage="1" sqref="T28" xr:uid="{198DCC40-9B65-4CA1-BA70-6FE9D795E0BF}">
      <formula1>$X$28:$Z$28</formula1>
    </dataValidation>
    <dataValidation type="list" allowBlank="1" showInputMessage="1" showErrorMessage="1" sqref="T27" xr:uid="{538AE4AE-400F-411A-8D35-3FB7A8181092}">
      <formula1>$X$27:$Z$27</formula1>
    </dataValidation>
    <dataValidation type="list" allowBlank="1" showInputMessage="1" showErrorMessage="1" sqref="T26" xr:uid="{5810258A-F394-424D-A79A-A7B9ED326995}">
      <formula1>$X$26:$Y$26</formula1>
    </dataValidation>
    <dataValidation allowBlank="1" showInputMessage="1" showErrorMessage="1" prompt="提出日を記入してください。_x000a__x000a_入力方法【例】_x000a_2025/10/10_x000a_令和7年10月10日_x000a_R7.10.10" sqref="P6:T6" xr:uid="{F1AFD01C-DDFA-426D-A6B9-4E738E9ECB89}"/>
    <dataValidation allowBlank="1" showInputMessage="1" showErrorMessage="1" prompt="住所を入力して下さい。" sqref="L11:U11" xr:uid="{3D054C80-C134-45BF-A6B3-0E42C317CD23}"/>
    <dataValidation allowBlank="1" showInputMessage="1" showErrorMessage="1" prompt="会社名を入力して下さい。" sqref="L12:U12" xr:uid="{0ACEBDD9-6814-4B4C-A470-3284808203A7}"/>
    <dataValidation allowBlank="1" showInputMessage="1" showErrorMessage="1" prompt="代表者名を入力して下さい。" sqref="L13:R13" xr:uid="{95B9D77D-5F5B-4B6C-9476-0A7307A7AAC4}"/>
    <dataValidation allowBlank="1" showInputMessage="1" showErrorMessage="1" prompt="連絡担当者名を入力して下さい。" sqref="L14:R14" xr:uid="{9C3ECCB1-B761-44A1-A557-346E3268D6CF}"/>
    <dataValidation allowBlank="1" showInputMessage="1" showErrorMessage="1" prompt="電話番号を入力して下さい。" sqref="L15:O15" xr:uid="{8D594103-E789-4808-9C6B-F4090F6851DC}"/>
    <dataValidation allowBlank="1" showInputMessage="1" showErrorMessage="1" prompt="工事名を入力して下さい。" sqref="E19:T19" xr:uid="{40C586C1-2F92-47B0-9184-DDCF92793A35}"/>
    <dataValidation allowBlank="1" showInputMessage="1" showErrorMessage="1" prompt="工事場所を入力して下さい。" sqref="E21:T21" xr:uid="{D636A302-84A5-4175-A6CF-9C5CEFFF89E9}"/>
    <dataValidation allowBlank="1" showErrorMessage="1" sqref="S13:T13" xr:uid="{453FEDB4-3D78-4F9C-8C38-0CCEAE9CA0A2}"/>
    <dataValidation allowBlank="1" showInputMessage="1" showErrorMessage="1" prompt="【入札説明書が知事の場合】_x000a_　　埼玉県知事　○○　○○_x000a__x000a_【入札説明書が○○事務所長の場合】_x000a_　　○○事務所長" sqref="B8" xr:uid="{0F59687C-1F29-4D59-B0F5-50E146AC9AB8}"/>
    <dataValidation type="list" allowBlank="1" showInputMessage="1" showErrorMessage="1" sqref="T63" xr:uid="{91F378BD-305A-4784-A99A-C5959B5ACDD1}">
      <formula1>$X$63:$AA$63</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rowBreaks count="1" manualBreakCount="1">
    <brk id="77" max="16383" man="1"/>
  </rowBreaks>
  <colBreaks count="1" manualBreakCount="1">
    <brk id="22"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129" customWidth="1"/>
    <col min="2" max="2" width="7.453125" style="129" customWidth="1"/>
    <col min="3" max="3" width="68.7265625" style="129" customWidth="1"/>
    <col min="4" max="5" width="3.6328125" style="129" customWidth="1"/>
    <col min="6" max="7" width="7.6328125" style="129" customWidth="1"/>
    <col min="8" max="10" width="6.6328125" style="129" customWidth="1"/>
    <col min="11" max="11" width="3.6328125" style="129" customWidth="1"/>
    <col min="12" max="12" width="5" style="129" customWidth="1"/>
    <col min="13" max="13" width="6.453125" style="129" customWidth="1"/>
    <col min="14" max="14" width="2.453125" style="129" customWidth="1"/>
    <col min="15" max="15" width="3.7265625" style="129" customWidth="1"/>
    <col min="16" max="16" width="12.7265625" style="129" bestFit="1" customWidth="1"/>
    <col min="17" max="16384" width="9" style="129"/>
  </cols>
  <sheetData>
    <row r="1" spans="1:33" ht="25.5">
      <c r="A1" s="37"/>
      <c r="B1" s="37"/>
      <c r="C1" s="37"/>
      <c r="D1" s="37"/>
      <c r="E1" s="37"/>
      <c r="F1" s="37"/>
      <c r="G1" s="37"/>
      <c r="H1" s="37"/>
      <c r="I1" s="37"/>
      <c r="J1" s="820" t="s">
        <v>542</v>
      </c>
      <c r="K1" s="820"/>
      <c r="L1" s="820"/>
      <c r="M1" s="820"/>
      <c r="N1" s="415"/>
      <c r="AA1" s="130"/>
      <c r="AB1" s="130"/>
      <c r="AC1" s="130"/>
      <c r="AD1" s="130"/>
      <c r="AE1" s="130"/>
      <c r="AF1" s="130"/>
      <c r="AG1" s="130"/>
    </row>
    <row r="2" spans="1:33" ht="13.5" customHeight="1">
      <c r="A2" s="37"/>
      <c r="B2" s="37"/>
      <c r="C2" s="37"/>
      <c r="D2" s="37"/>
      <c r="E2" s="37"/>
      <c r="F2" s="37"/>
      <c r="G2" s="37"/>
      <c r="H2" s="1106" t="s">
        <v>468</v>
      </c>
      <c r="I2" s="1106"/>
      <c r="J2" s="1106"/>
      <c r="K2" s="1106"/>
      <c r="L2" s="1106"/>
      <c r="M2" s="1106"/>
      <c r="N2" s="415"/>
    </row>
    <row r="3" spans="1:33" ht="13.5" customHeight="1">
      <c r="A3" s="37"/>
      <c r="B3" s="37"/>
      <c r="C3" s="37"/>
      <c r="D3" s="37"/>
      <c r="E3" s="37"/>
      <c r="F3" s="37"/>
      <c r="G3" s="37"/>
      <c r="H3" s="1106"/>
      <c r="I3" s="1106"/>
      <c r="J3" s="1106"/>
      <c r="K3" s="1106"/>
      <c r="L3" s="1106"/>
      <c r="M3" s="1106"/>
      <c r="N3" s="415"/>
    </row>
    <row r="4" spans="1:33" ht="13.5" customHeight="1">
      <c r="A4" s="37"/>
      <c r="B4" s="37"/>
      <c r="C4" s="37"/>
      <c r="D4" s="37"/>
      <c r="E4" s="37"/>
      <c r="F4" s="37"/>
      <c r="G4" s="37"/>
      <c r="H4" s="1106"/>
      <c r="I4" s="1106"/>
      <c r="J4" s="1106"/>
      <c r="K4" s="1106"/>
      <c r="L4" s="1106"/>
      <c r="M4" s="1106"/>
      <c r="N4" s="415"/>
    </row>
    <row r="5" spans="1:33">
      <c r="A5" s="37"/>
      <c r="B5" s="37"/>
      <c r="C5" s="37"/>
      <c r="D5" s="37"/>
      <c r="E5" s="37"/>
      <c r="F5" s="37"/>
      <c r="G5" s="37"/>
      <c r="H5" s="37"/>
      <c r="I5" s="37"/>
      <c r="J5" s="37"/>
      <c r="K5" s="37"/>
      <c r="L5" s="37"/>
      <c r="M5" s="37"/>
      <c r="N5" s="415"/>
    </row>
    <row r="6" spans="1:33">
      <c r="A6" s="37"/>
      <c r="B6" s="37"/>
      <c r="C6" s="37"/>
      <c r="D6" s="37"/>
      <c r="E6" s="37"/>
      <c r="F6" s="37"/>
      <c r="G6" s="37"/>
      <c r="H6" s="37"/>
      <c r="I6" s="37"/>
      <c r="J6" s="37"/>
      <c r="K6" s="37"/>
      <c r="L6" s="37"/>
      <c r="M6" s="37"/>
      <c r="N6" s="415"/>
    </row>
    <row r="7" spans="1:33">
      <c r="A7" s="37"/>
      <c r="B7" s="37"/>
      <c r="C7" s="37"/>
      <c r="D7" s="213"/>
      <c r="E7" s="37"/>
      <c r="F7" s="37"/>
      <c r="G7" s="37"/>
      <c r="H7" s="37"/>
      <c r="I7" s="37"/>
      <c r="J7" s="37"/>
      <c r="K7" s="37"/>
      <c r="L7" s="37"/>
      <c r="M7" s="37"/>
      <c r="N7" s="415"/>
    </row>
    <row r="8" spans="1:33" ht="16.5">
      <c r="A8" s="1107" t="s">
        <v>469</v>
      </c>
      <c r="B8" s="1107"/>
      <c r="C8" s="1107"/>
      <c r="D8" s="1107"/>
      <c r="E8" s="1107"/>
      <c r="F8" s="1107"/>
      <c r="G8" s="1107"/>
      <c r="H8" s="1107"/>
      <c r="I8" s="1107"/>
      <c r="J8" s="1107"/>
      <c r="K8" s="1107"/>
      <c r="L8" s="1107"/>
      <c r="M8" s="1107"/>
      <c r="N8" s="415"/>
    </row>
    <row r="9" spans="1:33">
      <c r="A9" s="310"/>
      <c r="B9" s="310"/>
      <c r="C9" s="310"/>
      <c r="D9" s="310"/>
      <c r="E9" s="310"/>
      <c r="F9" s="310"/>
      <c r="G9" s="310"/>
      <c r="H9" s="310"/>
      <c r="I9" s="310"/>
      <c r="J9" s="310"/>
      <c r="K9" s="310"/>
      <c r="L9" s="310"/>
      <c r="M9" s="310"/>
      <c r="N9" s="415"/>
    </row>
    <row r="10" spans="1:33" ht="30" customHeight="1">
      <c r="A10" s="37"/>
      <c r="B10" s="1108" t="s">
        <v>430</v>
      </c>
      <c r="C10" s="1109"/>
      <c r="D10" s="1112"/>
      <c r="E10" s="1112"/>
      <c r="F10" s="1113" t="s">
        <v>431</v>
      </c>
      <c r="G10" s="1114"/>
      <c r="H10" s="1114"/>
      <c r="I10" s="1114"/>
      <c r="J10" s="1114"/>
      <c r="K10" s="1114"/>
      <c r="L10" s="1115"/>
      <c r="M10" s="311"/>
      <c r="N10" s="415"/>
    </row>
    <row r="11" spans="1:33" ht="30" customHeight="1">
      <c r="A11" s="37"/>
      <c r="B11" s="1110"/>
      <c r="C11" s="1111"/>
      <c r="D11" s="1112"/>
      <c r="E11" s="1112"/>
      <c r="F11" s="1113" t="s">
        <v>429</v>
      </c>
      <c r="G11" s="1114"/>
      <c r="H11" s="1114"/>
      <c r="I11" s="1114"/>
      <c r="J11" s="1114"/>
      <c r="K11" s="1114"/>
      <c r="L11" s="1115"/>
      <c r="M11" s="311"/>
      <c r="N11" s="415"/>
    </row>
    <row r="12" spans="1:33" ht="13.5" customHeight="1">
      <c r="A12" s="37"/>
      <c r="B12" s="214"/>
      <c r="C12" s="37"/>
      <c r="D12" s="212" t="str">
        <f>IF(COUNTBLANK(D10:E11)=4,"　↑　該当する方に○",IF(COUNTBLANK(D10:E11)=2,"　↑　どちらか一方に○",""))</f>
        <v>　↑　該当する方に○</v>
      </c>
      <c r="E12" s="37"/>
      <c r="F12" s="37"/>
      <c r="G12" s="37"/>
      <c r="H12" s="37"/>
      <c r="I12" s="37"/>
      <c r="J12" s="37"/>
      <c r="K12" s="37"/>
      <c r="L12" s="37"/>
      <c r="M12" s="311"/>
      <c r="N12" s="415"/>
    </row>
    <row r="13" spans="1:33" ht="13.5" customHeight="1">
      <c r="A13" s="37"/>
      <c r="B13" s="215"/>
      <c r="C13" s="229"/>
      <c r="D13" s="37"/>
      <c r="E13"/>
      <c r="F13" s="37"/>
      <c r="G13" s="37"/>
      <c r="H13" s="37"/>
      <c r="I13" s="37"/>
      <c r="J13" s="37"/>
      <c r="K13" s="37"/>
      <c r="L13" s="37"/>
      <c r="M13" s="311"/>
      <c r="N13" s="415"/>
    </row>
    <row r="14" spans="1:33" ht="45" customHeight="1">
      <c r="A14" s="37"/>
      <c r="B14" s="256" t="s">
        <v>514</v>
      </c>
      <c r="C14" s="257" t="s">
        <v>470</v>
      </c>
      <c r="D14" s="1116"/>
      <c r="E14" s="1116"/>
      <c r="F14" s="1117" t="s">
        <v>471</v>
      </c>
      <c r="G14" s="1117"/>
      <c r="H14" s="1117"/>
      <c r="I14" s="1117"/>
      <c r="J14" s="1117"/>
      <c r="K14" s="1117"/>
      <c r="L14" s="1117"/>
      <c r="M14" s="311"/>
      <c r="N14" s="415"/>
    </row>
    <row r="15" spans="1:33" ht="30" customHeight="1">
      <c r="A15" s="37"/>
      <c r="B15" s="230"/>
      <c r="C15" s="231" t="s">
        <v>472</v>
      </c>
      <c r="D15" s="1118"/>
      <c r="E15" s="1119"/>
      <c r="F15" s="1120" t="s">
        <v>473</v>
      </c>
      <c r="G15" s="1121"/>
      <c r="H15" s="1121"/>
      <c r="I15" s="1121"/>
      <c r="J15" s="1121"/>
      <c r="K15" s="1121"/>
      <c r="L15" s="1122"/>
      <c r="M15" s="311"/>
      <c r="N15" s="415"/>
    </row>
    <row r="16" spans="1:33" ht="30" customHeight="1">
      <c r="A16" s="37"/>
      <c r="B16" s="230"/>
      <c r="C16" s="232" t="s">
        <v>474</v>
      </c>
      <c r="D16" s="1123"/>
      <c r="E16" s="1124"/>
      <c r="F16" s="1125" t="s">
        <v>475</v>
      </c>
      <c r="G16" s="1126"/>
      <c r="H16" s="1126"/>
      <c r="I16" s="1126"/>
      <c r="J16" s="1126"/>
      <c r="K16" s="1126"/>
      <c r="L16" s="1127"/>
      <c r="M16" s="311"/>
      <c r="N16" s="415"/>
    </row>
    <row r="17" spans="1:14" ht="30" customHeight="1">
      <c r="A17" s="37"/>
      <c r="B17" s="230"/>
      <c r="C17" s="232" t="s">
        <v>476</v>
      </c>
      <c r="D17" s="1123"/>
      <c r="E17" s="1124"/>
      <c r="F17" s="1125" t="s">
        <v>475</v>
      </c>
      <c r="G17" s="1126"/>
      <c r="H17" s="1126"/>
      <c r="I17" s="1126"/>
      <c r="J17" s="1126"/>
      <c r="K17" s="1126"/>
      <c r="L17" s="1127"/>
      <c r="M17" s="311"/>
      <c r="N17" s="415"/>
    </row>
    <row r="18" spans="1:14" ht="30" customHeight="1">
      <c r="A18" s="414"/>
      <c r="B18" s="230"/>
      <c r="C18" s="233" t="s">
        <v>477</v>
      </c>
      <c r="D18" s="1123"/>
      <c r="E18" s="1124"/>
      <c r="F18" s="1128" t="s">
        <v>475</v>
      </c>
      <c r="G18" s="1128"/>
      <c r="H18" s="1128"/>
      <c r="I18" s="1128"/>
      <c r="J18" s="1128"/>
      <c r="K18" s="1128"/>
      <c r="L18" s="1129"/>
      <c r="M18" s="311"/>
      <c r="N18" s="415"/>
    </row>
    <row r="19" spans="1:14" ht="30" customHeight="1">
      <c r="A19" s="414"/>
      <c r="B19" s="230"/>
      <c r="C19" s="232" t="s">
        <v>478</v>
      </c>
      <c r="D19" s="1123"/>
      <c r="E19" s="1124"/>
      <c r="F19" s="1126" t="s">
        <v>475</v>
      </c>
      <c r="G19" s="1126"/>
      <c r="H19" s="1126"/>
      <c r="I19" s="1126"/>
      <c r="J19" s="1126"/>
      <c r="K19" s="1126"/>
      <c r="L19" s="1127"/>
      <c r="M19" s="311"/>
      <c r="N19" s="415"/>
    </row>
    <row r="20" spans="1:14" ht="30" customHeight="1">
      <c r="A20" s="414"/>
      <c r="B20" s="234"/>
      <c r="C20" s="235" t="s">
        <v>479</v>
      </c>
      <c r="D20" s="1130"/>
      <c r="E20" s="1131"/>
      <c r="F20" s="1132" t="s">
        <v>475</v>
      </c>
      <c r="G20" s="1133"/>
      <c r="H20" s="1133"/>
      <c r="I20" s="1133"/>
      <c r="J20" s="1133"/>
      <c r="K20" s="1133"/>
      <c r="L20" s="1134"/>
      <c r="M20" s="311"/>
      <c r="N20" s="415"/>
    </row>
    <row r="21" spans="1:14" ht="45" customHeight="1">
      <c r="A21" s="414"/>
      <c r="B21" s="258" t="s">
        <v>515</v>
      </c>
      <c r="C21" s="259" t="s">
        <v>423</v>
      </c>
      <c r="D21" s="1135"/>
      <c r="E21" s="1136"/>
      <c r="F21" s="1137" t="s">
        <v>424</v>
      </c>
      <c r="G21" s="1137"/>
      <c r="H21" s="1137"/>
      <c r="I21" s="1137"/>
      <c r="J21" s="1137"/>
      <c r="K21" s="1137"/>
      <c r="L21" s="1138"/>
      <c r="M21" s="311"/>
      <c r="N21" s="415"/>
    </row>
    <row r="22" spans="1:14" ht="45" customHeight="1">
      <c r="A22" s="414"/>
      <c r="B22" s="236"/>
      <c r="C22" s="231" t="s">
        <v>480</v>
      </c>
      <c r="D22" s="1118"/>
      <c r="E22" s="1119"/>
      <c r="F22" s="1120" t="s">
        <v>473</v>
      </c>
      <c r="G22" s="1121"/>
      <c r="H22" s="1121"/>
      <c r="I22" s="1121"/>
      <c r="J22" s="1121"/>
      <c r="K22" s="1121"/>
      <c r="L22" s="1122"/>
      <c r="M22" s="311"/>
      <c r="N22" s="415"/>
    </row>
    <row r="23" spans="1:14" ht="71.25" customHeight="1">
      <c r="A23" s="414"/>
      <c r="B23" s="237"/>
      <c r="C23" s="235" t="s">
        <v>481</v>
      </c>
      <c r="D23" s="1130"/>
      <c r="E23" s="1131"/>
      <c r="F23" s="1132" t="s">
        <v>473</v>
      </c>
      <c r="G23" s="1133"/>
      <c r="H23" s="1133"/>
      <c r="I23" s="1133"/>
      <c r="J23" s="1133"/>
      <c r="K23" s="1133"/>
      <c r="L23" s="1134"/>
      <c r="M23" s="311"/>
      <c r="N23" s="415"/>
    </row>
    <row r="24" spans="1:14" ht="33.75" customHeight="1">
      <c r="A24" s="414"/>
      <c r="B24" s="260" t="s">
        <v>516</v>
      </c>
      <c r="C24" s="259" t="s">
        <v>519</v>
      </c>
      <c r="D24" s="1135"/>
      <c r="E24" s="1136"/>
      <c r="F24" s="1137" t="s">
        <v>422</v>
      </c>
      <c r="G24" s="1137"/>
      <c r="H24" s="1137"/>
      <c r="I24" s="1137"/>
      <c r="J24" s="1137"/>
      <c r="K24" s="1137"/>
      <c r="L24" s="1138"/>
      <c r="M24" s="311"/>
      <c r="N24" s="415"/>
    </row>
    <row r="25" spans="1:14">
      <c r="A25" s="37"/>
      <c r="B25" s="37"/>
      <c r="C25" s="37"/>
      <c r="D25" s="212" t="str">
        <f>IF(D11="","",IF(COUNTBLANK(D14:E24)=16,"　↑　該当するものに○",IF(D10="○","","該当する項目が複数ある場合は全てに○")))</f>
        <v/>
      </c>
      <c r="E25" s="37"/>
      <c r="F25" s="37"/>
      <c r="G25" s="37"/>
      <c r="H25" s="37"/>
      <c r="I25" s="37"/>
      <c r="J25" s="37"/>
      <c r="K25" s="37"/>
      <c r="L25" s="37"/>
      <c r="M25" s="37"/>
      <c r="N25" s="415"/>
    </row>
    <row r="26" spans="1:14">
      <c r="A26" s="37"/>
      <c r="B26" s="37"/>
      <c r="C26" s="37"/>
      <c r="D26" s="37"/>
      <c r="E26" s="37"/>
      <c r="F26" s="37"/>
      <c r="G26" s="37"/>
      <c r="H26" s="37"/>
      <c r="I26" s="37"/>
      <c r="J26" s="37"/>
      <c r="K26" s="37"/>
      <c r="L26" s="37"/>
      <c r="M26" s="37"/>
      <c r="N26" s="415"/>
    </row>
    <row r="27" spans="1:14">
      <c r="A27" s="37"/>
      <c r="B27" s="37"/>
      <c r="C27" s="37"/>
      <c r="D27" s="37"/>
      <c r="E27" s="37"/>
      <c r="F27" s="37"/>
      <c r="G27" s="37"/>
      <c r="H27" s="37"/>
      <c r="I27" s="37"/>
      <c r="J27" s="37"/>
      <c r="K27" s="37"/>
      <c r="L27" s="37"/>
      <c r="M27" s="37"/>
      <c r="N27" s="415"/>
    </row>
    <row r="28" spans="1:14">
      <c r="A28" s="37"/>
      <c r="B28" s="37"/>
      <c r="C28" s="37"/>
      <c r="D28" s="37"/>
      <c r="E28" s="37"/>
      <c r="F28" s="37"/>
      <c r="G28" s="37"/>
      <c r="H28" s="37"/>
      <c r="I28" s="37"/>
      <c r="J28" s="37"/>
      <c r="K28" s="37"/>
      <c r="L28" s="37"/>
      <c r="M28" s="37"/>
      <c r="N28" s="415"/>
    </row>
    <row r="29" spans="1:14">
      <c r="A29" s="37"/>
      <c r="B29" s="37"/>
      <c r="C29" s="37"/>
      <c r="D29" s="37"/>
      <c r="E29" s="37"/>
      <c r="F29" s="37"/>
      <c r="G29" s="37"/>
      <c r="H29" s="37"/>
      <c r="I29" s="37"/>
      <c r="J29" s="37"/>
      <c r="K29" s="37"/>
      <c r="L29" s="37"/>
      <c r="M29" s="37"/>
      <c r="N29" s="415"/>
    </row>
    <row r="30" spans="1:14" ht="14">
      <c r="A30" s="37"/>
      <c r="B30" s="1139" t="s">
        <v>482</v>
      </c>
      <c r="C30" s="1139"/>
      <c r="D30" s="1139"/>
      <c r="E30" s="1139"/>
      <c r="F30" s="1139"/>
      <c r="G30" s="1139"/>
      <c r="H30" s="1139"/>
      <c r="I30" s="1139"/>
      <c r="J30" s="1139"/>
      <c r="K30" s="1139"/>
      <c r="L30" s="1139"/>
      <c r="M30" s="37"/>
      <c r="N30" s="415"/>
    </row>
    <row r="31" spans="1:14">
      <c r="A31" s="37"/>
      <c r="B31" s="213"/>
      <c r="C31" s="37"/>
      <c r="D31" s="37"/>
      <c r="E31" s="37"/>
      <c r="F31" s="37"/>
      <c r="G31" s="37"/>
      <c r="H31" s="37"/>
      <c r="I31" s="37"/>
      <c r="J31" s="37"/>
      <c r="K31" s="37"/>
      <c r="L31" s="37"/>
      <c r="M31" s="37"/>
      <c r="N31" s="415"/>
    </row>
    <row r="32" spans="1:14">
      <c r="A32" s="37"/>
      <c r="B32" s="213" t="s">
        <v>483</v>
      </c>
      <c r="C32" s="37"/>
      <c r="D32" s="37"/>
      <c r="E32" s="37"/>
      <c r="F32" s="37"/>
      <c r="G32" s="37"/>
      <c r="H32" s="37"/>
      <c r="I32" s="37"/>
      <c r="J32" s="37"/>
      <c r="K32" s="37"/>
      <c r="L32" s="37"/>
      <c r="M32" s="37"/>
      <c r="N32" s="415"/>
    </row>
    <row r="33" spans="1:14" ht="13.5" customHeight="1">
      <c r="A33" s="37"/>
      <c r="B33" s="648" t="s">
        <v>425</v>
      </c>
      <c r="C33" s="729"/>
      <c r="D33" s="1141"/>
      <c r="E33" s="1144" t="s">
        <v>484</v>
      </c>
      <c r="F33" s="1144"/>
      <c r="G33" s="1144"/>
      <c r="H33" s="1144"/>
      <c r="I33" s="1144"/>
      <c r="J33" s="1144"/>
      <c r="K33" s="1144"/>
      <c r="L33" s="1147"/>
      <c r="M33" s="311"/>
      <c r="N33" s="415"/>
    </row>
    <row r="34" spans="1:14" ht="13.5" customHeight="1">
      <c r="A34" s="37"/>
      <c r="B34" s="650"/>
      <c r="C34" s="1140"/>
      <c r="D34" s="1142"/>
      <c r="E34" s="1145"/>
      <c r="F34" s="1145"/>
      <c r="G34" s="1145"/>
      <c r="H34" s="1145"/>
      <c r="I34" s="1145"/>
      <c r="J34" s="1145"/>
      <c r="K34" s="1145"/>
      <c r="L34" s="1148"/>
      <c r="M34" s="311"/>
      <c r="N34" s="415"/>
    </row>
    <row r="35" spans="1:14" ht="13.5" customHeight="1">
      <c r="A35" s="37"/>
      <c r="B35" s="730"/>
      <c r="C35" s="731"/>
      <c r="D35" s="1143"/>
      <c r="E35" s="1146"/>
      <c r="F35" s="1146"/>
      <c r="G35" s="1146"/>
      <c r="H35" s="1146"/>
      <c r="I35" s="1146"/>
      <c r="J35" s="1146"/>
      <c r="K35" s="1146"/>
      <c r="L35" s="1149"/>
      <c r="M35" s="311"/>
      <c r="N35" s="415"/>
    </row>
    <row r="36" spans="1:14" ht="13.5" customHeight="1">
      <c r="A36" s="37"/>
      <c r="B36" s="37"/>
      <c r="C36" s="37"/>
      <c r="D36" s="37"/>
      <c r="E36" s="37"/>
      <c r="F36" s="37"/>
      <c r="G36" s="37"/>
      <c r="H36" s="37"/>
      <c r="I36" s="37"/>
      <c r="J36" s="37"/>
      <c r="K36" s="37"/>
      <c r="L36" s="37"/>
      <c r="M36" s="311"/>
      <c r="N36" s="415"/>
    </row>
    <row r="37" spans="1:14">
      <c r="A37" s="37"/>
      <c r="B37" s="213" t="s">
        <v>485</v>
      </c>
      <c r="C37" s="37"/>
      <c r="D37" s="37"/>
      <c r="E37" s="37"/>
      <c r="F37" s="37"/>
      <c r="G37" s="37"/>
      <c r="H37" s="37"/>
      <c r="I37" s="37"/>
      <c r="J37" s="37"/>
      <c r="K37" s="37"/>
      <c r="L37" s="37"/>
      <c r="M37" s="37"/>
      <c r="N37" s="415"/>
    </row>
    <row r="38" spans="1:14" ht="13.5" customHeight="1">
      <c r="A38" s="37"/>
      <c r="B38" s="648" t="s">
        <v>425</v>
      </c>
      <c r="C38" s="729"/>
      <c r="D38" s="1141"/>
      <c r="E38" s="1144" t="s">
        <v>428</v>
      </c>
      <c r="F38" s="1144"/>
      <c r="G38" s="1144"/>
      <c r="H38" s="1144"/>
      <c r="I38" s="1144"/>
      <c r="J38" s="1144"/>
      <c r="K38" s="1144"/>
      <c r="L38" s="1147"/>
      <c r="M38" s="311"/>
      <c r="N38" s="415"/>
    </row>
    <row r="39" spans="1:14" ht="13.5" customHeight="1">
      <c r="A39" s="37"/>
      <c r="B39" s="650"/>
      <c r="C39" s="1140"/>
      <c r="D39" s="1142"/>
      <c r="E39" s="1145"/>
      <c r="F39" s="1145"/>
      <c r="G39" s="1145"/>
      <c r="H39" s="1145"/>
      <c r="I39" s="1145"/>
      <c r="J39" s="1145"/>
      <c r="K39" s="1145"/>
      <c r="L39" s="1148"/>
      <c r="M39" s="311"/>
      <c r="N39" s="415"/>
    </row>
    <row r="40" spans="1:14" ht="13.5" customHeight="1">
      <c r="A40" s="37"/>
      <c r="B40" s="730"/>
      <c r="C40" s="731"/>
      <c r="D40" s="1143"/>
      <c r="E40" s="1146"/>
      <c r="F40" s="1146"/>
      <c r="G40" s="1146"/>
      <c r="H40" s="1146"/>
      <c r="I40" s="1146"/>
      <c r="J40" s="1146"/>
      <c r="K40" s="1146"/>
      <c r="L40" s="1149"/>
      <c r="M40" s="311"/>
      <c r="N40" s="415"/>
    </row>
    <row r="41" spans="1:14" ht="13.5" customHeight="1">
      <c r="A41" s="37"/>
      <c r="B41" s="37"/>
      <c r="C41" s="37"/>
      <c r="D41" s="37"/>
      <c r="E41" s="37"/>
      <c r="F41" s="37"/>
      <c r="G41" s="37"/>
      <c r="H41" s="37"/>
      <c r="I41" s="37"/>
      <c r="J41" s="37"/>
      <c r="K41" s="37"/>
      <c r="L41" s="37"/>
      <c r="M41" s="311"/>
      <c r="N41" s="415"/>
    </row>
    <row r="42" spans="1:14">
      <c r="A42" s="37"/>
      <c r="B42" s="213" t="s">
        <v>486</v>
      </c>
      <c r="C42" s="37"/>
      <c r="D42" s="37"/>
      <c r="E42" s="37"/>
      <c r="F42" s="37"/>
      <c r="G42" s="37"/>
      <c r="H42" s="37"/>
      <c r="I42" s="37"/>
      <c r="J42" s="37"/>
      <c r="K42" s="37"/>
      <c r="L42" s="37"/>
      <c r="M42" s="37"/>
      <c r="N42" s="415"/>
    </row>
    <row r="43" spans="1:14" ht="13.5" customHeight="1">
      <c r="A43" s="37"/>
      <c r="B43" s="648" t="s">
        <v>425</v>
      </c>
      <c r="C43" s="729"/>
      <c r="D43" s="1141"/>
      <c r="E43" s="1144" t="s">
        <v>428</v>
      </c>
      <c r="F43" s="1144"/>
      <c r="G43" s="1144"/>
      <c r="H43" s="1144"/>
      <c r="I43" s="1144"/>
      <c r="J43" s="1144"/>
      <c r="K43" s="1144"/>
      <c r="L43" s="1147"/>
      <c r="M43" s="311"/>
      <c r="N43" s="415"/>
    </row>
    <row r="44" spans="1:14" ht="13.5" customHeight="1">
      <c r="A44" s="37"/>
      <c r="B44" s="650"/>
      <c r="C44" s="1140"/>
      <c r="D44" s="1142"/>
      <c r="E44" s="1145"/>
      <c r="F44" s="1145"/>
      <c r="G44" s="1145"/>
      <c r="H44" s="1145"/>
      <c r="I44" s="1145"/>
      <c r="J44" s="1145"/>
      <c r="K44" s="1145"/>
      <c r="L44" s="1148"/>
      <c r="M44" s="311"/>
      <c r="N44" s="415"/>
    </row>
    <row r="45" spans="1:14" ht="13.5" customHeight="1">
      <c r="A45" s="37"/>
      <c r="B45" s="730"/>
      <c r="C45" s="731"/>
      <c r="D45" s="1143"/>
      <c r="E45" s="1146"/>
      <c r="F45" s="1146"/>
      <c r="G45" s="1146"/>
      <c r="H45" s="1146"/>
      <c r="I45" s="1146"/>
      <c r="J45" s="1146"/>
      <c r="K45" s="1146"/>
      <c r="L45" s="1149"/>
      <c r="M45" s="311"/>
      <c r="N45" s="415"/>
    </row>
    <row r="46" spans="1:14" ht="13.5" customHeight="1">
      <c r="A46" s="37"/>
      <c r="B46" s="37"/>
      <c r="C46" s="37"/>
      <c r="D46" s="37"/>
      <c r="E46" s="37"/>
      <c r="F46" s="37"/>
      <c r="G46" s="37"/>
      <c r="H46" s="37"/>
      <c r="I46" s="37"/>
      <c r="J46" s="37"/>
      <c r="K46" s="37"/>
      <c r="L46" s="37"/>
      <c r="M46" s="311"/>
      <c r="N46" s="415"/>
    </row>
    <row r="47" spans="1:14">
      <c r="A47" s="37"/>
      <c r="B47" s="213" t="s">
        <v>487</v>
      </c>
      <c r="C47" s="37"/>
      <c r="D47" s="37"/>
      <c r="E47" s="37"/>
      <c r="F47" s="37"/>
      <c r="G47" s="37"/>
      <c r="H47" s="37"/>
      <c r="I47" s="37"/>
      <c r="J47" s="37"/>
      <c r="K47" s="37"/>
      <c r="L47" s="37"/>
      <c r="M47" s="37"/>
      <c r="N47" s="415"/>
    </row>
    <row r="48" spans="1:14" ht="13.5" customHeight="1">
      <c r="A48" s="37"/>
      <c r="B48" s="648" t="s">
        <v>425</v>
      </c>
      <c r="C48" s="729"/>
      <c r="D48" s="1141"/>
      <c r="E48" s="1144" t="s">
        <v>428</v>
      </c>
      <c r="F48" s="1144"/>
      <c r="G48" s="1144"/>
      <c r="H48" s="1144"/>
      <c r="I48" s="1144"/>
      <c r="J48" s="1144"/>
      <c r="K48" s="1144"/>
      <c r="L48" s="1147"/>
      <c r="M48" s="311"/>
      <c r="N48" s="415"/>
    </row>
    <row r="49" spans="1:14" ht="13.5" customHeight="1">
      <c r="A49" s="37"/>
      <c r="B49" s="650"/>
      <c r="C49" s="1140"/>
      <c r="D49" s="1142"/>
      <c r="E49" s="1145"/>
      <c r="F49" s="1145"/>
      <c r="G49" s="1145"/>
      <c r="H49" s="1145"/>
      <c r="I49" s="1145"/>
      <c r="J49" s="1145"/>
      <c r="K49" s="1145"/>
      <c r="L49" s="1148"/>
      <c r="M49" s="311"/>
      <c r="N49" s="415"/>
    </row>
    <row r="50" spans="1:14" ht="13.5" customHeight="1">
      <c r="A50" s="37"/>
      <c r="B50" s="730"/>
      <c r="C50" s="731"/>
      <c r="D50" s="1143"/>
      <c r="E50" s="1146"/>
      <c r="F50" s="1146"/>
      <c r="G50" s="1146"/>
      <c r="H50" s="1146"/>
      <c r="I50" s="1146"/>
      <c r="J50" s="1146"/>
      <c r="K50" s="1146"/>
      <c r="L50" s="1149"/>
      <c r="M50" s="311"/>
      <c r="N50" s="415"/>
    </row>
    <row r="51" spans="1:14" ht="13.5" customHeight="1">
      <c r="A51" s="37"/>
      <c r="B51" s="37"/>
      <c r="C51" s="37"/>
      <c r="D51" s="37"/>
      <c r="E51" s="37"/>
      <c r="F51" s="37"/>
      <c r="G51" s="37"/>
      <c r="H51" s="37"/>
      <c r="I51" s="37"/>
      <c r="J51" s="37"/>
      <c r="K51" s="37"/>
      <c r="L51" s="37"/>
      <c r="M51" s="311"/>
      <c r="N51" s="415"/>
    </row>
    <row r="52" spans="1:14">
      <c r="A52" s="37"/>
      <c r="B52" s="213" t="s">
        <v>488</v>
      </c>
      <c r="C52" s="37"/>
      <c r="D52" s="37"/>
      <c r="E52" s="37"/>
      <c r="F52" s="37"/>
      <c r="G52" s="37"/>
      <c r="H52" s="37"/>
      <c r="I52" s="37"/>
      <c r="J52" s="37"/>
      <c r="K52" s="37"/>
      <c r="L52" s="37"/>
      <c r="M52" s="37"/>
      <c r="N52" s="415"/>
    </row>
    <row r="53" spans="1:14" ht="13.5" customHeight="1">
      <c r="A53" s="37"/>
      <c r="B53" s="648" t="s">
        <v>425</v>
      </c>
      <c r="C53" s="729"/>
      <c r="D53" s="1141"/>
      <c r="E53" s="1144" t="s">
        <v>428</v>
      </c>
      <c r="F53" s="1144"/>
      <c r="G53" s="1144"/>
      <c r="H53" s="1144"/>
      <c r="I53" s="1144"/>
      <c r="J53" s="1144"/>
      <c r="K53" s="1144"/>
      <c r="L53" s="1147"/>
      <c r="M53" s="311"/>
      <c r="N53" s="415"/>
    </row>
    <row r="54" spans="1:14" ht="13.5" customHeight="1">
      <c r="A54" s="37"/>
      <c r="B54" s="650"/>
      <c r="C54" s="1140"/>
      <c r="D54" s="1142"/>
      <c r="E54" s="1145"/>
      <c r="F54" s="1145"/>
      <c r="G54" s="1145"/>
      <c r="H54" s="1145"/>
      <c r="I54" s="1145"/>
      <c r="J54" s="1145"/>
      <c r="K54" s="1145"/>
      <c r="L54" s="1148"/>
      <c r="M54" s="311"/>
      <c r="N54" s="415"/>
    </row>
    <row r="55" spans="1:14" ht="13.5" customHeight="1">
      <c r="A55" s="37"/>
      <c r="B55" s="730"/>
      <c r="C55" s="731"/>
      <c r="D55" s="1143"/>
      <c r="E55" s="1146"/>
      <c r="F55" s="1146"/>
      <c r="G55" s="1146"/>
      <c r="H55" s="1146"/>
      <c r="I55" s="1146"/>
      <c r="J55" s="1146"/>
      <c r="K55" s="1146"/>
      <c r="L55" s="1149"/>
      <c r="M55" s="311"/>
      <c r="N55" s="415"/>
    </row>
    <row r="56" spans="1:14" ht="13.5" customHeight="1">
      <c r="A56" s="37"/>
      <c r="B56" s="239"/>
      <c r="C56" s="239"/>
      <c r="D56" s="240"/>
      <c r="E56" s="241"/>
      <c r="F56" s="241"/>
      <c r="G56" s="241"/>
      <c r="H56" s="241"/>
      <c r="I56" s="241"/>
      <c r="J56" s="241"/>
      <c r="K56" s="241"/>
      <c r="L56" s="241"/>
      <c r="M56" s="311"/>
      <c r="N56" s="415"/>
    </row>
    <row r="57" spans="1:14" ht="13.5" customHeight="1">
      <c r="A57" s="37"/>
      <c r="B57" s="213" t="s">
        <v>489</v>
      </c>
      <c r="C57" s="37"/>
      <c r="D57" s="37"/>
      <c r="E57" s="37"/>
      <c r="F57" s="37"/>
      <c r="G57" s="37"/>
      <c r="H57" s="37"/>
      <c r="I57" s="37"/>
      <c r="J57" s="37"/>
      <c r="K57" s="37"/>
      <c r="L57" s="37"/>
      <c r="M57" s="311"/>
      <c r="N57" s="415"/>
    </row>
    <row r="58" spans="1:14" ht="13.5" customHeight="1">
      <c r="A58" s="37"/>
      <c r="B58" s="648" t="s">
        <v>427</v>
      </c>
      <c r="C58" s="729"/>
      <c r="D58" s="1141"/>
      <c r="E58" s="1150" t="s">
        <v>428</v>
      </c>
      <c r="F58" s="1144"/>
      <c r="G58" s="1144"/>
      <c r="H58" s="1144"/>
      <c r="I58" s="1144"/>
      <c r="J58" s="1144"/>
      <c r="K58" s="1144"/>
      <c r="L58" s="1147"/>
      <c r="M58" s="311"/>
      <c r="N58" s="415"/>
    </row>
    <row r="59" spans="1:14" ht="13.5" customHeight="1">
      <c r="A59" s="37"/>
      <c r="B59" s="650"/>
      <c r="C59" s="1140"/>
      <c r="D59" s="1142"/>
      <c r="E59" s="1145"/>
      <c r="F59" s="1145"/>
      <c r="G59" s="1145"/>
      <c r="H59" s="1145"/>
      <c r="I59" s="1145"/>
      <c r="J59" s="1145"/>
      <c r="K59" s="1145"/>
      <c r="L59" s="1148"/>
      <c r="M59" s="311"/>
      <c r="N59" s="415"/>
    </row>
    <row r="60" spans="1:14" ht="13.5" customHeight="1">
      <c r="A60" s="37"/>
      <c r="B60" s="730"/>
      <c r="C60" s="731"/>
      <c r="D60" s="1143"/>
      <c r="E60" s="1146"/>
      <c r="F60" s="1146"/>
      <c r="G60" s="1146"/>
      <c r="H60" s="1146"/>
      <c r="I60" s="1146"/>
      <c r="J60" s="1146"/>
      <c r="K60" s="1146"/>
      <c r="L60" s="1149"/>
      <c r="M60" s="311"/>
      <c r="N60" s="415"/>
    </row>
    <row r="61" spans="1:14" ht="13.5" customHeight="1">
      <c r="A61" s="37"/>
      <c r="B61" s="242"/>
      <c r="C61" s="242"/>
      <c r="D61" s="243"/>
      <c r="E61" s="243"/>
      <c r="F61" s="243"/>
      <c r="G61" s="243"/>
      <c r="H61" s="243"/>
      <c r="I61" s="243"/>
      <c r="J61" s="243"/>
      <c r="K61" s="243"/>
      <c r="L61" s="243"/>
      <c r="M61" s="311"/>
      <c r="N61" s="415"/>
    </row>
    <row r="62" spans="1:14" ht="13.5" customHeight="1">
      <c r="A62" s="37"/>
      <c r="B62" s="37"/>
      <c r="C62" s="37"/>
      <c r="D62" s="37"/>
      <c r="E62" s="37"/>
      <c r="F62" s="37"/>
      <c r="G62" s="37"/>
      <c r="H62" s="37"/>
      <c r="I62" s="37"/>
      <c r="J62" s="37"/>
      <c r="K62" s="37"/>
      <c r="L62" s="37"/>
      <c r="M62" s="311"/>
      <c r="N62" s="415"/>
    </row>
    <row r="63" spans="1:14" ht="13.5" customHeight="1">
      <c r="A63" s="37"/>
      <c r="B63" s="1139" t="s">
        <v>490</v>
      </c>
      <c r="C63" s="1139"/>
      <c r="D63" s="1139"/>
      <c r="E63" s="1139"/>
      <c r="F63" s="1139"/>
      <c r="G63" s="1139"/>
      <c r="H63" s="1139"/>
      <c r="I63" s="1139"/>
      <c r="J63" s="1139"/>
      <c r="K63" s="1139"/>
      <c r="L63" s="1139"/>
      <c r="M63" s="311"/>
      <c r="N63" s="415"/>
    </row>
    <row r="64" spans="1:14" ht="13.5" customHeight="1">
      <c r="A64" s="37"/>
      <c r="B64" s="238"/>
      <c r="C64" s="37"/>
      <c r="D64" s="37"/>
      <c r="E64" s="37"/>
      <c r="F64" s="37"/>
      <c r="G64" s="37"/>
      <c r="H64" s="37"/>
      <c r="I64" s="37"/>
      <c r="J64" s="37"/>
      <c r="K64" s="37"/>
      <c r="L64" s="37"/>
      <c r="M64" s="311"/>
      <c r="N64" s="415"/>
    </row>
    <row r="65" spans="1:14" ht="13.5" customHeight="1">
      <c r="A65" s="37"/>
      <c r="B65" s="213" t="s">
        <v>491</v>
      </c>
      <c r="C65" s="37"/>
      <c r="D65" s="37"/>
      <c r="E65" s="37"/>
      <c r="F65" s="37"/>
      <c r="G65" s="37"/>
      <c r="H65" s="37"/>
      <c r="I65" s="37"/>
      <c r="J65" s="37"/>
      <c r="K65" s="37"/>
      <c r="L65" s="37"/>
      <c r="M65" s="311"/>
      <c r="N65" s="415"/>
    </row>
    <row r="66" spans="1:14" ht="13.5" customHeight="1">
      <c r="A66" s="37"/>
      <c r="B66" s="1151" t="s">
        <v>426</v>
      </c>
      <c r="C66" s="1152"/>
      <c r="D66" s="1141"/>
      <c r="E66" s="1144" t="s">
        <v>428</v>
      </c>
      <c r="F66" s="1144"/>
      <c r="G66" s="1144"/>
      <c r="H66" s="1144"/>
      <c r="I66" s="1144"/>
      <c r="J66" s="1144"/>
      <c r="K66" s="1144"/>
      <c r="L66" s="1147"/>
      <c r="M66" s="312"/>
      <c r="N66" s="415"/>
    </row>
    <row r="67" spans="1:14" ht="13.5" customHeight="1">
      <c r="A67" s="37"/>
      <c r="B67" s="1153"/>
      <c r="C67" s="1154"/>
      <c r="D67" s="1142"/>
      <c r="E67" s="1145"/>
      <c r="F67" s="1145"/>
      <c r="G67" s="1145"/>
      <c r="H67" s="1145"/>
      <c r="I67" s="1145"/>
      <c r="J67" s="1145"/>
      <c r="K67" s="1145"/>
      <c r="L67" s="1148"/>
      <c r="M67" s="312"/>
      <c r="N67" s="415"/>
    </row>
    <row r="68" spans="1:14" ht="13.5" customHeight="1">
      <c r="A68" s="37"/>
      <c r="B68" s="1155"/>
      <c r="C68" s="1156"/>
      <c r="D68" s="1143"/>
      <c r="E68" s="1146"/>
      <c r="F68" s="1146"/>
      <c r="G68" s="1146"/>
      <c r="H68" s="1146"/>
      <c r="I68" s="1146"/>
      <c r="J68" s="1146"/>
      <c r="K68" s="1146"/>
      <c r="L68" s="1149"/>
      <c r="M68" s="37"/>
      <c r="N68" s="415"/>
    </row>
    <row r="69" spans="1:14" ht="14">
      <c r="A69" s="312"/>
      <c r="B69" s="313"/>
      <c r="C69" s="314"/>
      <c r="D69" s="312"/>
      <c r="E69" s="37"/>
      <c r="F69" s="37"/>
      <c r="G69" s="37"/>
      <c r="H69" s="37"/>
      <c r="I69" s="37"/>
      <c r="J69" s="37"/>
      <c r="K69" s="37"/>
      <c r="L69" s="37"/>
      <c r="M69" s="37"/>
      <c r="N69" s="415"/>
    </row>
    <row r="70" spans="1:14" ht="14">
      <c r="A70" s="312"/>
      <c r="B70" s="213" t="s">
        <v>492</v>
      </c>
      <c r="C70" s="314"/>
      <c r="D70" s="312"/>
      <c r="E70" s="37"/>
      <c r="F70" s="37"/>
      <c r="G70" s="37"/>
      <c r="H70" s="37"/>
      <c r="I70" s="37"/>
      <c r="J70" s="37"/>
      <c r="K70" s="37"/>
      <c r="L70" s="37"/>
      <c r="M70" s="37"/>
      <c r="N70" s="415"/>
    </row>
    <row r="71" spans="1:14" ht="14">
      <c r="A71" s="312"/>
      <c r="B71" s="213" t="s">
        <v>493</v>
      </c>
      <c r="C71" s="314"/>
      <c r="D71" s="312"/>
      <c r="E71" s="37"/>
      <c r="F71" s="37"/>
      <c r="G71" s="37"/>
      <c r="H71" s="37"/>
      <c r="I71" s="37"/>
      <c r="J71" s="37"/>
      <c r="K71" s="37"/>
      <c r="L71" s="37"/>
      <c r="M71" s="37"/>
      <c r="N71" s="415"/>
    </row>
    <row r="72" spans="1:14">
      <c r="A72" s="312"/>
      <c r="B72" s="1151" t="s">
        <v>426</v>
      </c>
      <c r="C72" s="1152"/>
      <c r="D72" s="1141"/>
      <c r="E72" s="1144" t="s">
        <v>428</v>
      </c>
      <c r="F72" s="1144"/>
      <c r="G72" s="1144"/>
      <c r="H72" s="1144"/>
      <c r="I72" s="1144"/>
      <c r="J72" s="1144"/>
      <c r="K72" s="1144"/>
      <c r="L72" s="1147"/>
      <c r="M72" s="37"/>
      <c r="N72" s="415"/>
    </row>
    <row r="73" spans="1:14">
      <c r="A73" s="312"/>
      <c r="B73" s="1153"/>
      <c r="C73" s="1154"/>
      <c r="D73" s="1142"/>
      <c r="E73" s="1145"/>
      <c r="F73" s="1145"/>
      <c r="G73" s="1145"/>
      <c r="H73" s="1145"/>
      <c r="I73" s="1145"/>
      <c r="J73" s="1145"/>
      <c r="K73" s="1145"/>
      <c r="L73" s="1148"/>
      <c r="M73" s="37"/>
      <c r="N73" s="415"/>
    </row>
    <row r="74" spans="1:14">
      <c r="A74" s="312"/>
      <c r="B74" s="1155"/>
      <c r="C74" s="1156"/>
      <c r="D74" s="1143"/>
      <c r="E74" s="1146"/>
      <c r="F74" s="1146"/>
      <c r="G74" s="1146"/>
      <c r="H74" s="1146"/>
      <c r="I74" s="1146"/>
      <c r="J74" s="1146"/>
      <c r="K74" s="1146"/>
      <c r="L74" s="1149"/>
      <c r="M74" s="37"/>
      <c r="N74" s="415"/>
    </row>
    <row r="75" spans="1:14">
      <c r="A75" s="312"/>
      <c r="B75" s="244"/>
      <c r="C75" s="244"/>
      <c r="D75" s="243"/>
      <c r="E75" s="243"/>
      <c r="F75" s="243"/>
      <c r="G75" s="243"/>
      <c r="H75" s="243"/>
      <c r="I75" s="243"/>
      <c r="J75" s="243"/>
      <c r="K75" s="243"/>
      <c r="L75" s="243"/>
      <c r="M75" s="37"/>
      <c r="N75" s="415"/>
    </row>
    <row r="76" spans="1:14">
      <c r="A76" s="312"/>
      <c r="B76" s="244"/>
      <c r="C76" s="244"/>
      <c r="D76" s="243"/>
      <c r="E76" s="243"/>
      <c r="F76" s="243"/>
      <c r="G76" s="243"/>
      <c r="H76" s="243"/>
      <c r="I76" s="243"/>
      <c r="J76" s="243"/>
      <c r="K76" s="243"/>
      <c r="L76" s="243"/>
      <c r="M76" s="37"/>
      <c r="N76" s="415"/>
    </row>
    <row r="77" spans="1:14" ht="14">
      <c r="A77" s="312"/>
      <c r="B77" s="1139" t="s">
        <v>520</v>
      </c>
      <c r="C77" s="1139"/>
      <c r="D77" s="1139"/>
      <c r="E77" s="1139"/>
      <c r="F77" s="1139"/>
      <c r="G77" s="1139"/>
      <c r="H77" s="1139"/>
      <c r="I77" s="1139"/>
      <c r="J77" s="1139"/>
      <c r="K77" s="1139"/>
      <c r="L77" s="1139"/>
      <c r="M77" s="37"/>
      <c r="N77" s="415"/>
    </row>
    <row r="78" spans="1:14">
      <c r="A78" s="37"/>
      <c r="B78" s="37"/>
      <c r="C78" s="37"/>
      <c r="D78" s="37"/>
      <c r="E78" s="37"/>
      <c r="F78" s="37"/>
      <c r="G78" s="37"/>
      <c r="H78" s="37"/>
      <c r="I78" s="37"/>
      <c r="J78" s="37"/>
      <c r="K78" s="37"/>
      <c r="L78" s="37"/>
      <c r="M78" s="37"/>
      <c r="N78" s="415"/>
    </row>
    <row r="79" spans="1:14" ht="13.5" customHeight="1">
      <c r="A79" s="37"/>
      <c r="B79" s="648" t="s">
        <v>425</v>
      </c>
      <c r="C79" s="729"/>
      <c r="D79" s="1141"/>
      <c r="E79" s="1144" t="s">
        <v>428</v>
      </c>
      <c r="F79" s="1144"/>
      <c r="G79" s="1144"/>
      <c r="H79" s="1144"/>
      <c r="I79" s="1144"/>
      <c r="J79" s="1144"/>
      <c r="K79" s="1144"/>
      <c r="L79" s="1147"/>
      <c r="M79" s="311"/>
      <c r="N79" s="415"/>
    </row>
    <row r="80" spans="1:14" ht="13.5" customHeight="1">
      <c r="A80" s="37"/>
      <c r="B80" s="650"/>
      <c r="C80" s="1140"/>
      <c r="D80" s="1142"/>
      <c r="E80" s="1145"/>
      <c r="F80" s="1145"/>
      <c r="G80" s="1145"/>
      <c r="H80" s="1145"/>
      <c r="I80" s="1145"/>
      <c r="J80" s="1145"/>
      <c r="K80" s="1145"/>
      <c r="L80" s="1148"/>
      <c r="M80" s="311"/>
      <c r="N80" s="415"/>
    </row>
    <row r="81" spans="1:14" ht="13.5" customHeight="1">
      <c r="A81" s="37"/>
      <c r="B81" s="730"/>
      <c r="C81" s="731"/>
      <c r="D81" s="1143"/>
      <c r="E81" s="1146"/>
      <c r="F81" s="1146"/>
      <c r="G81" s="1146"/>
      <c r="H81" s="1146"/>
      <c r="I81" s="1146"/>
      <c r="J81" s="1146"/>
      <c r="K81" s="1146"/>
      <c r="L81" s="1149"/>
      <c r="M81" s="311"/>
      <c r="N81" s="415"/>
    </row>
    <row r="82" spans="1:14" ht="13.5" customHeight="1">
      <c r="A82" s="37"/>
      <c r="B82" s="37"/>
      <c r="C82" s="37"/>
      <c r="D82" s="37"/>
      <c r="E82" s="37"/>
      <c r="F82" s="37"/>
      <c r="G82" s="37"/>
      <c r="H82" s="37"/>
      <c r="I82" s="37"/>
      <c r="J82" s="37"/>
      <c r="K82" s="37"/>
      <c r="L82" s="37"/>
      <c r="M82" s="311"/>
      <c r="N82" s="415"/>
    </row>
    <row r="83" spans="1:14" ht="14">
      <c r="A83" s="312"/>
      <c r="B83" s="315" t="s">
        <v>2</v>
      </c>
      <c r="C83" s="312"/>
      <c r="D83" s="312"/>
      <c r="E83" s="312"/>
      <c r="F83" s="312"/>
      <c r="G83" s="312"/>
      <c r="H83" s="312"/>
      <c r="I83" s="312"/>
      <c r="J83" s="312"/>
      <c r="K83" s="312"/>
      <c r="L83" s="312"/>
      <c r="M83" s="312"/>
      <c r="N83" s="415"/>
    </row>
    <row r="84" spans="1:14">
      <c r="A84" s="37"/>
      <c r="B84" s="37"/>
      <c r="C84" s="37"/>
      <c r="D84" s="37"/>
      <c r="E84" s="37"/>
      <c r="F84" s="37"/>
      <c r="G84" s="37"/>
      <c r="H84" s="37"/>
      <c r="I84" s="37"/>
      <c r="J84" s="37"/>
      <c r="K84" s="37"/>
      <c r="L84" s="37"/>
      <c r="M84" s="37"/>
      <c r="N84" s="415"/>
    </row>
    <row r="85" spans="1:14">
      <c r="A85" s="37"/>
      <c r="B85" s="37"/>
      <c r="C85" s="37"/>
      <c r="D85" s="37"/>
      <c r="E85" s="37"/>
      <c r="F85" s="37"/>
      <c r="G85" s="37"/>
      <c r="H85" s="37"/>
      <c r="I85" s="37"/>
      <c r="J85" s="37"/>
      <c r="K85" s="37"/>
      <c r="L85" s="37"/>
      <c r="M85" s="37"/>
      <c r="N85" s="415"/>
    </row>
    <row r="86" spans="1:14" ht="19">
      <c r="A86" s="1157" t="s">
        <v>1</v>
      </c>
      <c r="B86" s="1157"/>
      <c r="C86" s="1157"/>
      <c r="D86" s="1157"/>
      <c r="E86" s="1157"/>
      <c r="F86" s="1157"/>
      <c r="G86" s="1157"/>
      <c r="H86" s="1157"/>
      <c r="I86" s="1157"/>
      <c r="J86" s="1157"/>
      <c r="K86" s="1157"/>
      <c r="L86" s="1157"/>
      <c r="M86" s="1157"/>
      <c r="N86" s="1157"/>
    </row>
    <row r="87" spans="1:14" ht="22.5" customHeight="1"/>
  </sheetData>
  <sheetProtection sheet="1" selectLockedCells="1"/>
  <mergeCells count="7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 ref="B53:C55"/>
    <mergeCell ref="D53:D55"/>
    <mergeCell ref="E53:K55"/>
    <mergeCell ref="L53:L55"/>
    <mergeCell ref="B63:L63"/>
    <mergeCell ref="B58:C60"/>
    <mergeCell ref="D58:D60"/>
    <mergeCell ref="E58:K60"/>
    <mergeCell ref="L58:L60"/>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D20:E20"/>
    <mergeCell ref="F20:L20"/>
    <mergeCell ref="D21:E21"/>
    <mergeCell ref="F21:L21"/>
    <mergeCell ref="D22:E22"/>
    <mergeCell ref="F22:L22"/>
    <mergeCell ref="D23:E23"/>
    <mergeCell ref="F23:L23"/>
    <mergeCell ref="D24:E24"/>
    <mergeCell ref="F24:L24"/>
    <mergeCell ref="B30:L30"/>
    <mergeCell ref="D17:E17"/>
    <mergeCell ref="F17:L17"/>
    <mergeCell ref="D18:E18"/>
    <mergeCell ref="F18:L18"/>
    <mergeCell ref="D19:E19"/>
    <mergeCell ref="F19:L19"/>
    <mergeCell ref="D14:E14"/>
    <mergeCell ref="F14:L14"/>
    <mergeCell ref="D15:E15"/>
    <mergeCell ref="F15:L15"/>
    <mergeCell ref="D16:E16"/>
    <mergeCell ref="F16:L16"/>
    <mergeCell ref="J1:M1"/>
    <mergeCell ref="H2:M4"/>
    <mergeCell ref="A8:M8"/>
    <mergeCell ref="B10:C11"/>
    <mergeCell ref="D10:E10"/>
    <mergeCell ref="F10:L10"/>
    <mergeCell ref="D11:E11"/>
    <mergeCell ref="F11:L11"/>
  </mergeCells>
  <phoneticPr fontId="10"/>
  <conditionalFormatting sqref="D10:L10">
    <cfRule type="expression" dxfId="204" priority="15">
      <formula>$D$11="○"</formula>
    </cfRule>
  </conditionalFormatting>
  <conditionalFormatting sqref="D11:L11">
    <cfRule type="expression" dxfId="203" priority="16">
      <formula>$D$10="○"</formula>
    </cfRule>
  </conditionalFormatting>
  <conditionalFormatting sqref="D14:L14 D21:L21 D24:L24">
    <cfRule type="expression" dxfId="202" priority="12">
      <formula>$D$11="○"</formula>
    </cfRule>
  </conditionalFormatting>
  <conditionalFormatting sqref="D15:L20">
    <cfRule type="expression" dxfId="201" priority="11">
      <formula>$D$14="○"</formula>
    </cfRule>
  </conditionalFormatting>
  <conditionalFormatting sqref="D22:L23">
    <cfRule type="expression" dxfId="200" priority="10">
      <formula>$D$21="○"</formula>
    </cfRule>
  </conditionalFormatting>
  <conditionalFormatting sqref="D33:L35">
    <cfRule type="expression" dxfId="199" priority="9">
      <formula>$D$15="○"</formula>
    </cfRule>
  </conditionalFormatting>
  <conditionalFormatting sqref="D38:L40">
    <cfRule type="expression" dxfId="198" priority="8">
      <formula>$D$16="○"</formula>
    </cfRule>
  </conditionalFormatting>
  <conditionalFormatting sqref="D43:L45">
    <cfRule type="expression" dxfId="197" priority="7">
      <formula>$D$17="○"</formula>
    </cfRule>
  </conditionalFormatting>
  <conditionalFormatting sqref="D48:L50">
    <cfRule type="expression" dxfId="196" priority="6">
      <formula>$D$18="○"</formula>
    </cfRule>
  </conditionalFormatting>
  <conditionalFormatting sqref="D53:L55">
    <cfRule type="expression" dxfId="195" priority="5">
      <formula>$D$19="○"</formula>
    </cfRule>
  </conditionalFormatting>
  <conditionalFormatting sqref="D58:L60">
    <cfRule type="expression" dxfId="194" priority="4">
      <formula>$D$20="○"</formula>
    </cfRule>
  </conditionalFormatting>
  <conditionalFormatting sqref="D61:L61">
    <cfRule type="expression" dxfId="193" priority="13">
      <formula>#REF!="○"</formula>
    </cfRule>
  </conditionalFormatting>
  <conditionalFormatting sqref="D66:L68">
    <cfRule type="expression" dxfId="192" priority="3">
      <formula>$D$22="○"</formula>
    </cfRule>
  </conditionalFormatting>
  <conditionalFormatting sqref="D72:L74">
    <cfRule type="expression" dxfId="191" priority="2">
      <formula>$D$23="○"</formula>
    </cfRule>
  </conditionalFormatting>
  <conditionalFormatting sqref="D79:L81">
    <cfRule type="expression" dxfId="190" priority="1">
      <formula>$D$24="○"</formula>
    </cfRule>
  </conditionalFormatting>
  <conditionalFormatting sqref="E61:K61">
    <cfRule type="cellIs" dxfId="189"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86" customWidth="1"/>
    <col min="2" max="3" width="7.08984375" style="86" customWidth="1"/>
    <col min="4" max="13" width="6.453125" style="86" customWidth="1"/>
    <col min="14" max="14" width="2.453125" style="86" customWidth="1"/>
    <col min="15" max="15" width="3.7265625" style="86" customWidth="1"/>
    <col min="16" max="16384" width="9" style="86"/>
  </cols>
  <sheetData>
    <row r="1" spans="1:33" ht="25.5">
      <c r="A1" s="37"/>
      <c r="B1" s="37"/>
      <c r="C1" s="37"/>
      <c r="D1" s="37"/>
      <c r="E1" s="37"/>
      <c r="F1" s="37"/>
      <c r="G1" s="37"/>
      <c r="H1" s="37"/>
      <c r="I1" s="37"/>
      <c r="J1" s="416"/>
      <c r="K1" s="820" t="s">
        <v>542</v>
      </c>
      <c r="L1" s="820"/>
      <c r="M1" s="820"/>
      <c r="N1" s="417"/>
      <c r="AA1" s="87"/>
      <c r="AB1" s="87"/>
      <c r="AC1" s="87"/>
      <c r="AD1" s="87"/>
      <c r="AE1" s="87"/>
      <c r="AF1" s="87"/>
      <c r="AG1" s="87"/>
    </row>
    <row r="2" spans="1:33">
      <c r="A2" s="37"/>
      <c r="B2" s="37"/>
      <c r="C2" s="37"/>
      <c r="D2" s="37"/>
      <c r="E2" s="37"/>
      <c r="F2" s="37"/>
      <c r="G2" s="37"/>
      <c r="H2" s="37"/>
      <c r="I2" s="37"/>
      <c r="J2" s="37"/>
      <c r="K2" s="1158" t="s">
        <v>133</v>
      </c>
      <c r="L2" s="1158"/>
      <c r="M2" s="1158"/>
      <c r="N2" s="417"/>
    </row>
    <row r="3" spans="1:33">
      <c r="A3" s="37"/>
      <c r="B3" s="37"/>
      <c r="C3" s="37"/>
      <c r="D3" s="37"/>
      <c r="E3" s="37"/>
      <c r="F3" s="37"/>
      <c r="G3" s="37"/>
      <c r="H3" s="37"/>
      <c r="I3" s="37"/>
      <c r="J3" s="37"/>
      <c r="K3" s="1158"/>
      <c r="L3" s="1158"/>
      <c r="M3" s="1158"/>
      <c r="N3" s="417"/>
    </row>
    <row r="4" spans="1:33">
      <c r="A4" s="37"/>
      <c r="B4" s="37"/>
      <c r="C4" s="37"/>
      <c r="D4" s="37"/>
      <c r="E4" s="37"/>
      <c r="F4" s="37"/>
      <c r="G4" s="37"/>
      <c r="H4" s="37"/>
      <c r="I4" s="37"/>
      <c r="J4" s="37"/>
      <c r="K4" s="1158"/>
      <c r="L4" s="1158"/>
      <c r="M4" s="1158"/>
      <c r="N4" s="417"/>
    </row>
    <row r="5" spans="1:33">
      <c r="A5" s="37"/>
      <c r="B5" s="37"/>
      <c r="C5" s="37"/>
      <c r="D5" s="37"/>
      <c r="E5" s="37"/>
      <c r="F5" s="37"/>
      <c r="G5" s="37"/>
      <c r="H5" s="37"/>
      <c r="I5" s="37"/>
      <c r="J5" s="37"/>
      <c r="K5" s="37"/>
      <c r="L5" s="37"/>
      <c r="M5" s="37"/>
      <c r="N5" s="417"/>
    </row>
    <row r="6" spans="1:33">
      <c r="A6" s="37"/>
      <c r="B6" s="37"/>
      <c r="C6" s="37"/>
      <c r="D6" s="37"/>
      <c r="E6" s="37"/>
      <c r="F6" s="37"/>
      <c r="G6" s="37"/>
      <c r="H6" s="37"/>
      <c r="I6" s="37"/>
      <c r="J6" s="37"/>
      <c r="K6" s="37"/>
      <c r="L6" s="37"/>
      <c r="M6" s="37"/>
      <c r="N6" s="417"/>
    </row>
    <row r="7" spans="1:33">
      <c r="A7" s="37"/>
      <c r="B7" s="37"/>
      <c r="C7" s="37"/>
      <c r="D7" s="37"/>
      <c r="E7" s="37"/>
      <c r="F7" s="37"/>
      <c r="G7" s="37"/>
      <c r="H7" s="37"/>
      <c r="I7" s="37"/>
      <c r="J7" s="37"/>
      <c r="K7" s="37"/>
      <c r="L7" s="37"/>
      <c r="M7" s="37"/>
      <c r="N7" s="417"/>
    </row>
    <row r="8" spans="1:33" ht="16.5">
      <c r="A8" s="1107" t="s">
        <v>134</v>
      </c>
      <c r="B8" s="1107"/>
      <c r="C8" s="1107"/>
      <c r="D8" s="1107"/>
      <c r="E8" s="1107"/>
      <c r="F8" s="1107"/>
      <c r="G8" s="1107"/>
      <c r="H8" s="1107"/>
      <c r="I8" s="1107"/>
      <c r="J8" s="1107"/>
      <c r="K8" s="1107"/>
      <c r="L8" s="1107"/>
      <c r="M8" s="1107"/>
      <c r="N8" s="417"/>
    </row>
    <row r="9" spans="1:33">
      <c r="A9" s="310"/>
      <c r="B9" s="310"/>
      <c r="C9" s="310"/>
      <c r="D9" s="310"/>
      <c r="E9" s="310"/>
      <c r="F9" s="310"/>
      <c r="G9" s="310"/>
      <c r="H9" s="310"/>
      <c r="I9" s="310"/>
      <c r="J9" s="310"/>
      <c r="K9" s="310"/>
      <c r="L9" s="310"/>
      <c r="M9" s="310"/>
      <c r="N9" s="417"/>
    </row>
    <row r="10" spans="1:33">
      <c r="A10" s="37"/>
      <c r="B10" s="37"/>
      <c r="C10" s="37"/>
      <c r="D10" s="37"/>
      <c r="E10" s="37"/>
      <c r="F10" s="37"/>
      <c r="G10" s="37"/>
      <c r="H10" s="37"/>
      <c r="I10" s="37"/>
      <c r="J10" s="37"/>
      <c r="K10" s="37"/>
      <c r="L10" s="37"/>
      <c r="M10" s="37"/>
      <c r="N10" s="417"/>
    </row>
    <row r="11" spans="1:33" ht="13.5" customHeight="1">
      <c r="A11" s="37"/>
      <c r="B11" s="1159" t="s">
        <v>273</v>
      </c>
      <c r="C11" s="1160"/>
      <c r="D11" s="1165"/>
      <c r="E11" s="1166"/>
      <c r="F11" s="1171" t="s">
        <v>240</v>
      </c>
      <c r="G11" s="1172"/>
      <c r="H11" s="1172"/>
      <c r="I11" s="1172"/>
      <c r="J11" s="1172"/>
      <c r="K11" s="1172"/>
      <c r="L11" s="1173"/>
      <c r="M11" s="311"/>
      <c r="N11" s="417"/>
    </row>
    <row r="12" spans="1:33" ht="13.5" customHeight="1">
      <c r="A12" s="37"/>
      <c r="B12" s="1161"/>
      <c r="C12" s="1162"/>
      <c r="D12" s="1167"/>
      <c r="E12" s="1168"/>
      <c r="F12" s="1174"/>
      <c r="G12" s="1175"/>
      <c r="H12" s="1175"/>
      <c r="I12" s="1175"/>
      <c r="J12" s="1175"/>
      <c r="K12" s="1175"/>
      <c r="L12" s="1176"/>
      <c r="M12" s="311"/>
      <c r="N12" s="418"/>
    </row>
    <row r="13" spans="1:33" ht="13.5" customHeight="1">
      <c r="A13" s="37"/>
      <c r="B13" s="1161"/>
      <c r="C13" s="1162"/>
      <c r="D13" s="1169"/>
      <c r="E13" s="1170"/>
      <c r="F13" s="1177"/>
      <c r="G13" s="1178"/>
      <c r="H13" s="1178"/>
      <c r="I13" s="1178"/>
      <c r="J13" s="1178"/>
      <c r="K13" s="1178"/>
      <c r="L13" s="1179"/>
      <c r="M13" s="311"/>
      <c r="N13" s="417"/>
    </row>
    <row r="14" spans="1:33">
      <c r="A14" s="37"/>
      <c r="B14" s="1161"/>
      <c r="C14" s="1162"/>
      <c r="D14" s="1165"/>
      <c r="E14" s="1166"/>
      <c r="F14" s="1180" t="s">
        <v>135</v>
      </c>
      <c r="G14" s="1180"/>
      <c r="H14" s="1180"/>
      <c r="I14" s="1180"/>
      <c r="J14" s="1180"/>
      <c r="K14" s="1180"/>
      <c r="L14" s="1181"/>
      <c r="M14" s="311"/>
      <c r="N14" s="417"/>
    </row>
    <row r="15" spans="1:33">
      <c r="A15" s="37"/>
      <c r="B15" s="1161"/>
      <c r="C15" s="1162"/>
      <c r="D15" s="1167"/>
      <c r="E15" s="1168"/>
      <c r="F15" s="1182"/>
      <c r="G15" s="1182"/>
      <c r="H15" s="1182"/>
      <c r="I15" s="1182"/>
      <c r="J15" s="1182"/>
      <c r="K15" s="1182"/>
      <c r="L15" s="1183"/>
      <c r="M15" s="311"/>
      <c r="N15" s="417"/>
    </row>
    <row r="16" spans="1:33">
      <c r="A16" s="37"/>
      <c r="B16" s="1161"/>
      <c r="C16" s="1162"/>
      <c r="D16" s="1169"/>
      <c r="E16" s="1170"/>
      <c r="F16" s="1184"/>
      <c r="G16" s="1184"/>
      <c r="H16" s="1184"/>
      <c r="I16" s="1184"/>
      <c r="J16" s="1184"/>
      <c r="K16" s="1184"/>
      <c r="L16" s="1185"/>
      <c r="M16" s="311"/>
      <c r="N16" s="417"/>
    </row>
    <row r="17" spans="1:14">
      <c r="A17" s="37"/>
      <c r="B17" s="1161"/>
      <c r="C17" s="1162"/>
      <c r="D17" s="1165"/>
      <c r="E17" s="1166"/>
      <c r="F17" s="1180" t="s">
        <v>136</v>
      </c>
      <c r="G17" s="1180"/>
      <c r="H17" s="1180"/>
      <c r="I17" s="1180"/>
      <c r="J17" s="1180"/>
      <c r="K17" s="1180"/>
      <c r="L17" s="1181"/>
      <c r="M17" s="311"/>
      <c r="N17" s="417"/>
    </row>
    <row r="18" spans="1:14">
      <c r="A18" s="37"/>
      <c r="B18" s="1161"/>
      <c r="C18" s="1162"/>
      <c r="D18" s="1167"/>
      <c r="E18" s="1168"/>
      <c r="F18" s="1182"/>
      <c r="G18" s="1182"/>
      <c r="H18" s="1182"/>
      <c r="I18" s="1182"/>
      <c r="J18" s="1182"/>
      <c r="K18" s="1182"/>
      <c r="L18" s="1183"/>
      <c r="M18" s="311"/>
      <c r="N18" s="417"/>
    </row>
    <row r="19" spans="1:14">
      <c r="A19" s="37"/>
      <c r="B19" s="1161"/>
      <c r="C19" s="1162"/>
      <c r="D19" s="1169"/>
      <c r="E19" s="1170"/>
      <c r="F19" s="1184"/>
      <c r="G19" s="1184"/>
      <c r="H19" s="1184"/>
      <c r="I19" s="1184"/>
      <c r="J19" s="1184"/>
      <c r="K19" s="1184"/>
      <c r="L19" s="1185"/>
      <c r="M19" s="311"/>
      <c r="N19" s="417"/>
    </row>
    <row r="20" spans="1:14">
      <c r="A20" s="37"/>
      <c r="B20" s="1161"/>
      <c r="C20" s="1162"/>
      <c r="D20" s="1165"/>
      <c r="E20" s="1166"/>
      <c r="F20" s="1180" t="s">
        <v>139</v>
      </c>
      <c r="G20" s="1180"/>
      <c r="H20" s="1180"/>
      <c r="I20" s="1180"/>
      <c r="J20" s="1180"/>
      <c r="K20" s="1180"/>
      <c r="L20" s="1181"/>
      <c r="M20" s="311"/>
      <c r="N20" s="417"/>
    </row>
    <row r="21" spans="1:14">
      <c r="A21" s="37"/>
      <c r="B21" s="1161"/>
      <c r="C21" s="1162"/>
      <c r="D21" s="1167"/>
      <c r="E21" s="1168"/>
      <c r="F21" s="1182"/>
      <c r="G21" s="1182"/>
      <c r="H21" s="1182"/>
      <c r="I21" s="1182"/>
      <c r="J21" s="1182"/>
      <c r="K21" s="1182"/>
      <c r="L21" s="1183"/>
      <c r="M21" s="311"/>
      <c r="N21" s="417"/>
    </row>
    <row r="22" spans="1:14">
      <c r="A22" s="37"/>
      <c r="B22" s="1163"/>
      <c r="C22" s="1164"/>
      <c r="D22" s="1169"/>
      <c r="E22" s="1170"/>
      <c r="F22" s="1184"/>
      <c r="G22" s="1184"/>
      <c r="H22" s="1184"/>
      <c r="I22" s="1184"/>
      <c r="J22" s="1184"/>
      <c r="K22" s="1184"/>
      <c r="L22" s="1185"/>
      <c r="M22" s="37"/>
      <c r="N22" s="417"/>
    </row>
    <row r="23" spans="1:14">
      <c r="A23" s="37"/>
      <c r="B23" s="37"/>
      <c r="C23" s="37"/>
      <c r="D23" s="38" t="str">
        <f>IF(COUNTBLANK(D11:E22)=24,"　↑　該当するものいずれか１つに○",IF(AND(D20="○",COUNTBLANK(D11:E19)&lt;18),"　↑　いずれか１つに○",IF(COUNTBLANK(D11:E19)&lt;17,"　↑　いずれか１つに○","")))</f>
        <v>　↑　該当するものいずれか１つに○</v>
      </c>
      <c r="E23" s="39"/>
      <c r="F23" s="37"/>
      <c r="G23" s="37"/>
      <c r="H23" s="37"/>
      <c r="I23" s="37"/>
      <c r="J23" s="37"/>
      <c r="K23" s="37"/>
      <c r="L23" s="37"/>
      <c r="M23" s="37"/>
      <c r="N23" s="417"/>
    </row>
    <row r="24" spans="1:14">
      <c r="A24" s="37"/>
      <c r="B24" s="37"/>
      <c r="C24" s="37"/>
      <c r="D24" s="37"/>
      <c r="E24" s="37"/>
      <c r="F24" s="37"/>
      <c r="G24" s="37"/>
      <c r="H24" s="37"/>
      <c r="I24" s="37"/>
      <c r="J24" s="37"/>
      <c r="K24" s="37"/>
      <c r="L24" s="37"/>
      <c r="M24" s="37"/>
      <c r="N24" s="417"/>
    </row>
    <row r="25" spans="1:14">
      <c r="A25" s="37"/>
      <c r="B25" s="37"/>
      <c r="C25" s="37"/>
      <c r="D25" s="37"/>
      <c r="E25" s="37"/>
      <c r="F25" s="37"/>
      <c r="G25" s="37"/>
      <c r="H25" s="37"/>
      <c r="I25" s="37"/>
      <c r="J25" s="37"/>
      <c r="K25" s="37"/>
      <c r="L25" s="37"/>
      <c r="M25" s="37"/>
      <c r="N25" s="417"/>
    </row>
    <row r="26" spans="1:14">
      <c r="A26" s="37"/>
      <c r="B26" s="37"/>
      <c r="C26" s="37"/>
      <c r="D26" s="37"/>
      <c r="E26" s="37"/>
      <c r="F26" s="37"/>
      <c r="G26" s="37"/>
      <c r="H26" s="37"/>
      <c r="I26" s="37"/>
      <c r="J26" s="37"/>
      <c r="K26" s="37"/>
      <c r="L26" s="37"/>
      <c r="M26" s="37"/>
      <c r="N26" s="417"/>
    </row>
    <row r="27" spans="1:14">
      <c r="A27" s="37"/>
      <c r="B27" s="37"/>
      <c r="C27" s="37"/>
      <c r="D27" s="37"/>
      <c r="E27" s="37"/>
      <c r="F27" s="37"/>
      <c r="G27" s="37"/>
      <c r="H27" s="37"/>
      <c r="I27" s="37"/>
      <c r="J27" s="37"/>
      <c r="K27" s="37"/>
      <c r="L27" s="37"/>
      <c r="M27" s="37"/>
      <c r="N27" s="417"/>
    </row>
    <row r="28" spans="1:14">
      <c r="A28" s="37"/>
      <c r="B28" s="37" t="s">
        <v>7</v>
      </c>
      <c r="C28" s="37"/>
      <c r="D28" s="37"/>
      <c r="E28" s="37"/>
      <c r="F28" s="37"/>
      <c r="G28" s="37"/>
      <c r="H28" s="37"/>
      <c r="I28" s="37"/>
      <c r="J28" s="37"/>
      <c r="K28" s="37"/>
      <c r="L28" s="37"/>
      <c r="M28" s="37"/>
      <c r="N28" s="417"/>
    </row>
    <row r="29" spans="1:14">
      <c r="A29" s="37"/>
      <c r="B29" s="1187" t="s">
        <v>131</v>
      </c>
      <c r="C29" s="1188"/>
      <c r="D29" s="1189"/>
      <c r="E29" s="1190"/>
      <c r="F29" s="1190"/>
      <c r="G29" s="1190"/>
      <c r="H29" s="1190"/>
      <c r="I29" s="1190"/>
      <c r="J29" s="1190"/>
      <c r="K29" s="1190"/>
      <c r="L29" s="1191"/>
      <c r="M29" s="37"/>
      <c r="N29" s="417"/>
    </row>
    <row r="30" spans="1:14">
      <c r="A30" s="37"/>
      <c r="B30" s="1188"/>
      <c r="C30" s="1188"/>
      <c r="D30" s="1192"/>
      <c r="E30" s="1193"/>
      <c r="F30" s="1193"/>
      <c r="G30" s="1193"/>
      <c r="H30" s="1193"/>
      <c r="I30" s="1193"/>
      <c r="J30" s="1193"/>
      <c r="K30" s="1193"/>
      <c r="L30" s="1194"/>
      <c r="M30" s="37"/>
      <c r="N30" s="417"/>
    </row>
    <row r="31" spans="1:14">
      <c r="A31" s="37"/>
      <c r="B31" s="1188"/>
      <c r="C31" s="1188"/>
      <c r="D31" s="1195"/>
      <c r="E31" s="1196"/>
      <c r="F31" s="1196"/>
      <c r="G31" s="1196"/>
      <c r="H31" s="1196"/>
      <c r="I31" s="1196"/>
      <c r="J31" s="1196"/>
      <c r="K31" s="1196"/>
      <c r="L31" s="1197"/>
      <c r="M31" s="37"/>
      <c r="N31" s="417"/>
    </row>
    <row r="32" spans="1:14">
      <c r="A32" s="37"/>
      <c r="B32" s="1187" t="s">
        <v>131</v>
      </c>
      <c r="C32" s="1188"/>
      <c r="D32" s="1189"/>
      <c r="E32" s="1190"/>
      <c r="F32" s="1190"/>
      <c r="G32" s="1190"/>
      <c r="H32" s="1190"/>
      <c r="I32" s="1190"/>
      <c r="J32" s="1190"/>
      <c r="K32" s="1190"/>
      <c r="L32" s="1191"/>
      <c r="M32" s="37"/>
      <c r="N32" s="417"/>
    </row>
    <row r="33" spans="1:14">
      <c r="A33" s="37"/>
      <c r="B33" s="1188"/>
      <c r="C33" s="1188"/>
      <c r="D33" s="1192"/>
      <c r="E33" s="1193"/>
      <c r="F33" s="1193"/>
      <c r="G33" s="1193"/>
      <c r="H33" s="1193"/>
      <c r="I33" s="1193"/>
      <c r="J33" s="1193"/>
      <c r="K33" s="1193"/>
      <c r="L33" s="1194"/>
      <c r="M33" s="37"/>
      <c r="N33" s="417"/>
    </row>
    <row r="34" spans="1:14">
      <c r="A34" s="37"/>
      <c r="B34" s="1188"/>
      <c r="C34" s="1188"/>
      <c r="D34" s="1195"/>
      <c r="E34" s="1196"/>
      <c r="F34" s="1196"/>
      <c r="G34" s="1196"/>
      <c r="H34" s="1196"/>
      <c r="I34" s="1196"/>
      <c r="J34" s="1196"/>
      <c r="K34" s="1196"/>
      <c r="L34" s="1197"/>
      <c r="M34" s="37"/>
      <c r="N34" s="417"/>
    </row>
    <row r="35" spans="1:14">
      <c r="A35" s="37"/>
      <c r="B35" s="1187" t="s">
        <v>131</v>
      </c>
      <c r="C35" s="1188"/>
      <c r="D35" s="1189"/>
      <c r="E35" s="1190"/>
      <c r="F35" s="1190"/>
      <c r="G35" s="1190"/>
      <c r="H35" s="1190"/>
      <c r="I35" s="1190"/>
      <c r="J35" s="1190"/>
      <c r="K35" s="1190"/>
      <c r="L35" s="1191"/>
      <c r="M35" s="37"/>
      <c r="N35" s="417"/>
    </row>
    <row r="36" spans="1:14">
      <c r="A36" s="37"/>
      <c r="B36" s="1188"/>
      <c r="C36" s="1188"/>
      <c r="D36" s="1192"/>
      <c r="E36" s="1193"/>
      <c r="F36" s="1193"/>
      <c r="G36" s="1193"/>
      <c r="H36" s="1193"/>
      <c r="I36" s="1193"/>
      <c r="J36" s="1193"/>
      <c r="K36" s="1193"/>
      <c r="L36" s="1194"/>
      <c r="M36" s="37"/>
      <c r="N36" s="417"/>
    </row>
    <row r="37" spans="1:14">
      <c r="A37" s="37"/>
      <c r="B37" s="1188"/>
      <c r="C37" s="1188"/>
      <c r="D37" s="1195"/>
      <c r="E37" s="1196"/>
      <c r="F37" s="1196"/>
      <c r="G37" s="1196"/>
      <c r="H37" s="1196"/>
      <c r="I37" s="1196"/>
      <c r="J37" s="1196"/>
      <c r="K37" s="1196"/>
      <c r="L37" s="1197"/>
      <c r="M37" s="37"/>
      <c r="N37" s="417"/>
    </row>
    <row r="38" spans="1:14">
      <c r="A38" s="37"/>
      <c r="B38" s="37"/>
      <c r="C38" s="37"/>
      <c r="D38" s="37"/>
      <c r="E38" s="37"/>
      <c r="F38" s="37"/>
      <c r="G38" s="37"/>
      <c r="H38" s="37"/>
      <c r="I38" s="37"/>
      <c r="J38" s="37"/>
      <c r="K38" s="37"/>
      <c r="L38" s="37"/>
      <c r="M38" s="37"/>
      <c r="N38" s="417"/>
    </row>
    <row r="39" spans="1:14" ht="14">
      <c r="A39" s="312"/>
      <c r="B39" s="315" t="s">
        <v>2</v>
      </c>
      <c r="C39" s="312"/>
      <c r="D39" s="312"/>
      <c r="E39" s="312"/>
      <c r="F39" s="312"/>
      <c r="G39" s="312"/>
      <c r="H39" s="312"/>
      <c r="I39" s="312"/>
      <c r="J39" s="312"/>
      <c r="K39" s="312"/>
      <c r="L39" s="312"/>
      <c r="M39" s="312"/>
      <c r="N39" s="417"/>
    </row>
    <row r="40" spans="1:14">
      <c r="A40" s="37"/>
      <c r="B40" s="37"/>
      <c r="C40" s="37"/>
      <c r="D40" s="37"/>
      <c r="E40" s="37"/>
      <c r="F40" s="37"/>
      <c r="G40" s="37"/>
      <c r="H40" s="37"/>
      <c r="I40" s="37"/>
      <c r="J40" s="37"/>
      <c r="K40" s="37"/>
      <c r="L40" s="37"/>
      <c r="M40" s="37"/>
      <c r="N40" s="417"/>
    </row>
    <row r="41" spans="1:14">
      <c r="A41" s="316"/>
      <c r="B41" s="316"/>
      <c r="C41" s="316"/>
      <c r="D41" s="316"/>
      <c r="E41" s="316"/>
      <c r="F41" s="316"/>
      <c r="G41" s="316"/>
      <c r="H41" s="316"/>
      <c r="I41" s="316"/>
      <c r="J41" s="316"/>
      <c r="K41" s="316"/>
      <c r="L41" s="316"/>
      <c r="M41" s="316"/>
      <c r="N41" s="417"/>
    </row>
    <row r="42" spans="1:14">
      <c r="A42" s="316"/>
      <c r="B42" s="316"/>
      <c r="C42" s="316"/>
      <c r="D42" s="316"/>
      <c r="E42" s="316"/>
      <c r="F42" s="316"/>
      <c r="G42" s="316"/>
      <c r="H42" s="316"/>
      <c r="I42" s="316"/>
      <c r="J42" s="316"/>
      <c r="K42" s="316"/>
      <c r="L42" s="316"/>
      <c r="M42" s="316"/>
      <c r="N42" s="417"/>
    </row>
    <row r="43" spans="1:14">
      <c r="A43" s="316"/>
      <c r="B43" s="316"/>
      <c r="C43" s="316"/>
      <c r="D43" s="316"/>
      <c r="E43" s="316"/>
      <c r="F43" s="316"/>
      <c r="G43" s="316"/>
      <c r="H43" s="316"/>
      <c r="I43" s="316"/>
      <c r="J43" s="316"/>
      <c r="K43" s="316"/>
      <c r="L43" s="316"/>
      <c r="M43" s="316"/>
      <c r="N43" s="417"/>
    </row>
    <row r="44" spans="1:14">
      <c r="A44" s="316"/>
      <c r="B44" s="316"/>
      <c r="C44" s="316"/>
      <c r="D44" s="316"/>
      <c r="E44" s="316"/>
      <c r="F44" s="316"/>
      <c r="G44" s="316"/>
      <c r="H44" s="316"/>
      <c r="I44" s="316"/>
      <c r="J44" s="316"/>
      <c r="K44" s="316"/>
      <c r="L44" s="316"/>
      <c r="M44" s="316"/>
      <c r="N44" s="417"/>
    </row>
    <row r="45" spans="1:14">
      <c r="A45" s="316"/>
      <c r="B45" s="316"/>
      <c r="C45" s="316"/>
      <c r="D45" s="316"/>
      <c r="E45" s="316"/>
      <c r="F45" s="316"/>
      <c r="G45" s="316"/>
      <c r="H45" s="316"/>
      <c r="I45" s="316"/>
      <c r="J45" s="316"/>
      <c r="K45" s="316"/>
      <c r="L45" s="316"/>
      <c r="M45" s="316"/>
      <c r="N45" s="417"/>
    </row>
    <row r="46" spans="1:14">
      <c r="A46" s="316"/>
      <c r="B46" s="316"/>
      <c r="C46" s="316"/>
      <c r="D46" s="316"/>
      <c r="E46" s="316"/>
      <c r="F46" s="316"/>
      <c r="G46" s="316"/>
      <c r="H46" s="316"/>
      <c r="I46" s="316"/>
      <c r="J46" s="316"/>
      <c r="K46" s="316"/>
      <c r="L46" s="316"/>
      <c r="M46" s="316"/>
      <c r="N46" s="417"/>
    </row>
    <row r="47" spans="1:14">
      <c r="A47" s="316"/>
      <c r="B47" s="316"/>
      <c r="C47" s="316"/>
      <c r="D47" s="316"/>
      <c r="E47" s="316"/>
      <c r="F47" s="316"/>
      <c r="G47" s="316"/>
      <c r="H47" s="316"/>
      <c r="I47" s="316"/>
      <c r="J47" s="316"/>
      <c r="K47" s="316"/>
      <c r="L47" s="316"/>
      <c r="M47" s="316"/>
      <c r="N47" s="417"/>
    </row>
    <row r="48" spans="1:14">
      <c r="A48" s="316"/>
      <c r="B48" s="316"/>
      <c r="C48" s="316"/>
      <c r="D48" s="316"/>
      <c r="E48" s="316"/>
      <c r="F48" s="316"/>
      <c r="G48" s="316"/>
      <c r="H48" s="316"/>
      <c r="I48" s="316"/>
      <c r="J48" s="316"/>
      <c r="K48" s="316"/>
      <c r="L48" s="316"/>
      <c r="M48" s="316"/>
      <c r="N48" s="417"/>
    </row>
    <row r="49" spans="1:14">
      <c r="A49" s="316"/>
      <c r="B49" s="316"/>
      <c r="C49" s="316"/>
      <c r="D49" s="316"/>
      <c r="E49" s="316"/>
      <c r="F49" s="316"/>
      <c r="G49" s="316"/>
      <c r="H49" s="316"/>
      <c r="I49" s="316"/>
      <c r="J49" s="316"/>
      <c r="K49" s="316"/>
      <c r="L49" s="316"/>
      <c r="M49" s="316"/>
      <c r="N49" s="417"/>
    </row>
    <row r="50" spans="1:14">
      <c r="A50" s="316"/>
      <c r="B50" s="316"/>
      <c r="C50" s="316"/>
      <c r="D50" s="316"/>
      <c r="E50" s="316"/>
      <c r="F50" s="316"/>
      <c r="G50" s="316"/>
      <c r="H50" s="316"/>
      <c r="I50" s="316"/>
      <c r="J50" s="316"/>
      <c r="K50" s="316"/>
      <c r="L50" s="316"/>
      <c r="M50" s="316"/>
      <c r="N50" s="417"/>
    </row>
    <row r="51" spans="1:14">
      <c r="A51" s="316"/>
      <c r="B51" s="316"/>
      <c r="C51" s="316"/>
      <c r="D51" s="316"/>
      <c r="E51" s="316"/>
      <c r="F51" s="316"/>
      <c r="G51" s="316"/>
      <c r="H51" s="316"/>
      <c r="I51" s="316"/>
      <c r="J51" s="316"/>
      <c r="K51" s="316"/>
      <c r="L51" s="316"/>
      <c r="M51" s="316"/>
      <c r="N51" s="417"/>
    </row>
    <row r="52" spans="1:14">
      <c r="A52" s="316"/>
      <c r="B52" s="316"/>
      <c r="C52" s="316"/>
      <c r="D52" s="316"/>
      <c r="E52" s="316"/>
      <c r="F52" s="316"/>
      <c r="G52" s="316"/>
      <c r="H52" s="316"/>
      <c r="I52" s="316"/>
      <c r="J52" s="316"/>
      <c r="K52" s="316"/>
      <c r="L52" s="316"/>
      <c r="M52" s="316"/>
      <c r="N52" s="417"/>
    </row>
    <row r="53" spans="1:14">
      <c r="A53" s="316"/>
      <c r="B53" s="316"/>
      <c r="C53" s="316"/>
      <c r="D53" s="316"/>
      <c r="E53" s="316"/>
      <c r="F53" s="316"/>
      <c r="G53" s="316"/>
      <c r="H53" s="316"/>
      <c r="I53" s="316"/>
      <c r="J53" s="316"/>
      <c r="K53" s="316"/>
      <c r="L53" s="316"/>
      <c r="M53" s="316"/>
      <c r="N53" s="417"/>
    </row>
    <row r="54" spans="1:14">
      <c r="A54" s="316"/>
      <c r="B54" s="316"/>
      <c r="C54" s="316"/>
      <c r="D54" s="316"/>
      <c r="E54" s="316"/>
      <c r="F54" s="316"/>
      <c r="G54" s="316"/>
      <c r="H54" s="316"/>
      <c r="I54" s="316"/>
      <c r="J54" s="316"/>
      <c r="K54" s="316"/>
      <c r="L54" s="316"/>
      <c r="M54" s="316"/>
      <c r="N54" s="417"/>
    </row>
    <row r="55" spans="1:14">
      <c r="A55" s="316"/>
      <c r="B55" s="316"/>
      <c r="C55" s="316"/>
      <c r="D55" s="316"/>
      <c r="E55" s="316"/>
      <c r="F55" s="316"/>
      <c r="G55" s="316"/>
      <c r="H55" s="316"/>
      <c r="I55" s="316"/>
      <c r="J55" s="316"/>
      <c r="K55" s="316"/>
      <c r="L55" s="316"/>
      <c r="M55" s="316"/>
      <c r="N55" s="417"/>
    </row>
    <row r="56" spans="1:14">
      <c r="A56" s="316"/>
      <c r="B56" s="316"/>
      <c r="C56" s="316"/>
      <c r="D56" s="316"/>
      <c r="E56" s="316"/>
      <c r="F56" s="316"/>
      <c r="G56" s="316"/>
      <c r="H56" s="316"/>
      <c r="I56" s="316"/>
      <c r="J56" s="316"/>
      <c r="K56" s="316"/>
      <c r="L56" s="316"/>
      <c r="M56" s="316"/>
      <c r="N56" s="417"/>
    </row>
    <row r="57" spans="1:14">
      <c r="A57" s="316"/>
      <c r="B57" s="316"/>
      <c r="C57" s="316"/>
      <c r="D57" s="316"/>
      <c r="E57" s="316"/>
      <c r="F57" s="316"/>
      <c r="G57" s="316"/>
      <c r="H57" s="316"/>
      <c r="I57" s="316"/>
      <c r="J57" s="316"/>
      <c r="K57" s="316"/>
      <c r="L57" s="316"/>
      <c r="M57" s="316"/>
      <c r="N57" s="417"/>
    </row>
    <row r="58" spans="1:14">
      <c r="A58" s="316"/>
      <c r="B58" s="316"/>
      <c r="C58" s="316"/>
      <c r="D58" s="316"/>
      <c r="E58" s="316"/>
      <c r="F58" s="316"/>
      <c r="G58" s="316"/>
      <c r="H58" s="316"/>
      <c r="I58" s="316"/>
      <c r="J58" s="316"/>
      <c r="K58" s="316"/>
      <c r="L58" s="316"/>
      <c r="M58" s="316"/>
      <c r="N58" s="417"/>
    </row>
    <row r="59" spans="1:14">
      <c r="A59" s="316"/>
      <c r="B59" s="316"/>
      <c r="C59" s="316"/>
      <c r="D59" s="316"/>
      <c r="E59" s="316"/>
      <c r="F59" s="316"/>
      <c r="G59" s="316"/>
      <c r="H59" s="316"/>
      <c r="I59" s="316"/>
      <c r="J59" s="316"/>
      <c r="K59" s="316"/>
      <c r="L59" s="316"/>
      <c r="M59" s="316"/>
      <c r="N59" s="417"/>
    </row>
    <row r="60" spans="1:14">
      <c r="A60" s="316"/>
      <c r="B60" s="316"/>
      <c r="C60" s="316"/>
      <c r="D60" s="316"/>
      <c r="E60" s="316"/>
      <c r="F60" s="316"/>
      <c r="G60" s="316"/>
      <c r="H60" s="316"/>
      <c r="I60" s="316"/>
      <c r="J60" s="316"/>
      <c r="K60" s="316"/>
      <c r="L60" s="316"/>
      <c r="M60" s="316"/>
      <c r="N60" s="417"/>
    </row>
    <row r="61" spans="1:14">
      <c r="A61" s="316"/>
      <c r="B61" s="316"/>
      <c r="C61" s="316"/>
      <c r="D61" s="316"/>
      <c r="E61" s="316"/>
      <c r="F61" s="316"/>
      <c r="G61" s="316"/>
      <c r="H61" s="316"/>
      <c r="I61" s="316"/>
      <c r="J61" s="316"/>
      <c r="K61" s="316"/>
      <c r="L61" s="316"/>
      <c r="M61" s="316"/>
      <c r="N61" s="417"/>
    </row>
    <row r="62" spans="1:14" ht="18.75" customHeight="1">
      <c r="A62" s="1186" t="s">
        <v>137</v>
      </c>
      <c r="B62" s="1186"/>
      <c r="C62" s="1186"/>
      <c r="D62" s="1186"/>
      <c r="E62" s="1186"/>
      <c r="F62" s="1186"/>
      <c r="G62" s="1186"/>
      <c r="H62" s="1186"/>
      <c r="I62" s="1186"/>
      <c r="J62" s="1186"/>
      <c r="K62" s="1186"/>
      <c r="L62" s="1186"/>
      <c r="M62" s="1186"/>
      <c r="N62" s="1186"/>
    </row>
    <row r="63" spans="1:14" ht="22.5" customHeight="1"/>
  </sheetData>
  <sheetProtection sheet="1" selectLockedCells="1"/>
  <mergeCells count="19">
    <mergeCell ref="A62:N62"/>
    <mergeCell ref="B35:C37"/>
    <mergeCell ref="D35:L37"/>
    <mergeCell ref="D20:E22"/>
    <mergeCell ref="F20:L22"/>
    <mergeCell ref="B29:C31"/>
    <mergeCell ref="D29:L31"/>
    <mergeCell ref="B32:C34"/>
    <mergeCell ref="D32:L34"/>
    <mergeCell ref="K1:M1"/>
    <mergeCell ref="K2:M4"/>
    <mergeCell ref="A8:M8"/>
    <mergeCell ref="B11:C22"/>
    <mergeCell ref="D11:E13"/>
    <mergeCell ref="F11:L13"/>
    <mergeCell ref="D14:E16"/>
    <mergeCell ref="F14:L16"/>
    <mergeCell ref="D17:E19"/>
    <mergeCell ref="F17:L19"/>
  </mergeCells>
  <phoneticPr fontId="10"/>
  <conditionalFormatting sqref="D11:L13 D17:L22">
    <cfRule type="expression" dxfId="188" priority="2">
      <formula>$D$14="○"</formula>
    </cfRule>
  </conditionalFormatting>
  <conditionalFormatting sqref="D11:L16 D20:L22">
    <cfRule type="expression" dxfId="187" priority="3">
      <formula>$D$17="○"</formula>
    </cfRule>
  </conditionalFormatting>
  <conditionalFormatting sqref="D11:L19">
    <cfRule type="expression" dxfId="186" priority="4">
      <formula>$D$20="○"</formula>
    </cfRule>
  </conditionalFormatting>
  <conditionalFormatting sqref="D14:L22">
    <cfRule type="expression" dxfId="185" priority="1">
      <formula>$D$11="○"</formula>
    </cfRule>
  </conditionalFormatting>
  <conditionalFormatting sqref="D29:L31">
    <cfRule type="expression" dxfId="184" priority="13" stopIfTrue="1">
      <formula>$D$17="○"</formula>
    </cfRule>
  </conditionalFormatting>
  <conditionalFormatting sqref="D29:L34">
    <cfRule type="expression" dxfId="183" priority="12" stopIfTrue="1">
      <formula>$D$14="○"</formula>
    </cfRule>
  </conditionalFormatting>
  <conditionalFormatting sqref="D29:L37">
    <cfRule type="expression" dxfId="182" priority="5" stopIfTrue="1">
      <formula>COUNTIF($D$11:$E$22,"○")&gt;1</formula>
    </cfRule>
    <cfRule type="expression" dxfId="181"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0070C0"/>
    <pageSetUpPr fitToPage="1"/>
  </sheetPr>
  <dimension ref="A1:Z38"/>
  <sheetViews>
    <sheetView showGridLines="0" zoomScale="80" zoomScaleNormal="80" zoomScaleSheetLayoutView="80" workbookViewId="0">
      <selection activeCell="D11" sqref="D11:E13"/>
    </sheetView>
  </sheetViews>
  <sheetFormatPr defaultColWidth="9" defaultRowHeight="13"/>
  <cols>
    <col min="1" max="1" width="1.90625" style="129" customWidth="1"/>
    <col min="2" max="2" width="11.08984375" style="129" customWidth="1"/>
    <col min="3" max="3" width="9.36328125" style="129" customWidth="1"/>
    <col min="4" max="5" width="4.6328125" style="129" customWidth="1"/>
    <col min="6" max="12" width="7.453125" style="129" customWidth="1"/>
    <col min="13" max="13" width="6.6328125" style="129" customWidth="1"/>
    <col min="14" max="14" width="2.6328125" style="129" customWidth="1"/>
    <col min="15" max="15" width="3.7265625" style="129" customWidth="1"/>
    <col min="16" max="16384" width="9" style="129"/>
  </cols>
  <sheetData>
    <row r="1" spans="1:26" ht="25.5">
      <c r="A1" s="40"/>
      <c r="B1" s="40"/>
      <c r="C1" s="40"/>
      <c r="D1" s="40"/>
      <c r="E1" s="40"/>
      <c r="F1" s="40"/>
      <c r="G1" s="40"/>
      <c r="H1" s="40"/>
      <c r="I1" s="40"/>
      <c r="J1" s="40"/>
      <c r="K1" s="820" t="s">
        <v>542</v>
      </c>
      <c r="L1" s="820"/>
      <c r="M1" s="820"/>
      <c r="N1" s="398"/>
      <c r="T1" s="130"/>
      <c r="U1" s="130"/>
      <c r="V1" s="130"/>
      <c r="W1" s="130"/>
      <c r="X1" s="130"/>
      <c r="Y1" s="130"/>
      <c r="Z1" s="130"/>
    </row>
    <row r="2" spans="1:26" ht="13.5" customHeight="1">
      <c r="A2" s="40"/>
      <c r="B2" s="40"/>
      <c r="C2" s="40"/>
      <c r="D2" s="40"/>
      <c r="E2" s="40"/>
      <c r="F2" s="40"/>
      <c r="G2" s="40"/>
      <c r="H2" s="40"/>
      <c r="I2" s="40"/>
      <c r="J2" s="40"/>
      <c r="K2" s="1158" t="s">
        <v>138</v>
      </c>
      <c r="L2" s="1158"/>
      <c r="M2" s="1158"/>
      <c r="N2" s="421"/>
    </row>
    <row r="3" spans="1:26" ht="13.5" customHeight="1">
      <c r="A3" s="40"/>
      <c r="B3" s="40"/>
      <c r="C3" s="40"/>
      <c r="D3" s="40"/>
      <c r="E3" s="40"/>
      <c r="F3" s="40"/>
      <c r="G3" s="40"/>
      <c r="H3" s="40"/>
      <c r="I3" s="40"/>
      <c r="J3" s="40"/>
      <c r="K3" s="1158"/>
      <c r="L3" s="1158"/>
      <c r="M3" s="1158"/>
      <c r="N3" s="421"/>
    </row>
    <row r="4" spans="1:26" ht="13.5" customHeight="1">
      <c r="A4" s="40"/>
      <c r="B4" s="40"/>
      <c r="C4" s="40"/>
      <c r="D4" s="40"/>
      <c r="E4" s="40"/>
      <c r="F4" s="40"/>
      <c r="G4" s="40"/>
      <c r="H4" s="40"/>
      <c r="I4" s="40"/>
      <c r="J4" s="40"/>
      <c r="K4" s="1158"/>
      <c r="L4" s="1158"/>
      <c r="M4" s="1158"/>
      <c r="N4" s="421"/>
    </row>
    <row r="5" spans="1:26">
      <c r="A5" s="40"/>
      <c r="B5" s="40"/>
      <c r="C5" s="40"/>
      <c r="D5" s="40"/>
      <c r="E5" s="40"/>
      <c r="F5" s="40"/>
      <c r="G5" s="40"/>
      <c r="H5" s="40"/>
      <c r="I5" s="40"/>
      <c r="J5" s="40"/>
      <c r="K5" s="40"/>
      <c r="L5" s="40"/>
      <c r="M5" s="40"/>
      <c r="N5" s="40"/>
    </row>
    <row r="6" spans="1:26">
      <c r="A6" s="40"/>
      <c r="B6" s="40"/>
      <c r="C6" s="40"/>
      <c r="D6" s="40"/>
      <c r="E6" s="40"/>
      <c r="F6" s="40"/>
      <c r="G6" s="40"/>
      <c r="H6" s="40"/>
      <c r="I6" s="40"/>
      <c r="J6" s="40"/>
      <c r="K6" s="40"/>
      <c r="L6" s="40"/>
      <c r="M6" s="40"/>
      <c r="N6" s="40"/>
    </row>
    <row r="7" spans="1:26">
      <c r="A7" s="40"/>
      <c r="B7" s="40"/>
      <c r="C7" s="40"/>
      <c r="D7" s="40"/>
      <c r="E7" s="40"/>
      <c r="F7" s="40"/>
      <c r="G7" s="40"/>
      <c r="H7" s="40"/>
      <c r="I7" s="40"/>
      <c r="J7" s="40"/>
      <c r="K7" s="40"/>
      <c r="L7" s="40"/>
      <c r="M7" s="40"/>
      <c r="N7" s="40"/>
    </row>
    <row r="8" spans="1:26" ht="16.5">
      <c r="A8" s="1198" t="s">
        <v>312</v>
      </c>
      <c r="B8" s="1198"/>
      <c r="C8" s="1198"/>
      <c r="D8" s="1198"/>
      <c r="E8" s="1198"/>
      <c r="F8" s="1198"/>
      <c r="G8" s="1198"/>
      <c r="H8" s="1198"/>
      <c r="I8" s="1198"/>
      <c r="J8" s="1198"/>
      <c r="K8" s="1198"/>
      <c r="L8" s="1198"/>
      <c r="M8" s="1198"/>
      <c r="N8" s="1198"/>
    </row>
    <row r="9" spans="1:26">
      <c r="A9" s="106"/>
      <c r="B9" s="106"/>
      <c r="C9" s="106"/>
      <c r="D9" s="106"/>
      <c r="E9" s="106"/>
      <c r="F9" s="106"/>
      <c r="G9" s="106"/>
      <c r="H9" s="106"/>
      <c r="I9" s="106"/>
      <c r="J9" s="106"/>
      <c r="K9" s="106"/>
      <c r="L9" s="106"/>
      <c r="M9" s="106"/>
      <c r="N9" s="106"/>
    </row>
    <row r="10" spans="1:26">
      <c r="A10" s="40"/>
      <c r="B10" s="40"/>
      <c r="C10" s="40"/>
      <c r="D10" s="40"/>
      <c r="E10" s="40"/>
      <c r="F10" s="40"/>
      <c r="G10" s="40"/>
      <c r="H10" s="40"/>
      <c r="I10" s="40"/>
      <c r="J10" s="40"/>
      <c r="K10" s="40"/>
      <c r="L10" s="40"/>
      <c r="M10" s="40"/>
      <c r="N10" s="40"/>
    </row>
    <row r="11" spans="1:26" ht="28.5" customHeight="1">
      <c r="A11" s="40"/>
      <c r="B11" s="1216" t="s">
        <v>313</v>
      </c>
      <c r="C11" s="1217"/>
      <c r="D11" s="1165"/>
      <c r="E11" s="1166"/>
      <c r="F11" s="1222" t="s">
        <v>400</v>
      </c>
      <c r="G11" s="1223"/>
      <c r="H11" s="1223"/>
      <c r="I11" s="1223"/>
      <c r="J11" s="1223"/>
      <c r="K11" s="1223"/>
      <c r="L11" s="1223"/>
      <c r="M11" s="205"/>
      <c r="N11" s="419"/>
    </row>
    <row r="12" spans="1:26" ht="28.5" customHeight="1">
      <c r="A12" s="40"/>
      <c r="B12" s="1218"/>
      <c r="C12" s="1219"/>
      <c r="D12" s="1167"/>
      <c r="E12" s="1168"/>
      <c r="F12" s="1224"/>
      <c r="G12" s="1225"/>
      <c r="H12" s="1225"/>
      <c r="I12" s="1225"/>
      <c r="J12" s="1225"/>
      <c r="K12" s="1225"/>
      <c r="L12" s="1225"/>
      <c r="M12" s="205"/>
      <c r="N12" s="419"/>
    </row>
    <row r="13" spans="1:26" ht="28.5" customHeight="1">
      <c r="A13" s="40"/>
      <c r="B13" s="1218"/>
      <c r="C13" s="1219"/>
      <c r="D13" s="1169"/>
      <c r="E13" s="1170"/>
      <c r="F13" s="1226"/>
      <c r="G13" s="1227"/>
      <c r="H13" s="1227"/>
      <c r="I13" s="1227"/>
      <c r="J13" s="1227"/>
      <c r="K13" s="1227"/>
      <c r="L13" s="1227"/>
      <c r="M13" s="205"/>
      <c r="N13" s="419"/>
    </row>
    <row r="14" spans="1:26" ht="28.5" customHeight="1">
      <c r="A14" s="40"/>
      <c r="B14" s="1218"/>
      <c r="C14" s="1219"/>
      <c r="D14" s="1165"/>
      <c r="E14" s="1166"/>
      <c r="F14" s="1228" t="s">
        <v>401</v>
      </c>
      <c r="G14" s="1229"/>
      <c r="H14" s="1229"/>
      <c r="I14" s="1229"/>
      <c r="J14" s="1229"/>
      <c r="K14" s="1229"/>
      <c r="L14" s="1229"/>
      <c r="M14" s="205"/>
      <c r="N14" s="419"/>
    </row>
    <row r="15" spans="1:26" ht="28.5" customHeight="1">
      <c r="A15" s="40"/>
      <c r="B15" s="1218"/>
      <c r="C15" s="1219"/>
      <c r="D15" s="1167"/>
      <c r="E15" s="1168"/>
      <c r="F15" s="1230"/>
      <c r="G15" s="1231"/>
      <c r="H15" s="1231"/>
      <c r="I15" s="1231"/>
      <c r="J15" s="1231"/>
      <c r="K15" s="1231"/>
      <c r="L15" s="1231"/>
      <c r="M15" s="205"/>
      <c r="N15" s="419"/>
    </row>
    <row r="16" spans="1:26" ht="28.5" customHeight="1">
      <c r="A16" s="40"/>
      <c r="B16" s="1218"/>
      <c r="C16" s="1219"/>
      <c r="D16" s="1169"/>
      <c r="E16" s="1170"/>
      <c r="F16" s="1232"/>
      <c r="G16" s="1233"/>
      <c r="H16" s="1233"/>
      <c r="I16" s="1233"/>
      <c r="J16" s="1233"/>
      <c r="K16" s="1233"/>
      <c r="L16" s="1233"/>
      <c r="M16" s="205"/>
      <c r="N16" s="419"/>
    </row>
    <row r="17" spans="1:14" ht="28.5" customHeight="1">
      <c r="A17" s="40"/>
      <c r="B17" s="1218"/>
      <c r="C17" s="1219"/>
      <c r="D17" s="1165"/>
      <c r="E17" s="1166"/>
      <c r="F17" s="1199" t="s">
        <v>432</v>
      </c>
      <c r="G17" s="1200"/>
      <c r="H17" s="1200"/>
      <c r="I17" s="1200"/>
      <c r="J17" s="1200"/>
      <c r="K17" s="1200"/>
      <c r="L17" s="1200"/>
      <c r="M17" s="205"/>
      <c r="N17" s="419"/>
    </row>
    <row r="18" spans="1:14" ht="28.5" customHeight="1">
      <c r="A18" s="40"/>
      <c r="B18" s="1218"/>
      <c r="C18" s="1219"/>
      <c r="D18" s="1167"/>
      <c r="E18" s="1168"/>
      <c r="F18" s="1201"/>
      <c r="G18" s="1202"/>
      <c r="H18" s="1202"/>
      <c r="I18" s="1202"/>
      <c r="J18" s="1202"/>
      <c r="K18" s="1202"/>
      <c r="L18" s="1202"/>
      <c r="M18" s="205"/>
      <c r="N18" s="419"/>
    </row>
    <row r="19" spans="1:14" ht="28.5" customHeight="1">
      <c r="A19" s="40"/>
      <c r="B19" s="1218"/>
      <c r="C19" s="1219"/>
      <c r="D19" s="1169"/>
      <c r="E19" s="1170"/>
      <c r="F19" s="1203"/>
      <c r="G19" s="1204"/>
      <c r="H19" s="1204"/>
      <c r="I19" s="1204"/>
      <c r="J19" s="1204"/>
      <c r="K19" s="1204"/>
      <c r="L19" s="1204"/>
      <c r="M19" s="205"/>
      <c r="N19" s="419"/>
    </row>
    <row r="20" spans="1:14" ht="28.5" customHeight="1">
      <c r="A20" s="40"/>
      <c r="B20" s="1218"/>
      <c r="C20" s="1219"/>
      <c r="D20" s="1165"/>
      <c r="E20" s="1166"/>
      <c r="F20" s="1205" t="s">
        <v>139</v>
      </c>
      <c r="G20" s="1206"/>
      <c r="H20" s="1206"/>
      <c r="I20" s="1206"/>
      <c r="J20" s="1206"/>
      <c r="K20" s="1206"/>
      <c r="L20" s="1206"/>
      <c r="M20" s="206"/>
      <c r="N20" s="420"/>
    </row>
    <row r="21" spans="1:14" ht="28.5" customHeight="1">
      <c r="A21" s="40"/>
      <c r="B21" s="1218"/>
      <c r="C21" s="1219"/>
      <c r="D21" s="1167"/>
      <c r="E21" s="1168"/>
      <c r="F21" s="1207"/>
      <c r="G21" s="1208"/>
      <c r="H21" s="1208"/>
      <c r="I21" s="1208"/>
      <c r="J21" s="1208"/>
      <c r="K21" s="1208"/>
      <c r="L21" s="1208"/>
      <c r="M21" s="206"/>
      <c r="N21" s="420"/>
    </row>
    <row r="22" spans="1:14" ht="28.5" customHeight="1">
      <c r="A22" s="40"/>
      <c r="B22" s="1220"/>
      <c r="C22" s="1221"/>
      <c r="D22" s="1169"/>
      <c r="E22" s="1170"/>
      <c r="F22" s="1209"/>
      <c r="G22" s="1210"/>
      <c r="H22" s="1210"/>
      <c r="I22" s="1210"/>
      <c r="J22" s="1210"/>
      <c r="K22" s="1210"/>
      <c r="L22" s="1210"/>
      <c r="M22" s="206"/>
      <c r="N22" s="420"/>
    </row>
    <row r="23" spans="1:14">
      <c r="A23" s="40"/>
      <c r="B23" s="40"/>
      <c r="C23" s="40"/>
      <c r="D23" s="131" t="str">
        <f>IF(COUNTBLANK(D11:E22)=24,"　↑　該当するものいずれか１つに○",IF(COUNTBLANK(D11:E22)=23,"","　↑　いずれか１つに○"))</f>
        <v>　↑　該当するものいずれか１つに○</v>
      </c>
      <c r="E23" s="131"/>
      <c r="F23" s="40"/>
      <c r="G23" s="40"/>
      <c r="H23" s="40"/>
      <c r="I23" s="40"/>
      <c r="J23" s="40"/>
      <c r="K23" s="40"/>
      <c r="L23" s="40"/>
      <c r="M23" s="40"/>
      <c r="N23" s="40"/>
    </row>
    <row r="24" spans="1:14">
      <c r="A24" s="40"/>
      <c r="B24" s="40"/>
      <c r="C24" s="40"/>
      <c r="D24" s="40"/>
      <c r="E24" s="40"/>
      <c r="F24" s="40"/>
      <c r="G24" s="40"/>
      <c r="H24" s="40"/>
      <c r="I24" s="40"/>
      <c r="J24" s="40"/>
      <c r="K24" s="40"/>
      <c r="L24" s="40"/>
      <c r="M24" s="40"/>
      <c r="N24" s="40"/>
    </row>
    <row r="25" spans="1:14">
      <c r="A25" s="40"/>
      <c r="B25" s="40"/>
      <c r="C25" s="40"/>
      <c r="D25" s="40"/>
      <c r="E25" s="40"/>
      <c r="F25" s="40"/>
      <c r="G25" s="40"/>
      <c r="H25" s="40"/>
      <c r="I25" s="40"/>
      <c r="J25" s="40"/>
      <c r="K25" s="40"/>
      <c r="L25" s="40"/>
      <c r="M25" s="40"/>
      <c r="N25" s="40"/>
    </row>
    <row r="26" spans="1:14">
      <c r="A26" s="40"/>
      <c r="B26" s="40"/>
      <c r="C26" s="40"/>
      <c r="D26" s="40"/>
      <c r="E26" s="40"/>
      <c r="F26" s="40"/>
      <c r="G26" s="40"/>
      <c r="H26" s="40"/>
      <c r="I26" s="40"/>
      <c r="J26" s="40"/>
      <c r="K26" s="40"/>
      <c r="L26" s="40"/>
      <c r="M26" s="40"/>
      <c r="N26" s="40"/>
    </row>
    <row r="27" spans="1:14">
      <c r="A27" s="40"/>
      <c r="B27" s="40"/>
      <c r="C27" s="40"/>
      <c r="D27" s="40"/>
      <c r="E27" s="40"/>
      <c r="F27" s="40"/>
      <c r="G27" s="40"/>
      <c r="H27" s="40"/>
      <c r="I27" s="40"/>
      <c r="J27" s="40"/>
      <c r="K27" s="40"/>
      <c r="L27" s="40"/>
      <c r="M27" s="40"/>
      <c r="N27" s="40"/>
    </row>
    <row r="28" spans="1:14">
      <c r="A28" s="40"/>
      <c r="B28" s="109" t="s">
        <v>283</v>
      </c>
      <c r="C28" s="40"/>
      <c r="D28" s="40"/>
      <c r="E28" s="40"/>
      <c r="F28" s="40"/>
      <c r="G28" s="40"/>
      <c r="H28" s="40"/>
      <c r="I28" s="40"/>
      <c r="J28" s="40"/>
      <c r="K28" s="40"/>
      <c r="L28" s="40"/>
      <c r="M28" s="40"/>
      <c r="N28" s="40"/>
    </row>
    <row r="29" spans="1:14" ht="80.25" customHeight="1">
      <c r="A29" s="40"/>
      <c r="B29" s="1211" t="s">
        <v>140</v>
      </c>
      <c r="C29" s="1212"/>
      <c r="D29" s="1213"/>
      <c r="E29" s="1214"/>
      <c r="F29" s="1214"/>
      <c r="G29" s="1214"/>
      <c r="H29" s="1214"/>
      <c r="I29" s="1214"/>
      <c r="J29" s="1214"/>
      <c r="K29" s="1214"/>
      <c r="L29" s="1215"/>
      <c r="M29" s="207"/>
      <c r="N29" s="207"/>
    </row>
    <row r="30" spans="1:14" ht="14.25" customHeight="1">
      <c r="A30" s="40"/>
      <c r="B30" s="88"/>
      <c r="C30" s="132"/>
      <c r="D30" s="131"/>
      <c r="E30" s="133"/>
      <c r="F30" s="133"/>
      <c r="G30" s="133"/>
      <c r="H30" s="133"/>
      <c r="I30" s="133"/>
      <c r="J30" s="133"/>
      <c r="K30" s="133"/>
      <c r="L30" s="133"/>
      <c r="M30" s="133"/>
      <c r="N30" s="133"/>
    </row>
    <row r="31" spans="1:14">
      <c r="A31" s="40"/>
      <c r="B31" s="216" t="s">
        <v>433</v>
      </c>
      <c r="C31" s="40"/>
      <c r="D31" s="40"/>
      <c r="E31" s="40"/>
      <c r="F31" s="40"/>
      <c r="G31" s="40"/>
      <c r="H31" s="40"/>
      <c r="I31" s="40"/>
      <c r="J31" s="40"/>
      <c r="K31" s="40"/>
      <c r="L31" s="40"/>
      <c r="M31" s="40"/>
      <c r="N31" s="40"/>
    </row>
    <row r="32" spans="1:14" ht="63.75" customHeight="1">
      <c r="A32" s="40"/>
      <c r="B32" s="1211" t="s">
        <v>141</v>
      </c>
      <c r="C32" s="1234"/>
      <c r="D32" s="1213"/>
      <c r="E32" s="1214"/>
      <c r="F32" s="1214"/>
      <c r="G32" s="1214"/>
      <c r="H32" s="1214"/>
      <c r="I32" s="1214"/>
      <c r="J32" s="1214"/>
      <c r="K32" s="1214"/>
      <c r="L32" s="1215"/>
      <c r="M32" s="207"/>
      <c r="N32" s="207"/>
    </row>
    <row r="33" spans="1:14" ht="63.75" customHeight="1">
      <c r="A33" s="40"/>
      <c r="B33" s="1211" t="s">
        <v>142</v>
      </c>
      <c r="C33" s="1212"/>
      <c r="D33" s="1213"/>
      <c r="E33" s="1214"/>
      <c r="F33" s="1214"/>
      <c r="G33" s="1214"/>
      <c r="H33" s="1214"/>
      <c r="I33" s="1214"/>
      <c r="J33" s="1214"/>
      <c r="K33" s="1214"/>
      <c r="L33" s="1215"/>
      <c r="M33" s="207"/>
      <c r="N33" s="207"/>
    </row>
    <row r="34" spans="1:14">
      <c r="A34" s="40"/>
      <c r="B34" s="317"/>
      <c r="C34" s="317"/>
      <c r="D34" s="317"/>
      <c r="E34" s="317"/>
      <c r="F34" s="317"/>
      <c r="G34" s="317"/>
      <c r="H34" s="317"/>
      <c r="I34" s="317"/>
      <c r="J34" s="317"/>
      <c r="K34" s="317"/>
      <c r="L34" s="317"/>
      <c r="M34" s="317"/>
      <c r="N34" s="317"/>
    </row>
    <row r="35" spans="1:14" ht="14">
      <c r="A35" s="319"/>
      <c r="B35" s="318" t="s">
        <v>2</v>
      </c>
      <c r="C35" s="319"/>
      <c r="D35" s="319"/>
      <c r="E35" s="319"/>
      <c r="F35" s="319"/>
      <c r="G35" s="319"/>
      <c r="H35" s="319"/>
      <c r="I35" s="319"/>
      <c r="J35" s="319"/>
      <c r="K35" s="319"/>
      <c r="L35" s="319"/>
      <c r="M35" s="319"/>
      <c r="N35" s="319"/>
    </row>
    <row r="36" spans="1:14">
      <c r="A36" s="40"/>
      <c r="B36" s="40"/>
      <c r="C36" s="40"/>
      <c r="D36" s="40"/>
      <c r="E36" s="40"/>
      <c r="F36" s="40"/>
      <c r="G36" s="40"/>
      <c r="H36" s="40"/>
      <c r="I36" s="40"/>
      <c r="J36" s="40"/>
      <c r="K36" s="40"/>
      <c r="L36" s="40"/>
      <c r="M36" s="40"/>
      <c r="N36" s="40"/>
    </row>
    <row r="37" spans="1:14">
      <c r="A37" s="1235" t="s">
        <v>132</v>
      </c>
      <c r="B37" s="1235"/>
      <c r="C37" s="1235"/>
      <c r="D37" s="1235"/>
      <c r="E37" s="1235"/>
      <c r="F37" s="1235"/>
      <c r="G37" s="1235"/>
      <c r="H37" s="1235"/>
      <c r="I37" s="1235"/>
      <c r="J37" s="1235"/>
      <c r="K37" s="1235"/>
      <c r="L37" s="1235"/>
      <c r="M37" s="1235"/>
      <c r="N37" s="1235"/>
    </row>
    <row r="38" spans="1:14" ht="22.5" customHeight="1"/>
  </sheetData>
  <sheetProtection sheet="1" selectLockedCells="1"/>
  <mergeCells count="19">
    <mergeCell ref="B32:C32"/>
    <mergeCell ref="D32:L32"/>
    <mergeCell ref="B33:C33"/>
    <mergeCell ref="D33:L33"/>
    <mergeCell ref="A37:N37"/>
    <mergeCell ref="D20:E22"/>
    <mergeCell ref="F20:L22"/>
    <mergeCell ref="B29:C29"/>
    <mergeCell ref="D29:L29"/>
    <mergeCell ref="B11:C22"/>
    <mergeCell ref="D11:E13"/>
    <mergeCell ref="F11:L13"/>
    <mergeCell ref="D14:E16"/>
    <mergeCell ref="F14:L16"/>
    <mergeCell ref="K1:M1"/>
    <mergeCell ref="K2:M4"/>
    <mergeCell ref="A8:N8"/>
    <mergeCell ref="D17:E19"/>
    <mergeCell ref="F17:L19"/>
  </mergeCells>
  <phoneticPr fontId="10"/>
  <conditionalFormatting sqref="D29">
    <cfRule type="expression" dxfId="180" priority="6" stopIfTrue="1">
      <formula>AND(OR($D$11="○",$D$14="○"),$D$23="")</formula>
    </cfRule>
  </conditionalFormatting>
  <conditionalFormatting sqref="D11:L13">
    <cfRule type="expression" dxfId="179" priority="1">
      <formula>OR($D$14="○",$D$17="○",$D$20="○")</formula>
    </cfRule>
  </conditionalFormatting>
  <conditionalFormatting sqref="D14:L16">
    <cfRule type="expression" dxfId="178" priority="3">
      <formula>OR($D$11="○",$D$17="○",$D$20="○")</formula>
    </cfRule>
  </conditionalFormatting>
  <conditionalFormatting sqref="D17:L19">
    <cfRule type="expression" dxfId="177" priority="2">
      <formula>OR($D$11="○",$D$14="○",$D$20="○")</formula>
    </cfRule>
  </conditionalFormatting>
  <conditionalFormatting sqref="D20:L22">
    <cfRule type="expression" dxfId="176" priority="4">
      <formula>OR($D$11="○",$D$14="○",$D$17="○")</formula>
    </cfRule>
  </conditionalFormatting>
  <conditionalFormatting sqref="D32:L33">
    <cfRule type="expression" dxfId="175" priority="5" stopIfTrue="1">
      <formula>AND($D$17="○",$D$23="")</formula>
    </cfRule>
  </conditionalFormatting>
  <dataValidations count="1">
    <dataValidation type="list" allowBlank="1" showInputMessage="1" showErrorMessage="1" sqref="D11:E22" xr:uid="{00000000-0002-0000-0B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86" customWidth="1"/>
    <col min="14" max="14" width="2.453125" style="86" customWidth="1"/>
    <col min="15" max="15" width="3.7265625" style="86" customWidth="1"/>
    <col min="16" max="16384" width="9" style="86"/>
  </cols>
  <sheetData>
    <row r="1" spans="1:33" ht="25.5">
      <c r="A1" s="41"/>
      <c r="B1" s="41"/>
      <c r="C1" s="41"/>
      <c r="D1" s="41"/>
      <c r="E1" s="41"/>
      <c r="F1" s="41"/>
      <c r="G1" s="41"/>
      <c r="H1" s="41"/>
      <c r="I1" s="41"/>
      <c r="J1" s="422"/>
      <c r="K1" s="820" t="s">
        <v>542</v>
      </c>
      <c r="L1" s="820"/>
      <c r="M1" s="820"/>
      <c r="N1" s="417"/>
      <c r="AA1" s="87"/>
      <c r="AB1" s="87"/>
      <c r="AC1" s="87"/>
      <c r="AD1" s="87"/>
      <c r="AE1" s="87"/>
      <c r="AF1" s="87"/>
      <c r="AG1" s="87"/>
    </row>
    <row r="2" spans="1:33" ht="13.5" customHeight="1">
      <c r="A2" s="41"/>
      <c r="B2" s="41"/>
      <c r="C2" s="41"/>
      <c r="D2" s="41"/>
      <c r="E2" s="41"/>
      <c r="F2" s="41"/>
      <c r="G2" s="41"/>
      <c r="H2" s="41"/>
      <c r="I2" s="41"/>
      <c r="J2" s="41"/>
      <c r="K2" s="1236" t="s">
        <v>143</v>
      </c>
      <c r="L2" s="1236"/>
      <c r="M2" s="1236"/>
      <c r="N2" s="417"/>
    </row>
    <row r="3" spans="1:33" ht="13.5" customHeight="1">
      <c r="A3" s="41"/>
      <c r="B3" s="41"/>
      <c r="C3" s="41"/>
      <c r="D3" s="41"/>
      <c r="E3" s="41"/>
      <c r="F3" s="41"/>
      <c r="G3" s="41"/>
      <c r="H3" s="41"/>
      <c r="I3" s="41"/>
      <c r="J3" s="41"/>
      <c r="K3" s="1236"/>
      <c r="L3" s="1236"/>
      <c r="M3" s="1236"/>
      <c r="N3" s="417"/>
    </row>
    <row r="4" spans="1:33" ht="13.5" customHeight="1">
      <c r="A4" s="41"/>
      <c r="B4" s="41"/>
      <c r="C4" s="41"/>
      <c r="D4" s="41"/>
      <c r="E4" s="41"/>
      <c r="F4" s="41"/>
      <c r="G4" s="41"/>
      <c r="H4" s="41"/>
      <c r="I4" s="41"/>
      <c r="J4" s="41"/>
      <c r="K4" s="1236"/>
      <c r="L4" s="1236"/>
      <c r="M4" s="1236"/>
      <c r="N4" s="417"/>
    </row>
    <row r="5" spans="1:33">
      <c r="A5" s="41"/>
      <c r="B5" s="41"/>
      <c r="C5" s="41"/>
      <c r="D5" s="41"/>
      <c r="E5" s="41"/>
      <c r="F5" s="41"/>
      <c r="G5" s="41"/>
      <c r="H5" s="41"/>
      <c r="I5" s="41"/>
      <c r="J5" s="41"/>
      <c r="K5" s="41"/>
      <c r="L5" s="41"/>
      <c r="M5" s="41"/>
      <c r="N5" s="417"/>
    </row>
    <row r="6" spans="1:33">
      <c r="A6" s="41"/>
      <c r="B6" s="41"/>
      <c r="C6" s="41"/>
      <c r="D6" s="41"/>
      <c r="E6" s="41"/>
      <c r="F6" s="41"/>
      <c r="G6" s="41"/>
      <c r="H6" s="41"/>
      <c r="I6" s="41"/>
      <c r="J6" s="41"/>
      <c r="K6" s="41"/>
      <c r="L6" s="41"/>
      <c r="M6" s="41"/>
      <c r="N6" s="417"/>
    </row>
    <row r="7" spans="1:33">
      <c r="A7" s="41"/>
      <c r="B7" s="41"/>
      <c r="C7" s="41"/>
      <c r="D7" s="41"/>
      <c r="E7" s="41"/>
      <c r="F7" s="41"/>
      <c r="G7" s="41"/>
      <c r="H7" s="41"/>
      <c r="I7" s="41"/>
      <c r="J7" s="41"/>
      <c r="K7" s="41"/>
      <c r="L7" s="41"/>
      <c r="M7" s="41"/>
      <c r="N7" s="417"/>
    </row>
    <row r="8" spans="1:33" ht="16.5">
      <c r="A8" s="1237" t="s">
        <v>144</v>
      </c>
      <c r="B8" s="1237"/>
      <c r="C8" s="1237"/>
      <c r="D8" s="1237"/>
      <c r="E8" s="1237"/>
      <c r="F8" s="1237"/>
      <c r="G8" s="1237"/>
      <c r="H8" s="1237"/>
      <c r="I8" s="1237"/>
      <c r="J8" s="1237"/>
      <c r="K8" s="1237"/>
      <c r="L8" s="1237"/>
      <c r="M8" s="1237"/>
      <c r="N8" s="417"/>
    </row>
    <row r="9" spans="1:33">
      <c r="A9" s="320"/>
      <c r="B9" s="320"/>
      <c r="C9" s="320"/>
      <c r="D9" s="320"/>
      <c r="E9" s="320"/>
      <c r="F9" s="320"/>
      <c r="G9" s="320"/>
      <c r="H9" s="320"/>
      <c r="I9" s="320"/>
      <c r="J9" s="320"/>
      <c r="K9" s="320"/>
      <c r="L9" s="320"/>
      <c r="M9" s="320"/>
      <c r="N9" s="417"/>
    </row>
    <row r="10" spans="1:33">
      <c r="A10" s="41"/>
      <c r="B10" s="41"/>
      <c r="C10" s="41"/>
      <c r="D10" s="41"/>
      <c r="E10" s="41"/>
      <c r="F10" s="41"/>
      <c r="G10" s="41"/>
      <c r="H10" s="41"/>
      <c r="I10" s="41"/>
      <c r="J10" s="41"/>
      <c r="K10" s="41"/>
      <c r="L10" s="41"/>
      <c r="M10" s="41"/>
      <c r="N10" s="417"/>
    </row>
    <row r="11" spans="1:33">
      <c r="A11" s="41"/>
      <c r="B11" s="1238" t="s">
        <v>459</v>
      </c>
      <c r="C11" s="1239"/>
      <c r="D11" s="1165"/>
      <c r="E11" s="1166"/>
      <c r="F11" s="1244" t="s">
        <v>145</v>
      </c>
      <c r="G11" s="1244"/>
      <c r="H11" s="1244"/>
      <c r="I11" s="1244"/>
      <c r="J11" s="1244"/>
      <c r="K11" s="1244"/>
      <c r="L11" s="1245"/>
      <c r="M11" s="311"/>
      <c r="N11" s="417"/>
    </row>
    <row r="12" spans="1:33">
      <c r="A12" s="41"/>
      <c r="B12" s="1240"/>
      <c r="C12" s="1241"/>
      <c r="D12" s="1167"/>
      <c r="E12" s="1168"/>
      <c r="F12" s="1246"/>
      <c r="G12" s="1246"/>
      <c r="H12" s="1246"/>
      <c r="I12" s="1246"/>
      <c r="J12" s="1246"/>
      <c r="K12" s="1246"/>
      <c r="L12" s="1247"/>
      <c r="M12" s="321"/>
      <c r="N12" s="418"/>
    </row>
    <row r="13" spans="1:33">
      <c r="A13" s="41"/>
      <c r="B13" s="1240"/>
      <c r="C13" s="1241"/>
      <c r="D13" s="1169"/>
      <c r="E13" s="1170"/>
      <c r="F13" s="1248"/>
      <c r="G13" s="1248"/>
      <c r="H13" s="1248"/>
      <c r="I13" s="1248"/>
      <c r="J13" s="1248"/>
      <c r="K13" s="1248"/>
      <c r="L13" s="1249"/>
      <c r="M13" s="321"/>
      <c r="N13" s="417"/>
    </row>
    <row r="14" spans="1:33">
      <c r="A14" s="41"/>
      <c r="B14" s="1240"/>
      <c r="C14" s="1241"/>
      <c r="D14" s="1165"/>
      <c r="E14" s="1166"/>
      <c r="F14" s="1250" t="s">
        <v>139</v>
      </c>
      <c r="G14" s="1250"/>
      <c r="H14" s="1250"/>
      <c r="I14" s="1250"/>
      <c r="J14" s="1250"/>
      <c r="K14" s="1250"/>
      <c r="L14" s="1251"/>
      <c r="M14" s="311"/>
      <c r="N14" s="417"/>
    </row>
    <row r="15" spans="1:33">
      <c r="A15" s="41"/>
      <c r="B15" s="1240"/>
      <c r="C15" s="1241"/>
      <c r="D15" s="1167"/>
      <c r="E15" s="1168"/>
      <c r="F15" s="1252"/>
      <c r="G15" s="1252"/>
      <c r="H15" s="1252"/>
      <c r="I15" s="1252"/>
      <c r="J15" s="1252"/>
      <c r="K15" s="1252"/>
      <c r="L15" s="1253"/>
      <c r="M15" s="321"/>
      <c r="N15" s="417"/>
    </row>
    <row r="16" spans="1:33">
      <c r="A16" s="41"/>
      <c r="B16" s="1242"/>
      <c r="C16" s="1243"/>
      <c r="D16" s="1169"/>
      <c r="E16" s="1170"/>
      <c r="F16" s="1254"/>
      <c r="G16" s="1254"/>
      <c r="H16" s="1254"/>
      <c r="I16" s="1254"/>
      <c r="J16" s="1254"/>
      <c r="K16" s="1254"/>
      <c r="L16" s="1255"/>
      <c r="M16" s="41"/>
      <c r="N16" s="417"/>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417"/>
    </row>
    <row r="18" spans="1:14">
      <c r="A18" s="41"/>
      <c r="B18" s="41"/>
      <c r="C18" s="41"/>
      <c r="D18" s="41"/>
      <c r="E18" s="41"/>
      <c r="F18" s="41"/>
      <c r="G18" s="41"/>
      <c r="H18" s="41"/>
      <c r="I18" s="41"/>
      <c r="J18" s="41"/>
      <c r="K18" s="41"/>
      <c r="L18" s="41"/>
      <c r="M18" s="41"/>
      <c r="N18" s="417"/>
    </row>
    <row r="19" spans="1:14">
      <c r="A19" s="41"/>
      <c r="B19" s="41"/>
      <c r="C19" s="41"/>
      <c r="D19" s="41"/>
      <c r="E19" s="41"/>
      <c r="F19" s="41"/>
      <c r="G19" s="41"/>
      <c r="H19" s="41"/>
      <c r="I19" s="41"/>
      <c r="J19" s="41"/>
      <c r="K19" s="41"/>
      <c r="L19" s="41"/>
      <c r="M19" s="41"/>
      <c r="N19" s="417"/>
    </row>
    <row r="20" spans="1:14">
      <c r="A20" s="41"/>
      <c r="B20" s="41"/>
      <c r="C20" s="41"/>
      <c r="D20" s="41"/>
      <c r="E20" s="41"/>
      <c r="F20" s="41"/>
      <c r="G20" s="41"/>
      <c r="H20" s="41"/>
      <c r="I20" s="41"/>
      <c r="J20" s="41"/>
      <c r="K20" s="41"/>
      <c r="L20" s="41"/>
      <c r="M20" s="41"/>
      <c r="N20" s="417"/>
    </row>
    <row r="21" spans="1:14">
      <c r="A21" s="41"/>
      <c r="B21" s="41"/>
      <c r="C21" s="41"/>
      <c r="D21" s="41"/>
      <c r="E21" s="41"/>
      <c r="F21" s="41"/>
      <c r="G21" s="41"/>
      <c r="H21" s="41"/>
      <c r="I21" s="41"/>
      <c r="J21" s="41"/>
      <c r="K21" s="41"/>
      <c r="L21" s="41"/>
      <c r="M21" s="41"/>
      <c r="N21" s="417"/>
    </row>
    <row r="22" spans="1:14">
      <c r="A22" s="41"/>
      <c r="B22" s="41" t="s">
        <v>7</v>
      </c>
      <c r="C22" s="41"/>
      <c r="D22" s="41"/>
      <c r="E22" s="41"/>
      <c r="F22" s="41"/>
      <c r="G22" s="41"/>
      <c r="H22" s="41"/>
      <c r="I22" s="41"/>
      <c r="J22" s="41"/>
      <c r="K22" s="41"/>
      <c r="L22" s="41"/>
      <c r="M22" s="41"/>
      <c r="N22" s="417"/>
    </row>
    <row r="23" spans="1:14" ht="13.5" customHeight="1">
      <c r="A23" s="41"/>
      <c r="B23" s="1256" t="s">
        <v>146</v>
      </c>
      <c r="C23" s="1256"/>
      <c r="D23" s="1257" t="s">
        <v>282</v>
      </c>
      <c r="E23" s="1258"/>
      <c r="F23" s="1258"/>
      <c r="G23" s="1258"/>
      <c r="H23" s="1263"/>
      <c r="I23" s="1266" t="s">
        <v>147</v>
      </c>
      <c r="J23" s="1266"/>
      <c r="K23" s="1266"/>
      <c r="L23" s="1267"/>
      <c r="M23" s="322"/>
      <c r="N23" s="417"/>
    </row>
    <row r="24" spans="1:14" ht="13.5" customHeight="1">
      <c r="A24" s="41"/>
      <c r="B24" s="1256"/>
      <c r="C24" s="1256"/>
      <c r="D24" s="1259"/>
      <c r="E24" s="1260"/>
      <c r="F24" s="1260"/>
      <c r="G24" s="1260"/>
      <c r="H24" s="1264"/>
      <c r="I24" s="1268"/>
      <c r="J24" s="1268"/>
      <c r="K24" s="1268"/>
      <c r="L24" s="1269"/>
      <c r="M24" s="322"/>
      <c r="N24" s="417"/>
    </row>
    <row r="25" spans="1:14" ht="13.5" customHeight="1">
      <c r="A25" s="41"/>
      <c r="B25" s="1256"/>
      <c r="C25" s="1256"/>
      <c r="D25" s="1261"/>
      <c r="E25" s="1262"/>
      <c r="F25" s="1262"/>
      <c r="G25" s="1262"/>
      <c r="H25" s="1265"/>
      <c r="I25" s="1270"/>
      <c r="J25" s="1270"/>
      <c r="K25" s="1270"/>
      <c r="L25" s="1271"/>
      <c r="M25" s="322"/>
      <c r="N25" s="417"/>
    </row>
    <row r="26" spans="1:14" ht="13.5" customHeight="1">
      <c r="A26" s="41"/>
      <c r="B26" s="1272" t="s">
        <v>148</v>
      </c>
      <c r="C26" s="1273"/>
      <c r="D26" s="1276"/>
      <c r="E26" s="1278" t="s">
        <v>149</v>
      </c>
      <c r="F26" s="1279"/>
      <c r="G26" s="1279"/>
      <c r="H26" s="1279"/>
      <c r="I26" s="1279"/>
      <c r="J26" s="1279"/>
      <c r="K26" s="1279"/>
      <c r="L26" s="1280"/>
      <c r="M26" s="323"/>
      <c r="N26" s="417"/>
    </row>
    <row r="27" spans="1:14" ht="13.5" customHeight="1">
      <c r="A27" s="41"/>
      <c r="B27" s="1274"/>
      <c r="C27" s="1275"/>
      <c r="D27" s="1277"/>
      <c r="E27" s="1281"/>
      <c r="F27" s="1282"/>
      <c r="G27" s="1282"/>
      <c r="H27" s="1282"/>
      <c r="I27" s="1282"/>
      <c r="J27" s="1282"/>
      <c r="K27" s="1282"/>
      <c r="L27" s="1283"/>
      <c r="M27" s="323"/>
      <c r="N27" s="417"/>
    </row>
    <row r="28" spans="1:14" ht="13.5" customHeight="1">
      <c r="A28" s="41"/>
      <c r="B28" s="1274"/>
      <c r="C28" s="1275"/>
      <c r="D28" s="1276"/>
      <c r="E28" s="1284" t="s">
        <v>150</v>
      </c>
      <c r="F28" s="1285"/>
      <c r="G28" s="1285"/>
      <c r="H28" s="1285"/>
      <c r="I28" s="1285"/>
      <c r="J28" s="1285"/>
      <c r="K28" s="1285"/>
      <c r="L28" s="1286"/>
      <c r="M28" s="323"/>
      <c r="N28" s="417"/>
    </row>
    <row r="29" spans="1:14" ht="13.5" customHeight="1">
      <c r="A29" s="41"/>
      <c r="B29" s="1274"/>
      <c r="C29" s="1275"/>
      <c r="D29" s="1277"/>
      <c r="E29" s="1287"/>
      <c r="F29" s="1288"/>
      <c r="G29" s="1288"/>
      <c r="H29" s="1288"/>
      <c r="I29" s="1288"/>
      <c r="J29" s="1288"/>
      <c r="K29" s="1288"/>
      <c r="L29" s="1289"/>
      <c r="M29" s="323"/>
      <c r="N29" s="417"/>
    </row>
    <row r="30" spans="1:14" ht="13.5" customHeight="1">
      <c r="A30" s="41"/>
      <c r="B30" s="1290" t="s">
        <v>151</v>
      </c>
      <c r="C30" s="1291"/>
      <c r="D30" s="1276"/>
      <c r="E30" s="1284" t="s">
        <v>152</v>
      </c>
      <c r="F30" s="1285"/>
      <c r="G30" s="1285"/>
      <c r="H30" s="1285"/>
      <c r="I30" s="1285"/>
      <c r="J30" s="1285"/>
      <c r="K30" s="1285"/>
      <c r="L30" s="1286"/>
      <c r="M30" s="323"/>
      <c r="N30" s="417"/>
    </row>
    <row r="31" spans="1:14" ht="13.5" customHeight="1">
      <c r="A31" s="41"/>
      <c r="B31" s="1290"/>
      <c r="C31" s="1291"/>
      <c r="D31" s="1277"/>
      <c r="E31" s="1287"/>
      <c r="F31" s="1288"/>
      <c r="G31" s="1288"/>
      <c r="H31" s="1288"/>
      <c r="I31" s="1288"/>
      <c r="J31" s="1288"/>
      <c r="K31" s="1288"/>
      <c r="L31" s="1289"/>
      <c r="M31" s="323"/>
      <c r="N31" s="417"/>
    </row>
    <row r="32" spans="1:14" ht="13.5" customHeight="1">
      <c r="A32" s="41"/>
      <c r="B32" s="1290"/>
      <c r="C32" s="1291"/>
      <c r="D32" s="1276"/>
      <c r="E32" s="1284" t="s">
        <v>153</v>
      </c>
      <c r="F32" s="1285"/>
      <c r="G32" s="1285"/>
      <c r="H32" s="1285"/>
      <c r="I32" s="1285"/>
      <c r="J32" s="1285"/>
      <c r="K32" s="1285"/>
      <c r="L32" s="1286"/>
      <c r="M32" s="323"/>
      <c r="N32" s="417"/>
    </row>
    <row r="33" spans="1:14" ht="13.5" customHeight="1">
      <c r="A33" s="41"/>
      <c r="B33" s="1292"/>
      <c r="C33" s="1293"/>
      <c r="D33" s="1277"/>
      <c r="E33" s="1287"/>
      <c r="F33" s="1288"/>
      <c r="G33" s="1288"/>
      <c r="H33" s="1288"/>
      <c r="I33" s="1288"/>
      <c r="J33" s="1288"/>
      <c r="K33" s="1288"/>
      <c r="L33" s="1289"/>
      <c r="M33" s="323"/>
      <c r="N33" s="417"/>
    </row>
    <row r="34" spans="1:14">
      <c r="A34" s="41"/>
      <c r="B34" s="41"/>
      <c r="C34" s="41"/>
      <c r="D34" s="38" t="str">
        <f>IF(COUNTBLANK(D26:D33)&lt;7,"　↑　いずれか１つに○","")</f>
        <v/>
      </c>
      <c r="E34" s="41"/>
      <c r="F34" s="41"/>
      <c r="G34" s="41"/>
      <c r="H34" s="41"/>
      <c r="I34" s="41"/>
      <c r="J34" s="41"/>
      <c r="K34" s="41"/>
      <c r="L34" s="41"/>
      <c r="M34" s="41"/>
      <c r="N34" s="417"/>
    </row>
    <row r="35" spans="1:14">
      <c r="A35" s="41"/>
      <c r="B35" s="41"/>
      <c r="C35" s="41"/>
      <c r="D35" s="41"/>
      <c r="E35" s="41"/>
      <c r="F35" s="41"/>
      <c r="G35" s="41"/>
      <c r="H35" s="41"/>
      <c r="I35" s="41"/>
      <c r="J35" s="41"/>
      <c r="K35" s="41"/>
      <c r="L35" s="41"/>
      <c r="M35" s="41"/>
      <c r="N35" s="417"/>
    </row>
    <row r="36" spans="1:14">
      <c r="A36" s="41"/>
      <c r="B36" s="41"/>
      <c r="C36" s="324" t="s">
        <v>154</v>
      </c>
      <c r="D36" s="41"/>
      <c r="E36" s="41"/>
      <c r="F36" s="41"/>
      <c r="G36" s="41"/>
      <c r="H36" s="41"/>
      <c r="I36" s="41"/>
      <c r="J36" s="41"/>
      <c r="K36" s="41"/>
      <c r="L36" s="41"/>
      <c r="M36" s="41"/>
      <c r="N36" s="417"/>
    </row>
    <row r="37" spans="1:14">
      <c r="A37" s="41"/>
      <c r="B37" s="41"/>
      <c r="C37" s="41"/>
      <c r="D37" s="41"/>
      <c r="E37" s="41"/>
      <c r="F37" s="41"/>
      <c r="G37" s="41"/>
      <c r="H37" s="41"/>
      <c r="I37" s="41"/>
      <c r="J37" s="41"/>
      <c r="K37" s="41"/>
      <c r="L37" s="41"/>
      <c r="M37" s="41"/>
      <c r="N37" s="417"/>
    </row>
    <row r="38" spans="1:14" ht="14">
      <c r="A38" s="327"/>
      <c r="B38" s="315" t="s">
        <v>2</v>
      </c>
      <c r="C38" s="325"/>
      <c r="D38" s="325"/>
      <c r="E38" s="325"/>
      <c r="F38" s="325"/>
      <c r="G38" s="325"/>
      <c r="H38" s="325"/>
      <c r="I38" s="325"/>
      <c r="J38" s="325"/>
      <c r="K38" s="325"/>
      <c r="L38" s="325"/>
      <c r="M38" s="325"/>
      <c r="N38" s="417"/>
    </row>
    <row r="39" spans="1:14" ht="14">
      <c r="A39" s="327"/>
      <c r="B39" s="326"/>
      <c r="C39" s="327"/>
      <c r="D39" s="327"/>
      <c r="E39" s="327"/>
      <c r="F39" s="327"/>
      <c r="G39" s="327"/>
      <c r="H39" s="327"/>
      <c r="I39" s="327"/>
      <c r="J39" s="327"/>
      <c r="K39" s="327"/>
      <c r="L39" s="327"/>
      <c r="M39" s="327"/>
      <c r="N39" s="417"/>
    </row>
    <row r="40" spans="1:14">
      <c r="A40" s="327"/>
      <c r="B40" s="328"/>
      <c r="C40" s="327"/>
      <c r="D40" s="327"/>
      <c r="E40" s="327"/>
      <c r="F40" s="327"/>
      <c r="G40" s="327"/>
      <c r="H40" s="327"/>
      <c r="I40" s="327"/>
      <c r="J40" s="327"/>
      <c r="K40" s="327"/>
      <c r="L40" s="327"/>
      <c r="M40" s="327"/>
      <c r="N40" s="417"/>
    </row>
    <row r="41" spans="1:14">
      <c r="A41" s="327"/>
      <c r="B41" s="328"/>
      <c r="C41" s="327"/>
      <c r="D41" s="327"/>
      <c r="E41" s="327"/>
      <c r="F41" s="327"/>
      <c r="G41" s="327"/>
      <c r="H41" s="327"/>
      <c r="I41" s="327"/>
      <c r="J41" s="327"/>
      <c r="K41" s="327"/>
      <c r="L41" s="327"/>
      <c r="M41" s="327"/>
      <c r="N41" s="417"/>
    </row>
    <row r="42" spans="1:14">
      <c r="A42" s="316"/>
      <c r="B42" s="316"/>
      <c r="C42" s="316"/>
      <c r="D42" s="316"/>
      <c r="E42" s="316"/>
      <c r="F42" s="316"/>
      <c r="G42" s="316"/>
      <c r="H42" s="316"/>
      <c r="I42" s="316"/>
      <c r="J42" s="316"/>
      <c r="K42" s="316"/>
      <c r="L42" s="316"/>
      <c r="M42" s="316"/>
      <c r="N42" s="417"/>
    </row>
    <row r="43" spans="1:14">
      <c r="A43" s="316"/>
      <c r="B43" s="316"/>
      <c r="C43" s="316"/>
      <c r="D43" s="316"/>
      <c r="E43" s="316"/>
      <c r="F43" s="316"/>
      <c r="G43" s="316"/>
      <c r="H43" s="316"/>
      <c r="I43" s="316"/>
      <c r="J43" s="316"/>
      <c r="K43" s="316"/>
      <c r="L43" s="316"/>
      <c r="M43" s="316"/>
      <c r="N43" s="417"/>
    </row>
    <row r="44" spans="1:14">
      <c r="A44" s="316"/>
      <c r="B44" s="316"/>
      <c r="C44" s="316"/>
      <c r="D44" s="316"/>
      <c r="E44" s="316"/>
      <c r="F44" s="316"/>
      <c r="G44" s="316"/>
      <c r="H44" s="316"/>
      <c r="I44" s="316"/>
      <c r="J44" s="316"/>
      <c r="K44" s="316"/>
      <c r="L44" s="316"/>
      <c r="M44" s="316"/>
      <c r="N44" s="417"/>
    </row>
    <row r="45" spans="1:14">
      <c r="A45" s="316"/>
      <c r="B45" s="316"/>
      <c r="C45" s="316"/>
      <c r="D45" s="316"/>
      <c r="E45" s="316"/>
      <c r="F45" s="316"/>
      <c r="G45" s="316"/>
      <c r="H45" s="316"/>
      <c r="I45" s="316"/>
      <c r="J45" s="316"/>
      <c r="K45" s="316"/>
      <c r="L45" s="316"/>
      <c r="M45" s="316"/>
      <c r="N45" s="417"/>
    </row>
    <row r="46" spans="1:14">
      <c r="A46" s="316"/>
      <c r="B46" s="316"/>
      <c r="C46" s="316"/>
      <c r="D46" s="316"/>
      <c r="E46" s="316"/>
      <c r="F46" s="316"/>
      <c r="G46" s="316"/>
      <c r="H46" s="316"/>
      <c r="I46" s="316"/>
      <c r="J46" s="316"/>
      <c r="K46" s="316"/>
      <c r="L46" s="316"/>
      <c r="M46" s="316"/>
      <c r="N46" s="417"/>
    </row>
    <row r="47" spans="1:14">
      <c r="A47" s="316"/>
      <c r="B47" s="316"/>
      <c r="C47" s="316"/>
      <c r="D47" s="316"/>
      <c r="E47" s="316"/>
      <c r="F47" s="316"/>
      <c r="G47" s="316"/>
      <c r="H47" s="316"/>
      <c r="I47" s="316"/>
      <c r="J47" s="316"/>
      <c r="K47" s="316"/>
      <c r="L47" s="316"/>
      <c r="M47" s="316"/>
      <c r="N47" s="417"/>
    </row>
    <row r="48" spans="1:14">
      <c r="A48" s="316"/>
      <c r="B48" s="316"/>
      <c r="C48" s="316"/>
      <c r="D48" s="316"/>
      <c r="E48" s="316"/>
      <c r="F48" s="316"/>
      <c r="G48" s="316"/>
      <c r="H48" s="316"/>
      <c r="I48" s="316"/>
      <c r="J48" s="316"/>
      <c r="K48" s="316"/>
      <c r="L48" s="316"/>
      <c r="M48" s="316"/>
      <c r="N48" s="417"/>
    </row>
    <row r="49" spans="1:14">
      <c r="A49" s="316"/>
      <c r="B49" s="316"/>
      <c r="C49" s="316"/>
      <c r="D49" s="316"/>
      <c r="E49" s="316"/>
      <c r="F49" s="316"/>
      <c r="G49" s="316"/>
      <c r="H49" s="316"/>
      <c r="I49" s="316"/>
      <c r="J49" s="316"/>
      <c r="K49" s="316"/>
      <c r="L49" s="316"/>
      <c r="M49" s="316"/>
      <c r="N49" s="417"/>
    </row>
    <row r="50" spans="1:14">
      <c r="A50" s="316"/>
      <c r="B50" s="316"/>
      <c r="C50" s="316"/>
      <c r="D50" s="316"/>
      <c r="E50" s="316"/>
      <c r="F50" s="316"/>
      <c r="G50" s="316"/>
      <c r="H50" s="316"/>
      <c r="I50" s="316"/>
      <c r="J50" s="316"/>
      <c r="K50" s="316"/>
      <c r="L50" s="316"/>
      <c r="M50" s="316"/>
      <c r="N50" s="417"/>
    </row>
    <row r="51" spans="1:14">
      <c r="A51" s="316"/>
      <c r="B51" s="316"/>
      <c r="C51" s="316"/>
      <c r="D51" s="316"/>
      <c r="E51" s="316"/>
      <c r="F51" s="316"/>
      <c r="G51" s="316"/>
      <c r="H51" s="316"/>
      <c r="I51" s="316"/>
      <c r="J51" s="316"/>
      <c r="K51" s="316"/>
      <c r="L51" s="316"/>
      <c r="M51" s="316"/>
      <c r="N51" s="417"/>
    </row>
    <row r="52" spans="1:14">
      <c r="A52" s="316"/>
      <c r="B52" s="316"/>
      <c r="C52" s="316"/>
      <c r="D52" s="316"/>
      <c r="E52" s="316"/>
      <c r="F52" s="316"/>
      <c r="G52" s="316"/>
      <c r="H52" s="316"/>
      <c r="I52" s="316"/>
      <c r="J52" s="316"/>
      <c r="K52" s="316"/>
      <c r="L52" s="316"/>
      <c r="M52" s="316"/>
      <c r="N52" s="417"/>
    </row>
    <row r="53" spans="1:14">
      <c r="A53" s="316"/>
      <c r="B53" s="316"/>
      <c r="C53" s="316"/>
      <c r="D53" s="316"/>
      <c r="E53" s="316"/>
      <c r="F53" s="316"/>
      <c r="G53" s="316"/>
      <c r="H53" s="316"/>
      <c r="I53" s="316"/>
      <c r="J53" s="316"/>
      <c r="K53" s="316"/>
      <c r="L53" s="316"/>
      <c r="M53" s="316"/>
      <c r="N53" s="417"/>
    </row>
    <row r="54" spans="1:14">
      <c r="A54" s="316"/>
      <c r="B54" s="316"/>
      <c r="C54" s="316"/>
      <c r="D54" s="316"/>
      <c r="E54" s="316"/>
      <c r="F54" s="316"/>
      <c r="G54" s="316"/>
      <c r="H54" s="316"/>
      <c r="I54" s="316"/>
      <c r="J54" s="316"/>
      <c r="K54" s="316"/>
      <c r="L54" s="316"/>
      <c r="M54" s="316"/>
      <c r="N54" s="417"/>
    </row>
    <row r="55" spans="1:14">
      <c r="A55" s="316"/>
      <c r="B55" s="316"/>
      <c r="C55" s="316"/>
      <c r="D55" s="316"/>
      <c r="E55" s="316"/>
      <c r="F55" s="316"/>
      <c r="G55" s="316"/>
      <c r="H55" s="316"/>
      <c r="I55" s="316"/>
      <c r="J55" s="316"/>
      <c r="K55" s="316"/>
      <c r="L55" s="316"/>
      <c r="M55" s="316"/>
      <c r="N55" s="417"/>
    </row>
    <row r="56" spans="1:14">
      <c r="A56" s="316"/>
      <c r="B56" s="316"/>
      <c r="C56" s="316"/>
      <c r="D56" s="316"/>
      <c r="E56" s="316"/>
      <c r="F56" s="316"/>
      <c r="G56" s="316"/>
      <c r="H56" s="316"/>
      <c r="I56" s="316"/>
      <c r="J56" s="316"/>
      <c r="K56" s="316"/>
      <c r="L56" s="316"/>
      <c r="M56" s="316"/>
      <c r="N56" s="417"/>
    </row>
    <row r="57" spans="1:14">
      <c r="A57" s="316"/>
      <c r="B57" s="316"/>
      <c r="C57" s="316"/>
      <c r="D57" s="316"/>
      <c r="E57" s="316"/>
      <c r="F57" s="316"/>
      <c r="G57" s="316"/>
      <c r="H57" s="316"/>
      <c r="I57" s="316"/>
      <c r="J57" s="316"/>
      <c r="K57" s="316"/>
      <c r="L57" s="316"/>
      <c r="M57" s="316"/>
      <c r="N57" s="417"/>
    </row>
    <row r="58" spans="1:14">
      <c r="A58" s="316"/>
      <c r="B58" s="316"/>
      <c r="C58" s="316"/>
      <c r="D58" s="316"/>
      <c r="E58" s="316"/>
      <c r="F58" s="316"/>
      <c r="G58" s="316"/>
      <c r="H58" s="316"/>
      <c r="I58" s="316"/>
      <c r="J58" s="316"/>
      <c r="K58" s="316"/>
      <c r="L58" s="316"/>
      <c r="M58" s="316"/>
      <c r="N58" s="417"/>
    </row>
    <row r="59" spans="1:14">
      <c r="A59" s="316"/>
      <c r="B59" s="316"/>
      <c r="C59" s="316"/>
      <c r="D59" s="316"/>
      <c r="E59" s="316"/>
      <c r="F59" s="316"/>
      <c r="G59" s="316"/>
      <c r="H59" s="316"/>
      <c r="I59" s="316"/>
      <c r="J59" s="316"/>
      <c r="K59" s="316"/>
      <c r="L59" s="316"/>
      <c r="M59" s="316"/>
      <c r="N59" s="417"/>
    </row>
    <row r="60" spans="1:14">
      <c r="A60" s="316"/>
      <c r="B60" s="316"/>
      <c r="C60" s="316"/>
      <c r="D60" s="316"/>
      <c r="E60" s="316"/>
      <c r="F60" s="316"/>
      <c r="G60" s="316"/>
      <c r="H60" s="316"/>
      <c r="I60" s="316"/>
      <c r="J60" s="316"/>
      <c r="K60" s="316"/>
      <c r="L60" s="316"/>
      <c r="M60" s="316"/>
      <c r="N60" s="417"/>
    </row>
    <row r="61" spans="1:14">
      <c r="A61" s="316"/>
      <c r="B61" s="316"/>
      <c r="C61" s="316"/>
      <c r="D61" s="316"/>
      <c r="E61" s="316"/>
      <c r="F61" s="316"/>
      <c r="G61" s="316"/>
      <c r="H61" s="316"/>
      <c r="I61" s="316"/>
      <c r="J61" s="316"/>
      <c r="K61" s="316"/>
      <c r="L61" s="316"/>
      <c r="M61" s="316"/>
      <c r="N61" s="417"/>
    </row>
    <row r="62" spans="1:14" ht="18.75" customHeight="1">
      <c r="A62" s="1186" t="s">
        <v>132</v>
      </c>
      <c r="B62" s="1186"/>
      <c r="C62" s="1186"/>
      <c r="D62" s="1186"/>
      <c r="E62" s="1186"/>
      <c r="F62" s="1186"/>
      <c r="G62" s="1186"/>
      <c r="H62" s="1186"/>
      <c r="I62" s="1186"/>
      <c r="J62" s="1186"/>
      <c r="K62" s="1186"/>
      <c r="L62" s="1186"/>
      <c r="M62" s="1186"/>
      <c r="N62" s="1186"/>
    </row>
    <row r="63" spans="1:14" ht="22.5" customHeight="1"/>
  </sheetData>
  <sheetProtection sheet="1" selectLockedCells="1"/>
  <mergeCells count="23">
    <mergeCell ref="A62:N62"/>
    <mergeCell ref="B30:C33"/>
    <mergeCell ref="D30:D31"/>
    <mergeCell ref="E30:L31"/>
    <mergeCell ref="D32:D33"/>
    <mergeCell ref="E32:L33"/>
    <mergeCell ref="B23:C25"/>
    <mergeCell ref="D23:G25"/>
    <mergeCell ref="H23:H25"/>
    <mergeCell ref="I23:L25"/>
    <mergeCell ref="B26:C29"/>
    <mergeCell ref="D26:D27"/>
    <mergeCell ref="E26:L27"/>
    <mergeCell ref="D28:D29"/>
    <mergeCell ref="E28:L29"/>
    <mergeCell ref="K1:M1"/>
    <mergeCell ref="K2:M4"/>
    <mergeCell ref="A8:M8"/>
    <mergeCell ref="B11:C16"/>
    <mergeCell ref="D11:E13"/>
    <mergeCell ref="F11:L13"/>
    <mergeCell ref="D14:E16"/>
    <mergeCell ref="F14:L16"/>
  </mergeCells>
  <phoneticPr fontId="10"/>
  <conditionalFormatting sqref="D11:L13">
    <cfRule type="expression" dxfId="174" priority="6">
      <formula>$D$14="○"</formula>
    </cfRule>
  </conditionalFormatting>
  <conditionalFormatting sqref="D14:L16">
    <cfRule type="expression" dxfId="173" priority="5">
      <formula>$D$11="○"</formula>
    </cfRule>
  </conditionalFormatting>
  <conditionalFormatting sqref="D23:L33">
    <cfRule type="expression" dxfId="172" priority="7" stopIfTrue="1">
      <formula>$D$14="○"</formula>
    </cfRule>
    <cfRule type="expression" dxfId="171" priority="8" stopIfTrue="1">
      <formula>$D$11="○"</formula>
    </cfRule>
  </conditionalFormatting>
  <conditionalFormatting sqref="D26:L27 D30:L33">
    <cfRule type="expression" dxfId="170" priority="3">
      <formula>$D$28="○"</formula>
    </cfRule>
  </conditionalFormatting>
  <conditionalFormatting sqref="D26:L29 D32:L33">
    <cfRule type="expression" dxfId="169" priority="2">
      <formula>$D$30="○"</formula>
    </cfRule>
  </conditionalFormatting>
  <conditionalFormatting sqref="D26:L31">
    <cfRule type="expression" dxfId="168" priority="1">
      <formula>$D$32="○"</formula>
    </cfRule>
  </conditionalFormatting>
  <conditionalFormatting sqref="D28:L33">
    <cfRule type="expression" dxfId="167" priority="4">
      <formula>$D$26="○"</formula>
    </cfRule>
  </conditionalFormatting>
  <dataValidations xWindow="367" yWindow="429"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3:H25" xr:uid="{00000000-0002-0000-0C00-000000000000}"/>
    <dataValidation type="list" allowBlank="1" showInputMessage="1" showErrorMessage="1" sqref="D26:D33 D11:E12 D14:E15" xr:uid="{00000000-0002-0000-0C00-000001000000}">
      <formula1>"○"</formula1>
    </dataValidation>
    <dataValidation type="list" allowBlank="1" showInputMessage="1" showErrorMessage="1" sqref="D13:E13 D16:E16" xr:uid="{00000000-0002-0000-0C00-000002000000}">
      <formula1>$N$10:$N$11</formula1>
    </dataValidation>
    <dataValidation type="list" allowBlank="1" showInputMessage="1" showErrorMessage="1" sqref="D23:G25" xr:uid="{00000000-0002-0000-0C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86" customWidth="1"/>
    <col min="14" max="14" width="2.453125" style="86" customWidth="1"/>
    <col min="15" max="15" width="3.7265625" style="86" customWidth="1"/>
    <col min="16" max="16384" width="9" style="86"/>
  </cols>
  <sheetData>
    <row r="1" spans="1:33" ht="25.5">
      <c r="A1" s="41"/>
      <c r="B1" s="41"/>
      <c r="C1" s="41"/>
      <c r="D1" s="41"/>
      <c r="E1" s="41"/>
      <c r="F1" s="41"/>
      <c r="G1" s="41"/>
      <c r="H1" s="41"/>
      <c r="I1" s="41"/>
      <c r="J1" s="422"/>
      <c r="K1" s="820" t="s">
        <v>542</v>
      </c>
      <c r="L1" s="820"/>
      <c r="M1" s="820"/>
      <c r="N1" s="417"/>
      <c r="AA1" s="87"/>
      <c r="AB1" s="87"/>
      <c r="AC1" s="87"/>
      <c r="AD1" s="87"/>
      <c r="AE1" s="87"/>
      <c r="AF1" s="87"/>
      <c r="AG1" s="87"/>
    </row>
    <row r="2" spans="1:33">
      <c r="A2" s="41"/>
      <c r="B2" s="41"/>
      <c r="C2" s="41"/>
      <c r="D2" s="41"/>
      <c r="E2" s="41"/>
      <c r="F2" s="41"/>
      <c r="G2" s="41"/>
      <c r="H2" s="41"/>
      <c r="I2" s="41"/>
      <c r="J2" s="41"/>
      <c r="K2" s="1236" t="s">
        <v>412</v>
      </c>
      <c r="L2" s="1236"/>
      <c r="M2" s="1236"/>
      <c r="N2" s="417"/>
    </row>
    <row r="3" spans="1:33">
      <c r="A3" s="41"/>
      <c r="B3" s="41"/>
      <c r="C3" s="41"/>
      <c r="D3" s="41"/>
      <c r="E3" s="41"/>
      <c r="F3" s="41"/>
      <c r="G3" s="41"/>
      <c r="H3" s="41"/>
      <c r="I3" s="41"/>
      <c r="J3" s="41"/>
      <c r="K3" s="1236"/>
      <c r="L3" s="1236"/>
      <c r="M3" s="1236"/>
      <c r="N3" s="417"/>
    </row>
    <row r="4" spans="1:33">
      <c r="A4" s="41"/>
      <c r="B4" s="41"/>
      <c r="C4" s="41"/>
      <c r="D4" s="41"/>
      <c r="E4" s="41"/>
      <c r="F4" s="41"/>
      <c r="G4" s="41"/>
      <c r="H4" s="41"/>
      <c r="I4" s="41"/>
      <c r="J4" s="41"/>
      <c r="K4" s="1236"/>
      <c r="L4" s="1236"/>
      <c r="M4" s="1236"/>
      <c r="N4" s="417"/>
    </row>
    <row r="5" spans="1:33">
      <c r="A5" s="41"/>
      <c r="B5" s="41"/>
      <c r="C5" s="41"/>
      <c r="D5" s="41"/>
      <c r="E5" s="41"/>
      <c r="F5" s="41"/>
      <c r="G5" s="41"/>
      <c r="H5" s="41"/>
      <c r="I5" s="41"/>
      <c r="J5" s="41"/>
      <c r="K5" s="41"/>
      <c r="L5" s="41"/>
      <c r="M5" s="41"/>
      <c r="N5" s="417"/>
    </row>
    <row r="6" spans="1:33">
      <c r="A6" s="41"/>
      <c r="B6" s="41"/>
      <c r="C6" s="41"/>
      <c r="D6" s="41"/>
      <c r="E6" s="41"/>
      <c r="F6" s="41"/>
      <c r="G6" s="41"/>
      <c r="H6" s="41"/>
      <c r="I6" s="41"/>
      <c r="J6" s="41"/>
      <c r="K6" s="41"/>
      <c r="L6" s="41"/>
      <c r="M6" s="41"/>
      <c r="N6" s="417"/>
    </row>
    <row r="7" spans="1:33">
      <c r="A7" s="41"/>
      <c r="B7" s="41"/>
      <c r="C7" s="41"/>
      <c r="D7" s="41"/>
      <c r="E7" s="41"/>
      <c r="F7" s="41"/>
      <c r="G7" s="41"/>
      <c r="H7" s="41"/>
      <c r="I7" s="41"/>
      <c r="J7" s="41"/>
      <c r="K7" s="41"/>
      <c r="L7" s="41"/>
      <c r="M7" s="41"/>
      <c r="N7" s="417"/>
    </row>
    <row r="8" spans="1:33" ht="16.5">
      <c r="A8" s="1294" t="s">
        <v>156</v>
      </c>
      <c r="B8" s="1294"/>
      <c r="C8" s="1294"/>
      <c r="D8" s="1294"/>
      <c r="E8" s="1294"/>
      <c r="F8" s="1294"/>
      <c r="G8" s="1294"/>
      <c r="H8" s="1294"/>
      <c r="I8" s="1294"/>
      <c r="J8" s="1294"/>
      <c r="K8" s="1294"/>
      <c r="L8" s="1294"/>
      <c r="M8" s="1294"/>
      <c r="N8" s="417"/>
    </row>
    <row r="9" spans="1:33">
      <c r="A9" s="320"/>
      <c r="B9" s="320"/>
      <c r="C9" s="320"/>
      <c r="D9" s="320"/>
      <c r="E9" s="320"/>
      <c r="F9" s="320"/>
      <c r="G9" s="320"/>
      <c r="H9" s="320"/>
      <c r="I9" s="320"/>
      <c r="J9" s="320"/>
      <c r="K9" s="320"/>
      <c r="L9" s="320"/>
      <c r="M9" s="320"/>
      <c r="N9" s="417"/>
    </row>
    <row r="10" spans="1:33">
      <c r="A10" s="41"/>
      <c r="B10" s="41"/>
      <c r="C10" s="41"/>
      <c r="D10" s="41"/>
      <c r="E10" s="41"/>
      <c r="F10" s="41"/>
      <c r="G10" s="41"/>
      <c r="H10" s="41"/>
      <c r="I10" s="41"/>
      <c r="J10" s="41"/>
      <c r="K10" s="41"/>
      <c r="L10" s="41"/>
      <c r="M10" s="41"/>
      <c r="N10" s="417"/>
    </row>
    <row r="11" spans="1:33">
      <c r="A11" s="41"/>
      <c r="B11" s="1295" t="s">
        <v>157</v>
      </c>
      <c r="C11" s="1239"/>
      <c r="D11" s="1296"/>
      <c r="E11" s="1297"/>
      <c r="F11" s="1244" t="s">
        <v>145</v>
      </c>
      <c r="G11" s="1244"/>
      <c r="H11" s="1244"/>
      <c r="I11" s="1244"/>
      <c r="J11" s="1244"/>
      <c r="K11" s="1244"/>
      <c r="L11" s="1245"/>
      <c r="M11" s="321"/>
      <c r="N11" s="417"/>
    </row>
    <row r="12" spans="1:33">
      <c r="A12" s="41"/>
      <c r="B12" s="1240"/>
      <c r="C12" s="1241"/>
      <c r="D12" s="1298"/>
      <c r="E12" s="1299"/>
      <c r="F12" s="1246"/>
      <c r="G12" s="1246"/>
      <c r="H12" s="1246"/>
      <c r="I12" s="1246"/>
      <c r="J12" s="1246"/>
      <c r="K12" s="1246"/>
      <c r="L12" s="1247"/>
      <c r="M12" s="321"/>
      <c r="N12" s="418"/>
    </row>
    <row r="13" spans="1:33">
      <c r="A13" s="41"/>
      <c r="B13" s="1240"/>
      <c r="C13" s="1241"/>
      <c r="D13" s="1300"/>
      <c r="E13" s="1301"/>
      <c r="F13" s="1248"/>
      <c r="G13" s="1248"/>
      <c r="H13" s="1248"/>
      <c r="I13" s="1248"/>
      <c r="J13" s="1248"/>
      <c r="K13" s="1248"/>
      <c r="L13" s="1249"/>
      <c r="M13" s="321"/>
      <c r="N13" s="417"/>
    </row>
    <row r="14" spans="1:33">
      <c r="A14" s="41"/>
      <c r="B14" s="1240"/>
      <c r="C14" s="1241"/>
      <c r="D14" s="1296"/>
      <c r="E14" s="1297"/>
      <c r="F14" s="1250" t="s">
        <v>139</v>
      </c>
      <c r="G14" s="1250"/>
      <c r="H14" s="1250"/>
      <c r="I14" s="1250"/>
      <c r="J14" s="1250"/>
      <c r="K14" s="1250"/>
      <c r="L14" s="1251"/>
      <c r="M14" s="321"/>
      <c r="N14" s="417"/>
    </row>
    <row r="15" spans="1:33">
      <c r="A15" s="41"/>
      <c r="B15" s="1240"/>
      <c r="C15" s="1241"/>
      <c r="D15" s="1298"/>
      <c r="E15" s="1299"/>
      <c r="F15" s="1252"/>
      <c r="G15" s="1252"/>
      <c r="H15" s="1252"/>
      <c r="I15" s="1252"/>
      <c r="J15" s="1252"/>
      <c r="K15" s="1252"/>
      <c r="L15" s="1253"/>
      <c r="M15" s="321"/>
      <c r="N15" s="417"/>
    </row>
    <row r="16" spans="1:33">
      <c r="A16" s="41"/>
      <c r="B16" s="1242"/>
      <c r="C16" s="1243"/>
      <c r="D16" s="1300"/>
      <c r="E16" s="1301"/>
      <c r="F16" s="1254"/>
      <c r="G16" s="1254"/>
      <c r="H16" s="1254"/>
      <c r="I16" s="1254"/>
      <c r="J16" s="1254"/>
      <c r="K16" s="1254"/>
      <c r="L16" s="1255"/>
      <c r="M16" s="41"/>
      <c r="N16" s="417"/>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417"/>
    </row>
    <row r="18" spans="1:14">
      <c r="A18" s="41"/>
      <c r="B18" s="41"/>
      <c r="C18" s="41"/>
      <c r="D18" s="41"/>
      <c r="E18" s="41"/>
      <c r="F18" s="41"/>
      <c r="G18" s="41"/>
      <c r="H18" s="41"/>
      <c r="I18" s="41"/>
      <c r="J18" s="41"/>
      <c r="K18" s="41"/>
      <c r="L18" s="41"/>
      <c r="M18" s="41"/>
      <c r="N18" s="417"/>
    </row>
    <row r="19" spans="1:14" ht="14">
      <c r="A19" s="41"/>
      <c r="B19" s="315" t="s">
        <v>2</v>
      </c>
      <c r="C19" s="41"/>
      <c r="D19" s="41"/>
      <c r="E19" s="41"/>
      <c r="F19" s="41"/>
      <c r="G19" s="41"/>
      <c r="H19" s="41"/>
      <c r="I19" s="41"/>
      <c r="J19" s="41"/>
      <c r="K19" s="41"/>
      <c r="L19" s="41"/>
      <c r="M19" s="41"/>
      <c r="N19" s="417"/>
    </row>
    <row r="20" spans="1:14">
      <c r="A20" s="41"/>
      <c r="B20" s="41"/>
      <c r="C20" s="41"/>
      <c r="D20" s="43"/>
      <c r="E20" s="41"/>
      <c r="F20" s="41"/>
      <c r="G20" s="41"/>
      <c r="H20" s="41"/>
      <c r="I20" s="41"/>
      <c r="J20" s="41"/>
      <c r="K20" s="41"/>
      <c r="L20" s="41"/>
      <c r="M20" s="41"/>
      <c r="N20" s="417"/>
    </row>
    <row r="21" spans="1:14" ht="14">
      <c r="A21" s="327"/>
      <c r="B21" s="326"/>
      <c r="C21" s="327"/>
      <c r="D21" s="327"/>
      <c r="E21" s="327"/>
      <c r="F21" s="327"/>
      <c r="G21" s="327"/>
      <c r="H21" s="327"/>
      <c r="I21" s="327"/>
      <c r="J21" s="327"/>
      <c r="K21" s="327"/>
      <c r="L21" s="327"/>
      <c r="M21" s="327"/>
      <c r="N21" s="417"/>
    </row>
    <row r="22" spans="1:14">
      <c r="A22" s="41"/>
      <c r="B22" s="41"/>
      <c r="C22" s="41"/>
      <c r="D22" s="43"/>
      <c r="E22" s="41"/>
      <c r="F22" s="41"/>
      <c r="G22" s="41"/>
      <c r="H22" s="41"/>
      <c r="I22" s="41"/>
      <c r="J22" s="41"/>
      <c r="K22" s="41"/>
      <c r="L22" s="41"/>
      <c r="M22" s="41"/>
      <c r="N22" s="417"/>
    </row>
    <row r="23" spans="1:14">
      <c r="A23" s="41"/>
      <c r="B23" s="37"/>
      <c r="C23" s="41"/>
      <c r="D23" s="41"/>
      <c r="E23" s="41"/>
      <c r="F23" s="41"/>
      <c r="G23" s="41"/>
      <c r="H23" s="41"/>
      <c r="I23" s="41"/>
      <c r="J23" s="41"/>
      <c r="K23" s="41"/>
      <c r="L23" s="41"/>
      <c r="M23" s="41"/>
      <c r="N23" s="417"/>
    </row>
    <row r="24" spans="1:14">
      <c r="A24" s="327"/>
      <c r="B24" s="328"/>
      <c r="C24" s="327"/>
      <c r="D24" s="327"/>
      <c r="E24" s="327"/>
      <c r="F24" s="327"/>
      <c r="G24" s="327"/>
      <c r="H24" s="327"/>
      <c r="I24" s="327"/>
      <c r="J24" s="327"/>
      <c r="K24" s="327"/>
      <c r="L24" s="327"/>
      <c r="M24" s="327"/>
      <c r="N24" s="417"/>
    </row>
    <row r="25" spans="1:14">
      <c r="A25" s="316"/>
      <c r="B25" s="316"/>
      <c r="C25" s="316"/>
      <c r="D25" s="316"/>
      <c r="E25" s="316"/>
      <c r="F25" s="316"/>
      <c r="G25" s="316"/>
      <c r="H25" s="316"/>
      <c r="I25" s="316"/>
      <c r="J25" s="316"/>
      <c r="K25" s="316"/>
      <c r="L25" s="316"/>
      <c r="M25" s="316"/>
      <c r="N25" s="417"/>
    </row>
    <row r="26" spans="1:14">
      <c r="A26" s="41"/>
      <c r="B26" s="41"/>
      <c r="C26" s="41"/>
      <c r="D26" s="41"/>
      <c r="E26" s="41"/>
      <c r="F26" s="41"/>
      <c r="G26" s="41"/>
      <c r="H26" s="41"/>
      <c r="I26" s="41"/>
      <c r="J26" s="41"/>
      <c r="K26" s="41"/>
      <c r="L26" s="41"/>
      <c r="M26" s="41"/>
      <c r="N26" s="417"/>
    </row>
    <row r="27" spans="1:14">
      <c r="A27" s="316"/>
      <c r="B27" s="316"/>
      <c r="C27" s="316"/>
      <c r="D27" s="316"/>
      <c r="E27" s="316"/>
      <c r="F27" s="316"/>
      <c r="G27" s="316"/>
      <c r="H27" s="316"/>
      <c r="I27" s="316"/>
      <c r="J27" s="316"/>
      <c r="K27" s="316"/>
      <c r="L27" s="316"/>
      <c r="M27" s="316"/>
      <c r="N27" s="417"/>
    </row>
    <row r="28" spans="1:14">
      <c r="A28" s="316"/>
      <c r="B28" s="316"/>
      <c r="C28" s="316"/>
      <c r="D28" s="316"/>
      <c r="E28" s="316"/>
      <c r="F28" s="316"/>
      <c r="G28" s="316"/>
      <c r="H28" s="316"/>
      <c r="I28" s="316"/>
      <c r="J28" s="316"/>
      <c r="K28" s="316"/>
      <c r="L28" s="316"/>
      <c r="M28" s="316"/>
      <c r="N28" s="417"/>
    </row>
    <row r="29" spans="1:14">
      <c r="A29" s="316"/>
      <c r="B29" s="316"/>
      <c r="C29" s="316"/>
      <c r="D29" s="316"/>
      <c r="E29" s="316"/>
      <c r="F29" s="316"/>
      <c r="G29" s="316"/>
      <c r="H29" s="316"/>
      <c r="I29" s="316"/>
      <c r="J29" s="316"/>
      <c r="K29" s="316"/>
      <c r="L29" s="316"/>
      <c r="M29" s="316"/>
      <c r="N29" s="417"/>
    </row>
    <row r="30" spans="1:14">
      <c r="A30" s="316"/>
      <c r="B30" s="316"/>
      <c r="C30" s="316"/>
      <c r="D30" s="316"/>
      <c r="E30" s="316"/>
      <c r="F30" s="316"/>
      <c r="G30" s="316"/>
      <c r="H30" s="316"/>
      <c r="I30" s="316"/>
      <c r="J30" s="316"/>
      <c r="K30" s="316"/>
      <c r="L30" s="316"/>
      <c r="M30" s="316"/>
      <c r="N30" s="417"/>
    </row>
    <row r="31" spans="1:14">
      <c r="A31" s="316"/>
      <c r="B31" s="316"/>
      <c r="C31" s="316"/>
      <c r="D31" s="316"/>
      <c r="E31" s="316"/>
      <c r="F31" s="316"/>
      <c r="G31" s="316"/>
      <c r="H31" s="316"/>
      <c r="I31" s="316"/>
      <c r="J31" s="316"/>
      <c r="K31" s="316"/>
      <c r="L31" s="316"/>
      <c r="M31" s="316"/>
      <c r="N31" s="417"/>
    </row>
    <row r="32" spans="1:14">
      <c r="A32" s="316"/>
      <c r="B32" s="316"/>
      <c r="C32" s="316"/>
      <c r="D32" s="316"/>
      <c r="E32" s="316"/>
      <c r="F32" s="316"/>
      <c r="G32" s="316"/>
      <c r="H32" s="316"/>
      <c r="I32" s="316"/>
      <c r="J32" s="316"/>
      <c r="K32" s="316"/>
      <c r="L32" s="316"/>
      <c r="M32" s="316"/>
      <c r="N32" s="417"/>
    </row>
    <row r="33" spans="1:14">
      <c r="A33" s="316"/>
      <c r="B33" s="316"/>
      <c r="C33" s="316"/>
      <c r="D33" s="316"/>
      <c r="E33" s="316"/>
      <c r="F33" s="316"/>
      <c r="G33" s="316"/>
      <c r="H33" s="316"/>
      <c r="I33" s="316"/>
      <c r="J33" s="316"/>
      <c r="K33" s="316"/>
      <c r="L33" s="316"/>
      <c r="M33" s="316"/>
      <c r="N33" s="417"/>
    </row>
    <row r="34" spans="1:14">
      <c r="A34" s="316"/>
      <c r="B34" s="316"/>
      <c r="C34" s="316"/>
      <c r="D34" s="316"/>
      <c r="E34" s="316"/>
      <c r="F34" s="316"/>
      <c r="G34" s="316"/>
      <c r="H34" s="316"/>
      <c r="I34" s="316"/>
      <c r="J34" s="316"/>
      <c r="K34" s="316"/>
      <c r="L34" s="316"/>
      <c r="M34" s="316"/>
      <c r="N34" s="417"/>
    </row>
    <row r="35" spans="1:14">
      <c r="A35" s="316"/>
      <c r="B35" s="316"/>
      <c r="C35" s="316"/>
      <c r="D35" s="316"/>
      <c r="E35" s="316"/>
      <c r="F35" s="316"/>
      <c r="G35" s="316"/>
      <c r="H35" s="316"/>
      <c r="I35" s="316"/>
      <c r="J35" s="316"/>
      <c r="K35" s="316"/>
      <c r="L35" s="316"/>
      <c r="M35" s="316"/>
      <c r="N35" s="417"/>
    </row>
    <row r="36" spans="1:14">
      <c r="A36" s="316"/>
      <c r="B36" s="316"/>
      <c r="C36" s="316"/>
      <c r="D36" s="316"/>
      <c r="E36" s="316"/>
      <c r="F36" s="316"/>
      <c r="G36" s="316"/>
      <c r="H36" s="316"/>
      <c r="I36" s="316"/>
      <c r="J36" s="316"/>
      <c r="K36" s="316"/>
      <c r="L36" s="316"/>
      <c r="M36" s="316"/>
      <c r="N36" s="417"/>
    </row>
    <row r="37" spans="1:14">
      <c r="A37" s="316"/>
      <c r="B37" s="316"/>
      <c r="C37" s="316"/>
      <c r="D37" s="316"/>
      <c r="E37" s="316"/>
      <c r="F37" s="316"/>
      <c r="G37" s="316"/>
      <c r="H37" s="316"/>
      <c r="I37" s="316"/>
      <c r="J37" s="316"/>
      <c r="K37" s="316"/>
      <c r="L37" s="316"/>
      <c r="M37" s="316"/>
      <c r="N37" s="417"/>
    </row>
    <row r="38" spans="1:14">
      <c r="A38" s="316"/>
      <c r="B38" s="316"/>
      <c r="C38" s="316"/>
      <c r="D38" s="316"/>
      <c r="E38" s="316"/>
      <c r="F38" s="316"/>
      <c r="G38" s="316"/>
      <c r="H38" s="316"/>
      <c r="I38" s="316"/>
      <c r="J38" s="316"/>
      <c r="K38" s="316"/>
      <c r="L38" s="316"/>
      <c r="M38" s="316"/>
      <c r="N38" s="417"/>
    </row>
    <row r="39" spans="1:14">
      <c r="A39" s="316"/>
      <c r="B39" s="316"/>
      <c r="C39" s="316"/>
      <c r="D39" s="316"/>
      <c r="E39" s="316"/>
      <c r="F39" s="316"/>
      <c r="G39" s="316"/>
      <c r="H39" s="316"/>
      <c r="I39" s="316"/>
      <c r="J39" s="316"/>
      <c r="K39" s="316"/>
      <c r="L39" s="316"/>
      <c r="M39" s="316"/>
      <c r="N39" s="417"/>
    </row>
    <row r="40" spans="1:14">
      <c r="A40" s="316"/>
      <c r="B40" s="316"/>
      <c r="C40" s="316"/>
      <c r="D40" s="316"/>
      <c r="E40" s="316"/>
      <c r="F40" s="316"/>
      <c r="G40" s="316"/>
      <c r="H40" s="316"/>
      <c r="I40" s="316"/>
      <c r="J40" s="316"/>
      <c r="K40" s="316"/>
      <c r="L40" s="316"/>
      <c r="M40" s="316"/>
      <c r="N40" s="417"/>
    </row>
    <row r="41" spans="1:14">
      <c r="A41" s="316"/>
      <c r="B41" s="316"/>
      <c r="C41" s="316"/>
      <c r="D41" s="316"/>
      <c r="E41" s="316"/>
      <c r="F41" s="316"/>
      <c r="G41" s="316"/>
      <c r="H41" s="316"/>
      <c r="I41" s="316"/>
      <c r="J41" s="316"/>
      <c r="K41" s="316"/>
      <c r="L41" s="316"/>
      <c r="M41" s="316"/>
      <c r="N41" s="417"/>
    </row>
    <row r="42" spans="1:14">
      <c r="A42" s="316"/>
      <c r="B42" s="316"/>
      <c r="C42" s="316"/>
      <c r="D42" s="316"/>
      <c r="E42" s="316"/>
      <c r="F42" s="316"/>
      <c r="G42" s="316"/>
      <c r="H42" s="316"/>
      <c r="I42" s="316"/>
      <c r="J42" s="316"/>
      <c r="K42" s="316"/>
      <c r="L42" s="316"/>
      <c r="M42" s="316"/>
      <c r="N42" s="417"/>
    </row>
    <row r="43" spans="1:14">
      <c r="A43" s="316"/>
      <c r="B43" s="316"/>
      <c r="C43" s="316"/>
      <c r="D43" s="316"/>
      <c r="E43" s="316"/>
      <c r="F43" s="316"/>
      <c r="G43" s="316"/>
      <c r="H43" s="316"/>
      <c r="I43" s="316"/>
      <c r="J43" s="316"/>
      <c r="K43" s="316"/>
      <c r="L43" s="316"/>
      <c r="M43" s="316"/>
      <c r="N43" s="417"/>
    </row>
    <row r="44" spans="1:14">
      <c r="A44" s="316"/>
      <c r="B44" s="316"/>
      <c r="C44" s="316"/>
      <c r="D44" s="316"/>
      <c r="E44" s="316"/>
      <c r="F44" s="316"/>
      <c r="G44" s="316"/>
      <c r="H44" s="316"/>
      <c r="I44" s="316"/>
      <c r="J44" s="316"/>
      <c r="K44" s="316"/>
      <c r="L44" s="316"/>
      <c r="M44" s="316"/>
      <c r="N44" s="417"/>
    </row>
    <row r="45" spans="1:14">
      <c r="A45" s="316"/>
      <c r="B45" s="316"/>
      <c r="C45" s="316"/>
      <c r="D45" s="316"/>
      <c r="E45" s="316"/>
      <c r="F45" s="316"/>
      <c r="G45" s="316"/>
      <c r="H45" s="316"/>
      <c r="I45" s="316"/>
      <c r="J45" s="316"/>
      <c r="K45" s="316"/>
      <c r="L45" s="316"/>
      <c r="M45" s="316"/>
      <c r="N45" s="417"/>
    </row>
    <row r="46" spans="1:14">
      <c r="A46" s="316"/>
      <c r="B46" s="316"/>
      <c r="C46" s="316"/>
      <c r="D46" s="316"/>
      <c r="E46" s="316"/>
      <c r="F46" s="316"/>
      <c r="G46" s="316"/>
      <c r="H46" s="316"/>
      <c r="I46" s="316"/>
      <c r="J46" s="316"/>
      <c r="K46" s="316"/>
      <c r="L46" s="316"/>
      <c r="M46" s="316"/>
      <c r="N46" s="417"/>
    </row>
    <row r="47" spans="1:14">
      <c r="A47" s="316"/>
      <c r="B47" s="316"/>
      <c r="C47" s="316"/>
      <c r="D47" s="316"/>
      <c r="E47" s="316"/>
      <c r="F47" s="316"/>
      <c r="G47" s="316"/>
      <c r="H47" s="316"/>
      <c r="I47" s="316"/>
      <c r="J47" s="316"/>
      <c r="K47" s="316"/>
      <c r="L47" s="316"/>
      <c r="M47" s="316"/>
      <c r="N47" s="417"/>
    </row>
    <row r="48" spans="1:14">
      <c r="A48" s="316"/>
      <c r="B48" s="316"/>
      <c r="C48" s="316"/>
      <c r="D48" s="316"/>
      <c r="E48" s="316"/>
      <c r="F48" s="316"/>
      <c r="G48" s="316"/>
      <c r="H48" s="316"/>
      <c r="I48" s="316"/>
      <c r="J48" s="316"/>
      <c r="K48" s="316"/>
      <c r="L48" s="316"/>
      <c r="M48" s="316"/>
      <c r="N48" s="417"/>
    </row>
    <row r="49" spans="1:14">
      <c r="A49" s="316"/>
      <c r="B49" s="316"/>
      <c r="C49" s="316"/>
      <c r="D49" s="316"/>
      <c r="E49" s="316"/>
      <c r="F49" s="316"/>
      <c r="G49" s="316"/>
      <c r="H49" s="316"/>
      <c r="I49" s="316"/>
      <c r="J49" s="316"/>
      <c r="K49" s="316"/>
      <c r="L49" s="316"/>
      <c r="M49" s="316"/>
      <c r="N49" s="417"/>
    </row>
    <row r="50" spans="1:14">
      <c r="A50" s="316"/>
      <c r="B50" s="316"/>
      <c r="C50" s="316"/>
      <c r="D50" s="316"/>
      <c r="E50" s="316"/>
      <c r="F50" s="316"/>
      <c r="G50" s="316"/>
      <c r="H50" s="316"/>
      <c r="I50" s="316"/>
      <c r="J50" s="316"/>
      <c r="K50" s="316"/>
      <c r="L50" s="316"/>
      <c r="M50" s="316"/>
      <c r="N50" s="417"/>
    </row>
    <row r="51" spans="1:14">
      <c r="A51" s="316"/>
      <c r="B51" s="316"/>
      <c r="C51" s="316"/>
      <c r="D51" s="316"/>
      <c r="E51" s="316"/>
      <c r="F51" s="316"/>
      <c r="G51" s="316"/>
      <c r="H51" s="316"/>
      <c r="I51" s="316"/>
      <c r="J51" s="316"/>
      <c r="K51" s="316"/>
      <c r="L51" s="316"/>
      <c r="M51" s="316"/>
      <c r="N51" s="417"/>
    </row>
    <row r="52" spans="1:14">
      <c r="A52" s="316"/>
      <c r="B52" s="316"/>
      <c r="C52" s="316"/>
      <c r="D52" s="316"/>
      <c r="E52" s="316"/>
      <c r="F52" s="316"/>
      <c r="G52" s="316"/>
      <c r="H52" s="316"/>
      <c r="I52" s="316"/>
      <c r="J52" s="316"/>
      <c r="K52" s="316"/>
      <c r="L52" s="316"/>
      <c r="M52" s="316"/>
      <c r="N52" s="417"/>
    </row>
    <row r="53" spans="1:14">
      <c r="A53" s="316"/>
      <c r="B53" s="316"/>
      <c r="C53" s="316"/>
      <c r="D53" s="316"/>
      <c r="E53" s="316"/>
      <c r="F53" s="316"/>
      <c r="G53" s="316"/>
      <c r="H53" s="316"/>
      <c r="I53" s="316"/>
      <c r="J53" s="316"/>
      <c r="K53" s="316"/>
      <c r="L53" s="316"/>
      <c r="M53" s="316"/>
      <c r="N53" s="417"/>
    </row>
    <row r="54" spans="1:14">
      <c r="A54" s="316"/>
      <c r="B54" s="316"/>
      <c r="C54" s="316"/>
      <c r="D54" s="316"/>
      <c r="E54" s="316"/>
      <c r="F54" s="316"/>
      <c r="G54" s="316"/>
      <c r="H54" s="316"/>
      <c r="I54" s="316"/>
      <c r="J54" s="316"/>
      <c r="K54" s="316"/>
      <c r="L54" s="316"/>
      <c r="M54" s="316"/>
      <c r="N54" s="417"/>
    </row>
    <row r="55" spans="1:14">
      <c r="A55" s="316"/>
      <c r="B55" s="316"/>
      <c r="C55" s="316"/>
      <c r="D55" s="316"/>
      <c r="E55" s="316"/>
      <c r="F55" s="316"/>
      <c r="G55" s="316"/>
      <c r="H55" s="316"/>
      <c r="I55" s="316"/>
      <c r="J55" s="316"/>
      <c r="K55" s="316"/>
      <c r="L55" s="316"/>
      <c r="M55" s="316"/>
      <c r="N55" s="417"/>
    </row>
    <row r="56" spans="1:14">
      <c r="A56" s="316"/>
      <c r="B56" s="316"/>
      <c r="C56" s="316"/>
      <c r="D56" s="316"/>
      <c r="E56" s="316"/>
      <c r="F56" s="316"/>
      <c r="G56" s="316"/>
      <c r="H56" s="316"/>
      <c r="I56" s="316"/>
      <c r="J56" s="316"/>
      <c r="K56" s="316"/>
      <c r="L56" s="316"/>
      <c r="M56" s="316"/>
      <c r="N56" s="417"/>
    </row>
    <row r="57" spans="1:14">
      <c r="A57" s="316"/>
      <c r="B57" s="316"/>
      <c r="C57" s="316"/>
      <c r="D57" s="316"/>
      <c r="E57" s="316"/>
      <c r="F57" s="316"/>
      <c r="G57" s="316"/>
      <c r="H57" s="316"/>
      <c r="I57" s="316"/>
      <c r="J57" s="316"/>
      <c r="K57" s="316"/>
      <c r="L57" s="316"/>
      <c r="M57" s="316"/>
      <c r="N57" s="417"/>
    </row>
    <row r="58" spans="1:14">
      <c r="A58" s="316"/>
      <c r="B58" s="316"/>
      <c r="C58" s="316"/>
      <c r="D58" s="316"/>
      <c r="E58" s="316"/>
      <c r="F58" s="316"/>
      <c r="G58" s="316"/>
      <c r="H58" s="316"/>
      <c r="I58" s="316"/>
      <c r="J58" s="316"/>
      <c r="K58" s="316"/>
      <c r="L58" s="316"/>
      <c r="M58" s="316"/>
      <c r="N58" s="417"/>
    </row>
    <row r="59" spans="1:14">
      <c r="A59" s="316"/>
      <c r="B59" s="316"/>
      <c r="C59" s="316"/>
      <c r="D59" s="316"/>
      <c r="E59" s="316"/>
      <c r="F59" s="316"/>
      <c r="G59" s="316"/>
      <c r="H59" s="316"/>
      <c r="I59" s="316"/>
      <c r="J59" s="316"/>
      <c r="K59" s="316"/>
      <c r="L59" s="316"/>
      <c r="M59" s="316"/>
      <c r="N59" s="417"/>
    </row>
    <row r="60" spans="1:14">
      <c r="A60" s="316"/>
      <c r="B60" s="316"/>
      <c r="C60" s="316"/>
      <c r="D60" s="316"/>
      <c r="E60" s="316"/>
      <c r="F60" s="316"/>
      <c r="G60" s="316"/>
      <c r="H60" s="316"/>
      <c r="I60" s="316"/>
      <c r="J60" s="316"/>
      <c r="K60" s="316"/>
      <c r="L60" s="316"/>
      <c r="M60" s="316"/>
      <c r="N60" s="417"/>
    </row>
    <row r="61" spans="1:14">
      <c r="A61" s="316"/>
      <c r="B61" s="316"/>
      <c r="C61" s="316"/>
      <c r="D61" s="316"/>
      <c r="E61" s="316"/>
      <c r="F61" s="316"/>
      <c r="G61" s="316"/>
      <c r="H61" s="316"/>
      <c r="I61" s="316"/>
      <c r="J61" s="316"/>
      <c r="K61" s="316"/>
      <c r="L61" s="316"/>
      <c r="M61" s="316"/>
      <c r="N61" s="417"/>
    </row>
    <row r="62" spans="1:14" ht="18.75" customHeight="1">
      <c r="A62" s="1186" t="s">
        <v>137</v>
      </c>
      <c r="B62" s="1186"/>
      <c r="C62" s="1186"/>
      <c r="D62" s="1186"/>
      <c r="E62" s="1186"/>
      <c r="F62" s="1186"/>
      <c r="G62" s="1186"/>
      <c r="H62" s="1186"/>
      <c r="I62" s="1186"/>
      <c r="J62" s="1186"/>
      <c r="K62" s="1186"/>
      <c r="L62" s="1186"/>
      <c r="M62" s="1186"/>
      <c r="N62" s="1186"/>
    </row>
    <row r="63" spans="1:14" ht="22.5" customHeight="1"/>
  </sheetData>
  <sheetProtection sheet="1" selectLockedCells="1"/>
  <mergeCells count="9">
    <mergeCell ref="A62:N62"/>
    <mergeCell ref="K1:M1"/>
    <mergeCell ref="K2:M4"/>
    <mergeCell ref="A8:M8"/>
    <mergeCell ref="B11:C16"/>
    <mergeCell ref="D11:E13"/>
    <mergeCell ref="F11:L13"/>
    <mergeCell ref="D14:E16"/>
    <mergeCell ref="F14:L16"/>
  </mergeCells>
  <phoneticPr fontId="10"/>
  <conditionalFormatting sqref="D11:L13">
    <cfRule type="expression" dxfId="166" priority="2">
      <formula>$D$14="○"</formula>
    </cfRule>
  </conditionalFormatting>
  <conditionalFormatting sqref="D14:L16">
    <cfRule type="expression" dxfId="165" priority="1">
      <formula>$D$11="○"</formula>
    </cfRule>
  </conditionalFormatting>
  <dataValidations count="2">
    <dataValidation type="list" allowBlank="1" showInputMessage="1" showErrorMessage="1" sqref="D13:E13 D16:E16" xr:uid="{00000000-0002-0000-0D00-000000000000}">
      <formula1>$N$10:$N$11</formula1>
    </dataValidation>
    <dataValidation type="list" allowBlank="1" showInputMessage="1" showErrorMessage="1" sqref="D11:E12 D14:E15" xr:uid="{00000000-0002-0000-0D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0070C0"/>
    <pageSetUpPr fitToPage="1"/>
  </sheetPr>
  <dimension ref="A1:AG97"/>
  <sheetViews>
    <sheetView showGridLines="0" zoomScale="80" zoomScaleNormal="80" zoomScaleSheetLayoutView="100" workbookViewId="0">
      <selection activeCell="D11" sqref="D11:E13"/>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413</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c r="A6"/>
      <c r="B6"/>
      <c r="C6"/>
      <c r="D6"/>
      <c r="E6"/>
      <c r="F6"/>
      <c r="G6"/>
      <c r="H6"/>
      <c r="I6"/>
      <c r="J6"/>
      <c r="K6"/>
      <c r="L6"/>
      <c r="M6"/>
      <c r="N6"/>
    </row>
    <row r="7" spans="1:33">
      <c r="A7"/>
      <c r="B7"/>
      <c r="C7"/>
      <c r="D7"/>
      <c r="E7"/>
      <c r="F7"/>
      <c r="G7"/>
      <c r="H7"/>
      <c r="I7"/>
      <c r="J7"/>
      <c r="K7"/>
      <c r="L7"/>
      <c r="M7"/>
      <c r="N7"/>
    </row>
    <row r="8" spans="1:33" ht="16.5">
      <c r="A8" s="929" t="s">
        <v>158</v>
      </c>
      <c r="B8" s="929"/>
      <c r="C8" s="929"/>
      <c r="D8" s="929"/>
      <c r="E8" s="929"/>
      <c r="F8" s="929"/>
      <c r="G8" s="929"/>
      <c r="H8" s="929"/>
      <c r="I8" s="929"/>
      <c r="J8" s="929"/>
      <c r="K8" s="929"/>
      <c r="L8" s="929"/>
      <c r="M8" s="929"/>
      <c r="N8"/>
    </row>
    <row r="9" spans="1:33" ht="16.5">
      <c r="A9" s="329"/>
      <c r="B9" s="329"/>
      <c r="C9" s="329"/>
      <c r="D9" s="329"/>
      <c r="E9" s="329"/>
      <c r="F9" s="329"/>
      <c r="G9" s="329"/>
      <c r="H9" s="329"/>
      <c r="I9" s="329"/>
      <c r="J9" s="329"/>
      <c r="K9" s="329"/>
      <c r="L9" s="329"/>
      <c r="M9" s="329"/>
      <c r="N9"/>
    </row>
    <row r="10" spans="1:33">
      <c r="A10" s="3"/>
      <c r="B10" s="3"/>
      <c r="C10" s="3"/>
      <c r="D10" s="3"/>
      <c r="E10" s="3"/>
      <c r="F10" s="3"/>
      <c r="G10" s="3"/>
      <c r="H10" s="3"/>
      <c r="I10" s="3"/>
      <c r="J10" s="3"/>
      <c r="K10" s="3"/>
      <c r="L10" s="3"/>
      <c r="M10" s="3"/>
      <c r="N10"/>
    </row>
    <row r="11" spans="1:33" ht="13.5" customHeight="1">
      <c r="A11"/>
      <c r="B11" s="1303" t="s">
        <v>158</v>
      </c>
      <c r="C11" s="868"/>
      <c r="D11" s="607"/>
      <c r="E11" s="608"/>
      <c r="F11" s="945" t="s">
        <v>402</v>
      </c>
      <c r="G11" s="1304"/>
      <c r="H11" s="1304"/>
      <c r="I11" s="1304"/>
      <c r="J11" s="1304"/>
      <c r="K11" s="1304"/>
      <c r="L11" s="1305"/>
      <c r="M11" s="274"/>
      <c r="N11" s="378"/>
      <c r="O11" s="60"/>
    </row>
    <row r="12" spans="1:33" ht="13.5" customHeight="1">
      <c r="A12"/>
      <c r="B12" s="869"/>
      <c r="C12" s="870"/>
      <c r="D12" s="609"/>
      <c r="E12" s="610"/>
      <c r="F12" s="1306"/>
      <c r="G12" s="1307"/>
      <c r="H12" s="1307"/>
      <c r="I12" s="1307"/>
      <c r="J12" s="1307"/>
      <c r="K12" s="1307"/>
      <c r="L12" s="1308"/>
      <c r="M12" s="274"/>
      <c r="N12" s="378"/>
      <c r="O12" s="425"/>
    </row>
    <row r="13" spans="1:33">
      <c r="A13"/>
      <c r="B13" s="869"/>
      <c r="C13" s="870"/>
      <c r="D13" s="611"/>
      <c r="E13" s="612"/>
      <c r="F13" s="1309"/>
      <c r="G13" s="1310"/>
      <c r="H13" s="1310"/>
      <c r="I13" s="1310"/>
      <c r="J13" s="1310"/>
      <c r="K13" s="1310"/>
      <c r="L13" s="1311"/>
      <c r="M13" s="274"/>
      <c r="N13" s="340"/>
      <c r="O13" s="60"/>
    </row>
    <row r="14" spans="1:33">
      <c r="A14"/>
      <c r="B14" s="869"/>
      <c r="C14" s="870"/>
      <c r="D14" s="607"/>
      <c r="E14" s="608"/>
      <c r="F14" s="619" t="s">
        <v>155</v>
      </c>
      <c r="G14" s="619"/>
      <c r="H14" s="619"/>
      <c r="I14" s="619"/>
      <c r="J14" s="619"/>
      <c r="K14" s="619"/>
      <c r="L14" s="620"/>
      <c r="M14" s="274"/>
      <c r="N14" s="340"/>
      <c r="O14" s="60"/>
    </row>
    <row r="15" spans="1:33">
      <c r="A15"/>
      <c r="B15" s="869"/>
      <c r="C15" s="870"/>
      <c r="D15" s="609"/>
      <c r="E15" s="610"/>
      <c r="F15" s="621"/>
      <c r="G15" s="621"/>
      <c r="H15" s="621"/>
      <c r="I15" s="621"/>
      <c r="J15" s="621"/>
      <c r="K15" s="621"/>
      <c r="L15" s="622"/>
      <c r="M15" s="274"/>
      <c r="N15"/>
      <c r="O15" s="60"/>
    </row>
    <row r="16" spans="1:33">
      <c r="A16"/>
      <c r="B16" s="871"/>
      <c r="C16" s="872"/>
      <c r="D16" s="611"/>
      <c r="E16" s="612"/>
      <c r="F16" s="623"/>
      <c r="G16" s="623"/>
      <c r="H16" s="623"/>
      <c r="I16" s="623"/>
      <c r="J16" s="623"/>
      <c r="K16" s="623"/>
      <c r="L16" s="624"/>
      <c r="M16"/>
      <c r="N16"/>
      <c r="O16" s="60"/>
    </row>
    <row r="17" spans="1:27">
      <c r="A17"/>
      <c r="B17"/>
      <c r="C17"/>
      <c r="D17" s="21" t="str">
        <f>IF(COUNTBLANK(D11:E16)=12,"　↑　該当する方に○",IF(COUNTBLANK(D11:E16)=10,"　↑　どちらか一方に○",""))</f>
        <v>　↑　該当する方に○</v>
      </c>
      <c r="E17" s="6"/>
      <c r="F17"/>
      <c r="G17"/>
      <c r="H17"/>
      <c r="I17"/>
      <c r="J17"/>
      <c r="K17"/>
      <c r="L17"/>
      <c r="M17"/>
      <c r="N17"/>
      <c r="O17" s="60"/>
    </row>
    <row r="18" spans="1:27">
      <c r="A18"/>
      <c r="B18"/>
      <c r="C18"/>
      <c r="D18"/>
      <c r="E18"/>
      <c r="F18"/>
      <c r="G18"/>
      <c r="H18"/>
      <c r="I18"/>
      <c r="J18"/>
      <c r="K18"/>
      <c r="L18"/>
      <c r="M18"/>
      <c r="N18"/>
      <c r="O18" s="60"/>
    </row>
    <row r="19" spans="1:27">
      <c r="A19"/>
      <c r="B19"/>
      <c r="C19"/>
      <c r="D19"/>
      <c r="E19"/>
      <c r="F19"/>
      <c r="G19"/>
      <c r="H19"/>
      <c r="I19"/>
      <c r="J19"/>
      <c r="K19"/>
      <c r="L19"/>
      <c r="M19"/>
      <c r="N19"/>
      <c r="O19" s="60"/>
    </row>
    <row r="20" spans="1:27">
      <c r="A20"/>
      <c r="B20"/>
      <c r="C20"/>
      <c r="D20"/>
      <c r="E20"/>
      <c r="F20"/>
      <c r="G20"/>
      <c r="H20"/>
      <c r="I20"/>
      <c r="J20"/>
      <c r="K20"/>
      <c r="L20"/>
      <c r="M20"/>
      <c r="N20"/>
      <c r="O20" s="60"/>
    </row>
    <row r="21" spans="1:27">
      <c r="A21"/>
      <c r="B21"/>
      <c r="C21"/>
      <c r="D21"/>
      <c r="E21"/>
      <c r="F21"/>
      <c r="G21"/>
      <c r="H21"/>
      <c r="I21"/>
      <c r="J21"/>
      <c r="K21"/>
      <c r="L21"/>
      <c r="M21"/>
      <c r="N21"/>
      <c r="O21" s="60"/>
    </row>
    <row r="22" spans="1:27">
      <c r="A22"/>
      <c r="B22" t="s">
        <v>159</v>
      </c>
      <c r="C22"/>
      <c r="D22"/>
      <c r="E22"/>
      <c r="F22"/>
      <c r="G22"/>
      <c r="H22"/>
      <c r="I22"/>
      <c r="J22"/>
      <c r="K22"/>
      <c r="L22"/>
      <c r="M22"/>
      <c r="N22"/>
      <c r="O22" s="60"/>
    </row>
    <row r="23" spans="1:27" ht="13.5" customHeight="1">
      <c r="A23"/>
      <c r="B23" s="1313" t="s">
        <v>160</v>
      </c>
      <c r="C23" s="1314"/>
      <c r="D23" s="1314"/>
      <c r="E23" s="1314"/>
      <c r="F23" s="1315"/>
      <c r="G23" s="1315"/>
      <c r="H23" s="1315"/>
      <c r="I23" s="1315"/>
      <c r="J23" s="1315"/>
      <c r="K23" s="1315"/>
      <c r="L23" s="1315"/>
      <c r="M23"/>
      <c r="N23"/>
      <c r="O23" s="424" t="s">
        <v>161</v>
      </c>
      <c r="P23" s="44"/>
      <c r="Q23" s="44"/>
      <c r="R23" s="44"/>
      <c r="S23" s="44"/>
      <c r="T23" s="44"/>
      <c r="U23" s="44"/>
      <c r="V23" s="44"/>
      <c r="W23" s="44"/>
      <c r="X23" s="44"/>
      <c r="Y23" s="44"/>
      <c r="Z23" s="44"/>
      <c r="AA23" s="44"/>
    </row>
    <row r="24" spans="1:27" ht="13.5" customHeight="1">
      <c r="A24"/>
      <c r="B24" s="1314"/>
      <c r="C24" s="1314"/>
      <c r="D24" s="1314"/>
      <c r="E24" s="1314"/>
      <c r="F24" s="1315"/>
      <c r="G24" s="1315"/>
      <c r="H24" s="1315"/>
      <c r="I24" s="1315"/>
      <c r="J24" s="1315"/>
      <c r="K24" s="1315"/>
      <c r="L24" s="1315"/>
      <c r="M24"/>
      <c r="N24"/>
      <c r="O24" s="44" t="s">
        <v>162</v>
      </c>
      <c r="P24" s="44"/>
      <c r="Q24" s="44"/>
      <c r="R24" s="44"/>
      <c r="S24" s="44"/>
      <c r="T24" s="44"/>
      <c r="U24" s="44"/>
      <c r="V24" s="44"/>
      <c r="W24" s="44"/>
      <c r="X24" s="44"/>
      <c r="Y24" s="44"/>
      <c r="Z24" s="44"/>
      <c r="AA24" s="44"/>
    </row>
    <row r="25" spans="1:27" ht="13.5" customHeight="1">
      <c r="A25"/>
      <c r="B25" s="1314"/>
      <c r="C25" s="1314"/>
      <c r="D25" s="1314"/>
      <c r="E25" s="1314"/>
      <c r="F25" s="1315"/>
      <c r="G25" s="1315"/>
      <c r="H25" s="1315"/>
      <c r="I25" s="1315"/>
      <c r="J25" s="1315"/>
      <c r="K25" s="1315"/>
      <c r="L25" s="1315"/>
      <c r="M25"/>
      <c r="N25"/>
      <c r="O25" s="44" t="s">
        <v>163</v>
      </c>
      <c r="P25" s="44"/>
      <c r="Q25" s="44"/>
      <c r="R25" s="44"/>
      <c r="S25" s="44"/>
      <c r="T25" s="44"/>
      <c r="U25" s="44"/>
      <c r="V25" s="44"/>
      <c r="W25" s="44"/>
      <c r="X25" s="44"/>
      <c r="Y25" s="44"/>
      <c r="Z25" s="44"/>
      <c r="AA25" s="44"/>
    </row>
    <row r="26" spans="1:27" ht="13.5" customHeight="1">
      <c r="A26"/>
      <c r="B26" s="1313" t="s">
        <v>164</v>
      </c>
      <c r="C26" s="1314"/>
      <c r="D26" s="1314"/>
      <c r="E26" s="1314"/>
      <c r="F26" s="1316"/>
      <c r="G26" s="1316"/>
      <c r="H26" s="1316"/>
      <c r="I26" s="1316"/>
      <c r="J26" s="1316"/>
      <c r="K26" s="1316"/>
      <c r="L26" s="1316"/>
      <c r="M26"/>
      <c r="N26"/>
      <c r="O26" s="44" t="s">
        <v>165</v>
      </c>
      <c r="P26" s="44"/>
      <c r="Q26" s="44"/>
      <c r="R26" s="44"/>
      <c r="S26" s="44"/>
      <c r="T26" s="44"/>
      <c r="U26" s="44"/>
      <c r="V26" s="44"/>
      <c r="W26" s="44"/>
      <c r="X26" s="44"/>
      <c r="Y26" s="44"/>
      <c r="Z26" s="44"/>
      <c r="AA26" s="44"/>
    </row>
    <row r="27" spans="1:27" ht="13.5" customHeight="1">
      <c r="A27"/>
      <c r="B27" s="1314"/>
      <c r="C27" s="1314"/>
      <c r="D27" s="1314"/>
      <c r="E27" s="1314"/>
      <c r="F27" s="1316"/>
      <c r="G27" s="1316"/>
      <c r="H27" s="1316"/>
      <c r="I27" s="1316"/>
      <c r="J27" s="1316"/>
      <c r="K27" s="1316"/>
      <c r="L27" s="1316"/>
      <c r="M27"/>
      <c r="N27"/>
      <c r="O27" s="44" t="s">
        <v>166</v>
      </c>
      <c r="P27" s="44"/>
      <c r="Q27" s="44"/>
      <c r="R27" s="44"/>
      <c r="S27" s="44"/>
      <c r="T27" s="44"/>
      <c r="U27" s="44"/>
      <c r="V27" s="44"/>
      <c r="W27" s="44"/>
      <c r="X27" s="44"/>
      <c r="Y27" s="44"/>
      <c r="Z27" s="44"/>
      <c r="AA27" s="44"/>
    </row>
    <row r="28" spans="1:27" ht="13.5" customHeight="1">
      <c r="A28"/>
      <c r="B28" s="1314"/>
      <c r="C28" s="1314"/>
      <c r="D28" s="1314"/>
      <c r="E28" s="1314"/>
      <c r="F28" s="1316"/>
      <c r="G28" s="1316"/>
      <c r="H28" s="1316"/>
      <c r="I28" s="1316"/>
      <c r="J28" s="1316"/>
      <c r="K28" s="1316"/>
      <c r="L28" s="1316"/>
      <c r="M28" s="274" t="s">
        <v>64</v>
      </c>
      <c r="N28"/>
      <c r="O28" s="44" t="s">
        <v>167</v>
      </c>
      <c r="P28" s="44"/>
      <c r="Q28" s="44"/>
      <c r="R28" s="44"/>
      <c r="S28" s="44"/>
      <c r="T28" s="44"/>
      <c r="U28" s="44"/>
      <c r="V28" s="44"/>
      <c r="W28" s="44"/>
      <c r="X28" s="44"/>
      <c r="Y28" s="44"/>
      <c r="Z28" s="44"/>
      <c r="AA28" s="44"/>
    </row>
    <row r="29" spans="1:27" ht="13.5" customHeight="1">
      <c r="A29"/>
      <c r="B29" s="45"/>
      <c r="C29" s="45"/>
      <c r="D29" s="89"/>
      <c r="E29" s="89"/>
      <c r="F29" s="46"/>
      <c r="G29" s="46"/>
      <c r="H29" s="46"/>
      <c r="I29" s="46"/>
      <c r="J29" s="46"/>
      <c r="K29" s="46"/>
      <c r="L29" s="46"/>
      <c r="M29" s="274"/>
      <c r="N29"/>
      <c r="O29" s="44" t="s">
        <v>168</v>
      </c>
      <c r="P29" s="44"/>
      <c r="Q29" s="44"/>
      <c r="R29" s="44"/>
      <c r="S29" s="44"/>
      <c r="T29" s="44"/>
      <c r="U29" s="44"/>
      <c r="V29" s="44"/>
      <c r="W29" s="44"/>
      <c r="X29" s="44"/>
      <c r="Y29" s="44"/>
      <c r="Z29" s="44"/>
      <c r="AA29" s="44"/>
    </row>
    <row r="30" spans="1:27" s="22" customFormat="1" ht="14">
      <c r="A30" s="270"/>
      <c r="B30" s="277" t="s">
        <v>175</v>
      </c>
      <c r="C30" s="270"/>
      <c r="D30" s="270"/>
      <c r="E30" s="270"/>
      <c r="F30" s="270"/>
      <c r="G30" s="270"/>
      <c r="H30" s="270"/>
      <c r="I30" s="270"/>
      <c r="J30" s="270"/>
      <c r="K30" s="270"/>
      <c r="L30" s="270"/>
      <c r="M30" s="270"/>
      <c r="N30" s="270"/>
      <c r="O30" s="44" t="s">
        <v>169</v>
      </c>
      <c r="P30" s="44"/>
      <c r="Q30" s="44"/>
      <c r="R30" s="44"/>
      <c r="S30" s="47"/>
      <c r="T30" s="47"/>
      <c r="U30" s="47"/>
      <c r="V30" s="47"/>
      <c r="W30" s="47"/>
      <c r="X30" s="47"/>
      <c r="Y30" s="47"/>
      <c r="Z30" s="47"/>
      <c r="AA30" s="47"/>
    </row>
    <row r="31" spans="1:27" s="22" customFormat="1">
      <c r="A31" s="270"/>
      <c r="B31" s="270"/>
      <c r="C31" s="270"/>
      <c r="D31" s="270"/>
      <c r="E31" s="270"/>
      <c r="F31" s="270"/>
      <c r="G31" s="270"/>
      <c r="H31" s="270"/>
      <c r="I31" s="270"/>
      <c r="J31" s="270"/>
      <c r="K31" s="270"/>
      <c r="L31" s="270"/>
      <c r="M31" s="270"/>
      <c r="N31" s="270"/>
      <c r="O31" s="44" t="s">
        <v>170</v>
      </c>
      <c r="P31" s="44"/>
      <c r="Q31" s="44"/>
      <c r="R31" s="44"/>
      <c r="S31" s="47"/>
      <c r="T31" s="47"/>
      <c r="U31" s="47"/>
      <c r="V31" s="47"/>
      <c r="W31" s="47"/>
      <c r="X31" s="47"/>
      <c r="Y31" s="47"/>
      <c r="Z31" s="47"/>
      <c r="AA31" s="47"/>
    </row>
    <row r="32" spans="1:27" ht="13.5" customHeight="1">
      <c r="A32"/>
      <c r="B32" s="45"/>
      <c r="C32" s="45"/>
      <c r="D32" s="89"/>
      <c r="E32" s="89"/>
      <c r="F32" s="46"/>
      <c r="G32" s="46"/>
      <c r="H32" s="46"/>
      <c r="I32" s="46"/>
      <c r="J32" s="46"/>
      <c r="K32" s="46"/>
      <c r="L32" s="46"/>
      <c r="M32" s="274"/>
      <c r="N32"/>
      <c r="O32" s="44" t="s">
        <v>171</v>
      </c>
      <c r="P32" s="44"/>
      <c r="Q32" s="44"/>
      <c r="R32" s="44"/>
      <c r="S32" s="44"/>
      <c r="T32" s="44"/>
      <c r="U32" s="44"/>
      <c r="V32" s="44"/>
      <c r="W32" s="44"/>
      <c r="X32" s="44"/>
      <c r="Y32" s="44"/>
      <c r="Z32" s="44"/>
      <c r="AA32" s="44"/>
    </row>
    <row r="33" spans="1:27" ht="13.5" customHeight="1">
      <c r="A33"/>
      <c r="B33" s="1317"/>
      <c r="C33" s="1318"/>
      <c r="D33" s="1318"/>
      <c r="E33" s="1318"/>
      <c r="F33" s="46"/>
      <c r="G33" s="46"/>
      <c r="H33" s="46"/>
      <c r="I33" s="46"/>
      <c r="J33" s="46"/>
      <c r="K33" s="46"/>
      <c r="L33" s="46"/>
      <c r="M33" s="274" t="s">
        <v>64</v>
      </c>
      <c r="N33"/>
      <c r="O33" s="44" t="s">
        <v>172</v>
      </c>
      <c r="P33" s="44"/>
      <c r="Q33" s="44"/>
      <c r="R33" s="44"/>
      <c r="S33" s="44"/>
      <c r="T33" s="44"/>
      <c r="U33" s="44"/>
      <c r="V33" s="44"/>
      <c r="W33" s="44"/>
      <c r="X33" s="44"/>
      <c r="Y33" s="44"/>
      <c r="Z33" s="44"/>
      <c r="AA33" s="44"/>
    </row>
    <row r="34" spans="1:27" ht="13.5" customHeight="1">
      <c r="A34"/>
      <c r="B34" s="1318"/>
      <c r="C34" s="1318"/>
      <c r="D34" s="1318"/>
      <c r="E34" s="1318"/>
      <c r="F34" s="46"/>
      <c r="G34" s="46"/>
      <c r="H34" s="46"/>
      <c r="I34" s="46"/>
      <c r="J34" s="46"/>
      <c r="K34" s="46"/>
      <c r="L34" s="46"/>
      <c r="M34" s="274"/>
      <c r="N34"/>
      <c r="O34" s="44" t="s">
        <v>173</v>
      </c>
      <c r="P34" s="44"/>
      <c r="Q34" s="44"/>
      <c r="R34" s="44"/>
      <c r="S34" s="44"/>
      <c r="T34" s="44"/>
      <c r="U34" s="44"/>
      <c r="V34" s="44"/>
      <c r="W34" s="44"/>
      <c r="X34" s="44"/>
      <c r="Y34" s="44"/>
      <c r="Z34" s="44"/>
      <c r="AA34" s="44"/>
    </row>
    <row r="35" spans="1:27" ht="13.5" customHeight="1">
      <c r="A35"/>
      <c r="B35" s="1318"/>
      <c r="C35" s="1318"/>
      <c r="D35" s="1318"/>
      <c r="E35" s="1318"/>
      <c r="F35" s="46"/>
      <c r="G35" s="46"/>
      <c r="H35" s="46"/>
      <c r="I35" s="46"/>
      <c r="J35" s="46"/>
      <c r="K35" s="46"/>
      <c r="L35" s="46"/>
      <c r="M35"/>
      <c r="N35"/>
      <c r="O35" s="44" t="s">
        <v>174</v>
      </c>
      <c r="P35" s="44"/>
      <c r="Q35" s="44"/>
      <c r="R35" s="44"/>
      <c r="S35" s="44"/>
      <c r="T35" s="44"/>
      <c r="U35" s="44"/>
      <c r="V35" s="44"/>
      <c r="W35" s="44"/>
      <c r="X35" s="44"/>
      <c r="Y35" s="44"/>
      <c r="Z35" s="44"/>
      <c r="AA35" s="44"/>
    </row>
    <row r="36" spans="1:27">
      <c r="A36"/>
      <c r="B36"/>
      <c r="C36"/>
      <c r="D36" s="25"/>
      <c r="E36"/>
      <c r="F36"/>
      <c r="G36"/>
      <c r="H36"/>
      <c r="I36"/>
      <c r="J36"/>
      <c r="K36"/>
      <c r="L36"/>
      <c r="M36"/>
      <c r="N36"/>
      <c r="O36" s="47" t="s">
        <v>176</v>
      </c>
      <c r="P36" s="47"/>
      <c r="Q36" s="47"/>
      <c r="R36" s="47"/>
      <c r="S36" s="44"/>
      <c r="T36" s="44"/>
      <c r="U36" s="44"/>
      <c r="V36" s="44"/>
      <c r="W36" s="44"/>
      <c r="X36" s="44"/>
      <c r="Y36" s="44"/>
      <c r="Z36" s="44"/>
      <c r="AA36" s="44"/>
    </row>
    <row r="37" spans="1:27">
      <c r="A37"/>
      <c r="B37"/>
      <c r="C37"/>
      <c r="D37"/>
      <c r="E37"/>
      <c r="F37"/>
      <c r="G37"/>
      <c r="H37"/>
      <c r="I37"/>
      <c r="J37"/>
      <c r="K37"/>
      <c r="L37"/>
      <c r="M37"/>
      <c r="N37"/>
      <c r="O37" s="47" t="s">
        <v>177</v>
      </c>
      <c r="P37" s="47"/>
      <c r="Q37" s="47"/>
      <c r="R37" s="47"/>
      <c r="S37" s="44"/>
      <c r="T37" s="44"/>
      <c r="U37" s="44"/>
      <c r="V37" s="44"/>
      <c r="W37" s="44"/>
      <c r="X37" s="44"/>
      <c r="Y37" s="44"/>
      <c r="Z37" s="44"/>
      <c r="AA37" s="44"/>
    </row>
    <row r="38" spans="1:27" s="22" customFormat="1" ht="14.25" customHeight="1">
      <c r="A38" s="270"/>
      <c r="B38" s="1312"/>
      <c r="C38" s="1312"/>
      <c r="D38" s="1312"/>
      <c r="E38" s="1312"/>
      <c r="F38" s="1312"/>
      <c r="G38" s="1312"/>
      <c r="H38" s="1312"/>
      <c r="I38" s="1312"/>
      <c r="J38" s="1312"/>
      <c r="K38" s="1312"/>
      <c r="L38" s="1312"/>
      <c r="M38" s="1312"/>
      <c r="N38" s="270"/>
      <c r="O38" s="58" t="s">
        <v>178</v>
      </c>
      <c r="P38" s="59"/>
      <c r="Q38" s="59"/>
      <c r="R38" s="59"/>
      <c r="S38" s="59"/>
      <c r="T38" s="59"/>
      <c r="U38" s="59"/>
      <c r="V38" s="59"/>
      <c r="W38" s="59"/>
      <c r="X38" s="59"/>
      <c r="Y38" s="59"/>
      <c r="Z38" s="59"/>
      <c r="AA38" s="59"/>
    </row>
    <row r="39" spans="1:27" s="22" customFormat="1">
      <c r="A39" s="270"/>
      <c r="B39" s="330"/>
      <c r="C39" s="270"/>
      <c r="D39" s="270"/>
      <c r="E39" s="270"/>
      <c r="F39" s="270"/>
      <c r="G39" s="270"/>
      <c r="H39" s="270"/>
      <c r="I39" s="270"/>
      <c r="J39" s="270"/>
      <c r="K39" s="270"/>
      <c r="L39" s="270"/>
      <c r="M39" s="270"/>
      <c r="N39" s="270"/>
      <c r="O39" s="47" t="s">
        <v>179</v>
      </c>
      <c r="P39" s="423"/>
      <c r="Q39" s="58"/>
      <c r="R39" s="58"/>
      <c r="S39" s="58"/>
      <c r="T39" s="58"/>
      <c r="U39" s="58"/>
      <c r="V39" s="58"/>
      <c r="W39" s="58"/>
      <c r="X39" s="58"/>
      <c r="Y39" s="58"/>
      <c r="Z39" s="58"/>
      <c r="AA39" s="58"/>
    </row>
    <row r="40" spans="1:27">
      <c r="A40"/>
      <c r="B40" s="330"/>
      <c r="C40"/>
      <c r="D40"/>
      <c r="E40"/>
      <c r="F40"/>
      <c r="G40"/>
      <c r="H40"/>
      <c r="I40"/>
      <c r="J40"/>
      <c r="K40"/>
      <c r="L40"/>
      <c r="M40"/>
      <c r="N40"/>
      <c r="O40" s="44" t="s">
        <v>180</v>
      </c>
      <c r="P40" s="44"/>
      <c r="Q40" s="44"/>
      <c r="R40" s="44"/>
      <c r="S40" s="44"/>
      <c r="T40" s="44"/>
      <c r="U40" s="44"/>
      <c r="V40" s="44"/>
      <c r="W40" s="44"/>
      <c r="X40" s="44"/>
      <c r="Y40" s="44"/>
      <c r="Z40" s="44"/>
      <c r="AA40" s="44"/>
    </row>
    <row r="41" spans="1:27">
      <c r="A41"/>
      <c r="B41"/>
      <c r="C41"/>
      <c r="D41"/>
      <c r="E41"/>
      <c r="F41"/>
      <c r="G41"/>
      <c r="H41"/>
      <c r="I41"/>
      <c r="J41"/>
      <c r="K41"/>
      <c r="L41"/>
      <c r="M41"/>
      <c r="N41"/>
      <c r="O41" s="44" t="s">
        <v>181</v>
      </c>
      <c r="P41" s="44"/>
      <c r="Q41" s="44"/>
      <c r="R41" s="44"/>
      <c r="S41" s="44"/>
      <c r="T41" s="44"/>
      <c r="U41" s="44"/>
      <c r="V41" s="44"/>
      <c r="W41" s="44"/>
      <c r="X41" s="44"/>
      <c r="Y41" s="44"/>
      <c r="Z41" s="44"/>
      <c r="AA41" s="44"/>
    </row>
    <row r="42" spans="1:27">
      <c r="A42"/>
      <c r="B42"/>
      <c r="C42"/>
      <c r="D42"/>
      <c r="E42"/>
      <c r="F42"/>
      <c r="G42"/>
      <c r="H42"/>
      <c r="I42"/>
      <c r="J42"/>
      <c r="K42"/>
      <c r="L42"/>
      <c r="M42"/>
      <c r="N42"/>
      <c r="O42" s="44" t="s">
        <v>182</v>
      </c>
      <c r="P42" s="44"/>
      <c r="Q42" s="44"/>
      <c r="R42" s="44"/>
      <c r="S42" s="44"/>
      <c r="T42" s="44"/>
      <c r="U42" s="44"/>
      <c r="V42" s="44"/>
      <c r="W42" s="44"/>
      <c r="X42" s="44"/>
      <c r="Y42" s="44"/>
      <c r="Z42" s="44"/>
      <c r="AA42" s="44"/>
    </row>
    <row r="43" spans="1:27">
      <c r="A43"/>
      <c r="B43"/>
      <c r="C43"/>
      <c r="D43"/>
      <c r="E43"/>
      <c r="F43"/>
      <c r="G43"/>
      <c r="H43"/>
      <c r="I43"/>
      <c r="J43"/>
      <c r="K43"/>
      <c r="L43"/>
      <c r="M43"/>
      <c r="N43"/>
      <c r="O43" s="44" t="s">
        <v>183</v>
      </c>
      <c r="P43" s="44"/>
      <c r="Q43" s="44"/>
      <c r="R43" s="44"/>
      <c r="S43" s="44"/>
      <c r="T43" s="44"/>
      <c r="U43" s="44"/>
      <c r="V43" s="44"/>
      <c r="W43" s="44"/>
      <c r="X43" s="44"/>
      <c r="Y43" s="44"/>
      <c r="Z43" s="44"/>
      <c r="AA43" s="44"/>
    </row>
    <row r="44" spans="1:27" s="22" customFormat="1" ht="14">
      <c r="A44" s="270"/>
      <c r="B44" s="294"/>
      <c r="C44" s="278"/>
      <c r="D44" s="270"/>
      <c r="E44" s="270"/>
      <c r="F44" s="270"/>
      <c r="G44" s="270"/>
      <c r="H44" s="270"/>
      <c r="I44" s="270"/>
      <c r="J44" s="270"/>
      <c r="K44" s="270"/>
      <c r="L44" s="270"/>
      <c r="M44" s="270"/>
      <c r="N44" s="270"/>
      <c r="O44" s="47" t="s">
        <v>184</v>
      </c>
      <c r="P44" s="47"/>
      <c r="Q44" s="47"/>
      <c r="R44" s="47"/>
      <c r="S44" s="47"/>
      <c r="T44" s="47"/>
      <c r="U44" s="47"/>
      <c r="V44" s="47"/>
      <c r="W44" s="47"/>
      <c r="X44" s="47"/>
      <c r="Y44" s="47"/>
      <c r="Z44" s="47"/>
      <c r="AA44" s="47"/>
    </row>
    <row r="45" spans="1:27" ht="14">
      <c r="A45"/>
      <c r="B45" s="294"/>
      <c r="C45"/>
      <c r="D45"/>
      <c r="E45"/>
      <c r="F45"/>
      <c r="G45"/>
      <c r="H45"/>
      <c r="I45"/>
      <c r="J45"/>
      <c r="K45"/>
      <c r="L45"/>
      <c r="M45"/>
      <c r="N45"/>
      <c r="O45" s="44" t="s">
        <v>185</v>
      </c>
      <c r="P45" s="44"/>
      <c r="Q45" s="44"/>
      <c r="R45" s="44"/>
      <c r="S45" s="44"/>
      <c r="T45" s="44"/>
      <c r="U45" s="44"/>
      <c r="V45" s="44"/>
      <c r="W45" s="44"/>
      <c r="X45" s="44"/>
      <c r="Y45" s="44"/>
      <c r="Z45" s="44"/>
      <c r="AA45" s="44"/>
    </row>
    <row r="46" spans="1:27" ht="14">
      <c r="A46"/>
      <c r="B46" s="294"/>
      <c r="C46" s="278"/>
      <c r="D46"/>
      <c r="E46"/>
      <c r="F46"/>
      <c r="G46"/>
      <c r="H46"/>
      <c r="I46"/>
      <c r="J46"/>
      <c r="K46"/>
      <c r="L46"/>
      <c r="M46"/>
      <c r="N46"/>
      <c r="O46" s="44" t="s">
        <v>186</v>
      </c>
      <c r="P46" s="44"/>
      <c r="Q46" s="44"/>
      <c r="R46" s="44"/>
      <c r="S46" s="44"/>
      <c r="T46" s="44"/>
      <c r="U46" s="44"/>
      <c r="V46" s="44"/>
      <c r="W46" s="44"/>
      <c r="X46" s="44"/>
      <c r="Y46" s="44"/>
      <c r="Z46" s="44"/>
      <c r="AA46" s="44"/>
    </row>
    <row r="47" spans="1:27" ht="14">
      <c r="A47"/>
      <c r="B47" s="295"/>
      <c r="C47"/>
      <c r="D47"/>
      <c r="E47"/>
      <c r="F47"/>
      <c r="G47"/>
      <c r="H47"/>
      <c r="I47"/>
      <c r="J47"/>
      <c r="K47"/>
      <c r="L47"/>
      <c r="M47"/>
      <c r="N47"/>
      <c r="O47" s="44" t="s">
        <v>187</v>
      </c>
      <c r="P47" s="44"/>
      <c r="Q47" s="44"/>
      <c r="R47" s="44"/>
      <c r="S47" s="44"/>
      <c r="T47" s="44"/>
      <c r="U47" s="44"/>
      <c r="V47" s="44"/>
      <c r="W47" s="44"/>
      <c r="X47" s="44"/>
      <c r="Y47" s="44"/>
      <c r="Z47" s="44"/>
      <c r="AA47" s="44"/>
    </row>
    <row r="48" spans="1:27" ht="14">
      <c r="A48"/>
      <c r="B48" s="295"/>
      <c r="C48"/>
      <c r="D48"/>
      <c r="E48"/>
      <c r="F48"/>
      <c r="G48"/>
      <c r="H48"/>
      <c r="I48"/>
      <c r="J48"/>
      <c r="K48"/>
      <c r="L48"/>
      <c r="M48"/>
      <c r="N48"/>
      <c r="O48" s="44" t="s">
        <v>188</v>
      </c>
      <c r="P48" s="44"/>
      <c r="Q48" s="44"/>
      <c r="R48" s="44"/>
      <c r="S48" s="44"/>
      <c r="T48" s="44"/>
      <c r="U48" s="44"/>
      <c r="V48" s="44"/>
      <c r="W48" s="44"/>
      <c r="X48" s="44"/>
      <c r="Y48" s="44"/>
      <c r="Z48" s="44"/>
      <c r="AA48" s="44"/>
    </row>
    <row r="49" spans="1:27" ht="14">
      <c r="A49"/>
      <c r="B49" s="295"/>
      <c r="C49"/>
      <c r="D49"/>
      <c r="E49"/>
      <c r="F49"/>
      <c r="G49"/>
      <c r="H49"/>
      <c r="I49"/>
      <c r="J49"/>
      <c r="K49"/>
      <c r="L49"/>
      <c r="M49"/>
      <c r="N49"/>
      <c r="O49" s="44" t="s">
        <v>189</v>
      </c>
      <c r="P49" s="44"/>
      <c r="Q49" s="44"/>
      <c r="R49" s="44"/>
      <c r="S49" s="44"/>
      <c r="T49" s="44"/>
      <c r="U49" s="44"/>
      <c r="V49" s="44"/>
      <c r="W49" s="44"/>
      <c r="X49" s="44"/>
      <c r="Y49" s="44"/>
      <c r="Z49" s="44"/>
      <c r="AA49" s="44"/>
    </row>
    <row r="50" spans="1:27" ht="14">
      <c r="A50"/>
      <c r="B50" s="295"/>
      <c r="C50"/>
      <c r="D50"/>
      <c r="E50"/>
      <c r="F50"/>
      <c r="G50"/>
      <c r="H50"/>
      <c r="I50"/>
      <c r="J50"/>
      <c r="K50"/>
      <c r="L50"/>
      <c r="M50"/>
      <c r="N50"/>
      <c r="O50" s="44" t="s">
        <v>190</v>
      </c>
      <c r="P50" s="44"/>
      <c r="Q50" s="44"/>
      <c r="R50" s="44"/>
      <c r="S50" s="44"/>
      <c r="T50" s="44"/>
      <c r="U50" s="44"/>
      <c r="V50" s="44"/>
      <c r="W50" s="44"/>
      <c r="X50" s="44"/>
      <c r="Y50" s="44"/>
      <c r="Z50" s="44"/>
      <c r="AA50" s="44"/>
    </row>
    <row r="51" spans="1:27" ht="14">
      <c r="A51"/>
      <c r="B51" s="295"/>
      <c r="C51"/>
      <c r="D51"/>
      <c r="E51"/>
      <c r="F51"/>
      <c r="G51"/>
      <c r="H51"/>
      <c r="I51"/>
      <c r="J51"/>
      <c r="K51"/>
      <c r="L51"/>
      <c r="M51"/>
      <c r="N51"/>
      <c r="O51" s="44" t="s">
        <v>191</v>
      </c>
      <c r="P51" s="44"/>
      <c r="Q51" s="44"/>
      <c r="R51" s="44"/>
      <c r="S51" s="44"/>
      <c r="T51" s="44"/>
      <c r="U51" s="44"/>
      <c r="V51" s="44"/>
      <c r="W51" s="44"/>
      <c r="X51" s="44"/>
      <c r="Y51" s="44"/>
      <c r="Z51" s="44"/>
      <c r="AA51" s="44"/>
    </row>
    <row r="52" spans="1:27" ht="14">
      <c r="A52"/>
      <c r="B52" s="295"/>
      <c r="C52"/>
      <c r="D52"/>
      <c r="E52"/>
      <c r="F52"/>
      <c r="G52"/>
      <c r="H52"/>
      <c r="I52"/>
      <c r="J52"/>
      <c r="K52"/>
      <c r="L52"/>
      <c r="M52"/>
      <c r="N52"/>
      <c r="O52" s="44" t="s">
        <v>192</v>
      </c>
      <c r="P52" s="44"/>
      <c r="Q52" s="44"/>
      <c r="R52" s="44"/>
      <c r="S52" s="44"/>
      <c r="T52" s="44"/>
      <c r="U52" s="44"/>
      <c r="V52" s="44"/>
      <c r="W52" s="44"/>
      <c r="X52" s="44"/>
      <c r="Y52" s="44"/>
      <c r="Z52" s="44"/>
      <c r="AA52" s="44"/>
    </row>
    <row r="53" spans="1:27" ht="14">
      <c r="A53"/>
      <c r="B53" s="295"/>
      <c r="C53"/>
      <c r="D53"/>
      <c r="E53"/>
      <c r="F53"/>
      <c r="G53"/>
      <c r="H53"/>
      <c r="I53"/>
      <c r="J53"/>
      <c r="K53"/>
      <c r="L53"/>
      <c r="M53"/>
      <c r="N53"/>
      <c r="O53" s="44" t="s">
        <v>193</v>
      </c>
      <c r="P53" s="44"/>
      <c r="Q53" s="44"/>
      <c r="R53" s="44"/>
      <c r="S53" s="44"/>
      <c r="T53" s="44"/>
      <c r="U53" s="44"/>
      <c r="V53" s="44"/>
      <c r="W53" s="44"/>
      <c r="X53" s="44"/>
      <c r="Y53" s="44"/>
      <c r="Z53" s="44"/>
      <c r="AA53" s="44"/>
    </row>
    <row r="54" spans="1:27" ht="14">
      <c r="A54"/>
      <c r="B54" s="295"/>
      <c r="C54"/>
      <c r="D54"/>
      <c r="E54"/>
      <c r="F54"/>
      <c r="G54"/>
      <c r="H54"/>
      <c r="I54"/>
      <c r="J54"/>
      <c r="K54"/>
      <c r="L54"/>
      <c r="M54"/>
      <c r="N54"/>
      <c r="O54" s="44" t="s">
        <v>194</v>
      </c>
      <c r="P54" s="44"/>
      <c r="Q54" s="44"/>
      <c r="R54" s="44"/>
      <c r="S54" s="44"/>
      <c r="T54" s="44"/>
      <c r="U54" s="44"/>
      <c r="V54" s="44"/>
      <c r="W54" s="44"/>
      <c r="X54" s="44"/>
      <c r="Y54" s="44"/>
      <c r="Z54" s="44"/>
      <c r="AA54" s="44"/>
    </row>
    <row r="55" spans="1:27" ht="14">
      <c r="A55"/>
      <c r="B55" s="295"/>
      <c r="C55"/>
      <c r="D55"/>
      <c r="E55"/>
      <c r="F55"/>
      <c r="G55"/>
      <c r="H55"/>
      <c r="I55"/>
      <c r="J55"/>
      <c r="K55"/>
      <c r="L55"/>
      <c r="M55"/>
      <c r="N55"/>
      <c r="O55" s="44" t="s">
        <v>195</v>
      </c>
      <c r="P55" s="44"/>
      <c r="Q55" s="44"/>
      <c r="R55" s="44"/>
      <c r="S55" s="44"/>
      <c r="T55" s="44"/>
      <c r="U55" s="44"/>
      <c r="V55" s="44"/>
      <c r="W55" s="44"/>
      <c r="X55" s="44"/>
      <c r="Y55" s="44"/>
      <c r="Z55" s="44"/>
      <c r="AA55" s="44"/>
    </row>
    <row r="56" spans="1:27" ht="14">
      <c r="A56"/>
      <c r="B56" s="295"/>
      <c r="C56"/>
      <c r="D56"/>
      <c r="E56"/>
      <c r="F56"/>
      <c r="G56"/>
      <c r="H56"/>
      <c r="I56"/>
      <c r="J56"/>
      <c r="K56"/>
      <c r="L56"/>
      <c r="M56"/>
      <c r="N56"/>
      <c r="O56" s="44" t="s">
        <v>289</v>
      </c>
      <c r="P56" s="44"/>
      <c r="Q56" s="44"/>
      <c r="R56" s="44"/>
      <c r="S56" s="44"/>
      <c r="T56" s="44"/>
      <c r="U56" s="44"/>
      <c r="V56" s="44"/>
      <c r="W56" s="44"/>
      <c r="X56" s="44"/>
      <c r="Y56" s="44"/>
      <c r="Z56" s="44"/>
      <c r="AA56" s="44"/>
    </row>
    <row r="57" spans="1:27" ht="14">
      <c r="A57"/>
      <c r="B57" s="295"/>
      <c r="C57"/>
      <c r="D57"/>
      <c r="E57"/>
      <c r="F57"/>
      <c r="G57"/>
      <c r="H57"/>
      <c r="I57"/>
      <c r="J57"/>
      <c r="K57"/>
      <c r="L57"/>
      <c r="M57"/>
      <c r="N57"/>
      <c r="O57" s="44" t="s">
        <v>290</v>
      </c>
      <c r="P57" s="44"/>
      <c r="Q57" s="44"/>
      <c r="R57" s="44"/>
      <c r="S57" s="44"/>
      <c r="T57" s="44"/>
      <c r="U57" s="44"/>
      <c r="V57" s="44"/>
      <c r="W57" s="44"/>
      <c r="X57" s="44"/>
      <c r="Y57" s="44"/>
      <c r="Z57" s="44"/>
      <c r="AA57" s="44"/>
    </row>
    <row r="58" spans="1:27" ht="14">
      <c r="A58"/>
      <c r="B58" s="295"/>
      <c r="C58"/>
      <c r="D58"/>
      <c r="E58"/>
      <c r="F58"/>
      <c r="G58"/>
      <c r="H58"/>
      <c r="I58"/>
      <c r="J58"/>
      <c r="K58"/>
      <c r="L58"/>
      <c r="M58"/>
      <c r="N58"/>
      <c r="O58" s="1" t="s">
        <v>435</v>
      </c>
      <c r="S58" s="44"/>
      <c r="T58" s="44"/>
      <c r="U58" s="44"/>
      <c r="V58" s="44"/>
      <c r="W58" s="44"/>
      <c r="X58" s="44"/>
      <c r="Y58" s="44"/>
      <c r="Z58" s="44"/>
      <c r="AA58" s="44"/>
    </row>
    <row r="59" spans="1:27" ht="14">
      <c r="A59"/>
      <c r="B59" s="295"/>
      <c r="C59"/>
      <c r="D59"/>
      <c r="E59"/>
      <c r="F59"/>
      <c r="G59"/>
      <c r="H59"/>
      <c r="I59"/>
      <c r="J59"/>
      <c r="K59"/>
      <c r="L59"/>
      <c r="M59"/>
      <c r="N59"/>
      <c r="O59" s="44" t="s">
        <v>436</v>
      </c>
      <c r="P59" s="44"/>
      <c r="Q59" s="44"/>
      <c r="R59" s="44"/>
      <c r="S59" s="44"/>
      <c r="T59" s="44"/>
      <c r="U59" s="44"/>
      <c r="V59" s="44"/>
      <c r="W59" s="44"/>
      <c r="X59" s="44"/>
      <c r="Y59" s="44"/>
      <c r="Z59" s="44"/>
      <c r="AA59" s="44"/>
    </row>
    <row r="60" spans="1:27" ht="14">
      <c r="A60"/>
      <c r="B60" s="295"/>
      <c r="C60"/>
      <c r="D60"/>
      <c r="E60"/>
      <c r="F60"/>
      <c r="G60"/>
      <c r="H60"/>
      <c r="I60"/>
      <c r="J60"/>
      <c r="K60"/>
      <c r="L60"/>
      <c r="M60"/>
      <c r="N60"/>
      <c r="O60" s="44" t="s">
        <v>438</v>
      </c>
      <c r="P60" s="44"/>
      <c r="Q60" s="44"/>
      <c r="R60" s="44"/>
      <c r="S60" s="44"/>
      <c r="T60" s="44"/>
      <c r="U60" s="44"/>
      <c r="V60" s="44"/>
      <c r="W60" s="44"/>
      <c r="X60" s="44"/>
      <c r="Y60" s="44"/>
      <c r="Z60" s="44"/>
      <c r="AA60" s="44"/>
    </row>
    <row r="61" spans="1:27" ht="19">
      <c r="A61" s="715" t="s">
        <v>111</v>
      </c>
      <c r="B61" s="715"/>
      <c r="C61" s="715"/>
      <c r="D61" s="715"/>
      <c r="E61" s="715"/>
      <c r="F61" s="715"/>
      <c r="G61" s="715"/>
      <c r="H61" s="715"/>
      <c r="I61" s="715"/>
      <c r="J61" s="715"/>
      <c r="K61" s="715"/>
      <c r="L61" s="715"/>
      <c r="M61" s="715"/>
      <c r="N61" s="715"/>
      <c r="O61" s="1" t="s">
        <v>439</v>
      </c>
    </row>
    <row r="62" spans="1:27" ht="22.5" customHeight="1">
      <c r="O62" s="44" t="s">
        <v>437</v>
      </c>
    </row>
    <row r="63" spans="1:27">
      <c r="O63" s="44" t="s">
        <v>442</v>
      </c>
    </row>
    <row r="64" spans="1:27">
      <c r="O64" s="44" t="s">
        <v>443</v>
      </c>
    </row>
    <row r="65" spans="15:15">
      <c r="O65" s="44" t="s">
        <v>457</v>
      </c>
    </row>
    <row r="66" spans="15:15">
      <c r="O66" s="1" t="s">
        <v>544</v>
      </c>
    </row>
    <row r="67" spans="15:15">
      <c r="O67" s="1" t="s">
        <v>545</v>
      </c>
    </row>
    <row r="68" spans="15:15">
      <c r="O68" s="1" t="s">
        <v>546</v>
      </c>
    </row>
    <row r="69" spans="15:15">
      <c r="O69" s="1" t="s">
        <v>547</v>
      </c>
    </row>
    <row r="97" spans="15:18">
      <c r="O97" s="44"/>
      <c r="P97" s="44"/>
      <c r="Q97" s="44"/>
      <c r="R97" s="44"/>
    </row>
  </sheetData>
  <sheetProtection sheet="1" selectLockedCells="1"/>
  <mergeCells count="15">
    <mergeCell ref="B38:M38"/>
    <mergeCell ref="A61:N61"/>
    <mergeCell ref="B23:E25"/>
    <mergeCell ref="F23:L25"/>
    <mergeCell ref="B26:E28"/>
    <mergeCell ref="F26:L28"/>
    <mergeCell ref="B33:E35"/>
    <mergeCell ref="K1:M1"/>
    <mergeCell ref="K2:M4"/>
    <mergeCell ref="A8:M8"/>
    <mergeCell ref="B11:C16"/>
    <mergeCell ref="D11:E13"/>
    <mergeCell ref="F11:L13"/>
    <mergeCell ref="D14:E16"/>
    <mergeCell ref="F14:L16"/>
  </mergeCells>
  <phoneticPr fontId="10"/>
  <conditionalFormatting sqref="D11:L13">
    <cfRule type="expression" dxfId="164" priority="3">
      <formula>$D$14="○"</formula>
    </cfRule>
  </conditionalFormatting>
  <conditionalFormatting sqref="D14:L16">
    <cfRule type="expression" dxfId="163" priority="2">
      <formula>$D$11="○"</formula>
    </cfRule>
  </conditionalFormatting>
  <conditionalFormatting sqref="F23:L28">
    <cfRule type="expression" dxfId="162" priority="1">
      <formula>$D$14="○"</formula>
    </cfRule>
    <cfRule type="expression" dxfId="161" priority="4">
      <formula>$D$11="○"</formula>
    </cfRule>
  </conditionalFormatting>
  <dataValidations count="4">
    <dataValidation type="list" allowBlank="1" showInputMessage="1" showErrorMessage="1" sqref="D11:E12 D14:E15" xr:uid="{00000000-0002-0000-0E00-000000000000}">
      <formula1>"○"</formula1>
    </dataValidation>
    <dataValidation type="list" allowBlank="1" showInputMessage="1" showErrorMessage="1" sqref="D13:E13 D16:E16" xr:uid="{00000000-0002-0000-0E00-000001000000}">
      <formula1>$N$11:$N$12</formula1>
    </dataValidation>
    <dataValidation type="list" allowBlank="1" showInputMessage="1" showErrorMessage="1" sqref="D29:E29 D32:E32" xr:uid="{00000000-0002-0000-0E00-000002000000}">
      <formula1>$M$28:$M$29</formula1>
    </dataValidation>
    <dataValidation type="list" errorStyle="warning" allowBlank="1" showInputMessage="1" showErrorMessage="1" sqref="F26:L28" xr:uid="{00000000-0002-0000-0E00-000003000000}">
      <formula1>$O$23:$O$69</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0070C0"/>
    <pageSetUpPr fitToPage="1"/>
  </sheetPr>
  <dimension ref="A1:AG56"/>
  <sheetViews>
    <sheetView zoomScale="80" zoomScaleNormal="80" zoomScaleSheetLayoutView="100" workbookViewId="0">
      <selection activeCell="D11" sqref="D11:E13"/>
    </sheetView>
  </sheetViews>
  <sheetFormatPr defaultColWidth="9" defaultRowHeight="13"/>
  <cols>
    <col min="1" max="3" width="6.453125" style="129" customWidth="1"/>
    <col min="4" max="4" width="6.6328125" style="129" customWidth="1"/>
    <col min="5" max="13" width="6.453125" style="129" customWidth="1"/>
    <col min="14" max="14" width="2.453125" style="129" customWidth="1"/>
    <col min="15" max="15" width="3.7265625" style="129" customWidth="1"/>
    <col min="16" max="16384" width="9" style="129"/>
  </cols>
  <sheetData>
    <row r="1" spans="1:33" ht="25.5">
      <c r="A1" s="41"/>
      <c r="B1" s="41"/>
      <c r="C1" s="41"/>
      <c r="D1" s="41"/>
      <c r="E1" s="41"/>
      <c r="F1" s="41"/>
      <c r="G1" s="41"/>
      <c r="H1" s="41"/>
      <c r="I1" s="41"/>
      <c r="J1" s="422"/>
      <c r="K1" s="820" t="s">
        <v>542</v>
      </c>
      <c r="L1" s="820"/>
      <c r="M1" s="820"/>
      <c r="N1" s="415"/>
      <c r="AA1" s="130"/>
      <c r="AB1" s="130"/>
      <c r="AC1" s="130"/>
      <c r="AD1" s="130"/>
      <c r="AE1" s="130"/>
      <c r="AF1" s="130"/>
      <c r="AG1" s="130"/>
    </row>
    <row r="2" spans="1:33">
      <c r="A2" s="331"/>
      <c r="B2" s="331"/>
      <c r="C2" s="331"/>
      <c r="D2" s="331"/>
      <c r="E2" s="331"/>
      <c r="F2" s="331"/>
      <c r="G2" s="331"/>
      <c r="H2" s="331"/>
      <c r="I2" s="331"/>
      <c r="J2" s="331"/>
      <c r="K2" s="1236" t="s">
        <v>414</v>
      </c>
      <c r="L2" s="1236"/>
      <c r="M2" s="1236"/>
      <c r="N2" s="415"/>
    </row>
    <row r="3" spans="1:33">
      <c r="A3" s="331"/>
      <c r="B3" s="331"/>
      <c r="C3" s="331"/>
      <c r="D3" s="331"/>
      <c r="E3" s="331"/>
      <c r="F3" s="331"/>
      <c r="G3" s="331"/>
      <c r="H3" s="331"/>
      <c r="I3" s="331"/>
      <c r="J3" s="331"/>
      <c r="K3" s="1236"/>
      <c r="L3" s="1236"/>
      <c r="M3" s="1236"/>
      <c r="N3" s="415"/>
    </row>
    <row r="4" spans="1:33">
      <c r="A4" s="331"/>
      <c r="B4" s="331"/>
      <c r="C4" s="331"/>
      <c r="D4" s="331"/>
      <c r="E4" s="331"/>
      <c r="F4" s="331"/>
      <c r="G4" s="331"/>
      <c r="H4" s="331"/>
      <c r="I4" s="331"/>
      <c r="J4" s="331"/>
      <c r="K4" s="1236"/>
      <c r="L4" s="1236"/>
      <c r="M4" s="1236"/>
      <c r="N4" s="415"/>
    </row>
    <row r="5" spans="1:33">
      <c r="A5" s="41"/>
      <c r="B5" s="41"/>
      <c r="C5" s="41"/>
      <c r="D5" s="41"/>
      <c r="E5" s="41"/>
      <c r="F5" s="41"/>
      <c r="G5" s="41"/>
      <c r="H5" s="41"/>
      <c r="I5" s="41"/>
      <c r="J5" s="41"/>
      <c r="K5" s="41"/>
      <c r="L5" s="41"/>
      <c r="M5" s="41"/>
      <c r="N5" s="415"/>
    </row>
    <row r="6" spans="1:33">
      <c r="A6" s="41"/>
      <c r="B6" s="41"/>
      <c r="C6" s="41"/>
      <c r="D6" s="41"/>
      <c r="E6" s="41"/>
      <c r="F6" s="41"/>
      <c r="G6" s="41"/>
      <c r="H6" s="41"/>
      <c r="I6" s="41"/>
      <c r="J6" s="41"/>
      <c r="K6" s="41"/>
      <c r="L6" s="41"/>
      <c r="M6" s="41"/>
      <c r="N6" s="415"/>
    </row>
    <row r="7" spans="1:33">
      <c r="A7" s="41"/>
      <c r="B7" s="41"/>
      <c r="C7" s="41"/>
      <c r="D7" s="41"/>
      <c r="E7" s="41"/>
      <c r="F7" s="41"/>
      <c r="G7" s="41"/>
      <c r="H7" s="41"/>
      <c r="I7" s="41"/>
      <c r="J7" s="41"/>
      <c r="K7" s="41"/>
      <c r="L7" s="41"/>
      <c r="M7" s="41"/>
      <c r="N7" s="415"/>
    </row>
    <row r="8" spans="1:33" ht="16.5">
      <c r="A8" s="1237" t="s">
        <v>196</v>
      </c>
      <c r="B8" s="1237"/>
      <c r="C8" s="1237"/>
      <c r="D8" s="1237"/>
      <c r="E8" s="1237"/>
      <c r="F8" s="1237"/>
      <c r="G8" s="1237"/>
      <c r="H8" s="1237"/>
      <c r="I8" s="1237"/>
      <c r="J8" s="1237"/>
      <c r="K8" s="1237"/>
      <c r="L8" s="1237"/>
      <c r="M8" s="1237"/>
      <c r="N8" s="415"/>
    </row>
    <row r="9" spans="1:33">
      <c r="A9" s="320"/>
      <c r="B9" s="320"/>
      <c r="C9" s="320"/>
      <c r="D9" s="320"/>
      <c r="E9" s="320"/>
      <c r="F9" s="320"/>
      <c r="G9" s="320"/>
      <c r="H9" s="320"/>
      <c r="I9" s="320"/>
      <c r="J9" s="320"/>
      <c r="K9" s="320"/>
      <c r="L9" s="320"/>
      <c r="M9" s="320"/>
      <c r="N9" s="415"/>
    </row>
    <row r="10" spans="1:33">
      <c r="A10" s="41"/>
      <c r="B10" s="41"/>
      <c r="C10" s="41"/>
      <c r="D10" s="41"/>
      <c r="E10" s="41"/>
      <c r="F10" s="41"/>
      <c r="G10" s="41"/>
      <c r="H10" s="41"/>
      <c r="I10" s="41"/>
      <c r="J10" s="41"/>
      <c r="K10" s="41"/>
      <c r="L10" s="41"/>
      <c r="M10" s="41"/>
      <c r="N10" s="415"/>
    </row>
    <row r="11" spans="1:33" ht="27" customHeight="1">
      <c r="A11" s="41"/>
      <c r="B11" s="1320" t="s">
        <v>251</v>
      </c>
      <c r="C11" s="1321"/>
      <c r="D11" s="1296"/>
      <c r="E11" s="1297"/>
      <c r="F11" s="1326" t="s">
        <v>314</v>
      </c>
      <c r="G11" s="1327"/>
      <c r="H11" s="1327"/>
      <c r="I11" s="1327"/>
      <c r="J11" s="1327"/>
      <c r="K11" s="1327"/>
      <c r="L11" s="1328"/>
      <c r="M11" s="321"/>
      <c r="N11" s="415"/>
    </row>
    <row r="12" spans="1:33" ht="27" customHeight="1">
      <c r="A12" s="41"/>
      <c r="B12" s="1322"/>
      <c r="C12" s="1323"/>
      <c r="D12" s="1298"/>
      <c r="E12" s="1299"/>
      <c r="F12" s="1329"/>
      <c r="G12" s="1330"/>
      <c r="H12" s="1330"/>
      <c r="I12" s="1330"/>
      <c r="J12" s="1330"/>
      <c r="K12" s="1330"/>
      <c r="L12" s="1331"/>
      <c r="M12" s="321"/>
      <c r="N12" s="426"/>
    </row>
    <row r="13" spans="1:33" ht="27" customHeight="1">
      <c r="A13" s="41"/>
      <c r="B13" s="1322"/>
      <c r="C13" s="1323"/>
      <c r="D13" s="1300"/>
      <c r="E13" s="1301"/>
      <c r="F13" s="1332"/>
      <c r="G13" s="1333"/>
      <c r="H13" s="1333"/>
      <c r="I13" s="1333"/>
      <c r="J13" s="1333"/>
      <c r="K13" s="1333"/>
      <c r="L13" s="1334"/>
      <c r="M13" s="321"/>
      <c r="N13" s="415"/>
    </row>
    <row r="14" spans="1:33" ht="27" customHeight="1">
      <c r="A14" s="41"/>
      <c r="B14" s="1322"/>
      <c r="C14" s="1323"/>
      <c r="D14" s="1296"/>
      <c r="E14" s="1297"/>
      <c r="F14" s="1250" t="s">
        <v>8</v>
      </c>
      <c r="G14" s="1250"/>
      <c r="H14" s="1250"/>
      <c r="I14" s="1250"/>
      <c r="J14" s="1250"/>
      <c r="K14" s="1250"/>
      <c r="L14" s="1251"/>
      <c r="M14" s="321"/>
      <c r="N14" s="415"/>
    </row>
    <row r="15" spans="1:33" ht="27" customHeight="1">
      <c r="A15" s="41"/>
      <c r="B15" s="1322"/>
      <c r="C15" s="1323"/>
      <c r="D15" s="1298"/>
      <c r="E15" s="1299"/>
      <c r="F15" s="1252"/>
      <c r="G15" s="1252"/>
      <c r="H15" s="1252"/>
      <c r="I15" s="1252"/>
      <c r="J15" s="1252"/>
      <c r="K15" s="1252"/>
      <c r="L15" s="1253"/>
      <c r="M15" s="321"/>
      <c r="N15" s="415"/>
    </row>
    <row r="16" spans="1:33" ht="27" customHeight="1">
      <c r="A16" s="41"/>
      <c r="B16" s="1324"/>
      <c r="C16" s="1325"/>
      <c r="D16" s="1300"/>
      <c r="E16" s="1301"/>
      <c r="F16" s="1254"/>
      <c r="G16" s="1254"/>
      <c r="H16" s="1254"/>
      <c r="I16" s="1254"/>
      <c r="J16" s="1254"/>
      <c r="K16" s="1254"/>
      <c r="L16" s="1255"/>
      <c r="M16" s="41"/>
      <c r="N16" s="415"/>
    </row>
    <row r="17" spans="1:14">
      <c r="A17" s="41"/>
      <c r="B17" s="41"/>
      <c r="C17" s="41"/>
      <c r="D17" s="134" t="str">
        <f>IF(COUNTBLANK(D11:E16)=12,"　↑　該当する方に○",IF(COUNTBLANK(D11:E16)=10,"　↑　どちらか一方に○",""))</f>
        <v>　↑　該当する方に○</v>
      </c>
      <c r="E17" s="42"/>
      <c r="F17" s="41"/>
      <c r="G17" s="41"/>
      <c r="H17" s="41"/>
      <c r="I17" s="41"/>
      <c r="J17" s="41"/>
      <c r="K17" s="41"/>
      <c r="L17" s="41"/>
      <c r="M17" s="41"/>
      <c r="N17" s="415"/>
    </row>
    <row r="18" spans="1:14">
      <c r="A18" s="41"/>
      <c r="B18" s="41"/>
      <c r="C18" s="41"/>
      <c r="D18" s="41"/>
      <c r="E18" s="41"/>
      <c r="F18" s="41"/>
      <c r="G18" s="41"/>
      <c r="H18" s="41"/>
      <c r="I18" s="41"/>
      <c r="J18" s="41"/>
      <c r="K18" s="41"/>
      <c r="L18" s="41"/>
      <c r="M18" s="41"/>
      <c r="N18" s="415"/>
    </row>
    <row r="19" spans="1:14" ht="14">
      <c r="A19" s="41"/>
      <c r="B19" s="315" t="s">
        <v>2</v>
      </c>
      <c r="C19" s="41"/>
      <c r="D19" s="41"/>
      <c r="E19" s="41"/>
      <c r="F19" s="41"/>
      <c r="G19" s="41"/>
      <c r="H19" s="41"/>
      <c r="I19" s="41"/>
      <c r="J19" s="41"/>
      <c r="K19" s="41"/>
      <c r="L19" s="41"/>
      <c r="M19" s="41"/>
      <c r="N19" s="415"/>
    </row>
    <row r="20" spans="1:14">
      <c r="A20" s="41"/>
      <c r="B20" s="41"/>
      <c r="C20" s="41"/>
      <c r="D20" s="41"/>
      <c r="E20" s="41"/>
      <c r="F20" s="41"/>
      <c r="G20" s="41"/>
      <c r="H20" s="41"/>
      <c r="I20" s="41"/>
      <c r="J20" s="41"/>
      <c r="K20" s="41"/>
      <c r="L20" s="41"/>
      <c r="M20" s="41"/>
      <c r="N20" s="415"/>
    </row>
    <row r="21" spans="1:14" ht="14">
      <c r="A21" s="327"/>
      <c r="B21" s="326"/>
      <c r="C21" s="327"/>
      <c r="D21" s="327"/>
      <c r="E21" s="327"/>
      <c r="F21" s="327"/>
      <c r="G21" s="327"/>
      <c r="H21" s="327"/>
      <c r="I21" s="327"/>
      <c r="J21" s="327"/>
      <c r="K21" s="327"/>
      <c r="L21" s="327"/>
      <c r="M21" s="327"/>
      <c r="N21" s="415"/>
    </row>
    <row r="22" spans="1:14">
      <c r="A22" s="327"/>
      <c r="B22" s="328"/>
      <c r="C22" s="327"/>
      <c r="D22" s="327"/>
      <c r="E22" s="327"/>
      <c r="F22" s="327"/>
      <c r="G22" s="327"/>
      <c r="H22" s="327"/>
      <c r="I22" s="327"/>
      <c r="J22" s="327"/>
      <c r="K22" s="327"/>
      <c r="L22" s="327"/>
      <c r="M22" s="327"/>
      <c r="N22" s="415"/>
    </row>
    <row r="23" spans="1:14" ht="14">
      <c r="A23" s="327"/>
      <c r="B23" s="332"/>
      <c r="C23" s="325"/>
      <c r="D23" s="327"/>
      <c r="E23" s="327"/>
      <c r="F23" s="327"/>
      <c r="G23" s="327"/>
      <c r="H23" s="327"/>
      <c r="I23" s="327"/>
      <c r="J23" s="327"/>
      <c r="K23" s="327"/>
      <c r="L23" s="327"/>
      <c r="M23" s="327"/>
      <c r="N23" s="415"/>
    </row>
    <row r="24" spans="1:14">
      <c r="A24" s="327"/>
      <c r="B24" s="333"/>
      <c r="C24" s="327"/>
      <c r="D24" s="327"/>
      <c r="E24" s="327"/>
      <c r="F24" s="327"/>
      <c r="G24" s="327"/>
      <c r="H24" s="327"/>
      <c r="I24" s="327"/>
      <c r="J24" s="327"/>
      <c r="K24" s="327"/>
      <c r="L24" s="327"/>
      <c r="M24" s="327"/>
      <c r="N24" s="415"/>
    </row>
    <row r="25" spans="1:14" ht="14">
      <c r="A25" s="327"/>
      <c r="B25" s="332"/>
      <c r="C25" s="327"/>
      <c r="D25" s="327"/>
      <c r="E25" s="327"/>
      <c r="F25" s="327"/>
      <c r="G25" s="327"/>
      <c r="H25" s="327"/>
      <c r="I25" s="327"/>
      <c r="J25" s="327"/>
      <c r="K25" s="327"/>
      <c r="L25" s="327"/>
      <c r="M25" s="327"/>
      <c r="N25" s="415"/>
    </row>
    <row r="26" spans="1:14" ht="14">
      <c r="A26" s="41"/>
      <c r="B26" s="332"/>
      <c r="C26" s="41"/>
      <c r="D26" s="41"/>
      <c r="E26" s="41"/>
      <c r="F26" s="41"/>
      <c r="G26" s="41"/>
      <c r="H26" s="41"/>
      <c r="I26" s="41"/>
      <c r="J26" s="41"/>
      <c r="K26" s="41"/>
      <c r="L26" s="41"/>
      <c r="M26" s="41"/>
      <c r="N26" s="415"/>
    </row>
    <row r="27" spans="1:14">
      <c r="A27" s="334"/>
      <c r="B27" s="334"/>
      <c r="C27" s="334"/>
      <c r="D27" s="334"/>
      <c r="E27" s="334"/>
      <c r="F27" s="334"/>
      <c r="G27" s="334"/>
      <c r="H27" s="334"/>
      <c r="I27" s="334"/>
      <c r="J27" s="334"/>
      <c r="K27" s="334"/>
      <c r="L27" s="334"/>
      <c r="M27" s="334"/>
      <c r="N27" s="415"/>
    </row>
    <row r="28" spans="1:14">
      <c r="A28" s="334"/>
      <c r="B28" s="334"/>
      <c r="C28" s="334"/>
      <c r="D28" s="334"/>
      <c r="E28" s="334"/>
      <c r="F28" s="334"/>
      <c r="G28" s="334"/>
      <c r="H28" s="334"/>
      <c r="I28" s="334"/>
      <c r="J28" s="334"/>
      <c r="K28" s="334"/>
      <c r="L28" s="334"/>
      <c r="M28" s="334"/>
      <c r="N28" s="415"/>
    </row>
    <row r="29" spans="1:14">
      <c r="A29" s="334"/>
      <c r="B29" s="334"/>
      <c r="C29" s="334"/>
      <c r="D29" s="334"/>
      <c r="E29" s="334"/>
      <c r="F29" s="334"/>
      <c r="G29" s="334"/>
      <c r="H29" s="334"/>
      <c r="I29" s="334"/>
      <c r="J29" s="334"/>
      <c r="K29" s="334"/>
      <c r="L29" s="334"/>
      <c r="M29" s="334"/>
      <c r="N29" s="415"/>
    </row>
    <row r="30" spans="1:14">
      <c r="A30" s="334"/>
      <c r="B30" s="334"/>
      <c r="C30" s="334"/>
      <c r="D30" s="334"/>
      <c r="E30" s="334"/>
      <c r="F30" s="334"/>
      <c r="G30" s="334"/>
      <c r="H30" s="334"/>
      <c r="I30" s="334"/>
      <c r="J30" s="334"/>
      <c r="K30" s="334"/>
      <c r="L30" s="334"/>
      <c r="M30" s="334"/>
      <c r="N30" s="415"/>
    </row>
    <row r="31" spans="1:14">
      <c r="A31" s="334"/>
      <c r="B31" s="334"/>
      <c r="C31" s="334"/>
      <c r="D31" s="334"/>
      <c r="E31" s="334"/>
      <c r="F31" s="334"/>
      <c r="G31" s="334"/>
      <c r="H31" s="334"/>
      <c r="I31" s="334"/>
      <c r="J31" s="334"/>
      <c r="K31" s="334"/>
      <c r="L31" s="334"/>
      <c r="M31" s="334"/>
      <c r="N31" s="415"/>
    </row>
    <row r="32" spans="1:14">
      <c r="A32" s="334"/>
      <c r="B32" s="334"/>
      <c r="C32" s="334"/>
      <c r="D32" s="334"/>
      <c r="E32" s="334"/>
      <c r="F32" s="334"/>
      <c r="G32" s="334"/>
      <c r="H32" s="334"/>
      <c r="I32" s="334"/>
      <c r="J32" s="334"/>
      <c r="K32" s="334"/>
      <c r="L32" s="334"/>
      <c r="M32" s="334"/>
      <c r="N32" s="415"/>
    </row>
    <row r="33" spans="1:14">
      <c r="A33" s="334"/>
      <c r="B33" s="334"/>
      <c r="C33" s="334"/>
      <c r="D33" s="334"/>
      <c r="E33" s="334"/>
      <c r="F33" s="334"/>
      <c r="G33" s="334"/>
      <c r="H33" s="334"/>
      <c r="I33" s="334"/>
      <c r="J33" s="334"/>
      <c r="K33" s="334"/>
      <c r="L33" s="334"/>
      <c r="M33" s="334"/>
      <c r="N33" s="415"/>
    </row>
    <row r="34" spans="1:14">
      <c r="A34" s="334"/>
      <c r="B34" s="334"/>
      <c r="C34" s="334"/>
      <c r="D34" s="334"/>
      <c r="E34" s="334"/>
      <c r="F34" s="334"/>
      <c r="G34" s="334"/>
      <c r="H34" s="334"/>
      <c r="I34" s="334"/>
      <c r="J34" s="334"/>
      <c r="K34" s="334"/>
      <c r="L34" s="334"/>
      <c r="M34" s="334"/>
      <c r="N34" s="415"/>
    </row>
    <row r="35" spans="1:14">
      <c r="A35" s="334"/>
      <c r="B35" s="334"/>
      <c r="C35" s="334"/>
      <c r="D35" s="334"/>
      <c r="E35" s="334"/>
      <c r="F35" s="334"/>
      <c r="G35" s="334"/>
      <c r="H35" s="334"/>
      <c r="I35" s="334"/>
      <c r="J35" s="334"/>
      <c r="K35" s="334"/>
      <c r="L35" s="334"/>
      <c r="M35" s="334"/>
      <c r="N35" s="415"/>
    </row>
    <row r="36" spans="1:14">
      <c r="A36" s="334"/>
      <c r="B36" s="334"/>
      <c r="C36" s="334"/>
      <c r="D36" s="334"/>
      <c r="E36" s="334"/>
      <c r="F36" s="334"/>
      <c r="G36" s="334"/>
      <c r="H36" s="334"/>
      <c r="I36" s="334"/>
      <c r="J36" s="334"/>
      <c r="K36" s="334"/>
      <c r="L36" s="334"/>
      <c r="M36" s="334"/>
      <c r="N36" s="415"/>
    </row>
    <row r="37" spans="1:14">
      <c r="A37" s="334"/>
      <c r="B37" s="334"/>
      <c r="C37" s="334"/>
      <c r="D37" s="334"/>
      <c r="E37" s="334"/>
      <c r="F37" s="334"/>
      <c r="G37" s="334"/>
      <c r="H37" s="334"/>
      <c r="I37" s="334"/>
      <c r="J37" s="334"/>
      <c r="K37" s="334"/>
      <c r="L37" s="334"/>
      <c r="M37" s="334"/>
      <c r="N37" s="415"/>
    </row>
    <row r="38" spans="1:14">
      <c r="A38" s="334"/>
      <c r="B38" s="334"/>
      <c r="C38" s="334"/>
      <c r="D38" s="334"/>
      <c r="E38" s="334"/>
      <c r="F38" s="334"/>
      <c r="G38" s="334"/>
      <c r="H38" s="334"/>
      <c r="I38" s="334"/>
      <c r="J38" s="334"/>
      <c r="K38" s="334"/>
      <c r="L38" s="334"/>
      <c r="M38" s="334"/>
      <c r="N38" s="415"/>
    </row>
    <row r="39" spans="1:14">
      <c r="A39" s="334"/>
      <c r="B39" s="334"/>
      <c r="C39" s="334"/>
      <c r="D39" s="334"/>
      <c r="E39" s="334"/>
      <c r="F39" s="334"/>
      <c r="G39" s="334"/>
      <c r="H39" s="334"/>
      <c r="I39" s="334"/>
      <c r="J39" s="334"/>
      <c r="K39" s="334"/>
      <c r="L39" s="334"/>
      <c r="M39" s="334"/>
      <c r="N39" s="415"/>
    </row>
    <row r="40" spans="1:14">
      <c r="A40" s="334"/>
      <c r="B40" s="334"/>
      <c r="C40" s="334"/>
      <c r="D40" s="334"/>
      <c r="E40" s="334"/>
      <c r="F40" s="334"/>
      <c r="G40" s="334"/>
      <c r="H40" s="334"/>
      <c r="I40" s="334"/>
      <c r="J40" s="334"/>
      <c r="K40" s="334"/>
      <c r="L40" s="334"/>
      <c r="M40" s="334"/>
      <c r="N40" s="415"/>
    </row>
    <row r="41" spans="1:14">
      <c r="A41" s="334"/>
      <c r="B41" s="334"/>
      <c r="C41" s="334"/>
      <c r="D41" s="334"/>
      <c r="E41" s="334"/>
      <c r="F41" s="334"/>
      <c r="G41" s="334"/>
      <c r="H41" s="334"/>
      <c r="I41" s="334"/>
      <c r="J41" s="334"/>
      <c r="K41" s="334"/>
      <c r="L41" s="334"/>
      <c r="M41" s="334"/>
      <c r="N41" s="415"/>
    </row>
    <row r="42" spans="1:14">
      <c r="A42" s="334"/>
      <c r="B42" s="334"/>
      <c r="C42" s="334"/>
      <c r="D42" s="334"/>
      <c r="E42" s="334"/>
      <c r="F42" s="334"/>
      <c r="G42" s="334"/>
      <c r="H42" s="334"/>
      <c r="I42" s="334"/>
      <c r="J42" s="334"/>
      <c r="K42" s="334"/>
      <c r="L42" s="334"/>
      <c r="M42" s="334"/>
      <c r="N42" s="415"/>
    </row>
    <row r="43" spans="1:14">
      <c r="A43" s="334"/>
      <c r="B43" s="334"/>
      <c r="C43" s="334"/>
      <c r="D43" s="334"/>
      <c r="E43" s="334"/>
      <c r="F43" s="334"/>
      <c r="G43" s="334"/>
      <c r="H43" s="334"/>
      <c r="I43" s="334"/>
      <c r="J43" s="334"/>
      <c r="K43" s="334"/>
      <c r="L43" s="334"/>
      <c r="M43" s="334"/>
      <c r="N43" s="415"/>
    </row>
    <row r="44" spans="1:14">
      <c r="A44" s="334"/>
      <c r="B44" s="334"/>
      <c r="C44" s="334"/>
      <c r="D44" s="334"/>
      <c r="E44" s="334"/>
      <c r="F44" s="334"/>
      <c r="G44" s="334"/>
      <c r="H44" s="334"/>
      <c r="I44" s="334"/>
      <c r="J44" s="334"/>
      <c r="K44" s="334"/>
      <c r="L44" s="334"/>
      <c r="M44" s="334"/>
      <c r="N44" s="415"/>
    </row>
    <row r="45" spans="1:14">
      <c r="A45" s="334"/>
      <c r="B45" s="334"/>
      <c r="C45" s="334"/>
      <c r="D45" s="334"/>
      <c r="E45" s="334"/>
      <c r="F45" s="334"/>
      <c r="G45" s="334"/>
      <c r="H45" s="334"/>
      <c r="I45" s="334"/>
      <c r="J45" s="334"/>
      <c r="K45" s="334"/>
      <c r="L45" s="334"/>
      <c r="M45" s="334"/>
      <c r="N45" s="415"/>
    </row>
    <row r="46" spans="1:14">
      <c r="A46" s="334"/>
      <c r="B46" s="334"/>
      <c r="C46" s="334"/>
      <c r="D46" s="334"/>
      <c r="E46" s="334"/>
      <c r="F46" s="334"/>
      <c r="G46" s="334"/>
      <c r="H46" s="334"/>
      <c r="I46" s="334"/>
      <c r="J46" s="334"/>
      <c r="K46" s="334"/>
      <c r="L46" s="334"/>
      <c r="M46" s="334"/>
      <c r="N46" s="415"/>
    </row>
    <row r="47" spans="1:14">
      <c r="A47" s="334"/>
      <c r="B47" s="334"/>
      <c r="C47" s="334"/>
      <c r="D47" s="334"/>
      <c r="E47" s="334"/>
      <c r="F47" s="334"/>
      <c r="G47" s="334"/>
      <c r="H47" s="334"/>
      <c r="I47" s="334"/>
      <c r="J47" s="334"/>
      <c r="K47" s="334"/>
      <c r="L47" s="334"/>
      <c r="M47" s="334"/>
      <c r="N47" s="415"/>
    </row>
    <row r="48" spans="1:14">
      <c r="A48" s="334"/>
      <c r="B48" s="334"/>
      <c r="C48" s="334"/>
      <c r="D48" s="334"/>
      <c r="E48" s="334"/>
      <c r="F48" s="334"/>
      <c r="G48" s="334"/>
      <c r="H48" s="334"/>
      <c r="I48" s="334"/>
      <c r="J48" s="334"/>
      <c r="K48" s="334"/>
      <c r="L48" s="334"/>
      <c r="M48" s="334"/>
      <c r="N48" s="415"/>
    </row>
    <row r="49" spans="1:14">
      <c r="A49" s="334"/>
      <c r="B49" s="334"/>
      <c r="C49" s="334"/>
      <c r="D49" s="334"/>
      <c r="E49" s="334"/>
      <c r="F49" s="334"/>
      <c r="G49" s="334"/>
      <c r="H49" s="334"/>
      <c r="I49" s="334"/>
      <c r="J49" s="334"/>
      <c r="K49" s="334"/>
      <c r="L49" s="334"/>
      <c r="M49" s="334"/>
      <c r="N49" s="415"/>
    </row>
    <row r="50" spans="1:14">
      <c r="A50" s="334"/>
      <c r="B50" s="334"/>
      <c r="C50" s="334"/>
      <c r="D50" s="334"/>
      <c r="E50" s="334"/>
      <c r="F50" s="334"/>
      <c r="G50" s="334"/>
      <c r="H50" s="334"/>
      <c r="I50" s="334"/>
      <c r="J50" s="334"/>
      <c r="K50" s="334"/>
      <c r="L50" s="334"/>
      <c r="M50" s="334"/>
      <c r="N50" s="415"/>
    </row>
    <row r="51" spans="1:14">
      <c r="A51" s="334"/>
      <c r="B51" s="334"/>
      <c r="C51" s="334"/>
      <c r="D51" s="334"/>
      <c r="E51" s="334"/>
      <c r="F51" s="334"/>
      <c r="G51" s="334"/>
      <c r="H51" s="334"/>
      <c r="I51" s="334"/>
      <c r="J51" s="334"/>
      <c r="K51" s="334"/>
      <c r="L51" s="334"/>
      <c r="M51" s="334"/>
      <c r="N51" s="415"/>
    </row>
    <row r="52" spans="1:14">
      <c r="A52" s="334"/>
      <c r="B52" s="334"/>
      <c r="C52" s="334"/>
      <c r="D52" s="334"/>
      <c r="E52" s="334"/>
      <c r="F52" s="334"/>
      <c r="G52" s="334"/>
      <c r="H52" s="334"/>
      <c r="I52" s="334"/>
      <c r="J52" s="334"/>
      <c r="K52" s="334"/>
      <c r="L52" s="334"/>
      <c r="M52" s="334"/>
      <c r="N52" s="415"/>
    </row>
    <row r="53" spans="1:14">
      <c r="A53" s="334"/>
      <c r="B53" s="334"/>
      <c r="C53" s="334"/>
      <c r="D53" s="334"/>
      <c r="E53" s="334"/>
      <c r="F53" s="334"/>
      <c r="G53" s="334"/>
      <c r="H53" s="334"/>
      <c r="I53" s="334"/>
      <c r="J53" s="334"/>
      <c r="K53" s="334"/>
      <c r="L53" s="334"/>
      <c r="M53" s="334"/>
      <c r="N53" s="415"/>
    </row>
    <row r="54" spans="1:14">
      <c r="A54" s="334"/>
      <c r="B54" s="334"/>
      <c r="C54" s="334"/>
      <c r="D54" s="334"/>
      <c r="E54" s="334"/>
      <c r="F54" s="334"/>
      <c r="G54" s="334"/>
      <c r="H54" s="334"/>
      <c r="I54" s="334"/>
      <c r="J54" s="334"/>
      <c r="K54" s="334"/>
      <c r="L54" s="334"/>
      <c r="M54" s="334"/>
      <c r="N54" s="415"/>
    </row>
    <row r="55" spans="1:14" ht="18.75" customHeight="1">
      <c r="A55" s="1319" t="s">
        <v>315</v>
      </c>
      <c r="B55" s="1319"/>
      <c r="C55" s="1319"/>
      <c r="D55" s="1319"/>
      <c r="E55" s="1319"/>
      <c r="F55" s="1319"/>
      <c r="G55" s="1319"/>
      <c r="H55" s="1319"/>
      <c r="I55" s="1319"/>
      <c r="J55" s="1319"/>
      <c r="K55" s="1319"/>
      <c r="L55" s="1319"/>
      <c r="M55" s="1319"/>
      <c r="N55" s="1319"/>
    </row>
    <row r="56" spans="1:14" ht="22.5" customHeight="1"/>
  </sheetData>
  <sheetProtection sheet="1" selectLockedCells="1"/>
  <mergeCells count="9">
    <mergeCell ref="A55:N55"/>
    <mergeCell ref="K1:M1"/>
    <mergeCell ref="K2:M4"/>
    <mergeCell ref="A8:M8"/>
    <mergeCell ref="B11:C16"/>
    <mergeCell ref="D11:E13"/>
    <mergeCell ref="F11:L13"/>
    <mergeCell ref="D14:E16"/>
    <mergeCell ref="F14:L16"/>
  </mergeCells>
  <phoneticPr fontId="10"/>
  <conditionalFormatting sqref="D11:L13">
    <cfRule type="expression" dxfId="160" priority="2">
      <formula>$D$14="○"</formula>
    </cfRule>
  </conditionalFormatting>
  <conditionalFormatting sqref="D14:L16">
    <cfRule type="expression" dxfId="159" priority="1">
      <formula>$D$11="○"</formula>
    </cfRule>
  </conditionalFormatting>
  <dataValidations count="2">
    <dataValidation type="list" allowBlank="1" showInputMessage="1" showErrorMessage="1" sqref="D11:E12 D14:E15" xr:uid="{00000000-0002-0000-0F00-000000000000}">
      <formula1>"○"</formula1>
    </dataValidation>
    <dataValidation type="list" allowBlank="1" showInputMessage="1" showErrorMessage="1" sqref="D13:E13 D16:E16" xr:uid="{00000000-0002-0000-0F00-000001000000}">
      <formula1>$N$10:$N$11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0070C0"/>
    <pageSetUpPr fitToPage="1"/>
  </sheetPr>
  <dimension ref="A1:AG6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60" customWidth="1"/>
    <col min="16" max="16384" width="6.453125" style="60"/>
  </cols>
  <sheetData>
    <row r="1" spans="1:33" ht="25.5">
      <c r="A1"/>
      <c r="B1"/>
      <c r="C1"/>
      <c r="D1"/>
      <c r="E1"/>
      <c r="F1"/>
      <c r="G1"/>
      <c r="H1"/>
      <c r="I1"/>
      <c r="J1" s="405"/>
      <c r="K1" s="820" t="s">
        <v>543</v>
      </c>
      <c r="L1" s="820"/>
      <c r="M1" s="820"/>
      <c r="N1"/>
      <c r="AA1" s="71"/>
      <c r="AB1" s="71"/>
      <c r="AC1" s="71"/>
      <c r="AD1" s="71"/>
      <c r="AE1" s="71"/>
      <c r="AF1" s="71"/>
      <c r="AG1" s="71"/>
    </row>
    <row r="2" spans="1:33" ht="13.5" customHeight="1">
      <c r="A2"/>
      <c r="B2"/>
      <c r="C2"/>
      <c r="D2"/>
      <c r="E2"/>
      <c r="F2"/>
      <c r="G2"/>
      <c r="H2"/>
      <c r="I2"/>
      <c r="J2"/>
      <c r="K2" s="1302" t="s">
        <v>197</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c r="A6"/>
      <c r="B6"/>
      <c r="C6"/>
      <c r="D6"/>
      <c r="E6"/>
      <c r="F6"/>
      <c r="G6"/>
      <c r="H6"/>
      <c r="I6"/>
      <c r="J6"/>
      <c r="K6"/>
      <c r="L6"/>
      <c r="M6"/>
      <c r="N6"/>
    </row>
    <row r="7" spans="1:33">
      <c r="A7"/>
      <c r="B7"/>
      <c r="C7"/>
      <c r="D7"/>
      <c r="E7"/>
      <c r="F7"/>
      <c r="G7"/>
      <c r="H7"/>
      <c r="I7"/>
      <c r="J7"/>
      <c r="K7"/>
      <c r="L7"/>
      <c r="M7"/>
      <c r="N7"/>
    </row>
    <row r="8" spans="1:33" ht="16.5">
      <c r="A8" s="835" t="s">
        <v>198</v>
      </c>
      <c r="B8" s="835"/>
      <c r="C8" s="835"/>
      <c r="D8" s="835"/>
      <c r="E8" s="835"/>
      <c r="F8" s="835"/>
      <c r="G8" s="835"/>
      <c r="H8" s="835"/>
      <c r="I8" s="835"/>
      <c r="J8" s="835"/>
      <c r="K8" s="835"/>
      <c r="L8" s="835"/>
      <c r="M8" s="835"/>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13.5" customHeight="1">
      <c r="A11"/>
      <c r="B11" s="1314" t="s">
        <v>199</v>
      </c>
      <c r="C11" s="1314"/>
      <c r="D11" s="1314"/>
      <c r="E11" s="1314"/>
      <c r="F11" s="1335"/>
      <c r="G11" s="1335"/>
      <c r="H11" s="1335"/>
      <c r="I11" s="1335"/>
      <c r="J11" s="1335"/>
      <c r="K11" s="1335"/>
      <c r="L11" s="1335"/>
      <c r="M11"/>
      <c r="N11"/>
    </row>
    <row r="12" spans="1:33" ht="13.5" customHeight="1">
      <c r="A12"/>
      <c r="B12" s="1314"/>
      <c r="C12" s="1314"/>
      <c r="D12" s="1314"/>
      <c r="E12" s="1314"/>
      <c r="F12" s="1335"/>
      <c r="G12" s="1335"/>
      <c r="H12" s="1335"/>
      <c r="I12" s="1335"/>
      <c r="J12" s="1335"/>
      <c r="K12" s="1335"/>
      <c r="L12" s="1335"/>
      <c r="M12"/>
      <c r="N12"/>
    </row>
    <row r="13" spans="1:33" ht="13.5" customHeight="1">
      <c r="A13"/>
      <c r="B13" s="1314"/>
      <c r="C13" s="1314"/>
      <c r="D13" s="1314"/>
      <c r="E13" s="1314"/>
      <c r="F13" s="1335"/>
      <c r="G13" s="1335"/>
      <c r="H13" s="1335"/>
      <c r="I13" s="1335"/>
      <c r="J13" s="1335"/>
      <c r="K13" s="1335"/>
      <c r="L13" s="1335"/>
      <c r="M13"/>
      <c r="N13"/>
    </row>
    <row r="14" spans="1:33" ht="13.5" customHeight="1">
      <c r="A14"/>
      <c r="B14" s="31"/>
      <c r="C14" s="31"/>
      <c r="D14" s="31"/>
      <c r="E14" s="31"/>
      <c r="F14" s="32"/>
      <c r="G14" s="32"/>
      <c r="H14" s="32"/>
      <c r="I14" s="32"/>
      <c r="J14" s="32"/>
      <c r="K14" s="32"/>
      <c r="L14" s="32"/>
      <c r="M14"/>
      <c r="N14"/>
    </row>
    <row r="15" spans="1:33" ht="13.5" customHeight="1">
      <c r="A15"/>
      <c r="B15" s="31"/>
      <c r="C15" s="31"/>
      <c r="D15" s="31"/>
      <c r="E15" s="31"/>
      <c r="F15" s="32"/>
      <c r="G15" s="32"/>
      <c r="H15" s="32"/>
      <c r="I15" s="32"/>
      <c r="J15" s="32"/>
      <c r="K15" s="32"/>
      <c r="L15" s="32"/>
      <c r="M15"/>
      <c r="N15"/>
    </row>
    <row r="16" spans="1:33" ht="13.5" customHeight="1">
      <c r="A16"/>
      <c r="B16" s="1313" t="s">
        <v>200</v>
      </c>
      <c r="C16" s="1314"/>
      <c r="D16" s="1314"/>
      <c r="E16" s="1314"/>
      <c r="F16" s="1335"/>
      <c r="G16" s="1335"/>
      <c r="H16" s="1335"/>
      <c r="I16" s="1335"/>
      <c r="J16" s="1335"/>
      <c r="K16" s="1335"/>
      <c r="L16" s="1335"/>
      <c r="M16"/>
      <c r="N16"/>
    </row>
    <row r="17" spans="1:27" ht="13.5" customHeight="1">
      <c r="A17"/>
      <c r="B17" s="1314"/>
      <c r="C17" s="1314"/>
      <c r="D17" s="1314"/>
      <c r="E17" s="1314"/>
      <c r="F17" s="1335"/>
      <c r="G17" s="1335"/>
      <c r="H17" s="1335"/>
      <c r="I17" s="1335"/>
      <c r="J17" s="1335"/>
      <c r="K17" s="1335"/>
      <c r="L17" s="1335"/>
      <c r="M17"/>
      <c r="N17"/>
    </row>
    <row r="18" spans="1:27" ht="13.5" customHeight="1">
      <c r="A18"/>
      <c r="B18" s="1314"/>
      <c r="C18" s="1314"/>
      <c r="D18" s="1314"/>
      <c r="E18" s="1314"/>
      <c r="F18" s="1335"/>
      <c r="G18" s="1335"/>
      <c r="H18" s="1335"/>
      <c r="I18" s="1335"/>
      <c r="J18" s="1335"/>
      <c r="K18" s="1335"/>
      <c r="L18" s="1335"/>
      <c r="M18"/>
      <c r="N18"/>
    </row>
    <row r="19" spans="1:27" ht="13.5" customHeight="1">
      <c r="A19"/>
      <c r="B19" s="31"/>
      <c r="C19" s="31"/>
      <c r="D19" s="31"/>
      <c r="E19" s="31"/>
      <c r="F19" s="32"/>
      <c r="G19" s="32"/>
      <c r="H19" s="32"/>
      <c r="I19" s="32"/>
      <c r="J19" s="32"/>
      <c r="K19" s="32"/>
      <c r="L19" s="32"/>
      <c r="M19"/>
      <c r="N19"/>
    </row>
    <row r="20" spans="1:27" ht="13.5" customHeight="1">
      <c r="A20"/>
      <c r="B20" s="31"/>
      <c r="C20" s="31"/>
      <c r="D20" s="31"/>
      <c r="E20" s="31"/>
      <c r="F20" s="32"/>
      <c r="G20" s="32"/>
      <c r="H20" s="32"/>
      <c r="I20" s="32"/>
      <c r="J20" s="32"/>
      <c r="K20" s="32"/>
      <c r="L20" s="32"/>
      <c r="M20"/>
      <c r="N20"/>
    </row>
    <row r="21" spans="1:27" ht="13.5" customHeight="1">
      <c r="A21"/>
      <c r="B21" s="1313" t="s">
        <v>201</v>
      </c>
      <c r="C21" s="1313"/>
      <c r="D21" s="1337"/>
      <c r="E21" s="1337"/>
      <c r="F21" s="1338" t="s">
        <v>202</v>
      </c>
      <c r="G21" s="1338"/>
      <c r="H21" s="1338"/>
      <c r="I21" s="1338"/>
      <c r="J21" s="1338"/>
      <c r="K21" s="1338"/>
      <c r="L21" s="1338"/>
      <c r="M21" s="274"/>
      <c r="N21"/>
    </row>
    <row r="22" spans="1:27" ht="13.5" customHeight="1">
      <c r="A22"/>
      <c r="B22" s="1313"/>
      <c r="C22" s="1313"/>
      <c r="D22" s="1337"/>
      <c r="E22" s="1337"/>
      <c r="F22" s="1338"/>
      <c r="G22" s="1338"/>
      <c r="H22" s="1338"/>
      <c r="I22" s="1338"/>
      <c r="J22" s="1338"/>
      <c r="K22" s="1338"/>
      <c r="L22" s="1338"/>
      <c r="M22" s="274"/>
      <c r="N22" s="406"/>
    </row>
    <row r="23" spans="1:27" ht="13.5" customHeight="1">
      <c r="A23"/>
      <c r="B23" s="1313"/>
      <c r="C23" s="1313"/>
      <c r="D23" s="1337"/>
      <c r="E23" s="1337"/>
      <c r="F23" s="1338"/>
      <c r="G23" s="1338"/>
      <c r="H23" s="1338"/>
      <c r="I23" s="1338"/>
      <c r="J23" s="1338"/>
      <c r="K23" s="1338"/>
      <c r="L23" s="1338"/>
      <c r="M23" s="274"/>
      <c r="N23"/>
    </row>
    <row r="24" spans="1:27" ht="13.5" customHeight="1">
      <c r="A24"/>
      <c r="B24" s="1313"/>
      <c r="C24" s="1313"/>
      <c r="D24" s="1337"/>
      <c r="E24" s="1337"/>
      <c r="F24" s="1339" t="s">
        <v>8</v>
      </c>
      <c r="G24" s="1339"/>
      <c r="H24" s="1339"/>
      <c r="I24" s="1339"/>
      <c r="J24" s="1339"/>
      <c r="K24" s="1339"/>
      <c r="L24" s="1339"/>
      <c r="M24" s="274"/>
      <c r="N24"/>
    </row>
    <row r="25" spans="1:27" ht="13.5" customHeight="1">
      <c r="A25"/>
      <c r="B25" s="1313"/>
      <c r="C25" s="1313"/>
      <c r="D25" s="1337"/>
      <c r="E25" s="1337"/>
      <c r="F25" s="1339"/>
      <c r="G25" s="1339"/>
      <c r="H25" s="1339"/>
      <c r="I25" s="1339"/>
      <c r="J25" s="1339"/>
      <c r="K25" s="1339"/>
      <c r="L25" s="1339"/>
      <c r="M25" s="274"/>
      <c r="N25"/>
    </row>
    <row r="26" spans="1:27" ht="13.5" customHeight="1">
      <c r="A26"/>
      <c r="B26" s="1313"/>
      <c r="C26" s="1313"/>
      <c r="D26" s="1337"/>
      <c r="E26" s="1337"/>
      <c r="F26" s="1339"/>
      <c r="G26" s="1339"/>
      <c r="H26" s="1339"/>
      <c r="I26" s="1339"/>
      <c r="J26" s="1339"/>
      <c r="K26" s="1339"/>
      <c r="L26" s="1339"/>
      <c r="M26"/>
      <c r="N26"/>
    </row>
    <row r="27" spans="1:27">
      <c r="A27"/>
      <c r="B27"/>
      <c r="C27"/>
      <c r="D27" s="21" t="str">
        <f>IF(COUNTBLANK(D21:E26)=12,"　↑　該当する方に○",IF(COUNTBLANK(D21:E26)=10,"　↑　どちらか一方に○",""))</f>
        <v>　↑　該当する方に○</v>
      </c>
      <c r="E27" s="6"/>
      <c r="F27"/>
      <c r="G27"/>
      <c r="H27"/>
      <c r="I27"/>
      <c r="J27"/>
      <c r="K27"/>
      <c r="L27"/>
      <c r="M27"/>
      <c r="N27"/>
    </row>
    <row r="28" spans="1:27">
      <c r="A28"/>
      <c r="B28"/>
      <c r="C28"/>
      <c r="D28"/>
      <c r="E28"/>
      <c r="F28"/>
      <c r="G28"/>
      <c r="H28"/>
      <c r="I28"/>
      <c r="J28"/>
      <c r="K28"/>
      <c r="L28"/>
      <c r="M28"/>
      <c r="N28"/>
    </row>
    <row r="29" spans="1:27" s="72" customFormat="1">
      <c r="A29" s="270"/>
      <c r="B29" s="335" t="s">
        <v>2</v>
      </c>
      <c r="C29" s="270"/>
      <c r="D29" s="270"/>
      <c r="E29" s="270"/>
      <c r="F29" s="270"/>
      <c r="G29" s="270"/>
      <c r="H29" s="270"/>
      <c r="I29" s="270"/>
      <c r="J29" s="270"/>
      <c r="K29" s="270"/>
      <c r="L29" s="270"/>
      <c r="M29" s="270"/>
      <c r="N29" s="270"/>
    </row>
    <row r="30" spans="1:27" s="72" customFormat="1">
      <c r="A30" s="270"/>
      <c r="B30" s="270"/>
      <c r="C30" s="270"/>
      <c r="D30" s="270"/>
      <c r="E30" s="270"/>
      <c r="F30" s="270"/>
      <c r="G30" s="270"/>
      <c r="H30" s="270"/>
      <c r="I30" s="270"/>
      <c r="J30" s="270"/>
      <c r="K30" s="270"/>
      <c r="L30" s="270"/>
      <c r="M30" s="270"/>
      <c r="N30" s="270"/>
    </row>
    <row r="31" spans="1:27" s="72" customFormat="1" ht="14.25" customHeight="1">
      <c r="A31" s="270"/>
      <c r="B31" s="1312" t="s">
        <v>108</v>
      </c>
      <c r="C31" s="1312"/>
      <c r="D31" s="1312"/>
      <c r="E31" s="1312"/>
      <c r="F31" s="1312"/>
      <c r="G31" s="1312"/>
      <c r="H31" s="1312"/>
      <c r="I31" s="1312"/>
      <c r="J31" s="1312"/>
      <c r="K31" s="1312"/>
      <c r="L31" s="1312"/>
      <c r="M31" s="1312"/>
      <c r="N31" s="270"/>
      <c r="P31" s="1336"/>
      <c r="Q31" s="1336"/>
      <c r="R31" s="1336"/>
      <c r="S31" s="1336"/>
      <c r="T31" s="1336"/>
      <c r="U31" s="1336"/>
      <c r="V31" s="1336"/>
      <c r="W31" s="1336"/>
      <c r="X31" s="1336"/>
      <c r="Y31" s="1336"/>
      <c r="Z31" s="1336"/>
      <c r="AA31" s="1336"/>
    </row>
    <row r="32" spans="1:27" s="72" customFormat="1">
      <c r="A32" s="270"/>
      <c r="B32" s="330" t="s">
        <v>203</v>
      </c>
      <c r="C32" s="270"/>
      <c r="D32" s="270"/>
      <c r="E32" s="270"/>
      <c r="F32" s="270"/>
      <c r="G32" s="270"/>
      <c r="H32" s="270"/>
      <c r="I32" s="270"/>
      <c r="J32" s="270"/>
      <c r="K32" s="270"/>
      <c r="L32" s="270"/>
      <c r="M32" s="270"/>
      <c r="N32" s="270"/>
      <c r="P32" s="73"/>
    </row>
    <row r="33" spans="1:14">
      <c r="A33"/>
      <c r="B33" s="330" t="s">
        <v>204</v>
      </c>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s="72" customFormat="1" ht="14">
      <c r="A37" s="270"/>
      <c r="B37" s="294"/>
      <c r="C37" s="278"/>
      <c r="D37" s="270"/>
      <c r="E37" s="270"/>
      <c r="F37" s="270"/>
      <c r="G37" s="270"/>
      <c r="H37" s="270"/>
      <c r="I37" s="270"/>
      <c r="J37" s="270"/>
      <c r="K37" s="270"/>
      <c r="L37" s="270"/>
      <c r="M37" s="270"/>
      <c r="N37" s="270"/>
    </row>
    <row r="38" spans="1:14" ht="14">
      <c r="A38"/>
      <c r="B38" s="294"/>
      <c r="C38"/>
      <c r="D38"/>
      <c r="E38"/>
      <c r="F38"/>
      <c r="G38"/>
      <c r="H38"/>
      <c r="I38"/>
      <c r="J38"/>
      <c r="K38"/>
      <c r="L38"/>
      <c r="M38"/>
      <c r="N38"/>
    </row>
    <row r="39" spans="1:14" ht="14">
      <c r="A39"/>
      <c r="B39" s="294"/>
      <c r="C39" s="278"/>
      <c r="D39"/>
      <c r="E39"/>
      <c r="F39"/>
      <c r="G39"/>
      <c r="H39"/>
      <c r="I39"/>
      <c r="J39"/>
      <c r="K39"/>
      <c r="L39"/>
      <c r="M39"/>
      <c r="N39"/>
    </row>
    <row r="40" spans="1:14" ht="14">
      <c r="A40"/>
      <c r="B40" s="295"/>
      <c r="C40"/>
      <c r="D40"/>
      <c r="E40"/>
      <c r="F40"/>
      <c r="G40"/>
      <c r="H40"/>
      <c r="I40"/>
      <c r="J40"/>
      <c r="K40"/>
      <c r="L40"/>
      <c r="M40"/>
      <c r="N40"/>
    </row>
    <row r="41" spans="1:14" ht="14">
      <c r="A41"/>
      <c r="B41" s="295"/>
      <c r="C41"/>
      <c r="D41"/>
      <c r="E41"/>
      <c r="F41"/>
      <c r="G41"/>
      <c r="H41"/>
      <c r="I41"/>
      <c r="J41"/>
      <c r="K41"/>
      <c r="L41"/>
      <c r="M41"/>
      <c r="N41"/>
    </row>
    <row r="42" spans="1:14" ht="14">
      <c r="A42"/>
      <c r="B42" s="295"/>
      <c r="C42"/>
      <c r="D42"/>
      <c r="E42"/>
      <c r="F42"/>
      <c r="G42"/>
      <c r="H42"/>
      <c r="I42"/>
      <c r="J42"/>
      <c r="K42"/>
      <c r="L42"/>
      <c r="M42"/>
      <c r="N42"/>
    </row>
    <row r="43" spans="1:14" ht="14">
      <c r="A43"/>
      <c r="B43" s="295"/>
      <c r="C43"/>
      <c r="D43"/>
      <c r="E43"/>
      <c r="F43"/>
      <c r="G43"/>
      <c r="H43"/>
      <c r="I43"/>
      <c r="J43"/>
      <c r="K43"/>
      <c r="L43"/>
      <c r="M43"/>
      <c r="N43"/>
    </row>
    <row r="44" spans="1:14" ht="14">
      <c r="A44"/>
      <c r="B44" s="295"/>
      <c r="C44"/>
      <c r="D44"/>
      <c r="E44"/>
      <c r="F44"/>
      <c r="G44"/>
      <c r="H44"/>
      <c r="I44"/>
      <c r="J44"/>
      <c r="K44"/>
      <c r="L44"/>
      <c r="M44"/>
      <c r="N44"/>
    </row>
    <row r="45" spans="1:14" ht="14">
      <c r="A45"/>
      <c r="B45" s="295"/>
      <c r="C45"/>
      <c r="D45"/>
      <c r="E45"/>
      <c r="F45"/>
      <c r="G45"/>
      <c r="H45"/>
      <c r="I45"/>
      <c r="J45"/>
      <c r="K45"/>
      <c r="L45"/>
      <c r="M45"/>
      <c r="N45"/>
    </row>
    <row r="46" spans="1:14" ht="14">
      <c r="A46"/>
      <c r="B46" s="295"/>
      <c r="C46"/>
      <c r="D46"/>
      <c r="E46"/>
      <c r="F46"/>
      <c r="G46"/>
      <c r="H46"/>
      <c r="I46"/>
      <c r="J46"/>
      <c r="K46"/>
      <c r="L46"/>
      <c r="M46"/>
      <c r="N46"/>
    </row>
    <row r="47" spans="1:14" ht="14">
      <c r="A47"/>
      <c r="B47" s="295"/>
      <c r="C47"/>
      <c r="D47"/>
      <c r="E47"/>
      <c r="F47"/>
      <c r="G47"/>
      <c r="H47"/>
      <c r="I47"/>
      <c r="J47"/>
      <c r="K47"/>
      <c r="L47"/>
      <c r="M47"/>
      <c r="N47"/>
    </row>
    <row r="48" spans="1:14" ht="14">
      <c r="A48"/>
      <c r="B48" s="295"/>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ht="19">
      <c r="A61" s="715" t="s">
        <v>129</v>
      </c>
      <c r="B61" s="715"/>
      <c r="C61" s="715"/>
      <c r="D61" s="715"/>
      <c r="E61" s="715"/>
      <c r="F61" s="715"/>
      <c r="G61" s="715"/>
      <c r="H61" s="715"/>
      <c r="I61" s="715"/>
      <c r="J61" s="715"/>
      <c r="K61" s="715"/>
      <c r="L61" s="715"/>
      <c r="M61" s="715"/>
      <c r="N61" s="715"/>
    </row>
    <row r="62" spans="1:14" ht="22.5" customHeight="1"/>
  </sheetData>
  <sheetProtection sheet="1" selectLockedCells="1"/>
  <mergeCells count="15">
    <mergeCell ref="A61:N61"/>
    <mergeCell ref="P31:AA31"/>
    <mergeCell ref="B21:C26"/>
    <mergeCell ref="D21:E23"/>
    <mergeCell ref="F21:L23"/>
    <mergeCell ref="D24:E26"/>
    <mergeCell ref="F24:L26"/>
    <mergeCell ref="B31:M31"/>
    <mergeCell ref="B16:E18"/>
    <mergeCell ref="F16:L18"/>
    <mergeCell ref="K1:M1"/>
    <mergeCell ref="K2:M4"/>
    <mergeCell ref="A8:M8"/>
    <mergeCell ref="B11:E13"/>
    <mergeCell ref="F11:L13"/>
  </mergeCells>
  <phoneticPr fontId="5"/>
  <conditionalFormatting sqref="D21:L23">
    <cfRule type="expression" dxfId="158" priority="3">
      <formula>$D$24="○"</formula>
    </cfRule>
  </conditionalFormatting>
  <conditionalFormatting sqref="D21:L26">
    <cfRule type="expression" dxfId="157" priority="5">
      <formula>$F$16=""</formula>
    </cfRule>
    <cfRule type="expression" dxfId="156" priority="6">
      <formula>$F$11=""</formula>
    </cfRule>
  </conditionalFormatting>
  <conditionalFormatting sqref="D24:L26">
    <cfRule type="expression" dxfId="155" priority="1">
      <formula>$D$21="○"</formula>
    </cfRule>
  </conditionalFormatting>
  <conditionalFormatting sqref="F16:L18">
    <cfRule type="expression" dxfId="154" priority="4">
      <formula>$F$11=""</formula>
    </cfRule>
  </conditionalFormatting>
  <dataValidations disablePrompts="1" count="2">
    <dataValidation type="list" allowBlank="1" showInputMessage="1" showErrorMessage="1" sqref="D21:E22 D24:E25" xr:uid="{00000000-0002-0000-1000-000000000000}">
      <formula1>"○"</formula1>
    </dataValidation>
    <dataValidation type="list" allowBlank="1" showInputMessage="1" showErrorMessage="1" sqref="D23:E23 D26:E26" xr:uid="{00000000-0002-0000-1000-000001000000}">
      <formula1>$N$10:$N$11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0070C0"/>
    <pageSetUpPr fitToPage="1"/>
  </sheetPr>
  <dimension ref="A1:BQ8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1" customWidth="1"/>
    <col min="16" max="28" width="6.453125" style="60"/>
    <col min="29" max="68" width="6.453125" style="1"/>
    <col min="69" max="69" width="0" style="1" hidden="1" customWidth="1"/>
    <col min="70" max="16384" width="6.453125" style="1"/>
  </cols>
  <sheetData>
    <row r="1" spans="1:32" ht="25.5">
      <c r="A1"/>
      <c r="B1"/>
      <c r="C1"/>
      <c r="D1"/>
      <c r="E1"/>
      <c r="F1"/>
      <c r="G1"/>
      <c r="H1"/>
      <c r="I1"/>
      <c r="J1" s="405"/>
      <c r="K1" s="820" t="s">
        <v>543</v>
      </c>
      <c r="L1" s="820"/>
      <c r="M1" s="820"/>
      <c r="N1"/>
      <c r="Z1" s="71"/>
      <c r="AA1" s="71"/>
      <c r="AB1" s="71"/>
      <c r="AC1" s="63"/>
      <c r="AD1" s="63"/>
      <c r="AE1" s="63"/>
      <c r="AF1" s="63"/>
    </row>
    <row r="2" spans="1:32" ht="13.5" customHeight="1">
      <c r="A2" s="288"/>
      <c r="B2"/>
      <c r="C2"/>
      <c r="D2"/>
      <c r="E2"/>
      <c r="F2"/>
      <c r="G2"/>
      <c r="H2"/>
      <c r="I2"/>
      <c r="J2"/>
      <c r="K2" s="1302" t="s">
        <v>205</v>
      </c>
      <c r="L2" s="1302"/>
      <c r="M2" s="1302"/>
      <c r="N2"/>
    </row>
    <row r="3" spans="1:32" ht="13.5" customHeight="1">
      <c r="A3"/>
      <c r="B3"/>
      <c r="C3"/>
      <c r="D3"/>
      <c r="E3"/>
      <c r="F3"/>
      <c r="G3"/>
      <c r="H3"/>
      <c r="I3"/>
      <c r="J3"/>
      <c r="K3" s="1302"/>
      <c r="L3" s="1302"/>
      <c r="M3" s="1302"/>
      <c r="N3"/>
    </row>
    <row r="4" spans="1:32" ht="13.5" customHeight="1">
      <c r="A4"/>
      <c r="B4"/>
      <c r="C4"/>
      <c r="D4"/>
      <c r="E4"/>
      <c r="F4"/>
      <c r="G4"/>
      <c r="H4"/>
      <c r="I4"/>
      <c r="J4"/>
      <c r="K4" s="1302"/>
      <c r="L4" s="1302"/>
      <c r="M4" s="1302"/>
      <c r="N4"/>
    </row>
    <row r="5" spans="1:32">
      <c r="A5"/>
      <c r="B5"/>
      <c r="C5"/>
      <c r="D5"/>
      <c r="E5"/>
      <c r="F5"/>
      <c r="G5"/>
      <c r="H5"/>
      <c r="I5"/>
      <c r="J5"/>
      <c r="K5"/>
      <c r="L5"/>
      <c r="M5"/>
      <c r="N5"/>
    </row>
    <row r="6" spans="1:32">
      <c r="A6"/>
      <c r="B6"/>
      <c r="C6"/>
      <c r="D6"/>
      <c r="E6"/>
      <c r="F6"/>
      <c r="G6"/>
      <c r="H6"/>
      <c r="I6"/>
      <c r="J6"/>
      <c r="K6"/>
      <c r="L6"/>
      <c r="M6"/>
      <c r="N6"/>
    </row>
    <row r="7" spans="1:32">
      <c r="A7"/>
      <c r="B7"/>
      <c r="C7"/>
      <c r="D7"/>
      <c r="E7"/>
      <c r="F7"/>
      <c r="G7"/>
      <c r="H7"/>
      <c r="I7"/>
      <c r="J7"/>
      <c r="K7"/>
      <c r="L7"/>
      <c r="M7"/>
      <c r="N7"/>
    </row>
    <row r="8" spans="1:32" ht="16.5">
      <c r="A8" s="835" t="s">
        <v>206</v>
      </c>
      <c r="B8" s="835"/>
      <c r="C8" s="835"/>
      <c r="D8" s="835"/>
      <c r="E8" s="835"/>
      <c r="F8" s="835"/>
      <c r="G8" s="835"/>
      <c r="H8" s="835"/>
      <c r="I8" s="835"/>
      <c r="J8" s="835"/>
      <c r="K8" s="835"/>
      <c r="L8" s="835"/>
      <c r="M8" s="835"/>
      <c r="N8"/>
    </row>
    <row r="9" spans="1:32">
      <c r="A9" s="3"/>
      <c r="B9" s="3"/>
      <c r="C9" s="3"/>
      <c r="D9" s="3"/>
      <c r="E9" s="3"/>
      <c r="F9" s="3"/>
      <c r="G9" s="3"/>
      <c r="H9" s="3"/>
      <c r="I9" s="3"/>
      <c r="J9" s="3"/>
      <c r="K9" s="3"/>
      <c r="L9" s="3"/>
      <c r="M9" s="3"/>
      <c r="N9"/>
    </row>
    <row r="10" spans="1:32">
      <c r="A10"/>
      <c r="B10"/>
      <c r="C10"/>
      <c r="D10"/>
      <c r="E10"/>
      <c r="F10"/>
      <c r="G10"/>
      <c r="H10"/>
      <c r="I10"/>
      <c r="J10"/>
      <c r="K10"/>
      <c r="L10"/>
      <c r="M10"/>
      <c r="N10"/>
    </row>
    <row r="11" spans="1:32" ht="13.5" customHeight="1">
      <c r="A11"/>
      <c r="B11" s="1314" t="s">
        <v>199</v>
      </c>
      <c r="C11" s="1314"/>
      <c r="D11" s="1314"/>
      <c r="E11" s="1314"/>
      <c r="F11" s="1341"/>
      <c r="G11" s="1341"/>
      <c r="H11" s="1341"/>
      <c r="I11" s="1341"/>
      <c r="J11" s="1341"/>
      <c r="K11" s="1341"/>
      <c r="L11" s="1341"/>
      <c r="M11"/>
      <c r="N11"/>
    </row>
    <row r="12" spans="1:32" ht="13.5" customHeight="1">
      <c r="A12"/>
      <c r="B12" s="1314"/>
      <c r="C12" s="1314"/>
      <c r="D12" s="1314"/>
      <c r="E12" s="1314"/>
      <c r="F12" s="1341"/>
      <c r="G12" s="1341"/>
      <c r="H12" s="1341"/>
      <c r="I12" s="1341"/>
      <c r="J12" s="1341"/>
      <c r="K12" s="1341"/>
      <c r="L12" s="1341"/>
      <c r="M12"/>
      <c r="N12"/>
    </row>
    <row r="13" spans="1:32" ht="13.5" customHeight="1">
      <c r="A13"/>
      <c r="B13" s="1314"/>
      <c r="C13" s="1314"/>
      <c r="D13" s="1314"/>
      <c r="E13" s="1314"/>
      <c r="F13" s="1341"/>
      <c r="G13" s="1341"/>
      <c r="H13" s="1341"/>
      <c r="I13" s="1341"/>
      <c r="J13" s="1341"/>
      <c r="K13" s="1341"/>
      <c r="L13" s="1341"/>
      <c r="M13"/>
      <c r="N13" s="340"/>
    </row>
    <row r="14" spans="1:32" ht="13.5" customHeight="1">
      <c r="A14"/>
      <c r="B14" s="31"/>
      <c r="C14" s="31"/>
      <c r="D14" s="31"/>
      <c r="E14" s="31"/>
      <c r="F14" s="32"/>
      <c r="G14" s="32"/>
      <c r="H14" s="32"/>
      <c r="I14" s="32"/>
      <c r="J14" s="32"/>
      <c r="K14" s="32"/>
      <c r="L14" s="32"/>
      <c r="M14"/>
      <c r="N14" s="340"/>
    </row>
    <row r="15" spans="1:32" ht="13.5" customHeight="1">
      <c r="A15"/>
      <c r="B15" s="31"/>
      <c r="C15" s="31"/>
      <c r="D15" s="31"/>
      <c r="E15" s="31"/>
      <c r="F15" s="32"/>
      <c r="G15" s="32"/>
      <c r="H15" s="32"/>
      <c r="I15" s="32"/>
      <c r="J15" s="32"/>
      <c r="K15" s="32"/>
      <c r="L15" s="32"/>
      <c r="M15"/>
      <c r="N15" s="340"/>
    </row>
    <row r="16" spans="1:32" ht="13.5" customHeight="1">
      <c r="A16"/>
      <c r="B16" s="1313" t="s">
        <v>207</v>
      </c>
      <c r="C16" s="1313"/>
      <c r="D16" s="1337"/>
      <c r="E16" s="1337"/>
      <c r="F16" s="1338" t="s">
        <v>73</v>
      </c>
      <c r="G16" s="1338"/>
      <c r="H16" s="1338"/>
      <c r="I16" s="1338"/>
      <c r="J16" s="1338"/>
      <c r="K16" s="1338"/>
      <c r="L16" s="1338"/>
      <c r="M16" s="274"/>
      <c r="N16" s="378"/>
    </row>
    <row r="17" spans="1:40" ht="13.5" customHeight="1">
      <c r="A17"/>
      <c r="B17" s="1313"/>
      <c r="C17" s="1313"/>
      <c r="D17" s="1337"/>
      <c r="E17" s="1337"/>
      <c r="F17" s="1338"/>
      <c r="G17" s="1338"/>
      <c r="H17" s="1338"/>
      <c r="I17" s="1338"/>
      <c r="J17" s="1338"/>
      <c r="K17" s="1338"/>
      <c r="L17" s="1338"/>
      <c r="M17" s="274"/>
      <c r="N17" s="378"/>
    </row>
    <row r="18" spans="1:40" ht="13.5" customHeight="1">
      <c r="A18"/>
      <c r="B18" s="1313"/>
      <c r="C18" s="1313"/>
      <c r="D18" s="1337"/>
      <c r="E18" s="1337"/>
      <c r="F18" s="1338"/>
      <c r="G18" s="1338"/>
      <c r="H18" s="1338"/>
      <c r="I18" s="1338"/>
      <c r="J18" s="1338"/>
      <c r="K18" s="1338"/>
      <c r="L18" s="1338"/>
      <c r="M18" s="274"/>
      <c r="N18" s="340"/>
    </row>
    <row r="19" spans="1:40" ht="13.5" customHeight="1">
      <c r="A19"/>
      <c r="B19" s="1313"/>
      <c r="C19" s="1313"/>
      <c r="D19" s="1337"/>
      <c r="E19" s="1337"/>
      <c r="F19" s="1340" t="s">
        <v>8</v>
      </c>
      <c r="G19" s="1340"/>
      <c r="H19" s="1340"/>
      <c r="I19" s="1340"/>
      <c r="J19" s="1340"/>
      <c r="K19" s="1340"/>
      <c r="L19" s="1340"/>
      <c r="M19" s="274"/>
      <c r="N19"/>
    </row>
    <row r="20" spans="1:40" ht="13.5" customHeight="1">
      <c r="A20"/>
      <c r="B20" s="1313"/>
      <c r="C20" s="1313"/>
      <c r="D20" s="1337"/>
      <c r="E20" s="1337"/>
      <c r="F20" s="1340"/>
      <c r="G20" s="1340"/>
      <c r="H20" s="1340"/>
      <c r="I20" s="1340"/>
      <c r="J20" s="1340"/>
      <c r="K20" s="1340"/>
      <c r="L20" s="1340"/>
      <c r="M20" s="274"/>
      <c r="N20"/>
      <c r="AN20"/>
    </row>
    <row r="21" spans="1:40" ht="13.5" customHeight="1">
      <c r="A21"/>
      <c r="B21" s="1313"/>
      <c r="C21" s="1313"/>
      <c r="D21" s="1337"/>
      <c r="E21" s="1337"/>
      <c r="F21" s="1340"/>
      <c r="G21" s="1340"/>
      <c r="H21" s="1340"/>
      <c r="I21" s="1340"/>
      <c r="J21" s="1340"/>
      <c r="K21" s="1340"/>
      <c r="L21" s="1340"/>
      <c r="M21"/>
      <c r="N21"/>
    </row>
    <row r="22" spans="1:40">
      <c r="A22"/>
      <c r="B22"/>
      <c r="C22"/>
      <c r="D22" s="21" t="str">
        <f>IF(COUNTBLANK(D16:E21)=12,"　↑　該当する方に○",IF(COUNTBLANK(D16:E21)=10,"　↑　どちらか一方に○",""))</f>
        <v>　↑　該当する方に○</v>
      </c>
      <c r="E22" s="6"/>
      <c r="F22"/>
      <c r="G22"/>
      <c r="H22"/>
      <c r="I22"/>
      <c r="J22"/>
      <c r="K22"/>
      <c r="L22"/>
      <c r="M22"/>
      <c r="N22"/>
    </row>
    <row r="23" spans="1:40">
      <c r="A23"/>
      <c r="B23" s="3"/>
      <c r="C23" s="3"/>
      <c r="D23" s="26"/>
      <c r="E23" s="26"/>
      <c r="F23" s="26"/>
      <c r="G23" s="26"/>
      <c r="H23" s="26"/>
      <c r="I23" s="26"/>
      <c r="J23" s="26"/>
      <c r="K23" s="26"/>
      <c r="L23" s="26"/>
      <c r="M23"/>
      <c r="N23"/>
    </row>
    <row r="24" spans="1:40">
      <c r="A24"/>
      <c r="B24"/>
      <c r="C24"/>
      <c r="D24"/>
      <c r="E24"/>
      <c r="F24"/>
      <c r="G24"/>
      <c r="H24"/>
      <c r="I24"/>
      <c r="J24"/>
      <c r="K24"/>
      <c r="L24"/>
      <c r="M24"/>
      <c r="N24"/>
    </row>
    <row r="25" spans="1:40">
      <c r="A25"/>
      <c r="B25"/>
      <c r="C25"/>
      <c r="D25"/>
      <c r="E25"/>
      <c r="F25"/>
      <c r="G25"/>
      <c r="H25"/>
      <c r="I25"/>
      <c r="J25"/>
      <c r="K25"/>
      <c r="L25"/>
      <c r="M25"/>
      <c r="N25"/>
    </row>
    <row r="26" spans="1:40">
      <c r="A26"/>
      <c r="B26"/>
      <c r="C26"/>
      <c r="D26"/>
      <c r="E26"/>
      <c r="F26"/>
      <c r="G26"/>
      <c r="H26"/>
      <c r="I26"/>
      <c r="J26"/>
      <c r="K26"/>
      <c r="L26"/>
      <c r="M26"/>
      <c r="N26"/>
    </row>
    <row r="27" spans="1:40">
      <c r="A27"/>
      <c r="B27" t="s">
        <v>7</v>
      </c>
      <c r="C27"/>
      <c r="D27"/>
      <c r="E27"/>
      <c r="F27"/>
      <c r="G27"/>
      <c r="H27"/>
      <c r="I27"/>
      <c r="J27"/>
      <c r="K27"/>
      <c r="L27"/>
      <c r="M27"/>
      <c r="N27"/>
    </row>
    <row r="28" spans="1:40" ht="13.5" customHeight="1">
      <c r="A28"/>
      <c r="B28" s="1314" t="s">
        <v>208</v>
      </c>
      <c r="C28" s="1314"/>
      <c r="D28" s="1342" t="s">
        <v>282</v>
      </c>
      <c r="E28" s="1343"/>
      <c r="F28" s="1343"/>
      <c r="G28" s="1343"/>
      <c r="H28" s="1348"/>
      <c r="I28" s="1351" t="s">
        <v>147</v>
      </c>
      <c r="J28" s="1351"/>
      <c r="K28" s="1351"/>
      <c r="L28" s="1352"/>
      <c r="M28"/>
      <c r="N28"/>
    </row>
    <row r="29" spans="1:40" ht="13.5" customHeight="1">
      <c r="A29"/>
      <c r="B29" s="1314"/>
      <c r="C29" s="1314"/>
      <c r="D29" s="1344"/>
      <c r="E29" s="1345"/>
      <c r="F29" s="1345"/>
      <c r="G29" s="1345"/>
      <c r="H29" s="1349"/>
      <c r="I29" s="1353"/>
      <c r="J29" s="1353"/>
      <c r="K29" s="1353"/>
      <c r="L29" s="1354"/>
      <c r="M29"/>
      <c r="N29"/>
    </row>
    <row r="30" spans="1:40" ht="13.5" customHeight="1">
      <c r="A30"/>
      <c r="B30" s="1314"/>
      <c r="C30" s="1314"/>
      <c r="D30" s="1346"/>
      <c r="E30" s="1347"/>
      <c r="F30" s="1347"/>
      <c r="G30" s="1347"/>
      <c r="H30" s="1350"/>
      <c r="I30" s="1355"/>
      <c r="J30" s="1355"/>
      <c r="K30" s="1355"/>
      <c r="L30" s="1356"/>
      <c r="M30"/>
      <c r="N30"/>
    </row>
    <row r="31" spans="1:40" ht="13.5" customHeight="1">
      <c r="A31"/>
      <c r="B31" s="1357" t="s">
        <v>148</v>
      </c>
      <c r="C31" s="1358"/>
      <c r="D31" s="1361"/>
      <c r="E31" s="1362" t="s">
        <v>209</v>
      </c>
      <c r="F31" s="1363"/>
      <c r="G31" s="1363"/>
      <c r="H31" s="1363"/>
      <c r="I31" s="1363"/>
      <c r="J31" s="1363"/>
      <c r="K31" s="1363"/>
      <c r="L31" s="1363"/>
      <c r="M31" s="274"/>
      <c r="N31"/>
    </row>
    <row r="32" spans="1:40">
      <c r="A32"/>
      <c r="B32" s="1359"/>
      <c r="C32" s="1360"/>
      <c r="D32" s="1361"/>
      <c r="E32" s="1363"/>
      <c r="F32" s="1363"/>
      <c r="G32" s="1363"/>
      <c r="H32" s="1363"/>
      <c r="I32" s="1363"/>
      <c r="J32" s="1363"/>
      <c r="K32" s="1363"/>
      <c r="L32" s="1363"/>
      <c r="M32"/>
      <c r="N32"/>
    </row>
    <row r="33" spans="1:28" ht="13.5" customHeight="1">
      <c r="A33"/>
      <c r="B33" s="1364" t="s">
        <v>151</v>
      </c>
      <c r="C33" s="1365"/>
      <c r="D33" s="1368"/>
      <c r="E33" s="1362" t="s">
        <v>210</v>
      </c>
      <c r="F33" s="1363"/>
      <c r="G33" s="1363"/>
      <c r="H33" s="1363"/>
      <c r="I33" s="1363"/>
      <c r="J33" s="1363"/>
      <c r="K33" s="1363"/>
      <c r="L33" s="1363"/>
      <c r="M33" s="274"/>
      <c r="N33"/>
    </row>
    <row r="34" spans="1:28" ht="13.5" customHeight="1">
      <c r="A34"/>
      <c r="B34" s="1364"/>
      <c r="C34" s="1365"/>
      <c r="D34" s="1368"/>
      <c r="E34" s="1363"/>
      <c r="F34" s="1363"/>
      <c r="G34" s="1363"/>
      <c r="H34" s="1363"/>
      <c r="I34" s="1363"/>
      <c r="J34" s="1363"/>
      <c r="K34" s="1363"/>
      <c r="L34" s="1363"/>
      <c r="M34"/>
      <c r="N34"/>
    </row>
    <row r="35" spans="1:28" ht="13.5" customHeight="1">
      <c r="A35"/>
      <c r="B35" s="1364"/>
      <c r="C35" s="1365"/>
      <c r="D35" s="1368"/>
      <c r="E35" s="1362" t="s">
        <v>211</v>
      </c>
      <c r="F35" s="1363"/>
      <c r="G35" s="1363"/>
      <c r="H35" s="1363"/>
      <c r="I35" s="1363"/>
      <c r="J35" s="1363"/>
      <c r="K35" s="1363"/>
      <c r="L35" s="1363"/>
      <c r="M35"/>
      <c r="N35"/>
    </row>
    <row r="36" spans="1:28">
      <c r="A36"/>
      <c r="B36" s="1366"/>
      <c r="C36" s="1367"/>
      <c r="D36" s="1368"/>
      <c r="E36" s="1363"/>
      <c r="F36" s="1363"/>
      <c r="G36" s="1363"/>
      <c r="H36" s="1363"/>
      <c r="I36" s="1363"/>
      <c r="J36" s="1363"/>
      <c r="K36" s="1363"/>
      <c r="L36" s="1363"/>
      <c r="M36"/>
      <c r="N36"/>
    </row>
    <row r="37" spans="1:28">
      <c r="A37"/>
      <c r="B37" s="3"/>
      <c r="C37" s="3"/>
      <c r="D37" s="21" t="str">
        <f>IF(D16&lt;&gt;"○","",IF(D19="○","",IF(COUNTBLANK(D31:D36)=6,"　↑　該当するものに○",IF(COUNTBLANK(D31:D36)&lt;=4,"　↑　いずれか１つに○",""))))</f>
        <v/>
      </c>
      <c r="E37" s="3"/>
      <c r="F37" s="3"/>
      <c r="G37" s="3"/>
      <c r="H37" s="3"/>
      <c r="I37" s="3"/>
      <c r="J37" s="3"/>
      <c r="K37" s="3"/>
      <c r="L37" s="3"/>
      <c r="M37"/>
      <c r="N37"/>
    </row>
    <row r="38" spans="1:28" s="22" customFormat="1">
      <c r="A38" s="270"/>
      <c r="B38" s="336" t="s">
        <v>2</v>
      </c>
      <c r="C38" s="270"/>
      <c r="D38" s="270"/>
      <c r="E38" s="270"/>
      <c r="F38" s="270"/>
      <c r="G38" s="270"/>
      <c r="H38" s="270"/>
      <c r="I38" s="270"/>
      <c r="J38" s="270"/>
      <c r="K38" s="270"/>
      <c r="L38" s="270"/>
      <c r="M38" s="270"/>
      <c r="N38" s="270"/>
      <c r="P38" s="72"/>
      <c r="Q38" s="72"/>
      <c r="R38" s="72"/>
      <c r="S38" s="72"/>
      <c r="T38" s="72"/>
      <c r="U38" s="72"/>
      <c r="V38" s="72"/>
      <c r="W38" s="72"/>
      <c r="X38" s="72"/>
      <c r="Y38" s="72"/>
      <c r="Z38" s="72"/>
      <c r="AA38" s="72"/>
      <c r="AB38" s="72"/>
    </row>
    <row r="39" spans="1:28" s="22" customFormat="1">
      <c r="A39" s="270"/>
      <c r="B39" s="270"/>
      <c r="C39" s="270"/>
      <c r="D39" s="270"/>
      <c r="E39" s="270"/>
      <c r="F39" s="270"/>
      <c r="G39" s="270"/>
      <c r="H39" s="270"/>
      <c r="I39" s="270"/>
      <c r="J39" s="270"/>
      <c r="K39" s="270"/>
      <c r="L39" s="270"/>
      <c r="M39" s="270"/>
      <c r="N39" s="270"/>
      <c r="P39" s="72"/>
      <c r="Q39" s="72"/>
      <c r="R39" s="72"/>
      <c r="S39" s="72"/>
      <c r="T39" s="72"/>
      <c r="U39" s="72"/>
      <c r="V39" s="72"/>
      <c r="W39" s="72"/>
      <c r="X39" s="72"/>
      <c r="Y39" s="72"/>
      <c r="Z39" s="72"/>
      <c r="AA39" s="72"/>
      <c r="AB39" s="72"/>
    </row>
    <row r="40" spans="1:28" s="22" customFormat="1" ht="13.5" customHeight="1">
      <c r="A40" s="270"/>
      <c r="B40" s="1312" t="s">
        <v>108</v>
      </c>
      <c r="C40" s="1312"/>
      <c r="D40" s="1312"/>
      <c r="E40" s="1312"/>
      <c r="F40" s="1312"/>
      <c r="G40" s="1312"/>
      <c r="H40" s="1312"/>
      <c r="I40" s="1312"/>
      <c r="J40" s="1312"/>
      <c r="K40" s="1312"/>
      <c r="L40" s="1312"/>
      <c r="M40" s="1312"/>
      <c r="N40" s="270"/>
      <c r="P40" s="1336"/>
      <c r="Q40" s="1336"/>
      <c r="R40" s="1336"/>
      <c r="S40" s="1336"/>
      <c r="T40" s="1336"/>
      <c r="U40" s="1336"/>
      <c r="V40" s="1336"/>
      <c r="W40" s="1336"/>
      <c r="X40" s="1336"/>
      <c r="Y40" s="1336"/>
      <c r="Z40" s="1336"/>
      <c r="AA40" s="1336"/>
      <c r="AB40" s="72"/>
    </row>
    <row r="41" spans="1:28" s="22" customFormat="1">
      <c r="A41" s="270"/>
      <c r="B41" s="330" t="s">
        <v>109</v>
      </c>
      <c r="C41" s="270"/>
      <c r="D41" s="270"/>
      <c r="E41" s="270"/>
      <c r="F41" s="270"/>
      <c r="G41" s="270"/>
      <c r="H41" s="270"/>
      <c r="I41" s="270"/>
      <c r="J41" s="270"/>
      <c r="K41" s="270"/>
      <c r="L41" s="270"/>
      <c r="M41" s="270"/>
      <c r="N41" s="270"/>
      <c r="P41" s="73"/>
      <c r="Q41" s="72"/>
      <c r="R41" s="72"/>
      <c r="S41" s="72"/>
      <c r="T41" s="72"/>
      <c r="U41" s="72"/>
      <c r="V41" s="72"/>
      <c r="W41" s="72"/>
      <c r="X41" s="72"/>
      <c r="Y41" s="72"/>
      <c r="Z41" s="72"/>
      <c r="AA41" s="72"/>
      <c r="AB41" s="72"/>
    </row>
    <row r="42" spans="1:28">
      <c r="A42"/>
      <c r="B42" s="330" t="s">
        <v>110</v>
      </c>
      <c r="C42"/>
      <c r="D42"/>
      <c r="E42"/>
      <c r="F42"/>
      <c r="G42"/>
      <c r="H42"/>
      <c r="I42"/>
      <c r="J42"/>
      <c r="K42"/>
      <c r="L42"/>
      <c r="M42"/>
      <c r="N42"/>
    </row>
    <row r="43" spans="1:28">
      <c r="A43"/>
      <c r="B43"/>
      <c r="C43"/>
      <c r="D43"/>
      <c r="E43"/>
      <c r="F43"/>
      <c r="G43"/>
      <c r="H43"/>
      <c r="I43"/>
      <c r="J43"/>
      <c r="K43"/>
      <c r="L43"/>
      <c r="M43"/>
      <c r="N43"/>
    </row>
    <row r="44" spans="1:28">
      <c r="A44"/>
      <c r="B44"/>
      <c r="C44"/>
      <c r="D44"/>
      <c r="E44"/>
      <c r="F44"/>
      <c r="G44"/>
      <c r="H44"/>
      <c r="I44"/>
      <c r="J44"/>
      <c r="K44"/>
      <c r="L44"/>
      <c r="M44"/>
      <c r="N44"/>
    </row>
    <row r="45" spans="1:28">
      <c r="A45"/>
      <c r="B45" s="3"/>
      <c r="C45" s="3"/>
      <c r="D45" s="3"/>
      <c r="E45" s="3"/>
      <c r="F45" s="3"/>
      <c r="G45" s="3"/>
      <c r="H45" s="3"/>
      <c r="I45" s="3"/>
      <c r="J45" s="3"/>
      <c r="K45" s="3"/>
      <c r="L45" s="3"/>
      <c r="M45"/>
      <c r="N45"/>
    </row>
    <row r="46" spans="1:28">
      <c r="A46"/>
      <c r="B46"/>
      <c r="C46"/>
      <c r="D46"/>
      <c r="E46"/>
      <c r="F46"/>
      <c r="G46"/>
      <c r="H46"/>
      <c r="I46"/>
      <c r="J46"/>
      <c r="K46"/>
      <c r="L46"/>
      <c r="M46"/>
      <c r="N46"/>
    </row>
    <row r="47" spans="1:28">
      <c r="A47"/>
      <c r="B47"/>
      <c r="C47"/>
      <c r="D47"/>
      <c r="E47"/>
      <c r="F47"/>
      <c r="G47"/>
      <c r="H47"/>
      <c r="I47"/>
      <c r="J47"/>
      <c r="K47"/>
      <c r="L47"/>
      <c r="M47"/>
      <c r="N47"/>
    </row>
    <row r="48" spans="1:28">
      <c r="A48"/>
      <c r="B48"/>
      <c r="C48"/>
      <c r="D48"/>
      <c r="E48"/>
      <c r="F48"/>
      <c r="G48"/>
      <c r="H48"/>
      <c r="I48"/>
      <c r="J48"/>
      <c r="K48"/>
      <c r="L48"/>
      <c r="M48"/>
      <c r="N48"/>
    </row>
    <row r="49" spans="1:28">
      <c r="A49"/>
      <c r="B49"/>
      <c r="C49"/>
      <c r="D49"/>
      <c r="E49"/>
      <c r="F49"/>
      <c r="G49"/>
      <c r="H49"/>
      <c r="I49"/>
      <c r="J49"/>
      <c r="K49"/>
      <c r="L49"/>
      <c r="M49"/>
      <c r="N49"/>
    </row>
    <row r="50" spans="1:28">
      <c r="A50"/>
      <c r="B50"/>
      <c r="C50"/>
      <c r="D50"/>
      <c r="E50"/>
      <c r="F50"/>
      <c r="G50"/>
      <c r="H50"/>
      <c r="I50"/>
      <c r="J50"/>
      <c r="K50"/>
      <c r="L50"/>
      <c r="M50"/>
      <c r="N50"/>
    </row>
    <row r="51" spans="1:28">
      <c r="A51"/>
      <c r="B51"/>
      <c r="C51"/>
      <c r="D51"/>
      <c r="E51"/>
      <c r="F51"/>
      <c r="G51"/>
      <c r="H51"/>
      <c r="I51"/>
      <c r="J51"/>
      <c r="K51"/>
      <c r="L51"/>
      <c r="M51"/>
      <c r="N51"/>
    </row>
    <row r="52" spans="1:28">
      <c r="A52"/>
      <c r="B52"/>
      <c r="C52"/>
      <c r="D52"/>
      <c r="E52"/>
      <c r="F52"/>
      <c r="G52"/>
      <c r="H52"/>
      <c r="I52"/>
      <c r="J52"/>
      <c r="K52"/>
      <c r="L52"/>
      <c r="M52"/>
      <c r="N52"/>
    </row>
    <row r="53" spans="1:28" s="22" customFormat="1" ht="14">
      <c r="A53" s="270"/>
      <c r="B53" s="294"/>
      <c r="C53" s="270"/>
      <c r="D53" s="270"/>
      <c r="E53" s="270"/>
      <c r="F53" s="270"/>
      <c r="G53" s="270"/>
      <c r="H53" s="270"/>
      <c r="I53" s="270"/>
      <c r="J53" s="270"/>
      <c r="K53" s="270"/>
      <c r="L53" s="270"/>
      <c r="M53" s="270"/>
      <c r="N53" s="270"/>
      <c r="P53" s="72"/>
      <c r="Q53" s="72"/>
      <c r="R53" s="72"/>
      <c r="S53" s="72"/>
      <c r="T53" s="72"/>
      <c r="U53" s="72"/>
      <c r="V53" s="72"/>
      <c r="W53" s="72"/>
      <c r="X53" s="72"/>
      <c r="Y53" s="72"/>
      <c r="Z53" s="72"/>
      <c r="AA53" s="72"/>
      <c r="AB53" s="72"/>
    </row>
    <row r="54" spans="1:28">
      <c r="A54"/>
      <c r="B54"/>
      <c r="C54"/>
      <c r="D54"/>
      <c r="E54"/>
      <c r="F54"/>
      <c r="G54"/>
      <c r="H54"/>
      <c r="I54"/>
      <c r="J54"/>
      <c r="K54"/>
      <c r="L54"/>
      <c r="M54"/>
      <c r="N54"/>
    </row>
    <row r="55" spans="1:28">
      <c r="A55"/>
      <c r="B55"/>
      <c r="C55"/>
      <c r="D55"/>
      <c r="E55"/>
      <c r="F55"/>
      <c r="G55"/>
      <c r="H55"/>
      <c r="I55"/>
      <c r="J55"/>
      <c r="K55"/>
      <c r="L55"/>
      <c r="M55"/>
      <c r="N55"/>
    </row>
    <row r="56" spans="1:28">
      <c r="A56"/>
      <c r="B56"/>
      <c r="C56"/>
      <c r="D56"/>
      <c r="E56"/>
      <c r="F56"/>
      <c r="G56"/>
      <c r="H56"/>
      <c r="I56"/>
      <c r="J56"/>
      <c r="K56"/>
      <c r="L56"/>
      <c r="M56"/>
      <c r="N56"/>
    </row>
    <row r="57" spans="1:28">
      <c r="A57"/>
      <c r="B57"/>
      <c r="C57"/>
      <c r="D57"/>
      <c r="E57"/>
      <c r="F57"/>
      <c r="G57"/>
      <c r="H57"/>
      <c r="I57"/>
      <c r="J57"/>
      <c r="K57"/>
      <c r="L57"/>
      <c r="M57"/>
      <c r="N57"/>
    </row>
    <row r="58" spans="1:28">
      <c r="A58"/>
      <c r="B58"/>
      <c r="C58"/>
      <c r="D58"/>
      <c r="E58"/>
      <c r="F58"/>
      <c r="G58"/>
      <c r="H58"/>
      <c r="I58"/>
      <c r="J58"/>
      <c r="K58"/>
      <c r="L58"/>
      <c r="M58"/>
      <c r="N58"/>
    </row>
    <row r="59" spans="1:28">
      <c r="A59"/>
      <c r="B59"/>
      <c r="C59"/>
      <c r="D59"/>
      <c r="E59"/>
      <c r="F59"/>
      <c r="G59"/>
      <c r="H59"/>
      <c r="I59"/>
      <c r="J59"/>
      <c r="K59"/>
      <c r="L59"/>
      <c r="M59"/>
      <c r="N59"/>
    </row>
    <row r="60" spans="1:28">
      <c r="A60"/>
      <c r="B60"/>
      <c r="C60"/>
      <c r="D60"/>
      <c r="E60"/>
      <c r="F60"/>
      <c r="G60"/>
      <c r="H60"/>
      <c r="I60"/>
      <c r="J60"/>
      <c r="K60"/>
      <c r="L60"/>
      <c r="M60"/>
      <c r="N60"/>
    </row>
    <row r="61" spans="1:28" ht="19">
      <c r="A61" s="715" t="s">
        <v>111</v>
      </c>
      <c r="B61" s="715"/>
      <c r="C61" s="715"/>
      <c r="D61" s="715"/>
      <c r="E61" s="715"/>
      <c r="F61" s="715"/>
      <c r="G61" s="715"/>
      <c r="H61" s="715"/>
      <c r="I61" s="715"/>
      <c r="J61" s="715"/>
      <c r="K61" s="715"/>
      <c r="L61" s="715"/>
      <c r="M61" s="715"/>
      <c r="N61" s="715"/>
    </row>
    <row r="62" spans="1:28" ht="22.5" customHeight="1"/>
    <row r="79" spans="69:69">
      <c r="BQ79" s="48">
        <v>1</v>
      </c>
    </row>
    <row r="80" spans="69:69">
      <c r="BQ80" s="48" t="s">
        <v>212</v>
      </c>
    </row>
    <row r="81" spans="69:69">
      <c r="BQ81" s="48">
        <v>2</v>
      </c>
    </row>
    <row r="82" spans="69:69">
      <c r="BQ82" s="48" t="s">
        <v>213</v>
      </c>
    </row>
  </sheetData>
  <sheetProtection sheet="1" selectLockedCells="1"/>
  <mergeCells count="25">
    <mergeCell ref="A61:N61"/>
    <mergeCell ref="P40:AA40"/>
    <mergeCell ref="B33:C36"/>
    <mergeCell ref="D33:D34"/>
    <mergeCell ref="E33:L34"/>
    <mergeCell ref="D35:D36"/>
    <mergeCell ref="E35:L36"/>
    <mergeCell ref="B40:M40"/>
    <mergeCell ref="B28:C30"/>
    <mergeCell ref="D28:G30"/>
    <mergeCell ref="H28:H30"/>
    <mergeCell ref="I28:L30"/>
    <mergeCell ref="B31:C32"/>
    <mergeCell ref="D31:D32"/>
    <mergeCell ref="E31:L32"/>
    <mergeCell ref="K1:M1"/>
    <mergeCell ref="K2:M4"/>
    <mergeCell ref="A8:M8"/>
    <mergeCell ref="B11:E13"/>
    <mergeCell ref="F11:L13"/>
    <mergeCell ref="B16:C21"/>
    <mergeCell ref="D16:E18"/>
    <mergeCell ref="F16:L18"/>
    <mergeCell ref="D19:E21"/>
    <mergeCell ref="F19:L21"/>
  </mergeCells>
  <phoneticPr fontId="5"/>
  <conditionalFormatting sqref="D16:L18">
    <cfRule type="expression" dxfId="153" priority="2">
      <formula>$D$19="○"</formula>
    </cfRule>
  </conditionalFormatting>
  <conditionalFormatting sqref="D16:L21">
    <cfRule type="expression" dxfId="152" priority="1">
      <formula>$F$11=""</formula>
    </cfRule>
  </conditionalFormatting>
  <conditionalFormatting sqref="D19:L21">
    <cfRule type="expression" dxfId="151" priority="3">
      <formula>$D$16="○"</formula>
    </cfRule>
  </conditionalFormatting>
  <conditionalFormatting sqref="D28:L36">
    <cfRule type="expression" dxfId="150" priority="11" stopIfTrue="1">
      <formula>$F$11=""</formula>
    </cfRule>
    <cfRule type="expression" dxfId="149" priority="12" stopIfTrue="1">
      <formula>$D$16="○"</formula>
    </cfRule>
  </conditionalFormatting>
  <conditionalFormatting sqref="D31:L32 D35:L36">
    <cfRule type="expression" dxfId="148" priority="7">
      <formula>$D$33="○"</formula>
    </cfRule>
  </conditionalFormatting>
  <conditionalFormatting sqref="D31:L34">
    <cfRule type="expression" dxfId="147" priority="6">
      <formula>$D$35="○"</formula>
    </cfRule>
  </conditionalFormatting>
  <conditionalFormatting sqref="D33:L36">
    <cfRule type="expression" dxfId="146" priority="8">
      <formula>$D$31="○"</formula>
    </cfRule>
  </conditionalFormatting>
  <dataValidations xWindow="431" yWindow="481"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8:H30" xr:uid="{00000000-0002-0000-1100-000000000000}"/>
    <dataValidation type="list" allowBlank="1" showInputMessage="1" showErrorMessage="1" sqref="D18:E18 D21:E21" xr:uid="{00000000-0002-0000-1100-000001000000}">
      <formula1>$N$10:$N$11</formula1>
    </dataValidation>
    <dataValidation type="list" allowBlank="1" showInputMessage="1" showErrorMessage="1" sqref="D16:E17 D19:E20 D31:D36" xr:uid="{00000000-0002-0000-1100-000002000000}">
      <formula1>"○"</formula1>
    </dataValidation>
    <dataValidation type="list" allowBlank="1" showInputMessage="1" showErrorMessage="1" sqref="D28:G30" xr:uid="{00000000-0002-0000-11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21" min="1" max="48"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rgb="FF0070C0"/>
    <pageSetUpPr fitToPage="1"/>
  </sheetPr>
  <dimension ref="A1:BQ71"/>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60" customWidth="1"/>
    <col min="16" max="68" width="6.453125" style="60"/>
    <col min="69" max="69" width="0" style="60" hidden="1" customWidth="1"/>
    <col min="70" max="16384" width="6.453125" style="60"/>
  </cols>
  <sheetData>
    <row r="1" spans="1:31" ht="25.5">
      <c r="A1"/>
      <c r="B1"/>
      <c r="C1"/>
      <c r="D1"/>
      <c r="E1"/>
      <c r="F1"/>
      <c r="G1"/>
      <c r="H1"/>
      <c r="I1"/>
      <c r="J1" s="405"/>
      <c r="K1" s="820" t="s">
        <v>543</v>
      </c>
      <c r="L1" s="820"/>
      <c r="M1" s="820"/>
      <c r="N1"/>
      <c r="Y1" s="71"/>
      <c r="Z1" s="71"/>
      <c r="AA1" s="71"/>
      <c r="AB1" s="71"/>
      <c r="AC1" s="71"/>
      <c r="AD1" s="71"/>
      <c r="AE1" s="71"/>
    </row>
    <row r="2" spans="1:31" ht="13.5" customHeight="1">
      <c r="A2" s="288"/>
      <c r="B2"/>
      <c r="C2"/>
      <c r="D2"/>
      <c r="E2"/>
      <c r="F2"/>
      <c r="G2"/>
      <c r="H2"/>
      <c r="I2"/>
      <c r="J2"/>
      <c r="K2" s="1302" t="s">
        <v>214</v>
      </c>
      <c r="L2" s="1302"/>
      <c r="M2" s="1302"/>
      <c r="N2"/>
    </row>
    <row r="3" spans="1:31" ht="13.5" customHeight="1">
      <c r="A3"/>
      <c r="B3"/>
      <c r="C3"/>
      <c r="D3"/>
      <c r="E3"/>
      <c r="F3"/>
      <c r="G3"/>
      <c r="H3"/>
      <c r="I3"/>
      <c r="J3"/>
      <c r="K3" s="1302"/>
      <c r="L3" s="1302"/>
      <c r="M3" s="1302"/>
      <c r="N3"/>
    </row>
    <row r="4" spans="1:31" ht="13.5" customHeight="1">
      <c r="A4"/>
      <c r="B4"/>
      <c r="C4"/>
      <c r="D4"/>
      <c r="E4"/>
      <c r="F4"/>
      <c r="G4"/>
      <c r="H4"/>
      <c r="I4"/>
      <c r="J4"/>
      <c r="K4" s="1302"/>
      <c r="L4" s="1302"/>
      <c r="M4" s="1302"/>
      <c r="N4"/>
    </row>
    <row r="5" spans="1:31">
      <c r="A5"/>
      <c r="B5"/>
      <c r="C5"/>
      <c r="D5"/>
      <c r="E5"/>
      <c r="F5"/>
      <c r="G5"/>
      <c r="H5"/>
      <c r="I5"/>
      <c r="J5"/>
      <c r="K5"/>
      <c r="L5"/>
      <c r="M5"/>
      <c r="N5"/>
    </row>
    <row r="6" spans="1:31">
      <c r="A6"/>
      <c r="B6"/>
      <c r="C6"/>
      <c r="D6"/>
      <c r="E6"/>
      <c r="F6"/>
      <c r="G6"/>
      <c r="H6"/>
      <c r="I6"/>
      <c r="J6"/>
      <c r="K6"/>
      <c r="L6"/>
      <c r="M6"/>
      <c r="N6"/>
    </row>
    <row r="7" spans="1:31">
      <c r="A7"/>
      <c r="B7"/>
      <c r="C7"/>
      <c r="D7"/>
      <c r="E7"/>
      <c r="F7"/>
      <c r="G7"/>
      <c r="H7"/>
      <c r="I7"/>
      <c r="J7"/>
      <c r="K7"/>
      <c r="L7"/>
      <c r="M7"/>
      <c r="N7"/>
    </row>
    <row r="8" spans="1:31" ht="16.5">
      <c r="A8" s="605" t="s">
        <v>215</v>
      </c>
      <c r="B8" s="605"/>
      <c r="C8" s="605"/>
      <c r="D8" s="605"/>
      <c r="E8" s="605"/>
      <c r="F8" s="605"/>
      <c r="G8" s="605"/>
      <c r="H8" s="605"/>
      <c r="I8" s="605"/>
      <c r="J8" s="605"/>
      <c r="K8" s="605"/>
      <c r="L8" s="605"/>
      <c r="M8" s="605"/>
      <c r="N8"/>
    </row>
    <row r="9" spans="1:31">
      <c r="A9" s="3"/>
      <c r="B9" s="3"/>
      <c r="C9" s="3"/>
      <c r="D9" s="3"/>
      <c r="E9" s="3"/>
      <c r="F9" s="3"/>
      <c r="G9" s="3"/>
      <c r="H9" s="3"/>
      <c r="I9" s="3"/>
      <c r="J9" s="3"/>
      <c r="K9" s="3"/>
      <c r="L9" s="3"/>
      <c r="M9" s="3"/>
      <c r="N9"/>
    </row>
    <row r="10" spans="1:31">
      <c r="A10"/>
      <c r="B10"/>
      <c r="C10"/>
      <c r="D10"/>
      <c r="E10"/>
      <c r="F10"/>
      <c r="G10"/>
      <c r="H10"/>
      <c r="I10"/>
      <c r="J10"/>
      <c r="K10"/>
      <c r="L10"/>
      <c r="M10"/>
      <c r="N10"/>
    </row>
    <row r="11" spans="1:31" ht="13.5" customHeight="1">
      <c r="A11"/>
      <c r="B11" s="1369" t="s">
        <v>199</v>
      </c>
      <c r="C11" s="1369"/>
      <c r="D11" s="1369"/>
      <c r="E11" s="1369"/>
      <c r="F11" s="1341"/>
      <c r="G11" s="1341"/>
      <c r="H11" s="1341"/>
      <c r="I11" s="1341"/>
      <c r="J11" s="1341"/>
      <c r="K11" s="1341"/>
      <c r="L11" s="1341"/>
      <c r="M11"/>
      <c r="N11"/>
    </row>
    <row r="12" spans="1:31" ht="13.5" customHeight="1">
      <c r="A12"/>
      <c r="B12" s="1369"/>
      <c r="C12" s="1369"/>
      <c r="D12" s="1369"/>
      <c r="E12" s="1369"/>
      <c r="F12" s="1341"/>
      <c r="G12" s="1341"/>
      <c r="H12" s="1341"/>
      <c r="I12" s="1341"/>
      <c r="J12" s="1341"/>
      <c r="K12" s="1341"/>
      <c r="L12" s="1341"/>
      <c r="M12"/>
      <c r="N12"/>
    </row>
    <row r="13" spans="1:31" ht="13.5" customHeight="1">
      <c r="A13"/>
      <c r="B13" s="1369"/>
      <c r="C13" s="1369"/>
      <c r="D13" s="1369"/>
      <c r="E13" s="1369"/>
      <c r="F13" s="1341"/>
      <c r="G13" s="1341"/>
      <c r="H13" s="1341"/>
      <c r="I13" s="1341"/>
      <c r="J13" s="1341"/>
      <c r="K13" s="1341"/>
      <c r="L13" s="1341"/>
      <c r="M13"/>
      <c r="N13"/>
    </row>
    <row r="14" spans="1:31" ht="13.5" customHeight="1">
      <c r="A14"/>
      <c r="B14" s="31"/>
      <c r="C14" s="31"/>
      <c r="D14" s="31"/>
      <c r="E14" s="31"/>
      <c r="F14" s="32"/>
      <c r="G14" s="32"/>
      <c r="H14" s="32"/>
      <c r="I14" s="32"/>
      <c r="J14" s="32"/>
      <c r="K14" s="32"/>
      <c r="L14" s="32"/>
      <c r="M14"/>
      <c r="N14"/>
    </row>
    <row r="15" spans="1:31" ht="13.5" customHeight="1">
      <c r="A15"/>
      <c r="B15" s="31"/>
      <c r="C15" s="31"/>
      <c r="D15" s="31"/>
      <c r="E15" s="31"/>
      <c r="F15" s="32"/>
      <c r="G15" s="32"/>
      <c r="H15" s="32"/>
      <c r="I15" s="32"/>
      <c r="J15" s="32"/>
      <c r="K15" s="32"/>
      <c r="L15" s="32"/>
      <c r="M15"/>
      <c r="N15"/>
    </row>
    <row r="16" spans="1:31" ht="13.5" customHeight="1">
      <c r="A16"/>
      <c r="B16" s="1090" t="s">
        <v>460</v>
      </c>
      <c r="C16" s="1090"/>
      <c r="D16" s="1337"/>
      <c r="E16" s="1337"/>
      <c r="F16" s="1338" t="s">
        <v>73</v>
      </c>
      <c r="G16" s="1338"/>
      <c r="H16" s="1338"/>
      <c r="I16" s="1338"/>
      <c r="J16" s="1338"/>
      <c r="K16" s="1338"/>
      <c r="L16" s="1338"/>
      <c r="M16" s="274"/>
      <c r="N16"/>
    </row>
    <row r="17" spans="1:14" ht="13.5" customHeight="1">
      <c r="A17"/>
      <c r="B17" s="1090"/>
      <c r="C17" s="1090"/>
      <c r="D17" s="1337"/>
      <c r="E17" s="1337"/>
      <c r="F17" s="1338"/>
      <c r="G17" s="1338"/>
      <c r="H17" s="1338"/>
      <c r="I17" s="1338"/>
      <c r="J17" s="1338"/>
      <c r="K17" s="1338"/>
      <c r="L17" s="1338"/>
      <c r="M17" s="274"/>
      <c r="N17" s="406"/>
    </row>
    <row r="18" spans="1:14" ht="13.5" customHeight="1">
      <c r="A18"/>
      <c r="B18" s="1090"/>
      <c r="C18" s="1090"/>
      <c r="D18" s="1337"/>
      <c r="E18" s="1337"/>
      <c r="F18" s="1338"/>
      <c r="G18" s="1338"/>
      <c r="H18" s="1338"/>
      <c r="I18" s="1338"/>
      <c r="J18" s="1338"/>
      <c r="K18" s="1338"/>
      <c r="L18" s="1338"/>
      <c r="M18" s="274"/>
      <c r="N18"/>
    </row>
    <row r="19" spans="1:14" ht="13.5" customHeight="1">
      <c r="A19"/>
      <c r="B19" s="1090"/>
      <c r="C19" s="1090"/>
      <c r="D19" s="1337"/>
      <c r="E19" s="1337"/>
      <c r="F19" s="1339" t="s">
        <v>8</v>
      </c>
      <c r="G19" s="1339"/>
      <c r="H19" s="1339"/>
      <c r="I19" s="1339"/>
      <c r="J19" s="1339"/>
      <c r="K19" s="1339"/>
      <c r="L19" s="1339"/>
      <c r="M19" s="274"/>
      <c r="N19"/>
    </row>
    <row r="20" spans="1:14" ht="13.5" customHeight="1">
      <c r="A20"/>
      <c r="B20" s="1090"/>
      <c r="C20" s="1090"/>
      <c r="D20" s="1337"/>
      <c r="E20" s="1337"/>
      <c r="F20" s="1339"/>
      <c r="G20" s="1339"/>
      <c r="H20" s="1339"/>
      <c r="I20" s="1339"/>
      <c r="J20" s="1339"/>
      <c r="K20" s="1339"/>
      <c r="L20" s="1339"/>
      <c r="M20" s="274"/>
      <c r="N20"/>
    </row>
    <row r="21" spans="1:14" ht="13.5" customHeight="1">
      <c r="A21"/>
      <c r="B21" s="1090"/>
      <c r="C21" s="1090"/>
      <c r="D21" s="1337"/>
      <c r="E21" s="1337"/>
      <c r="F21" s="1339"/>
      <c r="G21" s="1339"/>
      <c r="H21" s="1339"/>
      <c r="I21" s="1339"/>
      <c r="J21" s="1339"/>
      <c r="K21" s="1339"/>
      <c r="L21" s="1339"/>
      <c r="M21"/>
      <c r="N21"/>
    </row>
    <row r="22" spans="1:14">
      <c r="A22"/>
      <c r="B22"/>
      <c r="C22"/>
      <c r="D22" s="21" t="str">
        <f>IF(COUNTBLANK(D16:E21)=12,"　↑　該当する方に○",IF(COUNTBLANK(D16:E21)=10,"　↑　どちらか一方に○",""))</f>
        <v>　↑　該当する方に○</v>
      </c>
      <c r="E22" s="6"/>
      <c r="F22"/>
      <c r="G22"/>
      <c r="H22"/>
      <c r="I22"/>
      <c r="J22"/>
      <c r="K22"/>
      <c r="L22"/>
      <c r="M22"/>
      <c r="N22"/>
    </row>
    <row r="23" spans="1:14">
      <c r="A23"/>
      <c r="B23" s="3"/>
      <c r="C23" s="3"/>
      <c r="D23" s="26"/>
      <c r="E23" s="26"/>
      <c r="F23" s="26"/>
      <c r="G23" s="26"/>
      <c r="H23" s="26"/>
      <c r="I23" s="26"/>
      <c r="J23" s="26"/>
      <c r="K23" s="26"/>
      <c r="L23" s="26"/>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t="s">
        <v>7</v>
      </c>
      <c r="C27"/>
      <c r="D27"/>
      <c r="E27"/>
      <c r="F27"/>
      <c r="G27"/>
      <c r="H27"/>
      <c r="I27"/>
      <c r="J27"/>
      <c r="K27"/>
      <c r="L27"/>
      <c r="M27"/>
      <c r="N27"/>
    </row>
    <row r="28" spans="1:14">
      <c r="A28"/>
      <c r="B28" s="648" t="s">
        <v>216</v>
      </c>
      <c r="C28" s="1370"/>
      <c r="D28" s="1370"/>
      <c r="E28" s="649"/>
      <c r="F28" s="1372"/>
      <c r="G28" s="1373"/>
      <c r="H28" s="1373"/>
      <c r="I28" s="1373"/>
      <c r="J28" s="1373"/>
      <c r="K28" s="1373"/>
      <c r="L28" s="1374"/>
      <c r="M28"/>
      <c r="N28"/>
    </row>
    <row r="29" spans="1:14">
      <c r="A29"/>
      <c r="B29" s="650"/>
      <c r="C29" s="935"/>
      <c r="D29" s="935"/>
      <c r="E29" s="651"/>
      <c r="F29" s="1375"/>
      <c r="G29" s="1376"/>
      <c r="H29" s="1376"/>
      <c r="I29" s="1376"/>
      <c r="J29" s="1376"/>
      <c r="K29" s="1376"/>
      <c r="L29" s="1377"/>
      <c r="M29"/>
      <c r="N29"/>
    </row>
    <row r="30" spans="1:14">
      <c r="A30"/>
      <c r="B30" s="652"/>
      <c r="C30" s="1371"/>
      <c r="D30" s="1371"/>
      <c r="E30" s="653"/>
      <c r="F30" s="1378"/>
      <c r="G30" s="1379"/>
      <c r="H30" s="1379"/>
      <c r="I30" s="1379"/>
      <c r="J30" s="1379"/>
      <c r="K30" s="1379"/>
      <c r="L30" s="1380"/>
      <c r="M30"/>
      <c r="N30"/>
    </row>
    <row r="31" spans="1:14" ht="13.5" customHeight="1">
      <c r="A31"/>
      <c r="B31" s="1381" t="s">
        <v>444</v>
      </c>
      <c r="C31" s="1381"/>
      <c r="D31" s="1381"/>
      <c r="E31" s="1381"/>
      <c r="F31" s="1382"/>
      <c r="G31" s="1383"/>
      <c r="H31" s="1383"/>
      <c r="I31" s="1383"/>
      <c r="J31" s="1388" t="s">
        <v>264</v>
      </c>
      <c r="K31" s="1388"/>
      <c r="L31" s="1389"/>
      <c r="M31"/>
      <c r="N31"/>
    </row>
    <row r="32" spans="1:14" ht="13.5" customHeight="1">
      <c r="A32"/>
      <c r="B32" s="1381"/>
      <c r="C32" s="1381"/>
      <c r="D32" s="1381"/>
      <c r="E32" s="1381"/>
      <c r="F32" s="1384"/>
      <c r="G32" s="1385"/>
      <c r="H32" s="1385"/>
      <c r="I32" s="1385"/>
      <c r="J32" s="1390"/>
      <c r="K32" s="1390"/>
      <c r="L32" s="1391"/>
      <c r="M32"/>
      <c r="N32"/>
    </row>
    <row r="33" spans="1:27" ht="13.5" customHeight="1">
      <c r="A33"/>
      <c r="B33" s="1381"/>
      <c r="C33" s="1381"/>
      <c r="D33" s="1381"/>
      <c r="E33" s="1381"/>
      <c r="F33" s="1386"/>
      <c r="G33" s="1387"/>
      <c r="H33" s="1387"/>
      <c r="I33" s="1387"/>
      <c r="J33" s="1392"/>
      <c r="K33" s="1392"/>
      <c r="L33" s="1393"/>
      <c r="M33"/>
      <c r="N33"/>
    </row>
    <row r="34" spans="1:27" ht="13.5" customHeight="1">
      <c r="A34"/>
      <c r="B34" s="625" t="s">
        <v>445</v>
      </c>
      <c r="C34" s="625"/>
      <c r="D34" s="625"/>
      <c r="E34" s="625"/>
      <c r="F34" s="1382"/>
      <c r="G34" s="1383"/>
      <c r="H34" s="1383"/>
      <c r="I34" s="1383"/>
      <c r="J34" s="1388" t="s">
        <v>265</v>
      </c>
      <c r="K34" s="1388"/>
      <c r="L34" s="1389"/>
      <c r="M34" s="274"/>
      <c r="N34"/>
    </row>
    <row r="35" spans="1:27" ht="13.5" customHeight="1">
      <c r="A35"/>
      <c r="B35" s="625"/>
      <c r="C35" s="625"/>
      <c r="D35" s="625"/>
      <c r="E35" s="625"/>
      <c r="F35" s="1384"/>
      <c r="G35" s="1385"/>
      <c r="H35" s="1385"/>
      <c r="I35" s="1385"/>
      <c r="J35" s="1390"/>
      <c r="K35" s="1390"/>
      <c r="L35" s="1391"/>
      <c r="M35" s="274"/>
      <c r="N35"/>
    </row>
    <row r="36" spans="1:27" ht="13.5" customHeight="1">
      <c r="A36"/>
      <c r="B36" s="625"/>
      <c r="C36" s="625"/>
      <c r="D36" s="625"/>
      <c r="E36" s="625"/>
      <c r="F36" s="1386"/>
      <c r="G36" s="1387"/>
      <c r="H36" s="1387"/>
      <c r="I36" s="1387"/>
      <c r="J36" s="1392"/>
      <c r="K36" s="1392"/>
      <c r="L36" s="1393"/>
      <c r="M36"/>
      <c r="N36"/>
    </row>
    <row r="37" spans="1:27" ht="13.5" customHeight="1">
      <c r="A37"/>
      <c r="B37" s="49"/>
      <c r="C37" s="49"/>
      <c r="D37" s="90"/>
      <c r="E37" s="50"/>
      <c r="F37" s="50"/>
      <c r="G37" s="50"/>
      <c r="H37" s="50"/>
      <c r="I37" s="50"/>
      <c r="J37" s="50"/>
      <c r="K37" s="50"/>
      <c r="L37" s="50"/>
      <c r="M37" s="274"/>
      <c r="N37"/>
    </row>
    <row r="38" spans="1:27" ht="13.5" customHeight="1">
      <c r="A38"/>
      <c r="B38" s="335" t="s">
        <v>2</v>
      </c>
      <c r="C38" s="270"/>
      <c r="D38" s="270"/>
      <c r="E38" s="270"/>
      <c r="F38" s="270"/>
      <c r="G38" s="270"/>
      <c r="H38" s="270"/>
      <c r="I38" s="270"/>
      <c r="J38" s="270"/>
      <c r="K38" s="270"/>
      <c r="L38" s="270"/>
      <c r="M38" s="270"/>
      <c r="N38"/>
    </row>
    <row r="39" spans="1:27" ht="13.5" customHeight="1">
      <c r="A39"/>
      <c r="B39" s="270"/>
      <c r="C39" s="270"/>
      <c r="D39" s="270"/>
      <c r="E39" s="270"/>
      <c r="F39" s="270"/>
      <c r="G39" s="270"/>
      <c r="H39" s="270"/>
      <c r="I39" s="270"/>
      <c r="J39" s="270"/>
      <c r="K39" s="270"/>
      <c r="L39" s="270"/>
      <c r="M39" s="270"/>
      <c r="N39"/>
    </row>
    <row r="40" spans="1:27">
      <c r="A40"/>
      <c r="B40" s="1312" t="s">
        <v>108</v>
      </c>
      <c r="C40" s="1312"/>
      <c r="D40" s="1312"/>
      <c r="E40" s="1312"/>
      <c r="F40" s="1312"/>
      <c r="G40" s="1312"/>
      <c r="H40" s="1312"/>
      <c r="I40" s="1312"/>
      <c r="J40" s="1312"/>
      <c r="K40" s="1312"/>
      <c r="L40" s="1312"/>
      <c r="M40" s="1312"/>
      <c r="N40"/>
    </row>
    <row r="41" spans="1:27">
      <c r="A41"/>
      <c r="B41" s="330" t="s">
        <v>109</v>
      </c>
      <c r="C41" s="270"/>
      <c r="D41" s="270"/>
      <c r="E41" s="270"/>
      <c r="F41" s="270"/>
      <c r="G41" s="270"/>
      <c r="H41" s="270"/>
      <c r="I41" s="270"/>
      <c r="J41" s="270"/>
      <c r="K41" s="270"/>
      <c r="L41" s="270"/>
      <c r="M41" s="270"/>
      <c r="N41"/>
    </row>
    <row r="42" spans="1:27" s="72" customFormat="1">
      <c r="A42" s="270"/>
      <c r="B42" s="330" t="s">
        <v>110</v>
      </c>
      <c r="C42"/>
      <c r="D42"/>
      <c r="E42"/>
      <c r="F42"/>
      <c r="G42"/>
      <c r="H42"/>
      <c r="I42"/>
      <c r="J42"/>
      <c r="K42"/>
      <c r="L42"/>
      <c r="M42"/>
      <c r="N42" s="270"/>
    </row>
    <row r="43" spans="1:27" s="72" customFormat="1">
      <c r="A43" s="270"/>
      <c r="B43" s="337"/>
      <c r="C43"/>
      <c r="D43"/>
      <c r="E43"/>
      <c r="F43"/>
      <c r="G43"/>
      <c r="H43"/>
      <c r="I43"/>
      <c r="J43"/>
      <c r="K43"/>
      <c r="L43"/>
      <c r="M43"/>
      <c r="N43" s="270"/>
    </row>
    <row r="44" spans="1:27" s="72" customFormat="1" ht="13.5" customHeight="1">
      <c r="A44" s="270"/>
      <c r="B44" s="337"/>
      <c r="C44" s="270"/>
      <c r="D44" s="270"/>
      <c r="E44" s="270"/>
      <c r="F44" s="270"/>
      <c r="G44" s="270"/>
      <c r="H44" s="270"/>
      <c r="I44" s="270"/>
      <c r="J44" s="270"/>
      <c r="K44" s="270"/>
      <c r="L44" s="270"/>
      <c r="M44" s="270"/>
      <c r="N44" s="270"/>
      <c r="P44" s="1336"/>
      <c r="Q44" s="1336"/>
      <c r="R44" s="1336"/>
      <c r="S44" s="1336"/>
      <c r="T44" s="1336"/>
      <c r="U44" s="1336"/>
      <c r="V44" s="1336"/>
      <c r="W44" s="1336"/>
      <c r="X44" s="1336"/>
      <c r="Y44" s="1336"/>
      <c r="Z44" s="1336"/>
      <c r="AA44" s="1336"/>
    </row>
    <row r="45" spans="1:27" s="72" customFormat="1">
      <c r="A45" s="270"/>
      <c r="B45" s="270"/>
      <c r="C45" s="270"/>
      <c r="D45" s="270"/>
      <c r="E45" s="270"/>
      <c r="F45" s="270"/>
      <c r="G45" s="270"/>
      <c r="H45" s="270"/>
      <c r="I45" s="270"/>
      <c r="J45" s="270"/>
      <c r="K45" s="270"/>
      <c r="L45" s="270"/>
      <c r="M45" s="270"/>
      <c r="N45" s="270"/>
      <c r="P45" s="73"/>
    </row>
    <row r="46" spans="1:27">
      <c r="A46"/>
      <c r="B46"/>
      <c r="C46"/>
      <c r="D46"/>
      <c r="E46"/>
      <c r="F46"/>
      <c r="G46"/>
      <c r="H46"/>
      <c r="I46"/>
      <c r="J46"/>
      <c r="K46"/>
      <c r="L46"/>
      <c r="M46"/>
      <c r="N46"/>
    </row>
    <row r="47" spans="1:27">
      <c r="A47"/>
      <c r="B47"/>
      <c r="C47"/>
      <c r="D47"/>
      <c r="E47"/>
      <c r="F47"/>
      <c r="G47"/>
      <c r="H47"/>
      <c r="I47"/>
      <c r="J47"/>
      <c r="K47"/>
      <c r="L47"/>
      <c r="M47"/>
      <c r="N47"/>
    </row>
    <row r="48" spans="1:27">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ht="19">
      <c r="A62" s="715" t="s">
        <v>111</v>
      </c>
      <c r="B62" s="715"/>
      <c r="C62" s="715"/>
      <c r="D62" s="715"/>
      <c r="E62" s="715"/>
      <c r="F62" s="715"/>
      <c r="G62" s="715"/>
      <c r="H62" s="715"/>
      <c r="I62" s="715"/>
      <c r="J62" s="715"/>
      <c r="K62" s="715"/>
      <c r="L62" s="715"/>
      <c r="M62" s="715"/>
      <c r="N62" s="715"/>
    </row>
    <row r="63" spans="1:14" ht="22.5" customHeight="1"/>
    <row r="68" spans="69:69">
      <c r="BQ68" s="74">
        <v>1</v>
      </c>
    </row>
    <row r="69" spans="69:69">
      <c r="BQ69" s="74" t="s">
        <v>212</v>
      </c>
    </row>
    <row r="70" spans="69:69">
      <c r="BQ70" s="74">
        <v>2</v>
      </c>
    </row>
    <row r="71" spans="69:69">
      <c r="BQ71" s="74" t="s">
        <v>213</v>
      </c>
    </row>
  </sheetData>
  <sheetProtection sheet="1" selectLockedCells="1"/>
  <mergeCells count="21">
    <mergeCell ref="A62:N62"/>
    <mergeCell ref="B40:M40"/>
    <mergeCell ref="P44:AA44"/>
    <mergeCell ref="B28:E30"/>
    <mergeCell ref="F28:L30"/>
    <mergeCell ref="B31:E33"/>
    <mergeCell ref="B34:E36"/>
    <mergeCell ref="F31:I33"/>
    <mergeCell ref="F34:I36"/>
    <mergeCell ref="J31:L33"/>
    <mergeCell ref="J34:L36"/>
    <mergeCell ref="K1:M1"/>
    <mergeCell ref="K2:M4"/>
    <mergeCell ref="A8:M8"/>
    <mergeCell ref="B11:E13"/>
    <mergeCell ref="F11:L13"/>
    <mergeCell ref="B16:C21"/>
    <mergeCell ref="D16:E18"/>
    <mergeCell ref="F16:L18"/>
    <mergeCell ref="D19:E21"/>
    <mergeCell ref="F19:L21"/>
  </mergeCells>
  <phoneticPr fontId="5"/>
  <conditionalFormatting sqref="D16:L18">
    <cfRule type="expression" dxfId="145" priority="2">
      <formula>$D$19="○"</formula>
    </cfRule>
  </conditionalFormatting>
  <conditionalFormatting sqref="D16:L21 F28:L36">
    <cfRule type="expression" dxfId="144" priority="3">
      <formula>$F$11=""</formula>
    </cfRule>
  </conditionalFormatting>
  <conditionalFormatting sqref="D19:L21">
    <cfRule type="expression" dxfId="143" priority="1">
      <formula>$D$16="○"</formula>
    </cfRule>
  </conditionalFormatting>
  <conditionalFormatting sqref="F28:L30 F31 J31 F34 J34">
    <cfRule type="expression" dxfId="142" priority="11" stopIfTrue="1">
      <formula>$D$16="○"</formula>
    </cfRule>
  </conditionalFormatting>
  <dataValidations disablePrompts="1" count="4">
    <dataValidation type="list" allowBlank="1" showInputMessage="1" showErrorMessage="1" sqref="D16:E17 D19:E20" xr:uid="{00000000-0002-0000-1200-000000000000}">
      <formula1>"○"</formula1>
    </dataValidation>
    <dataValidation type="list" allowBlank="1" showInputMessage="1" showErrorMessage="1" sqref="D18:E18 D21:E21" xr:uid="{00000000-0002-0000-1200-000001000000}">
      <formula1>$M$10:$M$11</formula1>
    </dataValidation>
    <dataValidation type="whole" operator="greaterThanOrEqual" allowBlank="1" showInputMessage="1" showErrorMessage="1" sqref="F31:I33" xr:uid="{00000000-0002-0000-1200-000002000000}">
      <formula1>0</formula1>
    </dataValidation>
    <dataValidation type="decimal" operator="greaterThanOrEqual" allowBlank="1" showInputMessage="1" showErrorMessage="1" sqref="F34:I36" xr:uid="{CDC3C088-35B2-451E-B002-78FD9EDAB41F}">
      <formula1>0</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21" min="1" max="4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275"/>
      <c r="C1" s="404"/>
      <c r="D1" s="404"/>
      <c r="E1" s="404"/>
      <c r="F1"/>
      <c r="G1"/>
      <c r="H1"/>
      <c r="I1"/>
      <c r="J1"/>
      <c r="K1" s="405"/>
      <c r="L1" s="586" t="s">
        <v>541</v>
      </c>
      <c r="M1" s="586"/>
      <c r="N1" s="586"/>
      <c r="O1"/>
    </row>
    <row r="2" spans="1:15" ht="13.5" customHeight="1" thickTop="1">
      <c r="A2"/>
      <c r="B2" s="587" t="s">
        <v>12</v>
      </c>
      <c r="C2" s="588"/>
      <c r="D2" s="589"/>
      <c r="E2"/>
      <c r="F2"/>
      <c r="G2"/>
      <c r="H2"/>
      <c r="I2"/>
      <c r="J2"/>
      <c r="K2"/>
      <c r="L2" s="596" t="s">
        <v>11</v>
      </c>
      <c r="M2" s="597"/>
      <c r="N2" s="598"/>
      <c r="O2"/>
    </row>
    <row r="3" spans="1:15" ht="13.5" customHeight="1">
      <c r="A3"/>
      <c r="B3" s="590"/>
      <c r="C3" s="591"/>
      <c r="D3" s="592"/>
      <c r="E3"/>
      <c r="F3"/>
      <c r="G3"/>
      <c r="H3"/>
      <c r="I3"/>
      <c r="J3"/>
      <c r="K3"/>
      <c r="L3" s="599"/>
      <c r="M3" s="600"/>
      <c r="N3" s="601"/>
      <c r="O3"/>
    </row>
    <row r="4" spans="1:15" ht="13.5" customHeight="1" thickBot="1">
      <c r="A4"/>
      <c r="B4" s="593"/>
      <c r="C4" s="594"/>
      <c r="D4" s="595"/>
      <c r="E4"/>
      <c r="F4"/>
      <c r="G4"/>
      <c r="H4"/>
      <c r="I4"/>
      <c r="J4"/>
      <c r="K4"/>
      <c r="L4" s="602"/>
      <c r="M4" s="603"/>
      <c r="N4" s="604"/>
      <c r="O4"/>
    </row>
    <row r="5" spans="1:15">
      <c r="A5"/>
      <c r="B5"/>
      <c r="C5"/>
      <c r="D5"/>
      <c r="E5"/>
      <c r="F5"/>
      <c r="G5"/>
      <c r="H5"/>
      <c r="I5"/>
      <c r="J5"/>
      <c r="K5"/>
      <c r="L5"/>
      <c r="M5"/>
      <c r="N5"/>
      <c r="O5"/>
    </row>
    <row r="6" spans="1:15" ht="16.5">
      <c r="A6"/>
      <c r="B6" s="605" t="s">
        <v>280</v>
      </c>
      <c r="C6" s="605"/>
      <c r="D6" s="605"/>
      <c r="E6" s="605"/>
      <c r="F6" s="605"/>
      <c r="G6" s="605"/>
      <c r="H6" s="605"/>
      <c r="I6" s="605"/>
      <c r="J6" s="605"/>
      <c r="K6" s="605"/>
      <c r="L6" s="605"/>
      <c r="M6" s="605"/>
      <c r="N6" s="605"/>
      <c r="O6"/>
    </row>
    <row r="7" spans="1:15">
      <c r="A7"/>
      <c r="B7" s="3"/>
      <c r="C7" s="3"/>
      <c r="D7" s="3"/>
      <c r="E7" s="3"/>
      <c r="F7" s="3"/>
      <c r="G7" s="3"/>
      <c r="H7" s="3"/>
      <c r="I7" s="3"/>
      <c r="J7" s="3"/>
      <c r="K7" s="3"/>
      <c r="L7" s="3"/>
      <c r="M7" s="3"/>
      <c r="N7" s="3"/>
      <c r="O7"/>
    </row>
    <row r="8" spans="1:15">
      <c r="A8"/>
      <c r="B8"/>
      <c r="C8" s="606" t="s">
        <v>456</v>
      </c>
      <c r="D8" s="606"/>
      <c r="E8" s="606"/>
      <c r="F8" s="606"/>
      <c r="G8" s="606"/>
      <c r="H8" s="606"/>
      <c r="I8" s="606"/>
      <c r="J8" s="606"/>
      <c r="K8" s="606"/>
      <c r="L8" s="606"/>
      <c r="M8" s="606"/>
      <c r="N8" s="606"/>
      <c r="O8"/>
    </row>
    <row r="9" spans="1:15" ht="13.5" customHeight="1">
      <c r="A9"/>
      <c r="B9"/>
      <c r="C9" s="636" t="s">
        <v>281</v>
      </c>
      <c r="D9" s="637"/>
      <c r="E9" s="607"/>
      <c r="F9" s="608"/>
      <c r="G9" s="642" t="s">
        <v>10</v>
      </c>
      <c r="H9" s="642"/>
      <c r="I9" s="642"/>
      <c r="J9" s="642"/>
      <c r="K9" s="642"/>
      <c r="L9" s="642"/>
      <c r="M9" s="643"/>
      <c r="N9" s="274"/>
      <c r="O9"/>
    </row>
    <row r="10" spans="1:15" ht="13.5" customHeight="1">
      <c r="A10"/>
      <c r="B10"/>
      <c r="C10" s="638"/>
      <c r="D10" s="639"/>
      <c r="E10" s="609"/>
      <c r="F10" s="610"/>
      <c r="G10" s="644"/>
      <c r="H10" s="644"/>
      <c r="I10" s="644"/>
      <c r="J10" s="644"/>
      <c r="K10" s="644"/>
      <c r="L10" s="644"/>
      <c r="M10" s="645"/>
      <c r="N10" s="274"/>
      <c r="O10" s="406"/>
    </row>
    <row r="11" spans="1:15" ht="13.5" customHeight="1">
      <c r="A11"/>
      <c r="B11"/>
      <c r="C11" s="638"/>
      <c r="D11" s="639"/>
      <c r="E11" s="611"/>
      <c r="F11" s="612"/>
      <c r="G11" s="646"/>
      <c r="H11" s="646"/>
      <c r="I11" s="646"/>
      <c r="J11" s="646"/>
      <c r="K11" s="646"/>
      <c r="L11" s="646"/>
      <c r="M11" s="647"/>
      <c r="N11" s="274"/>
      <c r="O11" s="406"/>
    </row>
    <row r="12" spans="1:15" ht="13.5" customHeight="1">
      <c r="A12"/>
      <c r="B12"/>
      <c r="C12" s="638"/>
      <c r="D12" s="639"/>
      <c r="E12" s="607"/>
      <c r="F12" s="608"/>
      <c r="G12" s="642" t="s">
        <v>9</v>
      </c>
      <c r="H12" s="642"/>
      <c r="I12" s="642"/>
      <c r="J12" s="642"/>
      <c r="K12" s="642"/>
      <c r="L12" s="642"/>
      <c r="M12" s="643"/>
      <c r="N12" s="274"/>
      <c r="O12" s="406"/>
    </row>
    <row r="13" spans="1:15" ht="13.5" customHeight="1">
      <c r="A13"/>
      <c r="B13"/>
      <c r="C13" s="638"/>
      <c r="D13" s="639"/>
      <c r="E13" s="609"/>
      <c r="F13" s="610"/>
      <c r="G13" s="644"/>
      <c r="H13" s="644"/>
      <c r="I13" s="644"/>
      <c r="J13" s="644"/>
      <c r="K13" s="644"/>
      <c r="L13" s="644"/>
      <c r="M13" s="645"/>
      <c r="N13" s="274"/>
      <c r="O13" s="406"/>
    </row>
    <row r="14" spans="1:15" ht="13.5" customHeight="1">
      <c r="A14"/>
      <c r="B14"/>
      <c r="C14" s="638"/>
      <c r="D14" s="639"/>
      <c r="E14" s="611"/>
      <c r="F14" s="612"/>
      <c r="G14" s="646"/>
      <c r="H14" s="646"/>
      <c r="I14" s="646"/>
      <c r="J14" s="646"/>
      <c r="K14" s="646"/>
      <c r="L14" s="646"/>
      <c r="M14" s="647"/>
      <c r="N14"/>
      <c r="O14" s="406"/>
    </row>
    <row r="15" spans="1:15" ht="13.5" customHeight="1">
      <c r="A15"/>
      <c r="B15"/>
      <c r="C15" s="638"/>
      <c r="D15" s="639"/>
      <c r="E15" s="607"/>
      <c r="F15" s="608"/>
      <c r="G15" s="613" t="s">
        <v>267</v>
      </c>
      <c r="H15" s="613"/>
      <c r="I15" s="613"/>
      <c r="J15" s="613"/>
      <c r="K15" s="613"/>
      <c r="L15" s="613"/>
      <c r="M15" s="614"/>
      <c r="N15" s="274"/>
      <c r="O15" s="406"/>
    </row>
    <row r="16" spans="1:15" ht="13.5" customHeight="1">
      <c r="A16"/>
      <c r="B16"/>
      <c r="C16" s="638"/>
      <c r="D16" s="639"/>
      <c r="E16" s="609"/>
      <c r="F16" s="610"/>
      <c r="G16" s="615"/>
      <c r="H16" s="615"/>
      <c r="I16" s="615"/>
      <c r="J16" s="615"/>
      <c r="K16" s="615"/>
      <c r="L16" s="615"/>
      <c r="M16" s="616"/>
      <c r="N16" s="274"/>
      <c r="O16" s="406"/>
    </row>
    <row r="17" spans="1:41" ht="13.5" customHeight="1">
      <c r="A17"/>
      <c r="B17"/>
      <c r="C17" s="638"/>
      <c r="D17" s="639"/>
      <c r="E17" s="611"/>
      <c r="F17" s="612"/>
      <c r="G17" s="617"/>
      <c r="H17" s="617"/>
      <c r="I17" s="617"/>
      <c r="J17" s="617"/>
      <c r="K17" s="617"/>
      <c r="L17" s="617"/>
      <c r="M17" s="618"/>
      <c r="N17"/>
      <c r="O17" s="406"/>
    </row>
    <row r="18" spans="1:41" ht="13.5" customHeight="1">
      <c r="A18"/>
      <c r="B18"/>
      <c r="C18" s="638"/>
      <c r="D18" s="639"/>
      <c r="E18" s="607"/>
      <c r="F18" s="608"/>
      <c r="G18" s="619" t="s">
        <v>8</v>
      </c>
      <c r="H18" s="619"/>
      <c r="I18" s="619"/>
      <c r="J18" s="619"/>
      <c r="K18" s="619"/>
      <c r="L18" s="619"/>
      <c r="M18" s="620"/>
      <c r="N18" s="274"/>
      <c r="O18" s="406"/>
    </row>
    <row r="19" spans="1:41" ht="13.5" customHeight="1">
      <c r="A19"/>
      <c r="B19"/>
      <c r="C19" s="638"/>
      <c r="D19" s="639"/>
      <c r="E19" s="609"/>
      <c r="F19" s="610"/>
      <c r="G19" s="621"/>
      <c r="H19" s="621"/>
      <c r="I19" s="621"/>
      <c r="J19" s="621"/>
      <c r="K19" s="621"/>
      <c r="L19" s="621"/>
      <c r="M19" s="622"/>
      <c r="N19" s="274"/>
      <c r="O19" s="406"/>
    </row>
    <row r="20" spans="1:41" ht="13.5" customHeight="1">
      <c r="A20"/>
      <c r="B20"/>
      <c r="C20" s="640"/>
      <c r="D20" s="641"/>
      <c r="E20" s="611"/>
      <c r="F20" s="612"/>
      <c r="G20" s="623"/>
      <c r="H20" s="623"/>
      <c r="I20" s="623"/>
      <c r="J20" s="623"/>
      <c r="K20" s="623"/>
      <c r="L20" s="623"/>
      <c r="M20" s="624"/>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7</v>
      </c>
      <c r="D24"/>
      <c r="E24"/>
      <c r="F24"/>
      <c r="G24"/>
      <c r="H24"/>
      <c r="I24"/>
      <c r="J24"/>
      <c r="K24"/>
      <c r="L24"/>
      <c r="M24"/>
      <c r="N24"/>
      <c r="O24"/>
    </row>
    <row r="25" spans="1:41" ht="14.25" customHeight="1">
      <c r="A25"/>
      <c r="B25"/>
      <c r="C25" s="625" t="s">
        <v>6</v>
      </c>
      <c r="D25" s="626"/>
      <c r="E25" s="627"/>
      <c r="F25" s="628"/>
      <c r="G25" s="628"/>
      <c r="H25" s="628"/>
      <c r="I25" s="628"/>
      <c r="J25" s="628"/>
      <c r="K25" s="628"/>
      <c r="L25" s="628"/>
      <c r="M25" s="629"/>
      <c r="N25"/>
      <c r="O25"/>
    </row>
    <row r="26" spans="1:41" ht="14.25" customHeight="1">
      <c r="A26"/>
      <c r="B26"/>
      <c r="C26" s="625"/>
      <c r="D26" s="626"/>
      <c r="E26" s="630"/>
      <c r="F26" s="631"/>
      <c r="G26" s="631"/>
      <c r="H26" s="631"/>
      <c r="I26" s="631"/>
      <c r="J26" s="631"/>
      <c r="K26" s="631"/>
      <c r="L26" s="631"/>
      <c r="M26" s="632"/>
      <c r="N26"/>
      <c r="O26"/>
    </row>
    <row r="27" spans="1:41" ht="14.25" customHeight="1">
      <c r="A27"/>
      <c r="B27"/>
      <c r="C27" s="626"/>
      <c r="D27" s="626"/>
      <c r="E27" s="633"/>
      <c r="F27" s="634"/>
      <c r="G27" s="634"/>
      <c r="H27" s="634"/>
      <c r="I27" s="634"/>
      <c r="J27" s="634"/>
      <c r="K27" s="634"/>
      <c r="L27" s="634"/>
      <c r="M27" s="635"/>
      <c r="N27"/>
      <c r="O27"/>
    </row>
    <row r="28" spans="1:41" ht="14.25" customHeight="1">
      <c r="A28"/>
      <c r="B28"/>
      <c r="C28" s="648" t="s">
        <v>3</v>
      </c>
      <c r="D28" s="649"/>
      <c r="E28" s="654"/>
      <c r="F28" s="655"/>
      <c r="G28" s="655"/>
      <c r="H28" s="655"/>
      <c r="I28" s="655"/>
      <c r="J28" s="655"/>
      <c r="K28" s="655"/>
      <c r="L28" s="655"/>
      <c r="M28" s="656"/>
      <c r="N28"/>
      <c r="O28"/>
    </row>
    <row r="29" spans="1:41" ht="14.25" customHeight="1">
      <c r="A29"/>
      <c r="B29"/>
      <c r="C29" s="650"/>
      <c r="D29" s="651"/>
      <c r="E29" s="657"/>
      <c r="F29" s="658"/>
      <c r="G29" s="658"/>
      <c r="H29" s="658"/>
      <c r="I29" s="658"/>
      <c r="J29" s="658"/>
      <c r="K29" s="658"/>
      <c r="L29" s="658"/>
      <c r="M29" s="659"/>
      <c r="N29"/>
      <c r="O29"/>
    </row>
    <row r="30" spans="1:41" ht="14.25" customHeight="1">
      <c r="A30"/>
      <c r="B30"/>
      <c r="C30" s="650"/>
      <c r="D30" s="651"/>
      <c r="E30" s="660"/>
      <c r="F30" s="661"/>
      <c r="G30" s="661"/>
      <c r="H30" s="661"/>
      <c r="I30" s="661"/>
      <c r="J30" s="661"/>
      <c r="K30" s="661"/>
      <c r="L30" s="661"/>
      <c r="M30" s="662"/>
      <c r="N30"/>
      <c r="O30"/>
    </row>
    <row r="31" spans="1:41" ht="14.25" customHeight="1">
      <c r="A31"/>
      <c r="B31"/>
      <c r="C31" s="650"/>
      <c r="D31" s="651"/>
      <c r="E31" s="654"/>
      <c r="F31" s="663"/>
      <c r="G31" s="663"/>
      <c r="H31" s="663"/>
      <c r="I31" s="663"/>
      <c r="J31" s="663"/>
      <c r="K31" s="663"/>
      <c r="L31" s="663"/>
      <c r="M31" s="664"/>
      <c r="N31"/>
      <c r="O31"/>
    </row>
    <row r="32" spans="1:41" ht="14.25" customHeight="1">
      <c r="A32"/>
      <c r="B32"/>
      <c r="C32" s="650"/>
      <c r="D32" s="651"/>
      <c r="E32" s="665"/>
      <c r="F32" s="666"/>
      <c r="G32" s="666"/>
      <c r="H32" s="666"/>
      <c r="I32" s="666"/>
      <c r="J32" s="666"/>
      <c r="K32" s="666"/>
      <c r="L32" s="666"/>
      <c r="M32" s="667"/>
      <c r="N32"/>
      <c r="O32"/>
    </row>
    <row r="33" spans="1:15" ht="14.25" customHeight="1">
      <c r="A33"/>
      <c r="B33"/>
      <c r="C33" s="650"/>
      <c r="D33" s="651"/>
      <c r="E33" s="668"/>
      <c r="F33" s="669"/>
      <c r="G33" s="669"/>
      <c r="H33" s="669"/>
      <c r="I33" s="669"/>
      <c r="J33" s="669"/>
      <c r="K33" s="669"/>
      <c r="L33" s="669"/>
      <c r="M33" s="670"/>
      <c r="N33"/>
      <c r="O33"/>
    </row>
    <row r="34" spans="1:15" ht="14.25" customHeight="1">
      <c r="A34"/>
      <c r="B34"/>
      <c r="C34" s="650"/>
      <c r="D34" s="651"/>
      <c r="E34" s="654"/>
      <c r="F34" s="663"/>
      <c r="G34" s="663"/>
      <c r="H34" s="663"/>
      <c r="I34" s="663"/>
      <c r="J34" s="663"/>
      <c r="K34" s="663"/>
      <c r="L34" s="663"/>
      <c r="M34" s="664"/>
      <c r="N34"/>
      <c r="O34"/>
    </row>
    <row r="35" spans="1:15" ht="14.25" customHeight="1">
      <c r="A35"/>
      <c r="B35"/>
      <c r="C35" s="650"/>
      <c r="D35" s="651"/>
      <c r="E35" s="665"/>
      <c r="F35" s="666"/>
      <c r="G35" s="666"/>
      <c r="H35" s="666"/>
      <c r="I35" s="666"/>
      <c r="J35" s="666"/>
      <c r="K35" s="666"/>
      <c r="L35" s="666"/>
      <c r="M35" s="667"/>
      <c r="N35"/>
      <c r="O35"/>
    </row>
    <row r="36" spans="1:15" ht="14.25" customHeight="1">
      <c r="A36"/>
      <c r="B36"/>
      <c r="C36" s="652"/>
      <c r="D36" s="653"/>
      <c r="E36" s="668"/>
      <c r="F36" s="669"/>
      <c r="G36" s="669"/>
      <c r="H36" s="669"/>
      <c r="I36" s="669"/>
      <c r="J36" s="669"/>
      <c r="K36" s="669"/>
      <c r="L36" s="669"/>
      <c r="M36" s="670"/>
      <c r="N36"/>
      <c r="O36"/>
    </row>
    <row r="37" spans="1:15" ht="14.25" customHeight="1">
      <c r="A37"/>
      <c r="B37"/>
      <c r="C37" s="671" t="s">
        <v>268</v>
      </c>
      <c r="D37" s="672"/>
      <c r="E37" s="627"/>
      <c r="F37" s="628"/>
      <c r="G37" s="628"/>
      <c r="H37" s="628"/>
      <c r="I37" s="628"/>
      <c r="J37" s="628"/>
      <c r="K37" s="628"/>
      <c r="L37" s="628"/>
      <c r="M37" s="629"/>
      <c r="N37"/>
      <c r="O37"/>
    </row>
    <row r="38" spans="1:15" ht="14.25" customHeight="1">
      <c r="A38"/>
      <c r="B38"/>
      <c r="C38" s="671"/>
      <c r="D38" s="672"/>
      <c r="E38" s="630"/>
      <c r="F38" s="631"/>
      <c r="G38" s="631"/>
      <c r="H38" s="631"/>
      <c r="I38" s="631"/>
      <c r="J38" s="631"/>
      <c r="K38" s="631"/>
      <c r="L38" s="631"/>
      <c r="M38" s="632"/>
      <c r="N38"/>
      <c r="O38"/>
    </row>
    <row r="39" spans="1:15" ht="14.25" customHeight="1">
      <c r="A39"/>
      <c r="B39"/>
      <c r="C39" s="672"/>
      <c r="D39" s="672"/>
      <c r="E39" s="633"/>
      <c r="F39" s="634"/>
      <c r="G39" s="634"/>
      <c r="H39" s="634"/>
      <c r="I39" s="634"/>
      <c r="J39" s="634"/>
      <c r="K39" s="634"/>
      <c r="L39" s="634"/>
      <c r="M39" s="635"/>
      <c r="N39"/>
      <c r="O39"/>
    </row>
    <row r="40" spans="1:15" ht="12" customHeight="1">
      <c r="A40"/>
      <c r="B40"/>
      <c r="C40"/>
      <c r="D40"/>
      <c r="E40"/>
      <c r="F40"/>
      <c r="G40"/>
      <c r="H40"/>
      <c r="I40"/>
      <c r="J40"/>
      <c r="K40"/>
      <c r="L40"/>
      <c r="M40"/>
      <c r="N40"/>
      <c r="O40"/>
    </row>
    <row r="41" spans="1:15" ht="13.5" customHeight="1">
      <c r="A41"/>
      <c r="B41" s="275"/>
      <c r="C41"/>
      <c r="D41"/>
      <c r="E41"/>
      <c r="F41"/>
      <c r="G41"/>
      <c r="H41"/>
      <c r="I41"/>
      <c r="J41"/>
      <c r="K41"/>
      <c r="L41"/>
      <c r="M41"/>
      <c r="N41"/>
      <c r="O41"/>
    </row>
    <row r="42" spans="1:15" ht="13.5" customHeight="1">
      <c r="A42"/>
      <c r="B42" s="275"/>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673" t="s">
        <v>271</v>
      </c>
      <c r="D44" s="674"/>
      <c r="E44" s="679"/>
      <c r="F44" s="680"/>
      <c r="G44" s="680"/>
      <c r="H44" s="680"/>
      <c r="I44" s="680"/>
      <c r="J44" s="680"/>
      <c r="K44" s="680"/>
      <c r="L44" s="680"/>
      <c r="M44" s="681"/>
      <c r="N44"/>
      <c r="O44"/>
    </row>
    <row r="45" spans="1:15" ht="14.25" customHeight="1" thickBot="1">
      <c r="A45"/>
      <c r="B45"/>
      <c r="C45" s="675"/>
      <c r="D45" s="676"/>
      <c r="E45" s="682"/>
      <c r="F45" s="683"/>
      <c r="G45" s="683"/>
      <c r="H45" s="683"/>
      <c r="I45" s="683"/>
      <c r="J45" s="683"/>
      <c r="K45" s="683"/>
      <c r="L45" s="683"/>
      <c r="M45" s="684"/>
      <c r="N45"/>
      <c r="O45"/>
    </row>
    <row r="46" spans="1:15" ht="14.25" customHeight="1">
      <c r="A46"/>
      <c r="B46"/>
      <c r="C46" s="677"/>
      <c r="D46" s="678"/>
      <c r="E46" s="685"/>
      <c r="F46" s="686"/>
      <c r="G46" s="686"/>
      <c r="H46" s="686"/>
      <c r="I46" s="686"/>
      <c r="J46" s="686"/>
      <c r="K46" s="686"/>
      <c r="L46" s="686"/>
      <c r="M46" s="687"/>
      <c r="N46"/>
      <c r="O46"/>
    </row>
    <row r="47" spans="1:15" ht="14.25" customHeight="1" thickBot="1">
      <c r="A47"/>
      <c r="B47"/>
      <c r="C47" s="673" t="s">
        <v>5</v>
      </c>
      <c r="D47" s="674"/>
      <c r="E47" s="688"/>
      <c r="F47" s="689"/>
      <c r="G47" s="689"/>
      <c r="H47" s="689"/>
      <c r="I47" s="689"/>
      <c r="J47" s="689"/>
      <c r="K47" s="689"/>
      <c r="L47" s="689"/>
      <c r="M47" s="690"/>
      <c r="N47"/>
      <c r="O47"/>
    </row>
    <row r="48" spans="1:15" ht="14.25" customHeight="1" thickBot="1">
      <c r="A48"/>
      <c r="B48"/>
      <c r="C48" s="675"/>
      <c r="D48" s="676"/>
      <c r="E48" s="691"/>
      <c r="F48" s="692"/>
      <c r="G48" s="692"/>
      <c r="H48" s="692"/>
      <c r="I48" s="692"/>
      <c r="J48" s="692"/>
      <c r="K48" s="692"/>
      <c r="L48" s="692"/>
      <c r="M48" s="693"/>
      <c r="N48"/>
      <c r="O48"/>
    </row>
    <row r="49" spans="1:15" ht="14.25" customHeight="1">
      <c r="A49"/>
      <c r="B49"/>
      <c r="C49" s="677"/>
      <c r="D49" s="678"/>
      <c r="E49" s="694"/>
      <c r="F49" s="695"/>
      <c r="G49" s="695"/>
      <c r="H49" s="695"/>
      <c r="I49" s="695"/>
      <c r="J49" s="695"/>
      <c r="K49" s="695"/>
      <c r="L49" s="695"/>
      <c r="M49" s="696"/>
      <c r="N49"/>
      <c r="O49"/>
    </row>
    <row r="50" spans="1:15" ht="14.25" customHeight="1" thickBot="1">
      <c r="A50"/>
      <c r="B50"/>
      <c r="C50" s="673" t="s">
        <v>4</v>
      </c>
      <c r="D50" s="674"/>
      <c r="E50" s="697"/>
      <c r="F50" s="700"/>
      <c r="G50" s="700"/>
      <c r="H50" s="700"/>
      <c r="I50" s="700"/>
      <c r="J50" s="700"/>
      <c r="K50" s="700"/>
      <c r="L50" s="700"/>
      <c r="M50" s="703"/>
      <c r="N50"/>
      <c r="O50"/>
    </row>
    <row r="51" spans="1:15" ht="14.25" customHeight="1" thickBot="1">
      <c r="A51"/>
      <c r="B51"/>
      <c r="C51" s="675"/>
      <c r="D51" s="676"/>
      <c r="E51" s="698"/>
      <c r="F51" s="701"/>
      <c r="G51" s="701"/>
      <c r="H51" s="701"/>
      <c r="I51" s="701"/>
      <c r="J51" s="701"/>
      <c r="K51" s="701"/>
      <c r="L51" s="701"/>
      <c r="M51" s="704"/>
      <c r="N51"/>
      <c r="O51"/>
    </row>
    <row r="52" spans="1:15" ht="14.25" customHeight="1">
      <c r="A52"/>
      <c r="B52"/>
      <c r="C52" s="677"/>
      <c r="D52" s="678"/>
      <c r="E52" s="699"/>
      <c r="F52" s="702"/>
      <c r="G52" s="702"/>
      <c r="H52" s="702"/>
      <c r="I52" s="702"/>
      <c r="J52" s="702"/>
      <c r="K52" s="702"/>
      <c r="L52" s="702"/>
      <c r="M52" s="705"/>
      <c r="N52"/>
      <c r="O52"/>
    </row>
    <row r="53" spans="1:15" ht="14.25" customHeight="1">
      <c r="A53"/>
      <c r="B53"/>
      <c r="C53" s="3"/>
      <c r="D53" s="3"/>
      <c r="E53" s="4"/>
      <c r="F53" s="4"/>
      <c r="G53" s="4"/>
      <c r="H53" s="4"/>
      <c r="I53" s="4"/>
      <c r="J53" s="4"/>
      <c r="K53" s="4"/>
      <c r="L53" s="4"/>
      <c r="M53" s="4"/>
      <c r="N53"/>
      <c r="O53"/>
    </row>
    <row r="54" spans="1:15" ht="14.25" customHeight="1">
      <c r="A54"/>
      <c r="B54"/>
      <c r="C54" s="671" t="s">
        <v>270</v>
      </c>
      <c r="D54" s="672"/>
      <c r="E54" s="706"/>
      <c r="F54" s="707"/>
      <c r="G54" s="707"/>
      <c r="H54" s="707"/>
      <c r="I54" s="707"/>
      <c r="J54" s="707"/>
      <c r="K54" s="707"/>
      <c r="L54" s="707"/>
      <c r="M54" s="708"/>
      <c r="N54"/>
      <c r="O54"/>
    </row>
    <row r="55" spans="1:15" ht="14.25" customHeight="1">
      <c r="A55"/>
      <c r="B55"/>
      <c r="C55" s="671"/>
      <c r="D55" s="672"/>
      <c r="E55" s="709"/>
      <c r="F55" s="710"/>
      <c r="G55" s="710"/>
      <c r="H55" s="710"/>
      <c r="I55" s="710"/>
      <c r="J55" s="710"/>
      <c r="K55" s="710"/>
      <c r="L55" s="710"/>
      <c r="M55" s="711"/>
      <c r="N55"/>
      <c r="O55"/>
    </row>
    <row r="56" spans="1:15" ht="14.25" customHeight="1">
      <c r="A56"/>
      <c r="B56"/>
      <c r="C56" s="672"/>
      <c r="D56" s="672"/>
      <c r="E56" s="712"/>
      <c r="F56" s="713"/>
      <c r="G56" s="713"/>
      <c r="H56" s="713"/>
      <c r="I56" s="713"/>
      <c r="J56" s="713"/>
      <c r="K56" s="713"/>
      <c r="L56" s="713"/>
      <c r="M56" s="714"/>
      <c r="N56"/>
      <c r="O56"/>
    </row>
    <row r="57" spans="1:15" ht="14.25" customHeight="1">
      <c r="A57"/>
      <c r="B57"/>
      <c r="C57" s="671" t="s">
        <v>5</v>
      </c>
      <c r="D57" s="672"/>
      <c r="E57" s="706"/>
      <c r="F57" s="707"/>
      <c r="G57" s="707"/>
      <c r="H57" s="707"/>
      <c r="I57" s="707"/>
      <c r="J57" s="707"/>
      <c r="K57" s="707"/>
      <c r="L57" s="707"/>
      <c r="M57" s="708"/>
      <c r="N57"/>
      <c r="O57"/>
    </row>
    <row r="58" spans="1:15" ht="14.25" customHeight="1">
      <c r="A58"/>
      <c r="B58"/>
      <c r="C58" s="671"/>
      <c r="D58" s="672"/>
      <c r="E58" s="709"/>
      <c r="F58" s="710"/>
      <c r="G58" s="710"/>
      <c r="H58" s="710"/>
      <c r="I58" s="710"/>
      <c r="J58" s="710"/>
      <c r="K58" s="710"/>
      <c r="L58" s="710"/>
      <c r="M58" s="711"/>
      <c r="N58"/>
      <c r="O58"/>
    </row>
    <row r="59" spans="1:15" ht="14.25" customHeight="1">
      <c r="A59"/>
      <c r="B59"/>
      <c r="C59" s="672"/>
      <c r="D59" s="672"/>
      <c r="E59" s="712"/>
      <c r="F59" s="713"/>
      <c r="G59" s="713"/>
      <c r="H59" s="713"/>
      <c r="I59" s="713"/>
      <c r="J59" s="713"/>
      <c r="K59" s="713"/>
      <c r="L59" s="713"/>
      <c r="M59" s="714"/>
      <c r="N59"/>
      <c r="O59"/>
    </row>
    <row r="60" spans="1:15" ht="13.5" customHeight="1">
      <c r="A60"/>
      <c r="B60" s="275"/>
      <c r="C60"/>
      <c r="D60"/>
      <c r="E60"/>
      <c r="F60"/>
      <c r="G60"/>
      <c r="H60"/>
      <c r="I60"/>
      <c r="J60"/>
      <c r="K60"/>
      <c r="L60"/>
      <c r="M60"/>
      <c r="N60"/>
      <c r="O60"/>
    </row>
    <row r="61" spans="1:15" ht="14">
      <c r="A61"/>
      <c r="B61"/>
      <c r="C61" s="276" t="s">
        <v>2</v>
      </c>
      <c r="D61"/>
      <c r="E61"/>
      <c r="F61"/>
      <c r="G61"/>
      <c r="H61"/>
      <c r="I61"/>
      <c r="J61"/>
      <c r="K61"/>
      <c r="L61"/>
      <c r="M61"/>
      <c r="N61"/>
      <c r="O61"/>
    </row>
    <row r="62" spans="1:15" ht="14">
      <c r="A62"/>
      <c r="B62"/>
      <c r="C62" s="277"/>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715" t="s">
        <v>1</v>
      </c>
      <c r="C64" s="715"/>
      <c r="D64" s="715"/>
      <c r="E64" s="715"/>
      <c r="F64" s="715"/>
      <c r="G64" s="715"/>
      <c r="H64" s="715"/>
      <c r="I64" s="715"/>
      <c r="J64" s="715"/>
      <c r="K64" s="715"/>
      <c r="L64" s="715"/>
      <c r="M64" s="715"/>
      <c r="N64" s="715"/>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C54:D56"/>
    <mergeCell ref="E54:M56"/>
    <mergeCell ref="C57:D59"/>
    <mergeCell ref="E57:M59"/>
    <mergeCell ref="B64:N64"/>
    <mergeCell ref="C44:D46"/>
    <mergeCell ref="E44:M46"/>
    <mergeCell ref="C47:D49"/>
    <mergeCell ref="E47:M49"/>
    <mergeCell ref="C50:D52"/>
    <mergeCell ref="E50:E52"/>
    <mergeCell ref="F50:L52"/>
    <mergeCell ref="M50:M52"/>
    <mergeCell ref="C28:D36"/>
    <mergeCell ref="E28:M30"/>
    <mergeCell ref="E31:M33"/>
    <mergeCell ref="E34:M36"/>
    <mergeCell ref="C37:D39"/>
    <mergeCell ref="E37:M39"/>
    <mergeCell ref="E15:F17"/>
    <mergeCell ref="G15:M17"/>
    <mergeCell ref="E18:F20"/>
    <mergeCell ref="G18:M20"/>
    <mergeCell ref="C25:D27"/>
    <mergeCell ref="E25:M27"/>
    <mergeCell ref="C9:D20"/>
    <mergeCell ref="E9:F11"/>
    <mergeCell ref="G9:M11"/>
    <mergeCell ref="E12:F14"/>
    <mergeCell ref="G12:M14"/>
    <mergeCell ref="L1:N1"/>
    <mergeCell ref="B2:D4"/>
    <mergeCell ref="L2:N4"/>
    <mergeCell ref="B6:N6"/>
    <mergeCell ref="C8:N8"/>
  </mergeCells>
  <phoneticPr fontId="10"/>
  <conditionalFormatting sqref="E25">
    <cfRule type="expression" dxfId="273" priority="12">
      <formula>$E$9="○"</formula>
    </cfRule>
  </conditionalFormatting>
  <conditionalFormatting sqref="E28 E31:M36">
    <cfRule type="expression" dxfId="272" priority="11">
      <formula>$E$12="○"</formula>
    </cfRule>
  </conditionalFormatting>
  <conditionalFormatting sqref="E9:M17">
    <cfRule type="expression" dxfId="271" priority="6">
      <formula>$E$18="○"</formula>
    </cfRule>
  </conditionalFormatting>
  <conditionalFormatting sqref="E18:M20">
    <cfRule type="expression" dxfId="270" priority="10">
      <formula>OR($E$9="○",$E$12="○",$E$15="○")</formula>
    </cfRule>
  </conditionalFormatting>
  <conditionalFormatting sqref="E37:M39">
    <cfRule type="expression" dxfId="269" priority="9">
      <formula>$E$15="○"</formula>
    </cfRule>
  </conditionalFormatting>
  <conditionalFormatting sqref="E44:M52">
    <cfRule type="expression" dxfId="268" priority="2">
      <formula>AND($E$25="",$E$28="",$E$31="",$E$34="",$E$37="")</formula>
    </cfRule>
  </conditionalFormatting>
  <conditionalFormatting sqref="E54:M59">
    <cfRule type="expression" dxfId="267" priority="1">
      <formula>$E$37=""</formula>
    </cfRule>
  </conditionalFormatting>
  <conditionalFormatting sqref="G15:M17">
    <cfRule type="expression" dxfId="266"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217</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ht="16.5">
      <c r="A6" s="605" t="s">
        <v>272</v>
      </c>
      <c r="B6" s="605"/>
      <c r="C6" s="605"/>
      <c r="D6" s="605"/>
      <c r="E6" s="605"/>
      <c r="F6" s="605"/>
      <c r="G6" s="605"/>
      <c r="H6" s="605"/>
      <c r="I6" s="605"/>
      <c r="J6" s="605"/>
      <c r="K6" s="605"/>
      <c r="L6" s="605"/>
      <c r="M6" s="605"/>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1400" t="s">
        <v>218</v>
      </c>
      <c r="C9" s="1401"/>
      <c r="D9" s="607"/>
      <c r="E9" s="608"/>
      <c r="F9" s="1406" t="s">
        <v>404</v>
      </c>
      <c r="G9" s="1407"/>
      <c r="H9" s="1408"/>
      <c r="I9" s="1408"/>
      <c r="J9" s="1408"/>
      <c r="K9" s="1408"/>
      <c r="L9" s="1409"/>
      <c r="M9" s="274"/>
      <c r="N9"/>
    </row>
    <row r="10" spans="1:33" ht="27" customHeight="1">
      <c r="A10"/>
      <c r="B10" s="1402"/>
      <c r="C10" s="1403"/>
      <c r="D10" s="611"/>
      <c r="E10" s="612"/>
      <c r="F10" s="1410"/>
      <c r="G10" s="1411"/>
      <c r="H10" s="1412"/>
      <c r="I10" s="1412"/>
      <c r="J10" s="1412"/>
      <c r="K10" s="1412"/>
      <c r="L10" s="1413"/>
      <c r="M10" s="274"/>
      <c r="N10" s="406"/>
    </row>
    <row r="11" spans="1:33" ht="27" customHeight="1">
      <c r="A11"/>
      <c r="B11" s="1402"/>
      <c r="C11" s="1403"/>
      <c r="D11" s="607"/>
      <c r="E11" s="608"/>
      <c r="F11" s="1406" t="s">
        <v>405</v>
      </c>
      <c r="G11" s="1407"/>
      <c r="H11" s="1407"/>
      <c r="I11" s="1407"/>
      <c r="J11" s="1407"/>
      <c r="K11" s="1407"/>
      <c r="L11" s="1414"/>
      <c r="M11" s="274"/>
      <c r="N11"/>
    </row>
    <row r="12" spans="1:33" ht="27" customHeight="1">
      <c r="A12"/>
      <c r="B12" s="1402"/>
      <c r="C12" s="1403"/>
      <c r="D12" s="611"/>
      <c r="E12" s="612"/>
      <c r="F12" s="1410"/>
      <c r="G12" s="1411"/>
      <c r="H12" s="1411"/>
      <c r="I12" s="1411"/>
      <c r="J12" s="1411"/>
      <c r="K12" s="1411"/>
      <c r="L12" s="1415"/>
      <c r="M12" s="274"/>
      <c r="N12"/>
    </row>
    <row r="13" spans="1:33" ht="27" customHeight="1">
      <c r="A13"/>
      <c r="B13" s="1402"/>
      <c r="C13" s="1403"/>
      <c r="D13" s="607"/>
      <c r="E13" s="608"/>
      <c r="F13" s="1395" t="s">
        <v>219</v>
      </c>
      <c r="G13" s="1395"/>
      <c r="H13" s="1395"/>
      <c r="I13" s="1395"/>
      <c r="J13" s="1395"/>
      <c r="K13" s="1395"/>
      <c r="L13" s="1396"/>
      <c r="M13" s="274"/>
      <c r="N13"/>
    </row>
    <row r="14" spans="1:33" ht="27" customHeight="1">
      <c r="A14"/>
      <c r="B14" s="1402"/>
      <c r="C14" s="1403"/>
      <c r="D14" s="611"/>
      <c r="E14" s="612"/>
      <c r="F14" s="1398"/>
      <c r="G14" s="1398"/>
      <c r="H14" s="1398"/>
      <c r="I14" s="1398"/>
      <c r="J14" s="1398"/>
      <c r="K14" s="1398"/>
      <c r="L14" s="1399"/>
      <c r="M14" s="274"/>
      <c r="N14"/>
    </row>
    <row r="15" spans="1:33" ht="27" customHeight="1">
      <c r="A15"/>
      <c r="B15" s="1402"/>
      <c r="C15" s="1403"/>
      <c r="D15" s="607"/>
      <c r="E15" s="608"/>
      <c r="F15" s="1394" t="s">
        <v>8</v>
      </c>
      <c r="G15" s="1395"/>
      <c r="H15" s="1395"/>
      <c r="I15" s="1395"/>
      <c r="J15" s="1395"/>
      <c r="K15" s="1395"/>
      <c r="L15" s="1396"/>
      <c r="M15" s="274"/>
      <c r="N15"/>
    </row>
    <row r="16" spans="1:33" ht="27" customHeight="1">
      <c r="A16"/>
      <c r="B16" s="1404"/>
      <c r="C16" s="1405"/>
      <c r="D16" s="611"/>
      <c r="E16" s="612"/>
      <c r="F16" s="1397"/>
      <c r="G16" s="1398"/>
      <c r="H16" s="1398"/>
      <c r="I16" s="1398"/>
      <c r="J16" s="1398"/>
      <c r="K16" s="1398"/>
      <c r="L16" s="1399"/>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270"/>
      <c r="B19" s="338" t="s">
        <v>2</v>
      </c>
      <c r="C19" s="270"/>
      <c r="D19" s="270"/>
      <c r="E19" s="270"/>
      <c r="F19" s="270"/>
      <c r="G19" s="270"/>
      <c r="H19" s="270"/>
      <c r="I19" s="270"/>
      <c r="J19" s="270"/>
      <c r="K19" s="270"/>
      <c r="L19" s="270"/>
      <c r="M19" s="270"/>
      <c r="N19" s="270"/>
    </row>
    <row r="20" spans="1:14" s="22" customFormat="1" ht="14">
      <c r="A20" s="270"/>
      <c r="B20" s="277"/>
      <c r="C20" s="270"/>
      <c r="D20" s="270"/>
      <c r="E20" s="270"/>
      <c r="F20" s="270"/>
      <c r="G20" s="270"/>
      <c r="H20" s="270"/>
      <c r="I20" s="270"/>
      <c r="J20" s="270"/>
      <c r="K20" s="270"/>
      <c r="L20" s="270"/>
      <c r="M20" s="270"/>
      <c r="N20" s="270"/>
    </row>
    <row r="21" spans="1:14" s="22" customFormat="1" ht="14">
      <c r="A21" s="270"/>
      <c r="B21" s="277"/>
      <c r="C21" s="270"/>
      <c r="D21" s="270"/>
      <c r="E21" s="270"/>
      <c r="F21" s="270"/>
      <c r="G21" s="270"/>
      <c r="H21" s="270"/>
      <c r="I21" s="270"/>
      <c r="J21" s="270"/>
      <c r="K21" s="270"/>
      <c r="L21" s="270"/>
      <c r="M21" s="270"/>
      <c r="N21" s="270"/>
    </row>
    <row r="22" spans="1:14" s="22" customFormat="1" ht="14">
      <c r="A22" s="270"/>
      <c r="B22" s="277"/>
      <c r="C22" s="270"/>
      <c r="D22" s="270"/>
      <c r="E22" s="270"/>
      <c r="F22" s="270"/>
      <c r="G22" s="270"/>
      <c r="H22" s="270"/>
      <c r="I22" s="270"/>
      <c r="J22" s="270"/>
      <c r="K22" s="270"/>
      <c r="L22" s="270"/>
      <c r="M22" s="270"/>
      <c r="N22" s="270"/>
    </row>
    <row r="23" spans="1:14" s="22" customFormat="1" ht="14">
      <c r="A23" s="270"/>
      <c r="B23" s="277"/>
      <c r="C23" s="270"/>
      <c r="D23" s="270"/>
      <c r="E23" s="270"/>
      <c r="F23" s="270"/>
      <c r="G23" s="270"/>
      <c r="H23" s="270"/>
      <c r="I23" s="270"/>
      <c r="J23" s="270"/>
      <c r="K23" s="270"/>
      <c r="L23" s="270"/>
      <c r="M23" s="270"/>
      <c r="N23" s="270"/>
    </row>
    <row r="24" spans="1:14" s="22" customFormat="1" ht="14">
      <c r="A24" s="270"/>
      <c r="B24" s="277"/>
      <c r="C24" s="270"/>
      <c r="D24" s="270"/>
      <c r="E24" s="270"/>
      <c r="F24" s="270"/>
      <c r="G24" s="270"/>
      <c r="H24" s="270"/>
      <c r="I24" s="270"/>
      <c r="J24" s="270"/>
      <c r="K24" s="270"/>
      <c r="L24" s="270"/>
      <c r="M24" s="270"/>
      <c r="N24" s="270"/>
    </row>
    <row r="25" spans="1:14" s="22" customFormat="1" ht="14">
      <c r="A25" s="270"/>
      <c r="B25" s="277"/>
      <c r="C25" s="270"/>
      <c r="D25" s="270"/>
      <c r="E25" s="270"/>
      <c r="F25" s="270"/>
      <c r="G25" s="270"/>
      <c r="H25" s="270"/>
      <c r="I25" s="270"/>
      <c r="J25" s="270"/>
      <c r="K25" s="270"/>
      <c r="L25" s="270"/>
      <c r="M25" s="270"/>
      <c r="N25" s="270"/>
    </row>
    <row r="26" spans="1:14" s="22" customFormat="1" ht="14">
      <c r="A26" s="270"/>
      <c r="B26" s="277"/>
      <c r="C26" s="270"/>
      <c r="D26" s="270"/>
      <c r="E26" s="270"/>
      <c r="F26" s="270"/>
      <c r="G26" s="270"/>
      <c r="H26" s="270"/>
      <c r="I26" s="270"/>
      <c r="J26" s="270"/>
      <c r="K26" s="270"/>
      <c r="L26" s="270"/>
      <c r="M26" s="270"/>
      <c r="N26" s="270"/>
    </row>
    <row r="27" spans="1:14" s="22" customFormat="1" ht="14">
      <c r="A27" s="270"/>
      <c r="B27" s="277"/>
      <c r="C27" s="270"/>
      <c r="D27" s="270"/>
      <c r="E27" s="270"/>
      <c r="F27" s="270"/>
      <c r="G27" s="270"/>
      <c r="H27" s="270"/>
      <c r="I27" s="270"/>
      <c r="J27" s="270"/>
      <c r="K27" s="270"/>
      <c r="L27" s="270"/>
      <c r="M27" s="270"/>
      <c r="N27" s="270"/>
    </row>
    <row r="28" spans="1:14" s="22" customFormat="1" ht="14">
      <c r="A28" s="270"/>
      <c r="B28" s="277"/>
      <c r="C28" s="270"/>
      <c r="D28" s="270"/>
      <c r="E28" s="270"/>
      <c r="F28" s="270"/>
      <c r="G28" s="270"/>
      <c r="H28" s="270"/>
      <c r="I28" s="270"/>
      <c r="J28" s="270"/>
      <c r="K28" s="270"/>
      <c r="L28" s="270"/>
      <c r="M28" s="270"/>
      <c r="N28" s="270"/>
    </row>
    <row r="29" spans="1:14" s="22" customFormat="1" ht="14">
      <c r="A29" s="270"/>
      <c r="B29" s="277"/>
      <c r="C29" s="270"/>
      <c r="D29" s="270"/>
      <c r="E29" s="270"/>
      <c r="F29" s="270"/>
      <c r="G29" s="270"/>
      <c r="H29" s="270"/>
      <c r="I29" s="270"/>
      <c r="J29" s="270"/>
      <c r="K29" s="270"/>
      <c r="L29" s="270"/>
      <c r="M29" s="270"/>
      <c r="N29" s="270"/>
    </row>
    <row r="30" spans="1:14" s="22" customFormat="1" ht="14">
      <c r="A30" s="270"/>
      <c r="B30" s="277"/>
      <c r="C30" s="270"/>
      <c r="D30" s="270"/>
      <c r="E30" s="270"/>
      <c r="F30" s="270"/>
      <c r="G30" s="270"/>
      <c r="H30" s="270"/>
      <c r="I30" s="270"/>
      <c r="J30" s="270"/>
      <c r="K30" s="270"/>
      <c r="L30" s="270"/>
      <c r="M30" s="270"/>
      <c r="N30" s="270"/>
    </row>
    <row r="31" spans="1:14" s="22" customFormat="1" ht="14">
      <c r="A31" s="270"/>
      <c r="B31" s="277"/>
      <c r="C31" s="270"/>
      <c r="D31" s="270"/>
      <c r="E31" s="270"/>
      <c r="F31" s="270"/>
      <c r="G31" s="270"/>
      <c r="H31" s="270"/>
      <c r="I31" s="270"/>
      <c r="J31" s="270"/>
      <c r="K31" s="270"/>
      <c r="L31" s="270"/>
      <c r="M31" s="270"/>
      <c r="N31" s="270"/>
    </row>
    <row r="32" spans="1:14" s="22" customFormat="1" ht="14">
      <c r="A32" s="270"/>
      <c r="B32" s="277"/>
      <c r="C32" s="270"/>
      <c r="D32" s="270"/>
      <c r="E32" s="270"/>
      <c r="F32" s="270"/>
      <c r="G32" s="270"/>
      <c r="H32" s="270"/>
      <c r="I32" s="270"/>
      <c r="J32" s="270"/>
      <c r="K32" s="270"/>
      <c r="L32" s="270"/>
      <c r="M32" s="270"/>
      <c r="N32" s="270"/>
    </row>
    <row r="33" spans="1:14" s="22" customFormat="1" ht="14">
      <c r="A33" s="270"/>
      <c r="B33" s="277"/>
      <c r="C33" s="270"/>
      <c r="D33" s="270"/>
      <c r="E33" s="270"/>
      <c r="F33" s="270"/>
      <c r="G33" s="270"/>
      <c r="H33" s="270"/>
      <c r="I33" s="270"/>
      <c r="J33" s="270"/>
      <c r="K33" s="270"/>
      <c r="L33" s="270"/>
      <c r="M33" s="270"/>
      <c r="N33" s="270"/>
    </row>
    <row r="34" spans="1:14" s="22" customFormat="1" ht="14">
      <c r="A34" s="270"/>
      <c r="B34" s="277"/>
      <c r="C34" s="270"/>
      <c r="D34" s="270"/>
      <c r="E34" s="270"/>
      <c r="F34" s="270"/>
      <c r="G34" s="270"/>
      <c r="H34" s="270"/>
      <c r="I34" s="270"/>
      <c r="J34" s="270"/>
      <c r="K34" s="270"/>
      <c r="L34" s="270"/>
      <c r="M34" s="270"/>
      <c r="N34" s="270"/>
    </row>
    <row r="35" spans="1:14" s="22" customFormat="1" ht="14">
      <c r="A35" s="270"/>
      <c r="B35" s="277"/>
      <c r="C35" s="270"/>
      <c r="D35" s="270"/>
      <c r="E35" s="270"/>
      <c r="F35" s="270"/>
      <c r="G35" s="270"/>
      <c r="H35" s="270"/>
      <c r="I35" s="270"/>
      <c r="J35" s="270"/>
      <c r="K35" s="270"/>
      <c r="L35" s="270"/>
      <c r="M35" s="270"/>
      <c r="N35" s="270"/>
    </row>
    <row r="36" spans="1:14" s="22" customFormat="1" ht="14">
      <c r="A36" s="270"/>
      <c r="B36" s="277"/>
      <c r="C36" s="270"/>
      <c r="D36" s="270"/>
      <c r="E36" s="270"/>
      <c r="F36" s="270"/>
      <c r="G36" s="270"/>
      <c r="H36" s="270"/>
      <c r="I36" s="270"/>
      <c r="J36" s="270"/>
      <c r="K36" s="270"/>
      <c r="L36" s="270"/>
      <c r="M36" s="270"/>
      <c r="N36" s="270"/>
    </row>
    <row r="37" spans="1:14" s="22" customFormat="1" ht="14">
      <c r="A37" s="270"/>
      <c r="B37" s="277"/>
      <c r="C37" s="270"/>
      <c r="D37" s="270"/>
      <c r="E37" s="270"/>
      <c r="F37" s="270"/>
      <c r="G37" s="270"/>
      <c r="H37" s="270"/>
      <c r="I37" s="270"/>
      <c r="J37" s="270"/>
      <c r="K37" s="270"/>
      <c r="L37" s="270"/>
      <c r="M37" s="270"/>
      <c r="N37" s="270"/>
    </row>
    <row r="38" spans="1:14" s="22" customFormat="1" ht="14">
      <c r="A38" s="270"/>
      <c r="B38" s="277"/>
      <c r="C38" s="270"/>
      <c r="D38" s="270"/>
      <c r="E38" s="270"/>
      <c r="F38" s="270"/>
      <c r="G38" s="270"/>
      <c r="H38" s="270"/>
      <c r="I38" s="270"/>
      <c r="J38" s="270"/>
      <c r="K38" s="270"/>
      <c r="L38" s="270"/>
      <c r="M38" s="270"/>
      <c r="N38" s="270"/>
    </row>
    <row r="39" spans="1:14" s="22" customFormat="1" ht="14">
      <c r="A39" s="270"/>
      <c r="B39" s="277"/>
      <c r="C39" s="270"/>
      <c r="D39" s="270"/>
      <c r="E39" s="270"/>
      <c r="F39" s="270"/>
      <c r="G39" s="270"/>
      <c r="H39" s="270"/>
      <c r="I39" s="270"/>
      <c r="J39" s="270"/>
      <c r="K39" s="270"/>
      <c r="L39" s="270"/>
      <c r="M39" s="270"/>
      <c r="N39" s="270"/>
    </row>
    <row r="40" spans="1:14" s="22" customFormat="1" ht="14">
      <c r="A40" s="270"/>
      <c r="B40" s="277"/>
      <c r="C40" s="270"/>
      <c r="D40" s="270"/>
      <c r="E40" s="270"/>
      <c r="F40" s="270"/>
      <c r="G40" s="270"/>
      <c r="H40" s="270"/>
      <c r="I40" s="270"/>
      <c r="J40" s="270"/>
      <c r="K40" s="270"/>
      <c r="L40" s="270"/>
      <c r="M40" s="270"/>
      <c r="N40" s="270"/>
    </row>
    <row r="41" spans="1:14" s="22" customFormat="1" ht="14">
      <c r="A41" s="270"/>
      <c r="B41" s="277"/>
      <c r="C41" s="270"/>
      <c r="D41" s="270"/>
      <c r="E41" s="270"/>
      <c r="F41" s="270"/>
      <c r="G41" s="270"/>
      <c r="H41" s="270"/>
      <c r="I41" s="270"/>
      <c r="J41" s="270"/>
      <c r="K41" s="270"/>
      <c r="L41" s="270"/>
      <c r="M41" s="270"/>
      <c r="N41" s="270"/>
    </row>
    <row r="42" spans="1:14" s="22" customFormat="1" ht="14">
      <c r="A42" s="270"/>
      <c r="B42" s="277"/>
      <c r="C42" s="270"/>
      <c r="D42" s="270"/>
      <c r="E42" s="270"/>
      <c r="F42" s="270"/>
      <c r="G42" s="270"/>
      <c r="H42" s="270"/>
      <c r="I42" s="270"/>
      <c r="J42" s="270"/>
      <c r="K42" s="270"/>
      <c r="L42" s="270"/>
      <c r="M42" s="270"/>
      <c r="N42" s="270"/>
    </row>
    <row r="43" spans="1:14" s="22" customFormat="1" ht="14">
      <c r="A43" s="270"/>
      <c r="B43" s="277"/>
      <c r="C43" s="270"/>
      <c r="D43" s="270"/>
      <c r="E43" s="270"/>
      <c r="F43" s="270"/>
      <c r="G43" s="270"/>
      <c r="H43" s="270"/>
      <c r="I43" s="270"/>
      <c r="J43" s="270"/>
      <c r="K43" s="270"/>
      <c r="L43" s="270"/>
      <c r="M43" s="270"/>
      <c r="N43" s="270"/>
    </row>
    <row r="44" spans="1:14" s="22" customFormat="1" ht="14">
      <c r="A44" s="270"/>
      <c r="B44" s="277"/>
      <c r="C44" s="270"/>
      <c r="D44" s="270"/>
      <c r="E44" s="270"/>
      <c r="F44" s="270"/>
      <c r="G44" s="270"/>
      <c r="H44" s="270"/>
      <c r="I44" s="270"/>
      <c r="J44" s="270"/>
      <c r="K44" s="270"/>
      <c r="L44" s="270"/>
      <c r="M44" s="270"/>
      <c r="N44" s="270"/>
    </row>
    <row r="45" spans="1:14" s="22" customFormat="1" ht="14">
      <c r="A45" s="270"/>
      <c r="B45" s="277"/>
      <c r="C45" s="270"/>
      <c r="D45" s="270"/>
      <c r="E45" s="270"/>
      <c r="F45" s="270"/>
      <c r="G45" s="270"/>
      <c r="H45" s="270"/>
      <c r="I45" s="270"/>
      <c r="J45" s="270"/>
      <c r="K45" s="270"/>
      <c r="L45" s="270"/>
      <c r="M45" s="270"/>
      <c r="N45" s="270"/>
    </row>
    <row r="46" spans="1:14" s="22" customFormat="1" ht="14">
      <c r="A46" s="270"/>
      <c r="B46" s="277"/>
      <c r="C46" s="270"/>
      <c r="D46" s="270"/>
      <c r="E46" s="270"/>
      <c r="F46" s="270"/>
      <c r="G46" s="270"/>
      <c r="H46" s="270"/>
      <c r="I46" s="270"/>
      <c r="J46" s="270"/>
      <c r="K46" s="270"/>
      <c r="L46" s="270"/>
      <c r="M46" s="270"/>
      <c r="N46" s="270"/>
    </row>
    <row r="47" spans="1:14" s="22" customFormat="1" ht="14">
      <c r="A47" s="270"/>
      <c r="B47" s="277"/>
      <c r="C47" s="270"/>
      <c r="D47" s="270"/>
      <c r="E47" s="270"/>
      <c r="F47" s="270"/>
      <c r="G47" s="270"/>
      <c r="H47" s="270"/>
      <c r="I47" s="270"/>
      <c r="J47" s="270"/>
      <c r="K47" s="270"/>
      <c r="L47" s="270"/>
      <c r="M47" s="270"/>
      <c r="N47" s="270"/>
    </row>
    <row r="48" spans="1:14" s="22" customFormat="1" ht="14">
      <c r="A48" s="270"/>
      <c r="B48" s="277"/>
      <c r="C48" s="270"/>
      <c r="D48" s="270"/>
      <c r="E48" s="270"/>
      <c r="F48" s="270"/>
      <c r="G48" s="270"/>
      <c r="H48" s="270"/>
      <c r="I48" s="270"/>
      <c r="J48" s="270"/>
      <c r="K48" s="270"/>
      <c r="L48" s="270"/>
      <c r="M48" s="270"/>
      <c r="N48" s="270"/>
    </row>
    <row r="49" spans="1:14" s="22" customFormat="1" ht="14">
      <c r="A49" s="270"/>
      <c r="B49" s="277"/>
      <c r="C49" s="270"/>
      <c r="D49" s="270"/>
      <c r="E49" s="270"/>
      <c r="F49" s="270"/>
      <c r="G49" s="270"/>
      <c r="H49" s="270"/>
      <c r="I49" s="270"/>
      <c r="J49" s="270"/>
      <c r="K49" s="270"/>
      <c r="L49" s="270"/>
      <c r="M49" s="270"/>
      <c r="N49" s="270"/>
    </row>
    <row r="50" spans="1:14" s="22" customFormat="1" ht="14">
      <c r="A50" s="270"/>
      <c r="B50" s="277"/>
      <c r="C50" s="270"/>
      <c r="D50" s="270"/>
      <c r="E50" s="270"/>
      <c r="F50" s="270"/>
      <c r="G50" s="270"/>
      <c r="H50" s="270"/>
      <c r="I50" s="270"/>
      <c r="J50" s="270"/>
      <c r="K50" s="270"/>
      <c r="L50" s="270"/>
      <c r="M50" s="270"/>
      <c r="N50" s="270"/>
    </row>
    <row r="51" spans="1:14" s="22" customFormat="1" ht="14">
      <c r="A51" s="270"/>
      <c r="B51" s="277"/>
      <c r="C51" s="270"/>
      <c r="D51" s="270"/>
      <c r="E51" s="270"/>
      <c r="F51" s="270"/>
      <c r="G51" s="270"/>
      <c r="H51" s="270"/>
      <c r="I51" s="270"/>
      <c r="J51" s="270"/>
      <c r="K51" s="270"/>
      <c r="L51" s="270"/>
      <c r="M51" s="270"/>
      <c r="N51" s="270"/>
    </row>
    <row r="52" spans="1:14" ht="19">
      <c r="A52" s="715" t="s">
        <v>129</v>
      </c>
      <c r="B52" s="715"/>
      <c r="C52" s="715"/>
      <c r="D52" s="715"/>
      <c r="E52" s="715"/>
      <c r="F52" s="715"/>
      <c r="G52" s="715"/>
      <c r="H52" s="715"/>
      <c r="I52" s="715"/>
      <c r="J52" s="715"/>
      <c r="K52" s="715"/>
      <c r="L52" s="715"/>
      <c r="M52" s="715"/>
      <c r="N52" s="715"/>
    </row>
    <row r="53" spans="1:14" ht="22.5" customHeight="1"/>
  </sheetData>
  <sheetProtection sheet="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141" priority="4" stopIfTrue="1">
      <formula>$D$11="○"</formula>
    </cfRule>
  </conditionalFormatting>
  <conditionalFormatting sqref="D9:L12 D15:L16">
    <cfRule type="expression" dxfId="140" priority="3" stopIfTrue="1">
      <formula>$D$13="○"</formula>
    </cfRule>
  </conditionalFormatting>
  <conditionalFormatting sqref="D9:L14">
    <cfRule type="expression" dxfId="139" priority="1" stopIfTrue="1">
      <formula>$D$15="○"</formula>
    </cfRule>
  </conditionalFormatting>
  <conditionalFormatting sqref="D11:L16">
    <cfRule type="expression" dxfId="138" priority="6" stopIfTrue="1">
      <formula>$D$9="○"</formula>
    </cfRule>
  </conditionalFormatting>
  <dataValidations count="2">
    <dataValidation type="list" allowBlank="1" showInputMessage="1" showErrorMessage="1" sqref="D14:E14" xr:uid="{00000000-0002-0000-1300-000000000000}">
      <formula1>$N$10:$N$11</formula1>
    </dataValidation>
    <dataValidation type="list" allowBlank="1" showInputMessage="1" showErrorMessage="1" sqref="D9:E13 D15:E16" xr:uid="{00000000-0002-0000-1300-000001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0070C0"/>
    <pageSetUpPr fitToPage="1"/>
  </sheetPr>
  <dimension ref="A1:AN62"/>
  <sheetViews>
    <sheetView showGridLines="0" zoomScale="80" zoomScaleNormal="80" zoomScaleSheetLayoutView="100" workbookViewId="0">
      <selection activeCell="D11" sqref="D11:E13"/>
    </sheetView>
  </sheetViews>
  <sheetFormatPr defaultColWidth="6.453125" defaultRowHeight="13"/>
  <cols>
    <col min="1" max="4" width="6.453125" style="1"/>
    <col min="5" max="5" width="6.453125" style="1" customWidth="1"/>
    <col min="6" max="13" width="6.453125" style="1"/>
    <col min="14" max="14" width="2.453125" style="1" customWidth="1"/>
    <col min="15" max="15" width="3.7265625" style="1" customWidth="1"/>
    <col min="16" max="16384" width="6.453125" style="1"/>
  </cols>
  <sheetData>
    <row r="1" spans="1:32" ht="25.5">
      <c r="A1"/>
      <c r="B1"/>
      <c r="C1"/>
      <c r="D1"/>
      <c r="E1"/>
      <c r="F1"/>
      <c r="G1"/>
      <c r="H1"/>
      <c r="I1"/>
      <c r="J1" s="405"/>
      <c r="K1" s="820" t="s">
        <v>542</v>
      </c>
      <c r="L1" s="820"/>
      <c r="M1" s="820"/>
      <c r="N1" s="111"/>
      <c r="Z1" s="63"/>
      <c r="AA1" s="63"/>
      <c r="AB1" s="63"/>
      <c r="AC1" s="63"/>
      <c r="AD1" s="63"/>
      <c r="AE1" s="63"/>
      <c r="AF1" s="63"/>
    </row>
    <row r="2" spans="1:32" ht="13.5" customHeight="1">
      <c r="A2"/>
      <c r="B2"/>
      <c r="C2"/>
      <c r="D2"/>
      <c r="E2"/>
      <c r="F2"/>
      <c r="G2"/>
      <c r="H2"/>
      <c r="I2"/>
      <c r="J2"/>
      <c r="K2" s="1302" t="s">
        <v>220</v>
      </c>
      <c r="L2" s="1302"/>
      <c r="M2" s="1302"/>
      <c r="N2" s="111"/>
    </row>
    <row r="3" spans="1:32" ht="13.5" customHeight="1">
      <c r="A3"/>
      <c r="B3"/>
      <c r="C3"/>
      <c r="D3"/>
      <c r="E3"/>
      <c r="F3"/>
      <c r="G3"/>
      <c r="H3"/>
      <c r="I3"/>
      <c r="J3"/>
      <c r="K3" s="1302"/>
      <c r="L3" s="1302"/>
      <c r="M3" s="1302"/>
      <c r="N3" s="111"/>
    </row>
    <row r="4" spans="1:32" ht="13.5" customHeight="1">
      <c r="A4"/>
      <c r="B4"/>
      <c r="C4"/>
      <c r="D4"/>
      <c r="E4"/>
      <c r="F4"/>
      <c r="G4"/>
      <c r="H4"/>
      <c r="I4"/>
      <c r="J4"/>
      <c r="K4" s="1302"/>
      <c r="L4" s="1302"/>
      <c r="M4" s="1302"/>
      <c r="N4" s="111"/>
    </row>
    <row r="5" spans="1:32">
      <c r="A5"/>
      <c r="B5"/>
      <c r="C5"/>
      <c r="D5"/>
      <c r="E5"/>
      <c r="F5"/>
      <c r="G5"/>
      <c r="H5"/>
      <c r="I5"/>
      <c r="J5"/>
      <c r="K5"/>
      <c r="L5"/>
      <c r="M5"/>
      <c r="N5" s="111"/>
    </row>
    <row r="6" spans="1:32">
      <c r="A6"/>
      <c r="B6"/>
      <c r="C6"/>
      <c r="D6"/>
      <c r="E6"/>
      <c r="F6"/>
      <c r="G6"/>
      <c r="H6"/>
      <c r="I6"/>
      <c r="J6"/>
      <c r="K6"/>
      <c r="L6"/>
      <c r="M6"/>
      <c r="N6" s="111"/>
    </row>
    <row r="7" spans="1:32">
      <c r="A7"/>
      <c r="B7"/>
      <c r="C7"/>
      <c r="D7"/>
      <c r="E7"/>
      <c r="F7"/>
      <c r="G7"/>
      <c r="H7"/>
      <c r="I7"/>
      <c r="J7"/>
      <c r="K7"/>
      <c r="L7"/>
      <c r="M7"/>
      <c r="N7" s="111"/>
    </row>
    <row r="8" spans="1:32" ht="16.5">
      <c r="A8" s="835" t="s">
        <v>0</v>
      </c>
      <c r="B8" s="835"/>
      <c r="C8" s="835"/>
      <c r="D8" s="835"/>
      <c r="E8" s="835"/>
      <c r="F8" s="835"/>
      <c r="G8" s="835"/>
      <c r="H8" s="835"/>
      <c r="I8" s="835"/>
      <c r="J8" s="835"/>
      <c r="K8" s="835"/>
      <c r="L8" s="835"/>
      <c r="M8" s="835"/>
      <c r="N8" s="111"/>
    </row>
    <row r="9" spans="1:32">
      <c r="A9"/>
      <c r="B9"/>
      <c r="C9"/>
      <c r="D9"/>
      <c r="E9"/>
      <c r="F9"/>
      <c r="G9"/>
      <c r="H9"/>
      <c r="I9"/>
      <c r="J9"/>
      <c r="K9"/>
      <c r="L9"/>
      <c r="M9"/>
      <c r="N9" s="111"/>
    </row>
    <row r="10" spans="1:32">
      <c r="A10"/>
      <c r="B10"/>
      <c r="C10"/>
      <c r="D10"/>
      <c r="E10"/>
      <c r="F10"/>
      <c r="G10"/>
      <c r="H10"/>
      <c r="I10"/>
      <c r="J10"/>
      <c r="K10"/>
      <c r="L10"/>
      <c r="M10"/>
      <c r="N10" s="111"/>
    </row>
    <row r="11" spans="1:32" ht="13.5" customHeight="1">
      <c r="A11"/>
      <c r="B11" s="836" t="s">
        <v>66</v>
      </c>
      <c r="C11" s="837"/>
      <c r="D11" s="607"/>
      <c r="E11" s="608"/>
      <c r="F11" s="642" t="s">
        <v>221</v>
      </c>
      <c r="G11" s="642"/>
      <c r="H11" s="642"/>
      <c r="I11" s="642"/>
      <c r="J11" s="642"/>
      <c r="K11" s="642"/>
      <c r="L11" s="643"/>
      <c r="M11" s="274"/>
      <c r="N11" s="111"/>
    </row>
    <row r="12" spans="1:32" ht="13.5" customHeight="1">
      <c r="A12"/>
      <c r="B12" s="838"/>
      <c r="C12" s="839"/>
      <c r="D12" s="609"/>
      <c r="E12" s="610"/>
      <c r="F12" s="644"/>
      <c r="G12" s="644"/>
      <c r="H12" s="644"/>
      <c r="I12" s="644"/>
      <c r="J12" s="644"/>
      <c r="K12" s="644"/>
      <c r="L12" s="645"/>
      <c r="M12" s="274"/>
      <c r="N12" s="427"/>
    </row>
    <row r="13" spans="1:32" ht="13.5" customHeight="1">
      <c r="A13"/>
      <c r="B13" s="838"/>
      <c r="C13" s="839"/>
      <c r="D13" s="611"/>
      <c r="E13" s="612"/>
      <c r="F13" s="646"/>
      <c r="G13" s="646"/>
      <c r="H13" s="646"/>
      <c r="I13" s="646"/>
      <c r="J13" s="646"/>
      <c r="K13" s="646"/>
      <c r="L13" s="647"/>
      <c r="M13" s="274"/>
      <c r="N13" s="111"/>
    </row>
    <row r="14" spans="1:32" ht="13.5" customHeight="1">
      <c r="A14"/>
      <c r="B14" s="838"/>
      <c r="C14" s="839"/>
      <c r="D14" s="607"/>
      <c r="E14" s="608"/>
      <c r="F14" s="619" t="s">
        <v>8</v>
      </c>
      <c r="G14" s="619"/>
      <c r="H14" s="619"/>
      <c r="I14" s="619"/>
      <c r="J14" s="619"/>
      <c r="K14" s="619"/>
      <c r="L14" s="620"/>
      <c r="M14" s="274"/>
      <c r="N14" s="111"/>
    </row>
    <row r="15" spans="1:32" ht="13.5" customHeight="1">
      <c r="A15"/>
      <c r="B15" s="838"/>
      <c r="C15" s="839"/>
      <c r="D15" s="609"/>
      <c r="E15" s="610"/>
      <c r="F15" s="621"/>
      <c r="G15" s="621"/>
      <c r="H15" s="621"/>
      <c r="I15" s="621"/>
      <c r="J15" s="621"/>
      <c r="K15" s="621"/>
      <c r="L15" s="622"/>
      <c r="M15" s="274"/>
      <c r="N15" s="111"/>
    </row>
    <row r="16" spans="1:32" ht="13.5" customHeight="1">
      <c r="A16"/>
      <c r="B16" s="840"/>
      <c r="C16" s="841"/>
      <c r="D16" s="611"/>
      <c r="E16" s="612"/>
      <c r="F16" s="623"/>
      <c r="G16" s="623"/>
      <c r="H16" s="623"/>
      <c r="I16" s="623"/>
      <c r="J16" s="623"/>
      <c r="K16" s="623"/>
      <c r="L16" s="624"/>
      <c r="M16"/>
      <c r="N16" s="111"/>
    </row>
    <row r="17" spans="1:40">
      <c r="A17"/>
      <c r="B17"/>
      <c r="C17"/>
      <c r="D17" s="21" t="str">
        <f>IF(COUNTBLANK(D11:E16)=12,"　↑　該当する方に○",IF(COUNTBLANK(D11:E16)=10,"　↑　どちらか一方に○",""))</f>
        <v>　↑　該当する方に○</v>
      </c>
      <c r="E17" s="6"/>
      <c r="F17"/>
      <c r="G17"/>
      <c r="H17"/>
      <c r="I17"/>
      <c r="J17"/>
      <c r="K17"/>
      <c r="L17"/>
      <c r="M17"/>
      <c r="N17" s="111"/>
    </row>
    <row r="18" spans="1:40">
      <c r="A18"/>
      <c r="B18"/>
      <c r="C18"/>
      <c r="D18"/>
      <c r="E18"/>
      <c r="F18"/>
      <c r="G18"/>
      <c r="H18"/>
      <c r="I18"/>
      <c r="J18"/>
      <c r="K18"/>
      <c r="L18"/>
      <c r="M18"/>
      <c r="N18" s="111"/>
    </row>
    <row r="19" spans="1:40">
      <c r="A19"/>
      <c r="B19"/>
      <c r="C19"/>
      <c r="D19"/>
      <c r="E19"/>
      <c r="F19"/>
      <c r="G19"/>
      <c r="H19"/>
      <c r="I19"/>
      <c r="J19"/>
      <c r="K19"/>
      <c r="L19"/>
      <c r="M19"/>
      <c r="N19" s="111"/>
    </row>
    <row r="20" spans="1:40">
      <c r="A20"/>
      <c r="B20"/>
      <c r="C20"/>
      <c r="D20"/>
      <c r="E20"/>
      <c r="F20"/>
      <c r="G20"/>
      <c r="H20"/>
      <c r="I20"/>
      <c r="J20"/>
      <c r="K20"/>
      <c r="L20"/>
      <c r="M20"/>
      <c r="N20" s="111"/>
      <c r="AN20"/>
    </row>
    <row r="21" spans="1:40">
      <c r="A21"/>
      <c r="B21"/>
      <c r="C21"/>
      <c r="D21"/>
      <c r="E21"/>
      <c r="F21"/>
      <c r="G21"/>
      <c r="H21"/>
      <c r="I21"/>
      <c r="J21"/>
      <c r="K21"/>
      <c r="L21"/>
      <c r="M21"/>
      <c r="N21" s="111"/>
    </row>
    <row r="22" spans="1:40">
      <c r="A22"/>
      <c r="B22" t="s">
        <v>7</v>
      </c>
      <c r="C22"/>
      <c r="D22"/>
      <c r="E22"/>
      <c r="F22"/>
      <c r="G22"/>
      <c r="H22"/>
      <c r="I22"/>
      <c r="J22"/>
      <c r="K22"/>
      <c r="L22"/>
      <c r="M22"/>
      <c r="N22" s="111"/>
    </row>
    <row r="23" spans="1:40" ht="13.5" customHeight="1">
      <c r="A23"/>
      <c r="B23" s="1313" t="s">
        <v>222</v>
      </c>
      <c r="C23" s="1314"/>
      <c r="D23" s="1342" t="s">
        <v>282</v>
      </c>
      <c r="E23" s="1343"/>
      <c r="F23" s="1343"/>
      <c r="G23" s="1343"/>
      <c r="H23" s="1348"/>
      <c r="I23" s="1416" t="s">
        <v>130</v>
      </c>
      <c r="J23" s="1416"/>
      <c r="K23" s="1416"/>
      <c r="L23" s="1417"/>
      <c r="M23"/>
      <c r="N23" s="111"/>
    </row>
    <row r="24" spans="1:40" ht="13.5" customHeight="1">
      <c r="A24"/>
      <c r="B24" s="1314"/>
      <c r="C24" s="1314"/>
      <c r="D24" s="1344"/>
      <c r="E24" s="1345"/>
      <c r="F24" s="1345"/>
      <c r="G24" s="1345"/>
      <c r="H24" s="1349"/>
      <c r="I24" s="1418"/>
      <c r="J24" s="1418"/>
      <c r="K24" s="1418"/>
      <c r="L24" s="1419"/>
      <c r="M24"/>
      <c r="N24" s="111"/>
    </row>
    <row r="25" spans="1:40" ht="13.5" customHeight="1">
      <c r="A25"/>
      <c r="B25" s="1314"/>
      <c r="C25" s="1314"/>
      <c r="D25" s="1346"/>
      <c r="E25" s="1347"/>
      <c r="F25" s="1347"/>
      <c r="G25" s="1347"/>
      <c r="H25" s="1350"/>
      <c r="I25" s="1420"/>
      <c r="J25" s="1420"/>
      <c r="K25" s="1420"/>
      <c r="L25" s="1421"/>
      <c r="M25"/>
      <c r="N25" s="111"/>
    </row>
    <row r="26" spans="1:40">
      <c r="A26"/>
      <c r="B26" s="1422" t="s">
        <v>223</v>
      </c>
      <c r="C26" s="1423"/>
      <c r="D26" s="843"/>
      <c r="E26" s="844"/>
      <c r="F26" s="844"/>
      <c r="G26" s="844"/>
      <c r="H26" s="844"/>
      <c r="I26" s="844"/>
      <c r="J26" s="844"/>
      <c r="K26" s="844"/>
      <c r="L26" s="845"/>
      <c r="M26"/>
      <c r="N26" s="111"/>
    </row>
    <row r="27" spans="1:40">
      <c r="A27"/>
      <c r="B27" s="1423"/>
      <c r="C27" s="1423"/>
      <c r="D27" s="846"/>
      <c r="E27" s="847"/>
      <c r="F27" s="847"/>
      <c r="G27" s="847"/>
      <c r="H27" s="847"/>
      <c r="I27" s="847"/>
      <c r="J27" s="847"/>
      <c r="K27" s="847"/>
      <c r="L27" s="848"/>
      <c r="M27"/>
      <c r="N27" s="111"/>
    </row>
    <row r="28" spans="1:40">
      <c r="A28"/>
      <c r="B28" s="1423"/>
      <c r="C28" s="1423"/>
      <c r="D28" s="849"/>
      <c r="E28" s="850"/>
      <c r="F28" s="850"/>
      <c r="G28" s="850"/>
      <c r="H28" s="850"/>
      <c r="I28" s="850"/>
      <c r="J28" s="850"/>
      <c r="K28" s="850"/>
      <c r="L28" s="851"/>
      <c r="M28"/>
      <c r="N28" s="111"/>
    </row>
    <row r="29" spans="1:40">
      <c r="A29"/>
      <c r="B29" s="1313" t="s">
        <v>224</v>
      </c>
      <c r="C29" s="1314"/>
      <c r="D29" s="843"/>
      <c r="E29" s="844"/>
      <c r="F29" s="844"/>
      <c r="G29" s="844"/>
      <c r="H29" s="844"/>
      <c r="I29" s="844"/>
      <c r="J29" s="844"/>
      <c r="K29" s="844"/>
      <c r="L29" s="845"/>
      <c r="M29"/>
      <c r="N29" s="111"/>
    </row>
    <row r="30" spans="1:40">
      <c r="A30"/>
      <c r="B30" s="1314"/>
      <c r="C30" s="1314"/>
      <c r="D30" s="846"/>
      <c r="E30" s="847"/>
      <c r="F30" s="847"/>
      <c r="G30" s="847"/>
      <c r="H30" s="847"/>
      <c r="I30" s="847"/>
      <c r="J30" s="847"/>
      <c r="K30" s="847"/>
      <c r="L30" s="848"/>
      <c r="M30"/>
      <c r="N30" s="111"/>
    </row>
    <row r="31" spans="1:40">
      <c r="A31"/>
      <c r="B31" s="1314"/>
      <c r="C31" s="1314"/>
      <c r="D31" s="849"/>
      <c r="E31" s="850"/>
      <c r="F31" s="850"/>
      <c r="G31" s="850"/>
      <c r="H31" s="850"/>
      <c r="I31" s="850"/>
      <c r="J31" s="850"/>
      <c r="K31" s="850"/>
      <c r="L31" s="851"/>
      <c r="M31"/>
      <c r="N31" s="111"/>
    </row>
    <row r="32" spans="1:40" ht="13.5" customHeight="1">
      <c r="A32"/>
      <c r="B32" s="648" t="s">
        <v>225</v>
      </c>
      <c r="C32" s="649"/>
      <c r="D32" s="1424"/>
      <c r="E32" s="1425"/>
      <c r="F32" s="1430" t="s">
        <v>62</v>
      </c>
      <c r="G32" s="1431"/>
      <c r="H32" s="1431"/>
      <c r="I32" s="1431"/>
      <c r="J32" s="1431"/>
      <c r="K32" s="1431"/>
      <c r="L32" s="1432"/>
      <c r="M32"/>
      <c r="N32" s="111"/>
    </row>
    <row r="33" spans="1:14">
      <c r="A33"/>
      <c r="B33" s="650"/>
      <c r="C33" s="651"/>
      <c r="D33" s="1426"/>
      <c r="E33" s="1427"/>
      <c r="F33" s="1433"/>
      <c r="G33" s="1434"/>
      <c r="H33" s="1434"/>
      <c r="I33" s="1434"/>
      <c r="J33" s="1434"/>
      <c r="K33" s="1434"/>
      <c r="L33" s="1435"/>
      <c r="M33"/>
      <c r="N33" s="111"/>
    </row>
    <row r="34" spans="1:14">
      <c r="A34"/>
      <c r="B34" s="650"/>
      <c r="C34" s="651"/>
      <c r="D34" s="1428"/>
      <c r="E34" s="1429"/>
      <c r="F34" s="1436"/>
      <c r="G34" s="1437"/>
      <c r="H34" s="1437"/>
      <c r="I34" s="1437"/>
      <c r="J34" s="1437"/>
      <c r="K34" s="1437"/>
      <c r="L34" s="1438"/>
      <c r="M34"/>
      <c r="N34" s="111"/>
    </row>
    <row r="35" spans="1:14" ht="13.5" customHeight="1">
      <c r="A35"/>
      <c r="B35" s="650"/>
      <c r="C35" s="651"/>
      <c r="D35" s="1424"/>
      <c r="E35" s="1425"/>
      <c r="F35" s="1430" t="s">
        <v>226</v>
      </c>
      <c r="G35" s="1431"/>
      <c r="H35" s="1431"/>
      <c r="I35" s="1431"/>
      <c r="J35" s="1431"/>
      <c r="K35" s="1431"/>
      <c r="L35" s="1432"/>
      <c r="M35"/>
      <c r="N35" s="111"/>
    </row>
    <row r="36" spans="1:14">
      <c r="A36"/>
      <c r="B36" s="650"/>
      <c r="C36" s="651"/>
      <c r="D36" s="1426"/>
      <c r="E36" s="1427"/>
      <c r="F36" s="1433"/>
      <c r="G36" s="1434"/>
      <c r="H36" s="1434"/>
      <c r="I36" s="1434"/>
      <c r="J36" s="1434"/>
      <c r="K36" s="1434"/>
      <c r="L36" s="1435"/>
      <c r="M36"/>
      <c r="N36" s="111"/>
    </row>
    <row r="37" spans="1:14">
      <c r="A37"/>
      <c r="B37" s="652"/>
      <c r="C37" s="653"/>
      <c r="D37" s="1428"/>
      <c r="E37" s="1429"/>
      <c r="F37" s="1436"/>
      <c r="G37" s="1437"/>
      <c r="H37" s="1437"/>
      <c r="I37" s="1437"/>
      <c r="J37" s="1437"/>
      <c r="K37" s="1437"/>
      <c r="L37" s="1438"/>
      <c r="M37"/>
      <c r="N37" s="111"/>
    </row>
    <row r="38" spans="1:14">
      <c r="A38"/>
      <c r="B38"/>
      <c r="C38"/>
      <c r="D38" s="21" t="str">
        <f>IF(AND(D11="○",D14=""),IF(COUNTBLANK(D32:E37)=12,"　↑　該当する方に○",IF(COUNTBLANK(D32:E37)=10,"　↑　どちらか一方に○","")),"")</f>
        <v/>
      </c>
      <c r="E38"/>
      <c r="F38"/>
      <c r="G38"/>
      <c r="H38"/>
      <c r="I38"/>
      <c r="J38"/>
      <c r="K38"/>
      <c r="L38"/>
      <c r="M38"/>
      <c r="N38" s="111"/>
    </row>
    <row r="39" spans="1:14">
      <c r="A39"/>
      <c r="B39"/>
      <c r="C39"/>
      <c r="D39"/>
      <c r="E39"/>
      <c r="F39"/>
      <c r="G39"/>
      <c r="H39"/>
      <c r="I39"/>
      <c r="J39"/>
      <c r="K39"/>
      <c r="L39"/>
      <c r="M39"/>
      <c r="N39" s="111"/>
    </row>
    <row r="40" spans="1:14">
      <c r="A40"/>
      <c r="B40"/>
      <c r="C40"/>
      <c r="D40"/>
      <c r="E40"/>
      <c r="F40"/>
      <c r="G40"/>
      <c r="H40"/>
      <c r="I40"/>
      <c r="J40"/>
      <c r="K40"/>
      <c r="L40"/>
      <c r="M40"/>
      <c r="N40" s="111"/>
    </row>
    <row r="41" spans="1:14" s="22" customFormat="1" ht="14">
      <c r="A41" s="270"/>
      <c r="B41" s="277"/>
      <c r="C41" s="270"/>
      <c r="D41" s="270"/>
      <c r="E41" s="270"/>
      <c r="F41" s="270"/>
      <c r="G41" s="270"/>
      <c r="H41" s="270"/>
      <c r="I41" s="270"/>
      <c r="J41" s="270"/>
      <c r="K41" s="270"/>
      <c r="L41" s="270"/>
      <c r="M41" s="270"/>
      <c r="N41" s="345"/>
    </row>
    <row r="42" spans="1:14" s="22" customFormat="1">
      <c r="A42" s="270"/>
      <c r="B42" s="291"/>
      <c r="C42" s="270"/>
      <c r="D42" s="270"/>
      <c r="E42" s="270"/>
      <c r="F42" s="270"/>
      <c r="G42" s="270"/>
      <c r="H42" s="270"/>
      <c r="I42" s="270"/>
      <c r="J42" s="270"/>
      <c r="K42" s="270"/>
      <c r="L42" s="270"/>
      <c r="M42" s="270"/>
      <c r="N42" s="345"/>
    </row>
    <row r="43" spans="1:14" s="22" customFormat="1" ht="14">
      <c r="A43" s="270"/>
      <c r="B43" s="294"/>
      <c r="C43" s="295"/>
      <c r="D43" s="270"/>
      <c r="E43" s="270"/>
      <c r="F43" s="270"/>
      <c r="G43" s="270"/>
      <c r="H43" s="270"/>
      <c r="I43" s="270"/>
      <c r="J43" s="270"/>
      <c r="K43" s="270"/>
      <c r="L43" s="270"/>
      <c r="M43" s="270"/>
      <c r="N43" s="345"/>
    </row>
    <row r="44" spans="1:14">
      <c r="A44"/>
      <c r="B44"/>
      <c r="C44"/>
      <c r="D44"/>
      <c r="E44"/>
      <c r="F44"/>
      <c r="G44"/>
      <c r="H44"/>
      <c r="I44"/>
      <c r="J44"/>
      <c r="K44"/>
      <c r="L44"/>
      <c r="M44"/>
      <c r="N44" s="111"/>
    </row>
    <row r="45" spans="1:14">
      <c r="A45"/>
      <c r="B45"/>
      <c r="C45"/>
      <c r="D45"/>
      <c r="E45"/>
      <c r="F45"/>
      <c r="G45"/>
      <c r="H45"/>
      <c r="I45"/>
      <c r="J45"/>
      <c r="K45"/>
      <c r="L45"/>
      <c r="M45"/>
      <c r="N45" s="111"/>
    </row>
    <row r="46" spans="1:14">
      <c r="A46"/>
      <c r="B46"/>
      <c r="C46"/>
      <c r="D46"/>
      <c r="E46"/>
      <c r="F46"/>
      <c r="G46"/>
      <c r="H46"/>
      <c r="I46"/>
      <c r="J46"/>
      <c r="K46"/>
      <c r="L46"/>
      <c r="M46"/>
      <c r="N46" s="111"/>
    </row>
    <row r="47" spans="1:14" s="22" customFormat="1" ht="14">
      <c r="A47" s="270"/>
      <c r="B47" s="276" t="s">
        <v>2</v>
      </c>
      <c r="C47" s="270"/>
      <c r="D47" s="270"/>
      <c r="E47" s="270"/>
      <c r="F47" s="270"/>
      <c r="G47" s="270"/>
      <c r="H47" s="270"/>
      <c r="I47" s="270"/>
      <c r="J47" s="270"/>
      <c r="K47" s="270"/>
      <c r="L47" s="270"/>
      <c r="M47" s="270"/>
      <c r="N47" s="345"/>
    </row>
    <row r="48" spans="1:14">
      <c r="A48"/>
      <c r="B48"/>
      <c r="C48"/>
      <c r="D48"/>
      <c r="E48"/>
      <c r="F48"/>
      <c r="G48"/>
      <c r="H48"/>
      <c r="I48"/>
      <c r="J48"/>
      <c r="K48"/>
      <c r="L48"/>
      <c r="M48"/>
      <c r="N48" s="111"/>
    </row>
    <row r="49" spans="1:14" s="22" customFormat="1" ht="14.25" customHeight="1">
      <c r="A49" s="270"/>
      <c r="B49" s="294"/>
      <c r="C49" s="307"/>
      <c r="D49" s="307"/>
      <c r="E49" s="307"/>
      <c r="F49" s="307"/>
      <c r="G49" s="307"/>
      <c r="H49" s="307"/>
      <c r="I49" s="307"/>
      <c r="J49" s="307"/>
      <c r="K49" s="307"/>
      <c r="L49" s="307"/>
      <c r="M49" s="307"/>
      <c r="N49" s="345"/>
    </row>
    <row r="50" spans="1:14" s="22" customFormat="1" ht="14.25" customHeight="1">
      <c r="A50" s="270"/>
      <c r="B50" s="294"/>
      <c r="C50" s="307"/>
      <c r="D50" s="307"/>
      <c r="E50" s="307"/>
      <c r="F50" s="307"/>
      <c r="G50" s="307"/>
      <c r="H50" s="307"/>
      <c r="I50" s="307"/>
      <c r="J50" s="307"/>
      <c r="K50" s="307"/>
      <c r="L50" s="307"/>
      <c r="M50" s="307"/>
      <c r="N50" s="345"/>
    </row>
    <row r="51" spans="1:14" s="22" customFormat="1" ht="14.25" customHeight="1">
      <c r="A51" s="270"/>
      <c r="B51" s="294"/>
      <c r="C51" s="307"/>
      <c r="D51" s="307"/>
      <c r="E51" s="307"/>
      <c r="F51" s="307"/>
      <c r="G51" s="307"/>
      <c r="H51" s="307"/>
      <c r="I51" s="307"/>
      <c r="J51" s="307"/>
      <c r="K51" s="307"/>
      <c r="L51" s="307"/>
      <c r="M51" s="307"/>
      <c r="N51" s="345"/>
    </row>
    <row r="52" spans="1:14" s="22" customFormat="1" ht="14.25" customHeight="1">
      <c r="A52" s="270"/>
      <c r="B52" s="294"/>
      <c r="C52" s="307"/>
      <c r="D52" s="307"/>
      <c r="E52" s="307"/>
      <c r="F52" s="307"/>
      <c r="G52" s="307"/>
      <c r="H52" s="307"/>
      <c r="I52" s="307"/>
      <c r="J52" s="307"/>
      <c r="K52" s="307"/>
      <c r="L52" s="307"/>
      <c r="M52" s="307"/>
      <c r="N52" s="345"/>
    </row>
    <row r="53" spans="1:14">
      <c r="A53"/>
      <c r="B53"/>
      <c r="C53"/>
      <c r="D53"/>
      <c r="E53"/>
      <c r="F53"/>
      <c r="G53"/>
      <c r="H53"/>
      <c r="I53"/>
      <c r="J53"/>
      <c r="K53"/>
      <c r="L53"/>
      <c r="M53"/>
      <c r="N53" s="111"/>
    </row>
    <row r="54" spans="1:14">
      <c r="A54"/>
      <c r="B54"/>
      <c r="C54"/>
      <c r="D54"/>
      <c r="E54"/>
      <c r="F54"/>
      <c r="G54"/>
      <c r="H54"/>
      <c r="I54"/>
      <c r="J54"/>
      <c r="K54"/>
      <c r="L54"/>
      <c r="M54"/>
      <c r="N54" s="111"/>
    </row>
    <row r="55" spans="1:14">
      <c r="A55"/>
      <c r="B55"/>
      <c r="C55"/>
      <c r="D55"/>
      <c r="E55"/>
      <c r="F55"/>
      <c r="G55"/>
      <c r="H55"/>
      <c r="I55"/>
      <c r="J55"/>
      <c r="K55"/>
      <c r="L55"/>
      <c r="M55"/>
      <c r="N55" s="111"/>
    </row>
    <row r="56" spans="1:14">
      <c r="A56"/>
      <c r="B56"/>
      <c r="C56"/>
      <c r="D56"/>
      <c r="E56"/>
      <c r="F56"/>
      <c r="G56"/>
      <c r="H56"/>
      <c r="I56"/>
      <c r="J56"/>
      <c r="K56"/>
      <c r="L56"/>
      <c r="M56"/>
      <c r="N56" s="111"/>
    </row>
    <row r="57" spans="1:14">
      <c r="A57"/>
      <c r="B57"/>
      <c r="C57"/>
      <c r="D57"/>
      <c r="E57"/>
      <c r="F57"/>
      <c r="G57"/>
      <c r="H57"/>
      <c r="I57"/>
      <c r="J57"/>
      <c r="K57"/>
      <c r="L57"/>
      <c r="M57"/>
      <c r="N57" s="111"/>
    </row>
    <row r="58" spans="1:14">
      <c r="A58"/>
      <c r="B58"/>
      <c r="C58"/>
      <c r="D58"/>
      <c r="E58"/>
      <c r="F58"/>
      <c r="G58"/>
      <c r="H58"/>
      <c r="I58"/>
      <c r="J58"/>
      <c r="K58"/>
      <c r="L58"/>
      <c r="M58"/>
      <c r="N58" s="111"/>
    </row>
    <row r="59" spans="1:14">
      <c r="A59"/>
      <c r="B59"/>
      <c r="C59"/>
      <c r="D59"/>
      <c r="E59"/>
      <c r="F59"/>
      <c r="G59"/>
      <c r="H59"/>
      <c r="I59"/>
      <c r="J59"/>
      <c r="K59"/>
      <c r="L59"/>
      <c r="M59"/>
      <c r="N59" s="111"/>
    </row>
    <row r="60" spans="1:14">
      <c r="A60"/>
      <c r="B60"/>
      <c r="C60"/>
      <c r="D60"/>
      <c r="E60"/>
      <c r="F60"/>
      <c r="G60"/>
      <c r="H60"/>
      <c r="I60"/>
      <c r="J60"/>
      <c r="K60"/>
      <c r="L60"/>
      <c r="M60"/>
      <c r="N60" s="111"/>
    </row>
    <row r="61" spans="1:14" ht="19">
      <c r="A61" s="715" t="s">
        <v>111</v>
      </c>
      <c r="B61" s="715"/>
      <c r="C61" s="715"/>
      <c r="D61" s="715"/>
      <c r="E61" s="715"/>
      <c r="F61" s="715"/>
      <c r="G61" s="715"/>
      <c r="H61" s="715"/>
      <c r="I61" s="715"/>
      <c r="J61" s="715"/>
      <c r="K61" s="715"/>
      <c r="L61" s="715"/>
      <c r="M61" s="715"/>
      <c r="N61" s="715"/>
    </row>
    <row r="62" spans="1:14" ht="22.5" customHeight="1"/>
  </sheetData>
  <sheetProtection sheet="1" selectLockedCells="1"/>
  <mergeCells count="22">
    <mergeCell ref="A61:N61"/>
    <mergeCell ref="B29:C31"/>
    <mergeCell ref="D29:L31"/>
    <mergeCell ref="B32:C37"/>
    <mergeCell ref="D32:E34"/>
    <mergeCell ref="F32:L34"/>
    <mergeCell ref="D35:E37"/>
    <mergeCell ref="F35:L37"/>
    <mergeCell ref="B23:C25"/>
    <mergeCell ref="D23:G25"/>
    <mergeCell ref="H23:H25"/>
    <mergeCell ref="I23:L25"/>
    <mergeCell ref="B26:C28"/>
    <mergeCell ref="D26:L28"/>
    <mergeCell ref="K1:M1"/>
    <mergeCell ref="K2:M4"/>
    <mergeCell ref="A8:M8"/>
    <mergeCell ref="B11:C16"/>
    <mergeCell ref="D11:E13"/>
    <mergeCell ref="F11:L13"/>
    <mergeCell ref="D14:E16"/>
    <mergeCell ref="F14:L16"/>
  </mergeCells>
  <phoneticPr fontId="10"/>
  <conditionalFormatting sqref="D11:L13">
    <cfRule type="expression" dxfId="137" priority="4">
      <formula>$D$14="○"</formula>
    </cfRule>
  </conditionalFormatting>
  <conditionalFormatting sqref="D14:L16">
    <cfRule type="expression" dxfId="136" priority="3">
      <formula>$D$11="○"</formula>
    </cfRule>
  </conditionalFormatting>
  <conditionalFormatting sqref="D23:L37">
    <cfRule type="expression" dxfId="135" priority="5" stopIfTrue="1">
      <formula>$D$14="○"</formula>
    </cfRule>
    <cfRule type="expression" dxfId="134" priority="6" stopIfTrue="1">
      <formula>$D$11="○"</formula>
    </cfRule>
  </conditionalFormatting>
  <conditionalFormatting sqref="D32:L34">
    <cfRule type="expression" dxfId="133" priority="2">
      <formula>$D$35="○"</formula>
    </cfRule>
  </conditionalFormatting>
  <conditionalFormatting sqref="D35:L37">
    <cfRule type="expression" dxfId="132" priority="1">
      <formula>$D$32="○"</formula>
    </cfRule>
  </conditionalFormatting>
  <dataValidations count="2">
    <dataValidation type="list" allowBlank="1" showInputMessage="1" showErrorMessage="1" sqref="D32:E37 D11:E16" xr:uid="{00000000-0002-0000-1400-000000000000}">
      <formula1>"○"</formula1>
    </dataValidation>
    <dataValidation type="list" allowBlank="1" showInputMessage="1" showErrorMessage="1" sqref="D23:G25" xr:uid="{00000000-0002-0000-1400-000001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AFB40-A5BB-44DA-B044-D43DA9C79EAA}">
  <sheetPr>
    <tabColor rgb="FF0070C0"/>
    <pageSetUpPr fitToPage="1"/>
  </sheetPr>
  <dimension ref="A1:AG70"/>
  <sheetViews>
    <sheetView showGridLines="0" zoomScale="80" zoomScaleNormal="80" zoomScaleSheetLayoutView="100" workbookViewId="0">
      <selection activeCell="D11" sqref="D11:E13"/>
    </sheetView>
  </sheetViews>
  <sheetFormatPr defaultColWidth="6.453125" defaultRowHeight="13"/>
  <cols>
    <col min="1" max="9" width="6.453125" style="1" customWidth="1"/>
    <col min="10" max="13" width="6.453125" style="1"/>
    <col min="14" max="14" width="2.453125" style="1" customWidth="1"/>
    <col min="15" max="15" width="3.7265625" style="107"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227</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c r="A6"/>
      <c r="B6"/>
      <c r="C6"/>
      <c r="D6"/>
      <c r="E6"/>
      <c r="F6"/>
      <c r="G6"/>
      <c r="H6"/>
      <c r="I6"/>
      <c r="J6"/>
      <c r="K6"/>
      <c r="L6"/>
      <c r="M6"/>
      <c r="N6"/>
    </row>
    <row r="7" spans="1:33" ht="16.5">
      <c r="A7" s="605" t="s">
        <v>228</v>
      </c>
      <c r="B7" s="605"/>
      <c r="C7" s="605"/>
      <c r="D7" s="605"/>
      <c r="E7" s="605"/>
      <c r="F7" s="605"/>
      <c r="G7" s="605"/>
      <c r="H7" s="605"/>
      <c r="I7" s="605"/>
      <c r="J7" s="605"/>
      <c r="K7" s="605"/>
      <c r="L7" s="605"/>
      <c r="M7" s="605"/>
      <c r="N7"/>
    </row>
    <row r="8" spans="1:33">
      <c r="A8"/>
      <c r="B8"/>
      <c r="C8"/>
      <c r="D8"/>
      <c r="E8"/>
      <c r="F8"/>
      <c r="G8"/>
      <c r="H8"/>
      <c r="I8"/>
      <c r="J8"/>
      <c r="K8"/>
      <c r="L8"/>
      <c r="M8"/>
      <c r="N8"/>
    </row>
    <row r="9" spans="1:33">
      <c r="A9"/>
      <c r="B9" s="339"/>
      <c r="C9" s="339"/>
      <c r="D9" s="339"/>
      <c r="E9" s="339"/>
      <c r="F9" s="339"/>
      <c r="G9" s="339"/>
      <c r="H9" s="339"/>
      <c r="I9" s="339"/>
      <c r="J9" s="339"/>
      <c r="K9" s="339"/>
      <c r="L9" s="339"/>
      <c r="M9"/>
      <c r="N9"/>
    </row>
    <row r="10" spans="1:33">
      <c r="A10"/>
      <c r="B10"/>
      <c r="C10"/>
      <c r="D10" s="25" t="str">
        <f>IF(COUNTBLANK(D11:E19)=18,"　↓　該当するものいずれか１つに○",IF(COUNTBLANK(D11:E19)=17,"","　↓　いずれか１つに○"))</f>
        <v>　↓　該当するものいずれか１つに○</v>
      </c>
      <c r="E10"/>
      <c r="F10"/>
      <c r="G10"/>
      <c r="H10"/>
      <c r="I10"/>
      <c r="J10"/>
      <c r="K10"/>
      <c r="L10"/>
      <c r="M10"/>
      <c r="N10"/>
    </row>
    <row r="11" spans="1:33" ht="13.5" customHeight="1">
      <c r="A11"/>
      <c r="B11" s="1439" t="s">
        <v>464</v>
      </c>
      <c r="C11" s="1440"/>
      <c r="D11" s="1445"/>
      <c r="E11" s="1446"/>
      <c r="F11" s="1451" t="s">
        <v>507</v>
      </c>
      <c r="G11" s="1452"/>
      <c r="H11" s="1452"/>
      <c r="I11" s="1452"/>
      <c r="J11" s="1452"/>
      <c r="K11" s="1452"/>
      <c r="L11" s="1453"/>
      <c r="M11" s="274"/>
      <c r="N11"/>
      <c r="O11" s="107">
        <f>IF(D11="○",1,0)</f>
        <v>0</v>
      </c>
    </row>
    <row r="12" spans="1:33" ht="13.5" customHeight="1">
      <c r="A12"/>
      <c r="B12" s="1441"/>
      <c r="C12" s="1442"/>
      <c r="D12" s="1447"/>
      <c r="E12" s="1448"/>
      <c r="F12" s="1454"/>
      <c r="G12" s="1455"/>
      <c r="H12" s="1455"/>
      <c r="I12" s="1455"/>
      <c r="J12" s="1455"/>
      <c r="K12" s="1455"/>
      <c r="L12" s="1456"/>
      <c r="M12" s="274"/>
      <c r="N12" s="406"/>
    </row>
    <row r="13" spans="1:33" ht="13.5" customHeight="1">
      <c r="A13"/>
      <c r="B13" s="1441"/>
      <c r="C13" s="1442"/>
      <c r="D13" s="1449"/>
      <c r="E13" s="1450"/>
      <c r="F13" s="1457"/>
      <c r="G13" s="1458"/>
      <c r="H13" s="1458"/>
      <c r="I13" s="1458"/>
      <c r="J13" s="1458"/>
      <c r="K13" s="1458"/>
      <c r="L13" s="1459"/>
      <c r="M13" s="274"/>
      <c r="N13"/>
    </row>
    <row r="14" spans="1:33" ht="13.5" customHeight="1">
      <c r="A14"/>
      <c r="B14" s="1441"/>
      <c r="C14" s="1442"/>
      <c r="D14" s="988"/>
      <c r="E14" s="990"/>
      <c r="F14" s="1462" t="s">
        <v>403</v>
      </c>
      <c r="G14" s="1463"/>
      <c r="H14" s="1463"/>
      <c r="I14" s="1463"/>
      <c r="J14" s="1463"/>
      <c r="K14" s="1463"/>
      <c r="L14" s="1464"/>
      <c r="M14" s="274"/>
      <c r="N14"/>
      <c r="O14" s="107">
        <f>IF(OR(D14="○",D17="○"),0,1)</f>
        <v>1</v>
      </c>
    </row>
    <row r="15" spans="1:33" ht="13.5" customHeight="1">
      <c r="A15"/>
      <c r="B15" s="1441"/>
      <c r="C15" s="1442"/>
      <c r="D15" s="1460"/>
      <c r="E15" s="1461"/>
      <c r="F15" s="1465"/>
      <c r="G15" s="1466"/>
      <c r="H15" s="1466"/>
      <c r="I15" s="1466"/>
      <c r="J15" s="1466"/>
      <c r="K15" s="1466"/>
      <c r="L15" s="1467"/>
      <c r="M15" s="274"/>
      <c r="N15"/>
    </row>
    <row r="16" spans="1:33" ht="13.5" customHeight="1">
      <c r="A16"/>
      <c r="B16" s="1441"/>
      <c r="C16" s="1442"/>
      <c r="D16" s="991"/>
      <c r="E16" s="993"/>
      <c r="F16" s="1468"/>
      <c r="G16" s="1469"/>
      <c r="H16" s="1469"/>
      <c r="I16" s="1469"/>
      <c r="J16" s="1469"/>
      <c r="K16" s="1469"/>
      <c r="L16" s="1470"/>
      <c r="M16" s="274"/>
      <c r="N16"/>
    </row>
    <row r="17" spans="1:15" ht="13.5" customHeight="1">
      <c r="A17"/>
      <c r="B17" s="1441"/>
      <c r="C17" s="1442"/>
      <c r="D17" s="988"/>
      <c r="E17" s="990"/>
      <c r="F17" s="1462" t="s">
        <v>8</v>
      </c>
      <c r="G17" s="1463"/>
      <c r="H17" s="1463"/>
      <c r="I17" s="1463"/>
      <c r="J17" s="1463"/>
      <c r="K17" s="1463"/>
      <c r="L17" s="1464"/>
      <c r="M17" s="274"/>
      <c r="N17"/>
    </row>
    <row r="18" spans="1:15" ht="13.5" customHeight="1">
      <c r="A18"/>
      <c r="B18" s="1441"/>
      <c r="C18" s="1442"/>
      <c r="D18" s="1460"/>
      <c r="E18" s="1461"/>
      <c r="F18" s="1465"/>
      <c r="G18" s="1466"/>
      <c r="H18" s="1466"/>
      <c r="I18" s="1466"/>
      <c r="J18" s="1466"/>
      <c r="K18" s="1466"/>
      <c r="L18" s="1467"/>
      <c r="M18" s="274"/>
      <c r="N18"/>
    </row>
    <row r="19" spans="1:15" ht="13.5" customHeight="1">
      <c r="A19"/>
      <c r="B19" s="1443"/>
      <c r="C19" s="1444"/>
      <c r="D19" s="991"/>
      <c r="E19" s="993"/>
      <c r="F19" s="1468"/>
      <c r="G19" s="1469"/>
      <c r="H19" s="1469"/>
      <c r="I19" s="1469"/>
      <c r="J19" s="1469"/>
      <c r="K19" s="1469"/>
      <c r="L19" s="1470"/>
      <c r="M19"/>
      <c r="N19"/>
    </row>
    <row r="20" spans="1:15" ht="13.5" customHeight="1">
      <c r="A20"/>
      <c r="B20" s="105" t="s">
        <v>316</v>
      </c>
      <c r="C20" s="1471" t="s">
        <v>508</v>
      </c>
      <c r="D20" s="1471"/>
      <c r="E20" s="1471"/>
      <c r="F20" s="1471"/>
      <c r="G20" s="1471"/>
      <c r="H20" s="1471"/>
      <c r="I20" s="1471"/>
      <c r="J20" s="1471"/>
      <c r="K20" s="1471"/>
      <c r="L20" s="1471"/>
      <c r="M20"/>
      <c r="N20"/>
    </row>
    <row r="21" spans="1:15">
      <c r="A21"/>
      <c r="B21" s="339"/>
      <c r="C21" s="1472"/>
      <c r="D21" s="1472"/>
      <c r="E21" s="1472"/>
      <c r="F21" s="1472"/>
      <c r="G21" s="1472"/>
      <c r="H21" s="1472"/>
      <c r="I21" s="1472"/>
      <c r="J21" s="1472"/>
      <c r="K21" s="1472"/>
      <c r="L21" s="1472"/>
      <c r="M21"/>
      <c r="N21"/>
    </row>
    <row r="22" spans="1:15">
      <c r="A22"/>
      <c r="B22"/>
      <c r="C22"/>
      <c r="D22" s="25"/>
      <c r="E22"/>
      <c r="F22"/>
      <c r="G22"/>
      <c r="H22"/>
      <c r="I22"/>
      <c r="J22"/>
      <c r="K22"/>
      <c r="L22"/>
      <c r="M22"/>
      <c r="N22"/>
    </row>
    <row r="23" spans="1:15">
      <c r="A23"/>
      <c r="B23"/>
      <c r="C23"/>
      <c r="D23" s="25"/>
      <c r="E23"/>
      <c r="F23"/>
      <c r="G23"/>
      <c r="H23"/>
      <c r="I23"/>
      <c r="J23"/>
      <c r="K23"/>
      <c r="L23"/>
      <c r="M23"/>
      <c r="N23"/>
    </row>
    <row r="24" spans="1:15">
      <c r="A24"/>
      <c r="B24"/>
      <c r="C24"/>
      <c r="D24"/>
      <c r="E24"/>
      <c r="F24"/>
      <c r="G24"/>
      <c r="H24"/>
      <c r="I24"/>
      <c r="J24"/>
      <c r="K24"/>
      <c r="L24"/>
      <c r="M24"/>
      <c r="N24"/>
    </row>
    <row r="25" spans="1:15">
      <c r="A25"/>
      <c r="B25"/>
      <c r="C25"/>
      <c r="D25"/>
      <c r="E25"/>
      <c r="F25"/>
      <c r="G25"/>
      <c r="H25"/>
      <c r="I25"/>
      <c r="J25"/>
      <c r="K25"/>
      <c r="L25"/>
      <c r="M25"/>
      <c r="N25"/>
    </row>
    <row r="26" spans="1:15" ht="13.5" thickBot="1">
      <c r="A26"/>
      <c r="B26" s="339"/>
      <c r="C26" s="339"/>
      <c r="D26" s="339"/>
      <c r="E26" s="339"/>
      <c r="F26" s="339"/>
      <c r="G26" s="339"/>
      <c r="H26" s="339"/>
      <c r="I26" s="339"/>
      <c r="J26" s="339"/>
      <c r="K26" s="339"/>
      <c r="L26" s="339"/>
      <c r="M26"/>
      <c r="N26"/>
    </row>
    <row r="27" spans="1:15" ht="13.5" customHeight="1">
      <c r="A27" s="428"/>
      <c r="B27" s="51"/>
      <c r="C27" s="52"/>
      <c r="D27" s="52"/>
      <c r="E27" s="52"/>
      <c r="F27" s="52"/>
      <c r="G27" s="52"/>
      <c r="H27" s="52"/>
      <c r="I27" s="52"/>
      <c r="J27" s="52"/>
      <c r="K27" s="52"/>
      <c r="L27" s="53"/>
      <c r="M27"/>
      <c r="N27"/>
    </row>
    <row r="28" spans="1:15" s="98" customFormat="1" ht="12.75" customHeight="1">
      <c r="A28" s="429"/>
      <c r="B28" s="95" t="s">
        <v>259</v>
      </c>
      <c r="C28" s="96"/>
      <c r="D28" s="104" t="str">
        <f>IF(COUNTA(D11:E19)&lt;&gt;1,"",IF(D11="","なし",IF(D14="○","なし",IF(D17="○","なし",""))))</f>
        <v/>
      </c>
      <c r="E28" s="96"/>
      <c r="F28" s="96"/>
      <c r="G28" s="96"/>
      <c r="H28" s="96"/>
      <c r="I28" s="96"/>
      <c r="J28" s="96"/>
      <c r="K28" s="96"/>
      <c r="L28" s="97"/>
      <c r="M28" s="96"/>
      <c r="N28" s="96"/>
      <c r="O28" s="430"/>
    </row>
    <row r="29" spans="1:15" s="98" customFormat="1" ht="12.75" customHeight="1">
      <c r="A29" s="429"/>
      <c r="B29" s="99"/>
      <c r="C29" s="100" t="str">
        <f>IF(COUNTA(D11:E19)&lt;&gt;1,"",IF(D17="○","",IF(D11="○","　法定雇用義務あり、障害者雇用率３．５％以上の事業主",IF(D14="○","　法定雇用義務なし、障害者を雇用している事業主",IF(D17="○","　添付資料なし","")))))</f>
        <v/>
      </c>
      <c r="D29" s="96"/>
      <c r="E29" s="96"/>
      <c r="F29" s="96"/>
      <c r="G29" s="96"/>
      <c r="H29" s="96"/>
      <c r="I29" s="96"/>
      <c r="J29" s="96"/>
      <c r="K29" s="96"/>
      <c r="L29" s="97"/>
      <c r="M29" s="96"/>
      <c r="N29" s="96"/>
      <c r="O29" s="430"/>
    </row>
    <row r="30" spans="1:15" s="98" customFormat="1" ht="12.75" customHeight="1">
      <c r="A30" s="429"/>
      <c r="B30" s="99"/>
      <c r="C30" s="1473" t="str">
        <f>IF(COUNTA(D11:E19)&lt;&gt;1,"",IF(D11="○","⇒「障害者雇用状況報告書」の写しを添付",IF(D14="○","⇒下記の「①法定雇用義務の有無確認」、「②障害者（常用労働者）雇用の状況」を記入","")))</f>
        <v/>
      </c>
      <c r="D30" s="1473"/>
      <c r="E30" s="1473"/>
      <c r="F30" s="1473"/>
      <c r="G30" s="1473"/>
      <c r="H30" s="1473"/>
      <c r="I30" s="1473"/>
      <c r="J30" s="1473"/>
      <c r="K30" s="1473"/>
      <c r="L30" s="1474"/>
      <c r="M30" s="96"/>
      <c r="N30" s="96"/>
      <c r="O30" s="430"/>
    </row>
    <row r="31" spans="1:15" s="98" customFormat="1" ht="12.75" customHeight="1">
      <c r="A31" s="429"/>
      <c r="B31" s="99"/>
      <c r="C31" s="101" t="str">
        <f>IF(COUNTA(D11:E19)&lt;&gt;1,"",IF(D11="○","⇒公告日直前の６月１日現在のもの",IF(D14="○","⇒公告日直前の６月１日現在で記入","")))</f>
        <v/>
      </c>
      <c r="D31" s="101"/>
      <c r="E31" s="96"/>
      <c r="F31" s="96"/>
      <c r="G31" s="96"/>
      <c r="H31" s="96"/>
      <c r="I31" s="96"/>
      <c r="J31" s="96"/>
      <c r="K31" s="96"/>
      <c r="L31" s="97"/>
      <c r="M31" s="96"/>
      <c r="N31" s="96"/>
      <c r="O31" s="430"/>
    </row>
    <row r="32" spans="1:15" ht="13.5" customHeight="1" thickBot="1">
      <c r="A32" s="428"/>
      <c r="B32" s="55"/>
      <c r="C32" s="56"/>
      <c r="D32" s="56"/>
      <c r="E32" s="56"/>
      <c r="F32" s="56"/>
      <c r="G32" s="56"/>
      <c r="H32" s="56"/>
      <c r="I32" s="56"/>
      <c r="J32" s="56"/>
      <c r="K32" s="56"/>
      <c r="L32" s="57"/>
      <c r="M32"/>
      <c r="N32"/>
    </row>
    <row r="33" spans="1:15" ht="13.5" customHeight="1">
      <c r="A33" s="428"/>
      <c r="B33" s="54"/>
      <c r="C33"/>
      <c r="D33"/>
      <c r="E33"/>
      <c r="F33"/>
      <c r="G33"/>
      <c r="H33"/>
      <c r="I33"/>
      <c r="J33"/>
      <c r="K33"/>
      <c r="L33"/>
      <c r="M33"/>
      <c r="N33"/>
    </row>
    <row r="34" spans="1:15" ht="13.5" customHeight="1">
      <c r="A34" s="428"/>
      <c r="B34" t="s">
        <v>317</v>
      </c>
      <c r="C34"/>
      <c r="D34"/>
      <c r="E34"/>
      <c r="F34"/>
      <c r="G34"/>
      <c r="H34"/>
      <c r="I34"/>
      <c r="J34"/>
      <c r="K34"/>
      <c r="L34"/>
      <c r="M34"/>
      <c r="N34"/>
    </row>
    <row r="35" spans="1:15" ht="13.5" customHeight="1">
      <c r="A35"/>
      <c r="B35" s="1475" t="s">
        <v>407</v>
      </c>
      <c r="C35" s="1476"/>
      <c r="D35" s="1476"/>
      <c r="E35" s="520"/>
      <c r="F35" s="1480"/>
      <c r="G35" s="1481"/>
      <c r="H35" s="1484" t="s">
        <v>253</v>
      </c>
      <c r="I35" s="1486"/>
      <c r="J35" s="1486"/>
      <c r="K35" s="1486"/>
      <c r="L35" s="1486"/>
      <c r="M35"/>
      <c r="N35"/>
    </row>
    <row r="36" spans="1:15" ht="13.5" customHeight="1">
      <c r="A36"/>
      <c r="B36" s="1477"/>
      <c r="C36" s="1478"/>
      <c r="D36" s="1478"/>
      <c r="E36" s="1479"/>
      <c r="F36" s="1482"/>
      <c r="G36" s="1483"/>
      <c r="H36" s="1485"/>
      <c r="I36" s="1486"/>
      <c r="J36" s="1486"/>
      <c r="K36" s="1486"/>
      <c r="L36" s="1486"/>
      <c r="M36"/>
      <c r="N36"/>
    </row>
    <row r="37" spans="1:15" ht="13.5" customHeight="1">
      <c r="A37"/>
      <c r="B37" s="1487" t="s">
        <v>509</v>
      </c>
      <c r="C37" s="1488"/>
      <c r="D37" s="1488"/>
      <c r="E37" s="1489"/>
      <c r="F37" s="1480"/>
      <c r="G37" s="1481"/>
      <c r="H37" s="1484" t="s">
        <v>253</v>
      </c>
      <c r="I37" s="1486"/>
      <c r="J37" s="1486"/>
      <c r="K37" s="1486"/>
      <c r="L37" s="1486"/>
      <c r="M37"/>
      <c r="N37"/>
    </row>
    <row r="38" spans="1:15" ht="13.5" customHeight="1">
      <c r="A38"/>
      <c r="B38" s="1490"/>
      <c r="C38" s="1491"/>
      <c r="D38" s="1491"/>
      <c r="E38" s="1492"/>
      <c r="F38" s="1482"/>
      <c r="G38" s="1483"/>
      <c r="H38" s="1485"/>
      <c r="I38" s="1486"/>
      <c r="J38" s="1486"/>
      <c r="K38" s="1486"/>
      <c r="L38" s="1486"/>
      <c r="M38"/>
      <c r="N38"/>
    </row>
    <row r="39" spans="1:15" ht="13.5" customHeight="1">
      <c r="A39"/>
      <c r="B39" s="1487" t="s">
        <v>252</v>
      </c>
      <c r="C39" s="1488"/>
      <c r="D39" s="1488"/>
      <c r="E39" s="1489"/>
      <c r="F39" s="1480"/>
      <c r="G39" s="1481"/>
      <c r="H39" s="1484" t="s">
        <v>253</v>
      </c>
      <c r="I39" s="1493" t="s">
        <v>318</v>
      </c>
      <c r="J39" s="1493"/>
      <c r="K39" s="1493"/>
      <c r="L39" s="1493"/>
      <c r="M39" s="94"/>
      <c r="N39"/>
    </row>
    <row r="40" spans="1:15" ht="13.5" customHeight="1">
      <c r="A40"/>
      <c r="B40" s="1490"/>
      <c r="C40" s="1491"/>
      <c r="D40" s="1491"/>
      <c r="E40" s="1492"/>
      <c r="F40" s="1482"/>
      <c r="G40" s="1483"/>
      <c r="H40" s="1485"/>
      <c r="I40" s="1493"/>
      <c r="J40" s="1493"/>
      <c r="K40" s="1493"/>
      <c r="L40" s="1493"/>
      <c r="M40" s="94"/>
      <c r="N40"/>
    </row>
    <row r="41" spans="1:15" ht="13.5" customHeight="1">
      <c r="A41"/>
      <c r="B41" s="1475" t="s">
        <v>260</v>
      </c>
      <c r="C41" s="1476"/>
      <c r="D41" s="1476"/>
      <c r="E41" s="520"/>
      <c r="F41" s="1480"/>
      <c r="G41" s="1481"/>
      <c r="H41" s="1484" t="s">
        <v>253</v>
      </c>
      <c r="I41" s="1493" t="s">
        <v>266</v>
      </c>
      <c r="J41" s="1493"/>
      <c r="K41" s="1493"/>
      <c r="L41" s="1493"/>
      <c r="M41" s="94"/>
      <c r="N41"/>
      <c r="O41" s="107">
        <f>IF(F43="法定雇用義務あり",1,0)</f>
        <v>0</v>
      </c>
    </row>
    <row r="42" spans="1:15" ht="13.5" customHeight="1">
      <c r="A42"/>
      <c r="B42" s="1477"/>
      <c r="C42" s="1478"/>
      <c r="D42" s="1478"/>
      <c r="E42" s="1479"/>
      <c r="F42" s="1482"/>
      <c r="G42" s="1483"/>
      <c r="H42" s="1485"/>
      <c r="I42" s="1493"/>
      <c r="J42" s="1493"/>
      <c r="K42" s="1493"/>
      <c r="L42" s="1493"/>
      <c r="M42" s="94"/>
      <c r="N42"/>
    </row>
    <row r="43" spans="1:15" ht="13.5" customHeight="1">
      <c r="A43"/>
      <c r="B43" s="1494" t="s">
        <v>258</v>
      </c>
      <c r="C43" s="1495"/>
      <c r="D43" s="1495"/>
      <c r="E43" s="1496"/>
      <c r="F43" s="1500" t="str">
        <f>IF(F41="","",IF(F41&gt;=40,"法定雇用義務 あり",IF(F41&lt;40,"法定雇用義務 なし")))</f>
        <v/>
      </c>
      <c r="G43" s="1500"/>
      <c r="H43" s="1500"/>
      <c r="I43"/>
      <c r="J43" s="102"/>
      <c r="K43" s="102"/>
      <c r="L43" s="102"/>
      <c r="M43"/>
      <c r="N43"/>
    </row>
    <row r="44" spans="1:15" ht="13.5" customHeight="1">
      <c r="A44"/>
      <c r="B44" s="1497"/>
      <c r="C44" s="1498"/>
      <c r="D44" s="1498"/>
      <c r="E44" s="1499"/>
      <c r="F44" s="1500"/>
      <c r="G44" s="1500"/>
      <c r="H44" s="1500"/>
      <c r="I44" s="103" t="str">
        <f>IF(F43="法定雇用義務 あり","　→　「障害者雇用の有無」欄を確認してください。","")</f>
        <v/>
      </c>
      <c r="J44" s="103"/>
      <c r="K44" s="103"/>
      <c r="L44" s="103"/>
      <c r="M44"/>
      <c r="N44"/>
    </row>
    <row r="45" spans="1:15">
      <c r="A45"/>
      <c r="B45" s="91"/>
      <c r="C45" s="91"/>
      <c r="D45" s="91"/>
      <c r="E45" s="91"/>
      <c r="F45" s="91"/>
      <c r="G45" s="3"/>
      <c r="H45" s="93"/>
      <c r="I45" s="93"/>
      <c r="J45" s="93"/>
      <c r="K45" s="93"/>
      <c r="L45" s="93"/>
      <c r="M45"/>
      <c r="N45"/>
    </row>
    <row r="46" spans="1:15">
      <c r="A46"/>
      <c r="B46" s="91" t="s">
        <v>510</v>
      </c>
      <c r="C46" s="91"/>
      <c r="D46" s="92"/>
      <c r="E46" s="92"/>
      <c r="F46" s="3"/>
      <c r="G46"/>
      <c r="H46"/>
      <c r="I46"/>
      <c r="J46"/>
      <c r="K46"/>
      <c r="L46"/>
      <c r="M46"/>
      <c r="N46"/>
    </row>
    <row r="47" spans="1:15" ht="14.25" customHeight="1">
      <c r="A47"/>
      <c r="B47" s="1501"/>
      <c r="C47" s="1502"/>
      <c r="D47" s="1505" t="s">
        <v>254</v>
      </c>
      <c r="E47" s="1506"/>
      <c r="F47" s="1505" t="s">
        <v>255</v>
      </c>
      <c r="G47" s="1506"/>
      <c r="H47" s="1505" t="s">
        <v>256</v>
      </c>
      <c r="I47" s="1506"/>
      <c r="J47" s="1509" t="s">
        <v>257</v>
      </c>
      <c r="K47" s="1509"/>
      <c r="L47" s="1509"/>
      <c r="M47"/>
      <c r="N47"/>
    </row>
    <row r="48" spans="1:15" ht="14.25" customHeight="1">
      <c r="A48"/>
      <c r="B48" s="1503"/>
      <c r="C48" s="1504"/>
      <c r="D48" s="1507"/>
      <c r="E48" s="1508"/>
      <c r="F48" s="1507"/>
      <c r="G48" s="1508"/>
      <c r="H48" s="1507"/>
      <c r="I48" s="1508"/>
      <c r="J48" s="1509"/>
      <c r="K48" s="1509"/>
      <c r="L48" s="1509"/>
      <c r="M48"/>
      <c r="N48"/>
    </row>
    <row r="49" spans="1:14" ht="13.5" customHeight="1">
      <c r="A49"/>
      <c r="B49" s="1505" t="s">
        <v>511</v>
      </c>
      <c r="C49" s="1506"/>
      <c r="D49" s="1510"/>
      <c r="E49" s="1511"/>
      <c r="F49" s="1510"/>
      <c r="G49" s="1511"/>
      <c r="H49" s="1510"/>
      <c r="I49" s="1511"/>
      <c r="J49" s="1509">
        <f>D49+F49+H49</f>
        <v>0</v>
      </c>
      <c r="K49" s="1509"/>
      <c r="L49" s="1509"/>
      <c r="M49"/>
      <c r="N49"/>
    </row>
    <row r="50" spans="1:14" ht="13.5" customHeight="1">
      <c r="A50"/>
      <c r="B50" s="1507"/>
      <c r="C50" s="1508"/>
      <c r="D50" s="1512"/>
      <c r="E50" s="1513"/>
      <c r="F50" s="1512"/>
      <c r="G50" s="1513"/>
      <c r="H50" s="1512"/>
      <c r="I50" s="1513"/>
      <c r="J50" s="1509"/>
      <c r="K50" s="1509"/>
      <c r="L50" s="1509"/>
      <c r="M50"/>
      <c r="N50"/>
    </row>
    <row r="51" spans="1:14">
      <c r="A51"/>
      <c r="B51" s="91"/>
      <c r="C51" s="91"/>
      <c r="D51" s="91"/>
      <c r="E51" s="92"/>
      <c r="F51" s="92"/>
      <c r="G51" s="3"/>
      <c r="H51"/>
      <c r="I51"/>
      <c r="J51"/>
      <c r="K51"/>
      <c r="L51"/>
      <c r="M51"/>
      <c r="N51"/>
    </row>
    <row r="52" spans="1:14">
      <c r="A52"/>
      <c r="B52" s="3" t="s">
        <v>319</v>
      </c>
      <c r="C52" t="s">
        <v>262</v>
      </c>
      <c r="D52"/>
      <c r="E52"/>
      <c r="F52"/>
      <c r="G52"/>
      <c r="H52"/>
      <c r="I52"/>
      <c r="J52"/>
      <c r="K52"/>
      <c r="L52"/>
      <c r="M52"/>
      <c r="N52"/>
    </row>
    <row r="53" spans="1:14">
      <c r="A53"/>
      <c r="B53" s="3" t="s">
        <v>320</v>
      </c>
      <c r="C53" t="s">
        <v>261</v>
      </c>
      <c r="D53"/>
      <c r="E53"/>
      <c r="F53"/>
      <c r="G53"/>
      <c r="H53"/>
      <c r="I53"/>
      <c r="J53"/>
      <c r="K53"/>
      <c r="L53"/>
      <c r="M53"/>
      <c r="N53"/>
    </row>
    <row r="54" spans="1:14">
      <c r="A54"/>
      <c r="B54" s="3" t="s">
        <v>512</v>
      </c>
      <c r="C54" t="s">
        <v>561</v>
      </c>
      <c r="D54"/>
      <c r="E54"/>
      <c r="F54"/>
      <c r="G54"/>
      <c r="H54"/>
      <c r="I54"/>
      <c r="J54"/>
      <c r="K54"/>
      <c r="L54"/>
      <c r="M54"/>
      <c r="N54"/>
    </row>
    <row r="55" spans="1:14">
      <c r="A55"/>
      <c r="B55" s="3"/>
      <c r="C55"/>
      <c r="D55"/>
      <c r="E55"/>
      <c r="F55"/>
      <c r="G55"/>
      <c r="H55"/>
      <c r="I55"/>
      <c r="J55"/>
      <c r="K55"/>
      <c r="L55"/>
      <c r="M55"/>
      <c r="N55"/>
    </row>
    <row r="56" spans="1:14" ht="14">
      <c r="A56"/>
      <c r="B56" s="338" t="s">
        <v>2</v>
      </c>
      <c r="C56"/>
      <c r="D56"/>
      <c r="E56"/>
      <c r="F56"/>
      <c r="G56"/>
      <c r="H56"/>
      <c r="I56"/>
      <c r="J56"/>
      <c r="K56"/>
      <c r="L56"/>
      <c r="M56"/>
      <c r="N56"/>
    </row>
    <row r="57" spans="1:14">
      <c r="A57"/>
      <c r="B57" s="3"/>
      <c r="C57"/>
      <c r="D57"/>
      <c r="E57"/>
      <c r="F57"/>
      <c r="G57"/>
      <c r="H57"/>
      <c r="I57"/>
      <c r="J57"/>
      <c r="K57"/>
      <c r="L57"/>
      <c r="M57"/>
      <c r="N57"/>
    </row>
    <row r="58" spans="1:14">
      <c r="A58"/>
      <c r="B58" s="3"/>
      <c r="C58"/>
      <c r="D58"/>
      <c r="E58"/>
      <c r="F58"/>
      <c r="G58"/>
      <c r="H58"/>
      <c r="I58"/>
      <c r="J58"/>
      <c r="K58"/>
      <c r="L58"/>
      <c r="M58"/>
      <c r="N58"/>
    </row>
    <row r="59" spans="1:14">
      <c r="A59"/>
      <c r="B59" s="3"/>
      <c r="C59"/>
      <c r="D59"/>
      <c r="E59"/>
      <c r="F59"/>
      <c r="G59"/>
      <c r="H59"/>
      <c r="I59"/>
      <c r="J59"/>
      <c r="K59"/>
      <c r="L59"/>
      <c r="M59"/>
      <c r="N59"/>
    </row>
    <row r="60" spans="1:14">
      <c r="A60"/>
      <c r="B60" s="3"/>
      <c r="C60"/>
      <c r="D60"/>
      <c r="E60"/>
      <c r="F60"/>
      <c r="G60"/>
      <c r="H60"/>
      <c r="I60"/>
      <c r="J60"/>
      <c r="K60"/>
      <c r="L60"/>
      <c r="M60"/>
      <c r="N60"/>
    </row>
    <row r="61" spans="1:14">
      <c r="A61"/>
      <c r="B61" s="3"/>
      <c r="C61"/>
      <c r="D61"/>
      <c r="E61"/>
      <c r="F61"/>
      <c r="G61"/>
      <c r="H61"/>
      <c r="I61"/>
      <c r="J61"/>
      <c r="K61"/>
      <c r="L61"/>
      <c r="M61"/>
      <c r="N61"/>
    </row>
    <row r="62" spans="1:14" ht="13.5" customHeight="1">
      <c r="A62"/>
      <c r="B62"/>
      <c r="C62"/>
      <c r="D62"/>
      <c r="E62"/>
      <c r="F62"/>
      <c r="G62"/>
      <c r="H62"/>
      <c r="I62"/>
      <c r="J62"/>
      <c r="K62"/>
      <c r="L62"/>
      <c r="M62"/>
      <c r="N62"/>
    </row>
    <row r="63" spans="1:14" ht="14">
      <c r="A63"/>
      <c r="B63" s="338"/>
      <c r="C63"/>
      <c r="D63"/>
      <c r="E63"/>
      <c r="F63"/>
      <c r="G63"/>
      <c r="H63"/>
      <c r="I63"/>
      <c r="J63"/>
      <c r="K63"/>
      <c r="L63"/>
      <c r="M63"/>
      <c r="N63"/>
    </row>
    <row r="64" spans="1:14" ht="13.5" customHeight="1">
      <c r="A64"/>
      <c r="B64"/>
      <c r="C64"/>
      <c r="D64"/>
      <c r="E64"/>
      <c r="F64"/>
      <c r="G64"/>
      <c r="H64"/>
      <c r="I64"/>
      <c r="J64"/>
      <c r="K64"/>
      <c r="L64"/>
      <c r="M64"/>
      <c r="N64"/>
    </row>
    <row r="65" spans="1:14" ht="13.5" customHeight="1">
      <c r="A65"/>
      <c r="B65"/>
      <c r="C65"/>
      <c r="D65"/>
      <c r="E65"/>
      <c r="F65"/>
      <c r="G65"/>
      <c r="H65"/>
      <c r="I65"/>
      <c r="J65"/>
      <c r="K65"/>
      <c r="L65"/>
      <c r="M65"/>
      <c r="N65"/>
    </row>
    <row r="66" spans="1:14" ht="13.5" customHeight="1">
      <c r="A66"/>
      <c r="B66"/>
      <c r="C66"/>
      <c r="D66"/>
      <c r="E66"/>
      <c r="F66"/>
      <c r="G66"/>
      <c r="H66"/>
      <c r="I66"/>
      <c r="J66"/>
      <c r="K66"/>
      <c r="L66"/>
      <c r="M66"/>
      <c r="N66"/>
    </row>
    <row r="67" spans="1:14" ht="14">
      <c r="A67"/>
      <c r="B67" s="277"/>
      <c r="C67"/>
      <c r="D67"/>
      <c r="E67"/>
      <c r="F67"/>
      <c r="G67"/>
      <c r="H67"/>
      <c r="I67"/>
      <c r="J67"/>
      <c r="K67"/>
      <c r="L67"/>
      <c r="M67"/>
      <c r="N67"/>
    </row>
    <row r="68" spans="1:14" ht="14">
      <c r="A68"/>
      <c r="B68" s="277"/>
      <c r="C68"/>
      <c r="D68"/>
      <c r="E68"/>
      <c r="F68"/>
      <c r="G68"/>
      <c r="H68"/>
      <c r="I68"/>
      <c r="J68"/>
      <c r="K68"/>
      <c r="L68"/>
      <c r="M68"/>
      <c r="N68"/>
    </row>
    <row r="69" spans="1:14" ht="19">
      <c r="A69" s="715" t="s">
        <v>1</v>
      </c>
      <c r="B69" s="715"/>
      <c r="C69" s="715"/>
      <c r="D69" s="715"/>
      <c r="E69" s="715"/>
      <c r="F69" s="715"/>
      <c r="G69" s="715"/>
      <c r="H69" s="715"/>
      <c r="I69" s="715"/>
      <c r="J69" s="715"/>
      <c r="K69" s="715"/>
      <c r="L69" s="715"/>
      <c r="M69" s="715"/>
      <c r="N69" s="715"/>
    </row>
    <row r="70" spans="1:14" ht="22.5" customHeight="1"/>
  </sheetData>
  <sheetProtection sheet="1" selectLockedCells="1"/>
  <mergeCells count="41">
    <mergeCell ref="A69:N69"/>
    <mergeCell ref="B47:C48"/>
    <mergeCell ref="D47:E48"/>
    <mergeCell ref="F47:G48"/>
    <mergeCell ref="H47:I48"/>
    <mergeCell ref="J47:L48"/>
    <mergeCell ref="B49:C50"/>
    <mergeCell ref="D49:E50"/>
    <mergeCell ref="F49:G50"/>
    <mergeCell ref="H49:I50"/>
    <mergeCell ref="J49:L50"/>
    <mergeCell ref="B41:E42"/>
    <mergeCell ref="F41:G42"/>
    <mergeCell ref="H41:H42"/>
    <mergeCell ref="I41:L42"/>
    <mergeCell ref="B43:E44"/>
    <mergeCell ref="F43:H44"/>
    <mergeCell ref="B37:E38"/>
    <mergeCell ref="F37:G38"/>
    <mergeCell ref="H37:H38"/>
    <mergeCell ref="I37:L38"/>
    <mergeCell ref="B39:E40"/>
    <mergeCell ref="F39:G40"/>
    <mergeCell ref="H39:H40"/>
    <mergeCell ref="I39:L40"/>
    <mergeCell ref="C20:L21"/>
    <mergeCell ref="C30:L30"/>
    <mergeCell ref="B35:E36"/>
    <mergeCell ref="F35:G36"/>
    <mergeCell ref="H35:H36"/>
    <mergeCell ref="I35:L36"/>
    <mergeCell ref="K1:M1"/>
    <mergeCell ref="K2:M4"/>
    <mergeCell ref="A7:M7"/>
    <mergeCell ref="B11:C19"/>
    <mergeCell ref="D11:E13"/>
    <mergeCell ref="F11:L13"/>
    <mergeCell ref="D14:E16"/>
    <mergeCell ref="F14:L16"/>
    <mergeCell ref="D17:E19"/>
    <mergeCell ref="F17:L19"/>
  </mergeCells>
  <phoneticPr fontId="10"/>
  <conditionalFormatting sqref="B35">
    <cfRule type="expression" dxfId="131" priority="20">
      <formula>$D$11="○"</formula>
    </cfRule>
    <cfRule type="expression" dxfId="130" priority="21">
      <formula>#REF!="○"</formula>
    </cfRule>
    <cfRule type="expression" dxfId="129" priority="22">
      <formula>$D$17="○"</formula>
    </cfRule>
  </conditionalFormatting>
  <conditionalFormatting sqref="B47">
    <cfRule type="expression" dxfId="128" priority="23">
      <formula>$D$11="○"</formula>
    </cfRule>
    <cfRule type="expression" dxfId="127" priority="24">
      <formula>#REF!="○"</formula>
    </cfRule>
    <cfRule type="expression" dxfId="126" priority="25">
      <formula>$D$17="○"</formula>
    </cfRule>
  </conditionalFormatting>
  <conditionalFormatting sqref="B35:L40 B41:H44 B47:L50">
    <cfRule type="expression" dxfId="125" priority="7">
      <formula>COUNTA($D$11:$E$19)=0</formula>
    </cfRule>
  </conditionalFormatting>
  <conditionalFormatting sqref="B47:L50">
    <cfRule type="expression" dxfId="124" priority="1">
      <formula>$F$43=""</formula>
    </cfRule>
    <cfRule type="expression" dxfId="123" priority="6">
      <formula>$F$43="法定雇用義務 あり"</formula>
    </cfRule>
  </conditionalFormatting>
  <conditionalFormatting sqref="D14:E16">
    <cfRule type="expression" dxfId="122" priority="33">
      <formula>#REF!="○"</formula>
    </cfRule>
  </conditionalFormatting>
  <conditionalFormatting sqref="D17:E19">
    <cfRule type="expression" dxfId="121" priority="30">
      <formula>#REF!="○"</formula>
    </cfRule>
  </conditionalFormatting>
  <conditionalFormatting sqref="D11:L13 F14:L19 H35:H38 B37 B39 I39 B41 B43 D47 F47 H47 J47 B49 D49 F49 H49 J49">
    <cfRule type="expression" dxfId="120" priority="38">
      <formula>#REF!="○"</formula>
    </cfRule>
  </conditionalFormatting>
  <conditionalFormatting sqref="D11:L13">
    <cfRule type="expression" dxfId="119" priority="35">
      <formula>$D$14="○"</formula>
    </cfRule>
  </conditionalFormatting>
  <conditionalFormatting sqref="D11:L16">
    <cfRule type="expression" dxfId="118" priority="34">
      <formula>$D$17="○"</formula>
    </cfRule>
  </conditionalFormatting>
  <conditionalFormatting sqref="D14:L19">
    <cfRule type="expression" dxfId="117" priority="29">
      <formula>$D$11="○"</formula>
    </cfRule>
  </conditionalFormatting>
  <conditionalFormatting sqref="D17:L19">
    <cfRule type="expression" dxfId="116" priority="31">
      <formula>$D$14="○"</formula>
    </cfRule>
  </conditionalFormatting>
  <conditionalFormatting sqref="F43">
    <cfRule type="expression" dxfId="115" priority="8">
      <formula>$D$11="○"</formula>
    </cfRule>
    <cfRule type="expression" dxfId="114" priority="9">
      <formula>#REF!="○"</formula>
    </cfRule>
    <cfRule type="expression" dxfId="113" priority="10">
      <formula>$D$17="○"</formula>
    </cfRule>
  </conditionalFormatting>
  <conditionalFormatting sqref="F35:G42">
    <cfRule type="expression" dxfId="112" priority="26">
      <formula>$D$11="○"</formula>
    </cfRule>
    <cfRule type="expression" dxfId="111" priority="27">
      <formula>#REF!="○"</formula>
    </cfRule>
    <cfRule type="expression" dxfId="110" priority="28">
      <formula>$D$17="○"</formula>
    </cfRule>
  </conditionalFormatting>
  <conditionalFormatting sqref="F39:H42">
    <cfRule type="expression" dxfId="109" priority="11">
      <formula>$D$11="○"</formula>
    </cfRule>
    <cfRule type="expression" dxfId="108" priority="12">
      <formula>#REF!="○"</formula>
    </cfRule>
    <cfRule type="expression" dxfId="107" priority="13">
      <formula>$D$17="○"</formula>
    </cfRule>
  </conditionalFormatting>
  <conditionalFormatting sqref="H35:H38 B37 B39 I39 B41 B43 D47 F47 H47 J47 B49 D49 F49 H49 J49">
    <cfRule type="expression" dxfId="106" priority="36">
      <formula>$D$17="○"</formula>
    </cfRule>
    <cfRule type="expression" dxfId="105" priority="37">
      <formula>$D$11="○"</formula>
    </cfRule>
  </conditionalFormatting>
  <conditionalFormatting sqref="I35">
    <cfRule type="expression" dxfId="104" priority="17">
      <formula>$D$11="○"</formula>
    </cfRule>
    <cfRule type="expression" dxfId="103" priority="18">
      <formula>#REF!="○"</formula>
    </cfRule>
    <cfRule type="expression" dxfId="102" priority="19">
      <formula>$D$17="○"</formula>
    </cfRule>
  </conditionalFormatting>
  <conditionalFormatting sqref="I37">
    <cfRule type="expression" dxfId="101" priority="14">
      <formula>$D$11="○"</formula>
    </cfRule>
    <cfRule type="expression" dxfId="100" priority="15">
      <formula>#REF!="○"</formula>
    </cfRule>
    <cfRule type="expression" dxfId="99" priority="16">
      <formula>$D$17="○"</formula>
    </cfRule>
  </conditionalFormatting>
  <conditionalFormatting sqref="I41">
    <cfRule type="expression" dxfId="98" priority="3">
      <formula>$D$11="○"</formula>
    </cfRule>
    <cfRule type="expression" dxfId="97" priority="4">
      <formula>#REF!="○"</formula>
    </cfRule>
    <cfRule type="expression" dxfId="96" priority="5">
      <formula>$D$17="○"</formula>
    </cfRule>
  </conditionalFormatting>
  <conditionalFormatting sqref="I41:L42">
    <cfRule type="expression" dxfId="95" priority="2">
      <formula>COUNTA($D$11:$E$19)=0</formula>
    </cfRule>
  </conditionalFormatting>
  <dataValidations count="1">
    <dataValidation type="list" allowBlank="1" showInputMessage="1" showErrorMessage="1" sqref="D11:E19" xr:uid="{ED2791B4-B41D-4D51-B83D-7B3325BEF023}">
      <formula1>"○"</formula1>
    </dataValidation>
  </dataValidations>
  <printOptions horizontalCentered="1"/>
  <pageMargins left="0.23622047244094491" right="0.23622047244094491" top="0.74803149606299213" bottom="0.15748031496062992" header="0.31496062992125984" footer="0"/>
  <pageSetup paperSize="9" scale="87"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pageSetUpPr fitToPage="1"/>
  </sheetPr>
  <dimension ref="A1:AG51"/>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229</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ht="16.5">
      <c r="A6" s="605" t="s">
        <v>230</v>
      </c>
      <c r="B6" s="605"/>
      <c r="C6" s="605"/>
      <c r="D6" s="605"/>
      <c r="E6" s="605"/>
      <c r="F6" s="605"/>
      <c r="G6" s="605"/>
      <c r="H6" s="605"/>
      <c r="I6" s="605"/>
      <c r="J6" s="605"/>
      <c r="K6" s="605"/>
      <c r="L6" s="605"/>
      <c r="M6" s="605"/>
      <c r="N6"/>
    </row>
    <row r="7" spans="1:33">
      <c r="A7" s="3"/>
      <c r="B7" s="3"/>
      <c r="C7" s="3"/>
      <c r="D7" s="3"/>
      <c r="E7" s="3"/>
      <c r="F7" s="3"/>
      <c r="G7" s="3"/>
      <c r="H7" s="3"/>
      <c r="I7" s="3"/>
      <c r="J7" s="3"/>
      <c r="K7" s="3"/>
      <c r="L7" s="3"/>
      <c r="M7" s="3"/>
      <c r="N7"/>
    </row>
    <row r="8" spans="1:33">
      <c r="A8"/>
      <c r="B8" t="s">
        <v>417</v>
      </c>
      <c r="C8"/>
      <c r="D8"/>
      <c r="E8"/>
      <c r="F8"/>
      <c r="G8"/>
      <c r="H8"/>
      <c r="I8"/>
      <c r="J8"/>
      <c r="K8"/>
      <c r="L8"/>
      <c r="M8"/>
      <c r="N8"/>
    </row>
    <row r="9" spans="1:33" ht="27" customHeight="1">
      <c r="A9"/>
      <c r="B9" s="1400" t="s">
        <v>461</v>
      </c>
      <c r="C9" s="1401"/>
      <c r="D9" s="607"/>
      <c r="E9" s="608"/>
      <c r="F9" s="1406" t="s">
        <v>418</v>
      </c>
      <c r="G9" s="1407"/>
      <c r="H9" s="1408"/>
      <c r="I9" s="1408"/>
      <c r="J9" s="1408"/>
      <c r="K9" s="1408"/>
      <c r="L9" s="1409"/>
      <c r="M9" s="274"/>
      <c r="N9"/>
    </row>
    <row r="10" spans="1:33" ht="27" customHeight="1">
      <c r="A10"/>
      <c r="B10" s="1402"/>
      <c r="C10" s="1403"/>
      <c r="D10" s="611"/>
      <c r="E10" s="612"/>
      <c r="F10" s="1410"/>
      <c r="G10" s="1411"/>
      <c r="H10" s="1412"/>
      <c r="I10" s="1412"/>
      <c r="J10" s="1412"/>
      <c r="K10" s="1412"/>
      <c r="L10" s="1413"/>
      <c r="M10" s="274"/>
      <c r="N10" s="406"/>
    </row>
    <row r="11" spans="1:33" ht="27" customHeight="1">
      <c r="A11"/>
      <c r="B11" s="1402"/>
      <c r="C11" s="1403"/>
      <c r="D11" s="607"/>
      <c r="E11" s="608"/>
      <c r="F11" s="1406" t="s">
        <v>419</v>
      </c>
      <c r="G11" s="1407"/>
      <c r="H11" s="1407"/>
      <c r="I11" s="1407"/>
      <c r="J11" s="1407"/>
      <c r="K11" s="1407"/>
      <c r="L11" s="1414"/>
      <c r="M11" s="274"/>
      <c r="N11"/>
    </row>
    <row r="12" spans="1:33" ht="27" customHeight="1">
      <c r="A12"/>
      <c r="B12" s="1402"/>
      <c r="C12" s="1403"/>
      <c r="D12" s="611"/>
      <c r="E12" s="612"/>
      <c r="F12" s="1410"/>
      <c r="G12" s="1411"/>
      <c r="H12" s="1411"/>
      <c r="I12" s="1411"/>
      <c r="J12" s="1411"/>
      <c r="K12" s="1411"/>
      <c r="L12" s="1415"/>
      <c r="M12" s="274"/>
      <c r="N12"/>
    </row>
    <row r="13" spans="1:33" ht="27" customHeight="1">
      <c r="A13"/>
      <c r="B13" s="1402"/>
      <c r="C13" s="1403"/>
      <c r="D13" s="607"/>
      <c r="E13" s="608"/>
      <c r="F13" s="1395" t="s">
        <v>420</v>
      </c>
      <c r="G13" s="1395"/>
      <c r="H13" s="1395"/>
      <c r="I13" s="1395"/>
      <c r="J13" s="1395"/>
      <c r="K13" s="1395"/>
      <c r="L13" s="1396"/>
      <c r="M13" s="274"/>
      <c r="N13"/>
    </row>
    <row r="14" spans="1:33" ht="27" customHeight="1">
      <c r="A14"/>
      <c r="B14" s="1402"/>
      <c r="C14" s="1403"/>
      <c r="D14" s="611"/>
      <c r="E14" s="612"/>
      <c r="F14" s="1398"/>
      <c r="G14" s="1398"/>
      <c r="H14" s="1398"/>
      <c r="I14" s="1398"/>
      <c r="J14" s="1398"/>
      <c r="K14" s="1398"/>
      <c r="L14" s="1399"/>
      <c r="M14" s="274"/>
      <c r="N14"/>
    </row>
    <row r="15" spans="1:33" ht="27" customHeight="1">
      <c r="A15"/>
      <c r="B15" s="1402"/>
      <c r="C15" s="1403"/>
      <c r="D15" s="607"/>
      <c r="E15" s="608"/>
      <c r="F15" s="1394" t="s">
        <v>8</v>
      </c>
      <c r="G15" s="1395"/>
      <c r="H15" s="1395"/>
      <c r="I15" s="1395"/>
      <c r="J15" s="1395"/>
      <c r="K15" s="1395"/>
      <c r="L15" s="1396"/>
      <c r="M15" s="274"/>
      <c r="N15"/>
    </row>
    <row r="16" spans="1:33" ht="27" customHeight="1">
      <c r="A16"/>
      <c r="B16" s="1404"/>
      <c r="C16" s="1405"/>
      <c r="D16" s="611"/>
      <c r="E16" s="612"/>
      <c r="F16" s="1397"/>
      <c r="G16" s="1398"/>
      <c r="H16" s="1398"/>
      <c r="I16" s="1398"/>
      <c r="J16" s="1398"/>
      <c r="K16" s="1398"/>
      <c r="L16" s="1399"/>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270"/>
      <c r="B19" s="338" t="s">
        <v>2</v>
      </c>
      <c r="C19" s="270"/>
      <c r="D19" s="270"/>
      <c r="E19" s="270"/>
      <c r="F19" s="270"/>
      <c r="G19" s="270"/>
      <c r="H19" s="270"/>
      <c r="I19" s="270"/>
      <c r="J19" s="270"/>
      <c r="K19" s="270"/>
      <c r="L19" s="270"/>
      <c r="M19" s="270"/>
      <c r="N19" s="270"/>
    </row>
    <row r="20" spans="1:14" s="22" customFormat="1" ht="14">
      <c r="A20" s="270"/>
      <c r="B20" s="277"/>
      <c r="C20" s="270"/>
      <c r="D20" s="270"/>
      <c r="E20" s="270"/>
      <c r="F20" s="270"/>
      <c r="G20" s="270"/>
      <c r="H20" s="270"/>
      <c r="I20" s="270"/>
      <c r="J20" s="270"/>
      <c r="K20" s="270"/>
      <c r="L20" s="270"/>
      <c r="M20" s="270"/>
      <c r="N20" s="270"/>
    </row>
    <row r="21" spans="1:14" s="22" customFormat="1" ht="14">
      <c r="A21" s="270"/>
      <c r="B21" s="277"/>
      <c r="C21" s="270"/>
      <c r="D21" s="270"/>
      <c r="E21" s="270"/>
      <c r="F21" s="270"/>
      <c r="G21" s="270"/>
      <c r="H21" s="270"/>
      <c r="I21" s="270"/>
      <c r="J21" s="270"/>
      <c r="K21" s="270"/>
      <c r="L21" s="270"/>
      <c r="M21" s="270"/>
      <c r="N21" s="270"/>
    </row>
    <row r="22" spans="1:14" s="22" customFormat="1" ht="14">
      <c r="A22" s="270"/>
      <c r="B22" s="277"/>
      <c r="C22" s="270"/>
      <c r="D22" s="270"/>
      <c r="E22" s="270"/>
      <c r="F22" s="270"/>
      <c r="G22" s="270"/>
      <c r="H22" s="270"/>
      <c r="I22" s="270"/>
      <c r="J22" s="270"/>
      <c r="K22" s="270"/>
      <c r="L22" s="270"/>
      <c r="M22" s="270"/>
      <c r="N22" s="270"/>
    </row>
    <row r="23" spans="1:14" s="22" customFormat="1" ht="14">
      <c r="A23" s="270"/>
      <c r="B23" s="277"/>
      <c r="C23" s="270"/>
      <c r="D23" s="270"/>
      <c r="E23" s="270"/>
      <c r="F23" s="270"/>
      <c r="G23" s="270"/>
      <c r="H23" s="270"/>
      <c r="I23" s="270"/>
      <c r="J23" s="270"/>
      <c r="K23" s="270"/>
      <c r="L23" s="270"/>
      <c r="M23" s="270"/>
      <c r="N23" s="270"/>
    </row>
    <row r="24" spans="1:14" s="22" customFormat="1" ht="14">
      <c r="A24" s="270"/>
      <c r="B24" s="277"/>
      <c r="C24" s="270"/>
      <c r="D24" s="270"/>
      <c r="E24" s="270"/>
      <c r="F24" s="270"/>
      <c r="G24" s="270"/>
      <c r="H24" s="270"/>
      <c r="I24" s="270"/>
      <c r="J24" s="270"/>
      <c r="K24" s="270"/>
      <c r="L24" s="270"/>
      <c r="M24" s="270"/>
      <c r="N24" s="270"/>
    </row>
    <row r="25" spans="1:14" s="22" customFormat="1" ht="14">
      <c r="A25" s="270"/>
      <c r="B25" s="277"/>
      <c r="C25" s="270"/>
      <c r="D25" s="270"/>
      <c r="E25" s="270"/>
      <c r="F25" s="270"/>
      <c r="G25" s="270"/>
      <c r="H25" s="270"/>
      <c r="I25" s="270"/>
      <c r="J25" s="270"/>
      <c r="K25" s="270"/>
      <c r="L25" s="270"/>
      <c r="M25" s="270"/>
      <c r="N25" s="270"/>
    </row>
    <row r="26" spans="1:14" s="22" customFormat="1" ht="14">
      <c r="A26" s="270"/>
      <c r="B26" s="277"/>
      <c r="C26" s="270"/>
      <c r="D26" s="270"/>
      <c r="E26" s="270"/>
      <c r="F26" s="270"/>
      <c r="G26" s="270"/>
      <c r="H26" s="270"/>
      <c r="I26" s="270"/>
      <c r="J26" s="270"/>
      <c r="K26" s="270"/>
      <c r="L26" s="270"/>
      <c r="M26" s="270"/>
      <c r="N26" s="270"/>
    </row>
    <row r="27" spans="1:14" s="22" customFormat="1" ht="14">
      <c r="A27" s="270"/>
      <c r="B27" s="277"/>
      <c r="C27" s="270"/>
      <c r="D27" s="270"/>
      <c r="E27" s="270"/>
      <c r="F27" s="270"/>
      <c r="G27" s="270"/>
      <c r="H27" s="270"/>
      <c r="I27" s="270"/>
      <c r="J27" s="270"/>
      <c r="K27" s="270"/>
      <c r="L27" s="270"/>
      <c r="M27" s="270"/>
      <c r="N27" s="270"/>
    </row>
    <row r="28" spans="1:14" s="22" customFormat="1" ht="14">
      <c r="A28" s="270"/>
      <c r="B28" s="277"/>
      <c r="C28" s="270"/>
      <c r="D28" s="270"/>
      <c r="E28" s="270"/>
      <c r="F28" s="270"/>
      <c r="G28" s="270"/>
      <c r="H28" s="270"/>
      <c r="I28" s="270"/>
      <c r="J28" s="270"/>
      <c r="K28" s="270"/>
      <c r="L28" s="270"/>
      <c r="M28" s="270"/>
      <c r="N28" s="270"/>
    </row>
    <row r="29" spans="1:14" s="22" customFormat="1" ht="14">
      <c r="A29" s="270"/>
      <c r="B29" s="277"/>
      <c r="C29" s="270"/>
      <c r="D29" s="270"/>
      <c r="E29" s="270"/>
      <c r="F29" s="270"/>
      <c r="G29" s="270"/>
      <c r="H29" s="270"/>
      <c r="I29" s="270"/>
      <c r="J29" s="270"/>
      <c r="K29" s="270"/>
      <c r="L29" s="270"/>
      <c r="M29" s="270"/>
      <c r="N29" s="270"/>
    </row>
    <row r="30" spans="1:14" s="22" customFormat="1" ht="14">
      <c r="A30" s="270"/>
      <c r="B30" s="277"/>
      <c r="C30" s="270"/>
      <c r="D30" s="270"/>
      <c r="E30" s="270"/>
      <c r="F30" s="270"/>
      <c r="G30" s="270"/>
      <c r="H30" s="270"/>
      <c r="I30" s="270"/>
      <c r="J30" s="270"/>
      <c r="K30" s="270"/>
      <c r="L30" s="270"/>
      <c r="M30" s="270"/>
      <c r="N30" s="270"/>
    </row>
    <row r="31" spans="1:14" s="22" customFormat="1" ht="14">
      <c r="A31" s="270"/>
      <c r="B31" s="277"/>
      <c r="C31" s="270"/>
      <c r="D31" s="270"/>
      <c r="E31" s="270"/>
      <c r="F31" s="270"/>
      <c r="G31" s="270"/>
      <c r="H31" s="270"/>
      <c r="I31" s="270"/>
      <c r="J31" s="270"/>
      <c r="K31" s="270"/>
      <c r="L31" s="270"/>
      <c r="M31" s="270"/>
      <c r="N31" s="270"/>
    </row>
    <row r="32" spans="1:14" s="22" customFormat="1" ht="14">
      <c r="A32" s="270"/>
      <c r="B32" s="277"/>
      <c r="C32" s="270"/>
      <c r="D32" s="270"/>
      <c r="E32" s="270"/>
      <c r="F32" s="270"/>
      <c r="G32" s="270"/>
      <c r="H32" s="270"/>
      <c r="I32" s="270"/>
      <c r="J32" s="270"/>
      <c r="K32" s="270"/>
      <c r="L32" s="270"/>
      <c r="M32" s="270"/>
      <c r="N32" s="270"/>
    </row>
    <row r="33" spans="1:14" s="22" customFormat="1" ht="14">
      <c r="A33" s="270"/>
      <c r="B33" s="277"/>
      <c r="C33" s="270"/>
      <c r="D33" s="270"/>
      <c r="E33" s="270"/>
      <c r="F33" s="270"/>
      <c r="G33" s="270"/>
      <c r="H33" s="270"/>
      <c r="I33" s="270"/>
      <c r="J33" s="270"/>
      <c r="K33" s="270"/>
      <c r="L33" s="270"/>
      <c r="M33" s="270"/>
      <c r="N33" s="270"/>
    </row>
    <row r="34" spans="1:14" s="22" customFormat="1" ht="14">
      <c r="A34" s="270"/>
      <c r="B34" s="277"/>
      <c r="C34" s="270"/>
      <c r="D34" s="270"/>
      <c r="E34" s="270"/>
      <c r="F34" s="270"/>
      <c r="G34" s="270"/>
      <c r="H34" s="270"/>
      <c r="I34" s="270"/>
      <c r="J34" s="270"/>
      <c r="K34" s="270"/>
      <c r="L34" s="270"/>
      <c r="M34" s="270"/>
      <c r="N34" s="270"/>
    </row>
    <row r="35" spans="1:14" s="22" customFormat="1" ht="14">
      <c r="A35" s="270"/>
      <c r="B35" s="277"/>
      <c r="C35" s="270"/>
      <c r="D35" s="270"/>
      <c r="E35" s="270"/>
      <c r="F35" s="270"/>
      <c r="G35" s="270"/>
      <c r="H35" s="270"/>
      <c r="I35" s="270"/>
      <c r="J35" s="270"/>
      <c r="K35" s="270"/>
      <c r="L35" s="270"/>
      <c r="M35" s="270"/>
      <c r="N35" s="270"/>
    </row>
    <row r="36" spans="1:14" s="22" customFormat="1" ht="14">
      <c r="A36" s="270"/>
      <c r="B36" s="277"/>
      <c r="C36" s="270"/>
      <c r="D36" s="270"/>
      <c r="E36" s="270"/>
      <c r="F36" s="270"/>
      <c r="G36" s="270"/>
      <c r="H36" s="270"/>
      <c r="I36" s="270"/>
      <c r="J36" s="270"/>
      <c r="K36" s="270"/>
      <c r="L36" s="270"/>
      <c r="M36" s="270"/>
      <c r="N36" s="270"/>
    </row>
    <row r="37" spans="1:14" s="22" customFormat="1" ht="14">
      <c r="A37" s="270"/>
      <c r="B37" s="277"/>
      <c r="C37" s="270"/>
      <c r="D37" s="270"/>
      <c r="E37" s="270"/>
      <c r="F37" s="270"/>
      <c r="G37" s="270"/>
      <c r="H37" s="270"/>
      <c r="I37" s="270"/>
      <c r="J37" s="270"/>
      <c r="K37" s="270"/>
      <c r="L37" s="270"/>
      <c r="M37" s="270"/>
      <c r="N37" s="270"/>
    </row>
    <row r="38" spans="1:14" s="22" customFormat="1" ht="14">
      <c r="A38" s="270"/>
      <c r="B38" s="277"/>
      <c r="C38" s="270"/>
      <c r="D38" s="270"/>
      <c r="E38" s="270"/>
      <c r="F38" s="270"/>
      <c r="G38" s="270"/>
      <c r="H38" s="270"/>
      <c r="I38" s="270"/>
      <c r="J38" s="270"/>
      <c r="K38" s="270"/>
      <c r="L38" s="270"/>
      <c r="M38" s="270"/>
      <c r="N38" s="270"/>
    </row>
    <row r="39" spans="1:14" s="22" customFormat="1" ht="14">
      <c r="A39" s="270"/>
      <c r="B39" s="277"/>
      <c r="C39" s="270"/>
      <c r="D39" s="270"/>
      <c r="E39" s="270"/>
      <c r="F39" s="270"/>
      <c r="G39" s="270"/>
      <c r="H39" s="270"/>
      <c r="I39" s="270"/>
      <c r="J39" s="270"/>
      <c r="K39" s="270"/>
      <c r="L39" s="270"/>
      <c r="M39" s="270"/>
      <c r="N39" s="270"/>
    </row>
    <row r="40" spans="1:14" s="22" customFormat="1" ht="14">
      <c r="A40" s="270"/>
      <c r="B40" s="277"/>
      <c r="C40" s="270"/>
      <c r="D40" s="270"/>
      <c r="E40" s="270"/>
      <c r="F40" s="270"/>
      <c r="G40" s="270"/>
      <c r="H40" s="270"/>
      <c r="I40" s="270"/>
      <c r="J40" s="270"/>
      <c r="K40" s="270"/>
      <c r="L40" s="270"/>
      <c r="M40" s="270"/>
      <c r="N40" s="270"/>
    </row>
    <row r="41" spans="1:14" s="22" customFormat="1" ht="14">
      <c r="A41" s="270"/>
      <c r="B41" s="277"/>
      <c r="C41" s="270"/>
      <c r="D41" s="270"/>
      <c r="E41" s="270"/>
      <c r="F41" s="270"/>
      <c r="G41" s="270"/>
      <c r="H41" s="270"/>
      <c r="I41" s="270"/>
      <c r="J41" s="270"/>
      <c r="K41" s="270"/>
      <c r="L41" s="270"/>
      <c r="M41" s="270"/>
      <c r="N41" s="270"/>
    </row>
    <row r="42" spans="1:14" s="22" customFormat="1" ht="14">
      <c r="A42" s="270"/>
      <c r="B42" s="277"/>
      <c r="C42" s="270"/>
      <c r="D42" s="270"/>
      <c r="E42" s="270"/>
      <c r="F42" s="270"/>
      <c r="G42" s="270"/>
      <c r="H42" s="270"/>
      <c r="I42" s="270"/>
      <c r="J42" s="270"/>
      <c r="K42" s="270"/>
      <c r="L42" s="270"/>
      <c r="M42" s="270"/>
      <c r="N42" s="270"/>
    </row>
    <row r="43" spans="1:14" s="22" customFormat="1" ht="14">
      <c r="A43" s="270"/>
      <c r="B43" s="277"/>
      <c r="C43" s="270"/>
      <c r="D43" s="270"/>
      <c r="E43" s="270"/>
      <c r="F43" s="270"/>
      <c r="G43" s="270"/>
      <c r="H43" s="270"/>
      <c r="I43" s="270"/>
      <c r="J43" s="270"/>
      <c r="K43" s="270"/>
      <c r="L43" s="270"/>
      <c r="M43" s="270"/>
      <c r="N43" s="270"/>
    </row>
    <row r="44" spans="1:14" s="22" customFormat="1" ht="14">
      <c r="A44" s="270"/>
      <c r="B44" s="277"/>
      <c r="C44" s="270"/>
      <c r="D44" s="270"/>
      <c r="E44" s="270"/>
      <c r="F44" s="270"/>
      <c r="G44" s="270"/>
      <c r="H44" s="270"/>
      <c r="I44" s="270"/>
      <c r="J44" s="270"/>
      <c r="K44" s="270"/>
      <c r="L44" s="270"/>
      <c r="M44" s="270"/>
      <c r="N44" s="270"/>
    </row>
    <row r="45" spans="1:14" s="22" customFormat="1" ht="14">
      <c r="A45" s="270"/>
      <c r="B45" s="277"/>
      <c r="C45" s="270"/>
      <c r="D45" s="270"/>
      <c r="E45" s="270"/>
      <c r="F45" s="270"/>
      <c r="G45" s="270"/>
      <c r="H45" s="270"/>
      <c r="I45" s="270"/>
      <c r="J45" s="270"/>
      <c r="K45" s="270"/>
      <c r="L45" s="270"/>
      <c r="M45" s="270"/>
      <c r="N45" s="270"/>
    </row>
    <row r="46" spans="1:14" s="22" customFormat="1" ht="14">
      <c r="A46" s="270"/>
      <c r="B46" s="277"/>
      <c r="C46" s="270"/>
      <c r="D46" s="270"/>
      <c r="E46" s="270"/>
      <c r="F46" s="270"/>
      <c r="G46" s="270"/>
      <c r="H46" s="270"/>
      <c r="I46" s="270"/>
      <c r="J46" s="270"/>
      <c r="K46" s="270"/>
      <c r="L46" s="270"/>
      <c r="M46" s="270"/>
      <c r="N46" s="270"/>
    </row>
    <row r="47" spans="1:14" s="22" customFormat="1" ht="14">
      <c r="A47" s="270"/>
      <c r="B47" s="277"/>
      <c r="C47" s="270"/>
      <c r="D47" s="270"/>
      <c r="E47" s="270"/>
      <c r="F47" s="270"/>
      <c r="G47" s="270"/>
      <c r="H47" s="270"/>
      <c r="I47" s="270"/>
      <c r="J47" s="270"/>
      <c r="K47" s="270"/>
      <c r="L47" s="270"/>
      <c r="M47" s="270"/>
      <c r="N47" s="270"/>
    </row>
    <row r="48" spans="1:14" s="22" customFormat="1" ht="14">
      <c r="A48" s="270"/>
      <c r="B48" s="277"/>
      <c r="C48" s="270"/>
      <c r="D48" s="270"/>
      <c r="E48" s="270"/>
      <c r="F48" s="270"/>
      <c r="G48" s="270"/>
      <c r="H48" s="270"/>
      <c r="I48" s="270"/>
      <c r="J48" s="270"/>
      <c r="K48" s="270"/>
      <c r="L48" s="270"/>
      <c r="M48" s="270"/>
      <c r="N48" s="270"/>
    </row>
    <row r="49" spans="1:14" s="22" customFormat="1" ht="14">
      <c r="A49" s="270"/>
      <c r="B49" s="277"/>
      <c r="C49" s="270"/>
      <c r="D49" s="270"/>
      <c r="E49" s="270"/>
      <c r="F49" s="270"/>
      <c r="G49" s="270"/>
      <c r="H49" s="270"/>
      <c r="I49" s="270"/>
      <c r="J49" s="270"/>
      <c r="K49" s="270"/>
      <c r="L49" s="270"/>
      <c r="M49" s="270"/>
      <c r="N49" s="270"/>
    </row>
    <row r="50" spans="1:14" ht="19">
      <c r="A50" s="715" t="s">
        <v>1</v>
      </c>
      <c r="B50" s="715"/>
      <c r="C50" s="715"/>
      <c r="D50" s="715"/>
      <c r="E50" s="715"/>
      <c r="F50" s="715"/>
      <c r="G50" s="715"/>
      <c r="H50" s="715"/>
      <c r="I50" s="715"/>
      <c r="J50" s="715"/>
      <c r="K50" s="715"/>
      <c r="L50" s="715"/>
      <c r="M50" s="715"/>
      <c r="N50" s="715"/>
    </row>
    <row r="51" spans="1:14" ht="22.5" customHeight="1"/>
  </sheetData>
  <sheetProtection sheet="1" selectLockedCells="1"/>
  <mergeCells count="13">
    <mergeCell ref="D15:E16"/>
    <mergeCell ref="F15:L16"/>
    <mergeCell ref="A50:N50"/>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94" priority="3" stopIfTrue="1">
      <formula>$D$11="○"</formula>
    </cfRule>
  </conditionalFormatting>
  <conditionalFormatting sqref="D9:L12 D15:L16">
    <cfRule type="expression" dxfId="93" priority="2" stopIfTrue="1">
      <formula>$D$13="○"</formula>
    </cfRule>
  </conditionalFormatting>
  <conditionalFormatting sqref="D9:L14">
    <cfRule type="expression" dxfId="92" priority="1" stopIfTrue="1">
      <formula>$D$15="○"</formula>
    </cfRule>
  </conditionalFormatting>
  <conditionalFormatting sqref="D11:L16">
    <cfRule type="expression" dxfId="91" priority="4" stopIfTrue="1">
      <formula>$D$9="○"</formula>
    </cfRule>
  </conditionalFormatting>
  <dataValidations count="2">
    <dataValidation type="list" allowBlank="1" showInputMessage="1" showErrorMessage="1" sqref="D14:E14" xr:uid="{00000000-0002-0000-1600-000000000000}">
      <formula1>$N$10:$N$11</formula1>
    </dataValidation>
    <dataValidation type="list" allowBlank="1" showInputMessage="1" showErrorMessage="1" sqref="D9:E13 D15:E16" xr:uid="{00000000-0002-0000-1600-000001000000}">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FFA55-9B26-43EC-9347-DB3FC5537272}">
  <sheetPr>
    <tabColor rgb="FF0066CC"/>
    <pageSetUpPr fitToPage="1"/>
  </sheetPr>
  <dimension ref="A1:AG64"/>
  <sheetViews>
    <sheetView showGridLines="0" zoomScale="80" zoomScaleNormal="80" zoomScaleSheetLayoutView="100" workbookViewId="0">
      <selection activeCell="D11" sqref="D11:E16"/>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529</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ht="23.5">
      <c r="A5"/>
      <c r="B5"/>
      <c r="C5"/>
      <c r="D5"/>
      <c r="E5"/>
      <c r="F5"/>
      <c r="G5"/>
      <c r="H5"/>
      <c r="I5"/>
      <c r="J5"/>
      <c r="K5" s="1514"/>
      <c r="L5" s="1514"/>
      <c r="M5" s="1514"/>
      <c r="N5"/>
    </row>
    <row r="6" spans="1:33" ht="13.5" customHeight="1">
      <c r="A6"/>
      <c r="B6"/>
      <c r="C6"/>
      <c r="D6"/>
      <c r="E6"/>
      <c r="F6"/>
      <c r="G6"/>
      <c r="H6"/>
      <c r="I6"/>
      <c r="J6"/>
      <c r="K6"/>
      <c r="L6"/>
      <c r="M6"/>
      <c r="N6"/>
      <c r="Q6" s="1515"/>
      <c r="R6" s="1515"/>
      <c r="S6" s="1515"/>
      <c r="T6" s="1515"/>
      <c r="U6" s="1515"/>
      <c r="V6" s="1515"/>
      <c r="W6" s="1515"/>
    </row>
    <row r="7" spans="1:33">
      <c r="A7"/>
      <c r="B7"/>
      <c r="C7"/>
      <c r="D7"/>
      <c r="E7"/>
      <c r="F7"/>
      <c r="G7"/>
      <c r="H7"/>
      <c r="I7"/>
      <c r="J7"/>
      <c r="K7"/>
      <c r="L7"/>
      <c r="M7"/>
      <c r="N7"/>
      <c r="Q7" s="1515"/>
      <c r="R7" s="1515"/>
      <c r="S7" s="1515"/>
      <c r="T7" s="1515"/>
      <c r="U7" s="1515"/>
      <c r="V7" s="1515"/>
      <c r="W7" s="1515"/>
    </row>
    <row r="8" spans="1:33" ht="16.5">
      <c r="A8" s="929" t="s">
        <v>548</v>
      </c>
      <c r="B8" s="929"/>
      <c r="C8" s="929"/>
      <c r="D8" s="929"/>
      <c r="E8" s="929"/>
      <c r="F8" s="929"/>
      <c r="G8" s="929"/>
      <c r="H8" s="929"/>
      <c r="I8" s="929"/>
      <c r="J8" s="929"/>
      <c r="K8" s="929"/>
      <c r="L8" s="929"/>
      <c r="M8" s="929"/>
      <c r="N8"/>
      <c r="Q8" s="1515"/>
      <c r="R8" s="1515"/>
      <c r="S8" s="1515"/>
      <c r="T8" s="1515"/>
      <c r="U8" s="1515"/>
      <c r="V8" s="1515"/>
      <c r="W8" s="1515"/>
    </row>
    <row r="9" spans="1:33" ht="12.75" customHeight="1">
      <c r="A9" s="341"/>
      <c r="B9" s="341"/>
      <c r="C9" s="341"/>
      <c r="D9" s="341"/>
      <c r="E9" s="341"/>
      <c r="F9" s="341"/>
      <c r="G9" s="341"/>
      <c r="H9" s="341"/>
      <c r="I9" s="341"/>
      <c r="J9" s="341"/>
      <c r="K9" s="341"/>
      <c r="L9" s="341"/>
      <c r="M9" s="341"/>
      <c r="N9"/>
      <c r="Q9" s="1515"/>
      <c r="R9" s="1515"/>
      <c r="S9" s="1515"/>
      <c r="T9" s="1515"/>
      <c r="U9" s="1515"/>
      <c r="V9" s="1515"/>
      <c r="W9" s="1515"/>
    </row>
    <row r="10" spans="1:33">
      <c r="A10" s="3"/>
      <c r="B10" s="3"/>
      <c r="C10" s="3"/>
      <c r="D10" s="3"/>
      <c r="E10" s="3"/>
      <c r="F10" s="3"/>
      <c r="G10" s="3"/>
      <c r="H10" s="3"/>
      <c r="I10" s="3"/>
      <c r="J10" s="3"/>
      <c r="K10" s="3"/>
      <c r="L10" s="3"/>
      <c r="M10" s="3"/>
      <c r="N10"/>
    </row>
    <row r="11" spans="1:33" ht="17.149999999999999" customHeight="1">
      <c r="A11"/>
      <c r="B11" s="1400" t="s">
        <v>549</v>
      </c>
      <c r="C11" s="1401"/>
      <c r="D11" s="607"/>
      <c r="E11" s="608"/>
      <c r="F11" s="1516" t="s">
        <v>550</v>
      </c>
      <c r="G11" s="1517"/>
      <c r="H11" s="1517"/>
      <c r="I11" s="1517"/>
      <c r="J11" s="1517"/>
      <c r="K11" s="1517"/>
      <c r="L11" s="1518"/>
      <c r="M11" s="274"/>
      <c r="N11"/>
    </row>
    <row r="12" spans="1:33" ht="17.149999999999999" customHeight="1">
      <c r="A12"/>
      <c r="B12" s="1402"/>
      <c r="C12" s="1403"/>
      <c r="D12" s="609"/>
      <c r="E12" s="610"/>
      <c r="F12" s="1519"/>
      <c r="G12" s="1520"/>
      <c r="H12" s="1520"/>
      <c r="I12" s="1520"/>
      <c r="J12" s="1520"/>
      <c r="K12" s="1520"/>
      <c r="L12" s="1521"/>
      <c r="M12" s="274"/>
      <c r="N12" s="406"/>
    </row>
    <row r="13" spans="1:33" ht="17.149999999999999" customHeight="1">
      <c r="A13"/>
      <c r="B13" s="1402"/>
      <c r="C13" s="1403"/>
      <c r="D13" s="609"/>
      <c r="E13" s="610"/>
      <c r="F13" s="1519"/>
      <c r="G13" s="1520"/>
      <c r="H13" s="1520"/>
      <c r="I13" s="1520"/>
      <c r="J13" s="1520"/>
      <c r="K13" s="1520"/>
      <c r="L13" s="1521"/>
      <c r="M13" s="274"/>
      <c r="N13" s="406"/>
    </row>
    <row r="14" spans="1:33" ht="17" customHeight="1">
      <c r="A14"/>
      <c r="B14" s="1402"/>
      <c r="C14" s="1403"/>
      <c r="D14" s="609"/>
      <c r="E14" s="610"/>
      <c r="F14" s="1519"/>
      <c r="G14" s="1520"/>
      <c r="H14" s="1520"/>
      <c r="I14" s="1520"/>
      <c r="J14" s="1520"/>
      <c r="K14" s="1520"/>
      <c r="L14" s="1521"/>
      <c r="M14" s="274"/>
      <c r="N14" s="406"/>
    </row>
    <row r="15" spans="1:33" ht="17.149999999999999" customHeight="1">
      <c r="A15"/>
      <c r="B15" s="1402"/>
      <c r="C15" s="1403"/>
      <c r="D15" s="609"/>
      <c r="E15" s="610"/>
      <c r="F15" s="1519"/>
      <c r="G15" s="1520"/>
      <c r="H15" s="1520"/>
      <c r="I15" s="1520"/>
      <c r="J15" s="1520"/>
      <c r="K15" s="1520"/>
      <c r="L15" s="1521"/>
      <c r="M15" s="274"/>
      <c r="N15"/>
    </row>
    <row r="16" spans="1:33" ht="17.149999999999999" customHeight="1">
      <c r="A16"/>
      <c r="B16" s="1402"/>
      <c r="C16" s="1403"/>
      <c r="D16" s="609"/>
      <c r="E16" s="610"/>
      <c r="F16" s="1522"/>
      <c r="G16" s="1523"/>
      <c r="H16" s="1523"/>
      <c r="I16" s="1523"/>
      <c r="J16" s="1523"/>
      <c r="K16" s="1523"/>
      <c r="L16" s="1524"/>
      <c r="M16" s="274"/>
      <c r="N16"/>
    </row>
    <row r="17" spans="1:14" ht="17.149999999999999" customHeight="1">
      <c r="A17"/>
      <c r="B17" s="1402"/>
      <c r="C17" s="1403"/>
      <c r="D17" s="607"/>
      <c r="E17" s="608"/>
      <c r="F17" s="1525" t="s">
        <v>8</v>
      </c>
      <c r="G17" s="1526"/>
      <c r="H17" s="1526"/>
      <c r="I17" s="1526"/>
      <c r="J17" s="1526"/>
      <c r="K17" s="1526"/>
      <c r="L17" s="1527"/>
      <c r="M17" s="274"/>
      <c r="N17"/>
    </row>
    <row r="18" spans="1:14" ht="17.149999999999999" customHeight="1">
      <c r="A18"/>
      <c r="B18" s="1402"/>
      <c r="C18" s="1403"/>
      <c r="D18" s="609"/>
      <c r="E18" s="610"/>
      <c r="F18" s="1528"/>
      <c r="G18" s="1529"/>
      <c r="H18" s="1529"/>
      <c r="I18" s="1529"/>
      <c r="J18" s="1529"/>
      <c r="K18" s="1529"/>
      <c r="L18" s="1530"/>
      <c r="M18" s="274"/>
      <c r="N18"/>
    </row>
    <row r="19" spans="1:14" ht="17.149999999999999" customHeight="1">
      <c r="A19"/>
      <c r="B19" s="1402"/>
      <c r="C19" s="1403"/>
      <c r="D19" s="609"/>
      <c r="E19" s="610"/>
      <c r="F19" s="1528"/>
      <c r="G19" s="1529"/>
      <c r="H19" s="1529"/>
      <c r="I19" s="1529"/>
      <c r="J19" s="1529"/>
      <c r="K19" s="1529"/>
      <c r="L19" s="1530"/>
      <c r="M19" s="274"/>
      <c r="N19"/>
    </row>
    <row r="20" spans="1:14" ht="17.149999999999999" customHeight="1">
      <c r="A20"/>
      <c r="B20" s="1402"/>
      <c r="C20" s="1403"/>
      <c r="D20" s="609"/>
      <c r="E20" s="610"/>
      <c r="F20" s="1528"/>
      <c r="G20" s="1529"/>
      <c r="H20" s="1529"/>
      <c r="I20" s="1529"/>
      <c r="J20" s="1529"/>
      <c r="K20" s="1529"/>
      <c r="L20" s="1530"/>
      <c r="M20" s="274"/>
      <c r="N20"/>
    </row>
    <row r="21" spans="1:14" ht="17.149999999999999" customHeight="1">
      <c r="A21"/>
      <c r="B21" s="1402"/>
      <c r="C21" s="1403"/>
      <c r="D21" s="609"/>
      <c r="E21" s="610"/>
      <c r="F21" s="1528"/>
      <c r="G21" s="1529"/>
      <c r="H21" s="1529"/>
      <c r="I21" s="1529"/>
      <c r="J21" s="1529"/>
      <c r="K21" s="1529"/>
      <c r="L21" s="1530"/>
      <c r="M21" s="274"/>
      <c r="N21"/>
    </row>
    <row r="22" spans="1:14" ht="17.149999999999999" customHeight="1">
      <c r="A22"/>
      <c r="B22" s="1404"/>
      <c r="C22" s="1405"/>
      <c r="D22" s="609"/>
      <c r="E22" s="610"/>
      <c r="F22" s="1531"/>
      <c r="G22" s="1532"/>
      <c r="H22" s="1532"/>
      <c r="I22" s="1532"/>
      <c r="J22" s="1532"/>
      <c r="K22" s="1532"/>
      <c r="L22" s="1533"/>
      <c r="M22" s="274"/>
      <c r="N22"/>
    </row>
    <row r="23" spans="1:14">
      <c r="A23"/>
      <c r="B23"/>
      <c r="C23"/>
      <c r="D23" s="374" t="str">
        <f>IF(COUNTBLANK(D11:E22)=24,"　↑　該当する方に○",IF(COUNTBLANK(D11:E22)=22,"　↑　どちらか一方に○",""))</f>
        <v>　↑　該当する方に○</v>
      </c>
      <c r="E23" s="373"/>
      <c r="F23"/>
      <c r="G23"/>
      <c r="H23"/>
      <c r="I23"/>
      <c r="J23"/>
      <c r="K23"/>
      <c r="L23"/>
      <c r="M23"/>
      <c r="N23"/>
    </row>
    <row r="24" spans="1:14">
      <c r="A24"/>
      <c r="B24"/>
      <c r="C24"/>
      <c r="D24" s="25"/>
      <c r="E24"/>
      <c r="F24"/>
      <c r="G24"/>
      <c r="H24"/>
      <c r="I24"/>
      <c r="J24"/>
      <c r="K24"/>
      <c r="L24"/>
      <c r="M24"/>
      <c r="N24"/>
    </row>
    <row r="25" spans="1:14" s="22" customFormat="1" ht="14">
      <c r="A25" s="270"/>
      <c r="B25" s="338" t="s">
        <v>2</v>
      </c>
      <c r="C25" s="270"/>
      <c r="D25" s="270"/>
      <c r="E25" s="270"/>
      <c r="F25" s="270"/>
      <c r="G25" s="270"/>
      <c r="H25" s="270"/>
      <c r="I25" s="270"/>
      <c r="J25" s="270"/>
      <c r="K25" s="270"/>
      <c r="L25" s="270"/>
      <c r="M25" s="270"/>
      <c r="N25" s="270"/>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ht="14">
      <c r="A30"/>
      <c r="B30" s="294"/>
      <c r="C30"/>
      <c r="D30"/>
      <c r="E30"/>
      <c r="F30"/>
      <c r="G30"/>
      <c r="H30"/>
      <c r="I30"/>
      <c r="J30"/>
      <c r="K30"/>
      <c r="L30"/>
      <c r="M30"/>
      <c r="N30"/>
    </row>
    <row r="31" spans="1:14">
      <c r="A31"/>
      <c r="B31"/>
      <c r="C31"/>
      <c r="D31"/>
      <c r="E31"/>
      <c r="F31"/>
      <c r="G31"/>
      <c r="H31"/>
      <c r="I31"/>
      <c r="J31"/>
      <c r="K31"/>
      <c r="L31"/>
      <c r="M31"/>
      <c r="N31"/>
    </row>
    <row r="32" spans="1:14" s="22" customFormat="1" ht="14">
      <c r="A32" s="270"/>
      <c r="B32" s="294"/>
      <c r="C32" s="295"/>
      <c r="D32" s="270"/>
      <c r="E32" s="270"/>
      <c r="F32" s="270"/>
      <c r="G32" s="270"/>
      <c r="H32" s="270"/>
      <c r="I32" s="270"/>
      <c r="J32" s="270"/>
      <c r="K32" s="270"/>
      <c r="L32" s="270"/>
      <c r="M32" s="270"/>
      <c r="N32" s="270"/>
    </row>
    <row r="33" spans="1:14" ht="14">
      <c r="A33"/>
      <c r="B33" s="295"/>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ht="19">
      <c r="A63" s="715" t="s">
        <v>1</v>
      </c>
      <c r="B63" s="715"/>
      <c r="C63" s="715"/>
      <c r="D63" s="715"/>
      <c r="E63" s="715"/>
      <c r="F63" s="715"/>
      <c r="G63" s="715"/>
      <c r="H63" s="715"/>
      <c r="I63" s="715"/>
      <c r="J63" s="715"/>
      <c r="K63" s="715"/>
      <c r="L63" s="715"/>
      <c r="M63" s="715"/>
      <c r="N63" s="715"/>
    </row>
    <row r="64" spans="1:14" ht="22.5" customHeight="1"/>
  </sheetData>
  <sheetProtection sheet="1" selectLockedCells="1"/>
  <mergeCells count="11">
    <mergeCell ref="A63:N63"/>
    <mergeCell ref="K1:M1"/>
    <mergeCell ref="K2:M4"/>
    <mergeCell ref="K5:M5"/>
    <mergeCell ref="Q6:W9"/>
    <mergeCell ref="A8:M8"/>
    <mergeCell ref="B11:C22"/>
    <mergeCell ref="D11:E16"/>
    <mergeCell ref="F11:L16"/>
    <mergeCell ref="D17:E22"/>
    <mergeCell ref="F17:L22"/>
  </mergeCells>
  <phoneticPr fontId="10"/>
  <conditionalFormatting sqref="D11:L16">
    <cfRule type="expression" dxfId="90" priority="1">
      <formula>$D$17="○"</formula>
    </cfRule>
  </conditionalFormatting>
  <conditionalFormatting sqref="D17:L22">
    <cfRule type="expression" dxfId="89" priority="2">
      <formula>$D$11="○"</formula>
    </cfRule>
  </conditionalFormatting>
  <dataValidations count="2">
    <dataValidation type="list" allowBlank="1" showInputMessage="1" showErrorMessage="1" sqref="D11:E21" xr:uid="{2FF2DE59-959F-44FB-B5A2-2158B9783745}">
      <formula1>"○"</formula1>
    </dataValidation>
    <dataValidation type="list" allowBlank="1" showInputMessage="1" showErrorMessage="1" sqref="D22:E22" xr:uid="{D10865DD-CA44-4D66-B5DF-480AD032BA65}">
      <formula1>$N$11:$N$12</formula1>
    </dataValidation>
  </dataValidations>
  <printOptions horizontalCentered="1"/>
  <pageMargins left="0.23622047244094491" right="0.23622047244094491" top="0.74803149606299213" bottom="0.15748031496062992" header="0.31496062992125984" footer="0"/>
  <pageSetup paperSize="9" scale="9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562</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ht="23.5">
      <c r="A5"/>
      <c r="B5"/>
      <c r="C5"/>
      <c r="D5"/>
      <c r="E5"/>
      <c r="F5"/>
      <c r="G5"/>
      <c r="H5"/>
      <c r="I5"/>
      <c r="J5"/>
      <c r="K5" s="1514"/>
      <c r="L5" s="1514"/>
      <c r="M5" s="1514"/>
      <c r="N5"/>
    </row>
    <row r="6" spans="1:33">
      <c r="A6"/>
      <c r="B6"/>
      <c r="C6"/>
      <c r="D6"/>
      <c r="E6"/>
      <c r="F6"/>
      <c r="G6"/>
      <c r="H6"/>
      <c r="I6"/>
      <c r="J6"/>
      <c r="K6"/>
      <c r="L6"/>
      <c r="M6"/>
      <c r="N6"/>
    </row>
    <row r="7" spans="1:33">
      <c r="A7"/>
      <c r="B7"/>
      <c r="C7"/>
      <c r="D7"/>
      <c r="E7"/>
      <c r="F7"/>
      <c r="G7"/>
      <c r="H7"/>
      <c r="I7"/>
      <c r="J7"/>
      <c r="K7"/>
      <c r="L7"/>
      <c r="M7"/>
      <c r="N7"/>
    </row>
    <row r="8" spans="1:33" ht="16.5">
      <c r="A8" s="929" t="s">
        <v>448</v>
      </c>
      <c r="B8" s="929"/>
      <c r="C8" s="929"/>
      <c r="D8" s="929"/>
      <c r="E8" s="929"/>
      <c r="F8" s="929"/>
      <c r="G8" s="929"/>
      <c r="H8" s="929"/>
      <c r="I8" s="929"/>
      <c r="J8" s="929"/>
      <c r="K8" s="929"/>
      <c r="L8" s="929"/>
      <c r="M8" s="929"/>
      <c r="N8"/>
    </row>
    <row r="9" spans="1:33" ht="12.75" customHeight="1">
      <c r="A9" s="341"/>
      <c r="B9" s="341"/>
      <c r="C9" s="341"/>
      <c r="D9" s="341"/>
      <c r="E9" s="341"/>
      <c r="F9" s="341"/>
      <c r="G9" s="341"/>
      <c r="H9" s="341"/>
      <c r="I9" s="341"/>
      <c r="J9" s="341"/>
      <c r="K9" s="341"/>
      <c r="L9" s="341"/>
      <c r="M9" s="341"/>
      <c r="N9"/>
    </row>
    <row r="10" spans="1:33">
      <c r="A10" s="3"/>
      <c r="B10" s="3"/>
      <c r="C10" s="3"/>
      <c r="D10" s="3"/>
      <c r="E10" s="3"/>
      <c r="F10" s="3"/>
      <c r="G10" s="3"/>
      <c r="H10" s="3"/>
      <c r="I10" s="3"/>
      <c r="J10" s="3"/>
      <c r="K10" s="3"/>
      <c r="L10" s="3"/>
      <c r="M10" s="3"/>
      <c r="N10"/>
    </row>
    <row r="11" spans="1:33" ht="17.149999999999999" customHeight="1">
      <c r="A11"/>
      <c r="B11" s="1400" t="s">
        <v>448</v>
      </c>
      <c r="C11" s="1401"/>
      <c r="D11" s="607"/>
      <c r="E11" s="608"/>
      <c r="F11" s="1534" t="s">
        <v>449</v>
      </c>
      <c r="G11" s="1535"/>
      <c r="H11" s="1535"/>
      <c r="I11" s="1535"/>
      <c r="J11" s="1535"/>
      <c r="K11" s="1535"/>
      <c r="L11" s="1536"/>
      <c r="M11" s="274"/>
      <c r="N11"/>
    </row>
    <row r="12" spans="1:33" ht="17.149999999999999" customHeight="1">
      <c r="A12"/>
      <c r="B12" s="1402"/>
      <c r="C12" s="1403"/>
      <c r="D12" s="609"/>
      <c r="E12" s="610"/>
      <c r="F12" s="1537"/>
      <c r="G12" s="1538"/>
      <c r="H12" s="1538"/>
      <c r="I12" s="1538"/>
      <c r="J12" s="1538"/>
      <c r="K12" s="1538"/>
      <c r="L12" s="1539"/>
      <c r="M12" s="274"/>
      <c r="N12" s="406"/>
    </row>
    <row r="13" spans="1:33" ht="17.149999999999999" customHeight="1">
      <c r="A13"/>
      <c r="B13" s="1402"/>
      <c r="C13" s="1403"/>
      <c r="D13" s="609"/>
      <c r="E13" s="610"/>
      <c r="F13" s="1537"/>
      <c r="G13" s="1538"/>
      <c r="H13" s="1538"/>
      <c r="I13" s="1538"/>
      <c r="J13" s="1538"/>
      <c r="K13" s="1538"/>
      <c r="L13" s="1539"/>
      <c r="M13" s="274"/>
      <c r="N13"/>
    </row>
    <row r="14" spans="1:33" ht="17.149999999999999" customHeight="1">
      <c r="A14"/>
      <c r="B14" s="1402"/>
      <c r="C14" s="1403"/>
      <c r="D14" s="611"/>
      <c r="E14" s="612"/>
      <c r="F14" s="1540"/>
      <c r="G14" s="1541"/>
      <c r="H14" s="1541"/>
      <c r="I14" s="1541"/>
      <c r="J14" s="1541"/>
      <c r="K14" s="1541"/>
      <c r="L14" s="1542"/>
      <c r="M14" s="274"/>
      <c r="N14"/>
    </row>
    <row r="15" spans="1:33" ht="17.149999999999999" customHeight="1">
      <c r="A15"/>
      <c r="B15" s="1402"/>
      <c r="C15" s="1403"/>
      <c r="D15" s="607"/>
      <c r="E15" s="608"/>
      <c r="F15" s="613" t="s">
        <v>8</v>
      </c>
      <c r="G15" s="613"/>
      <c r="H15" s="613"/>
      <c r="I15" s="613"/>
      <c r="J15" s="613"/>
      <c r="K15" s="613"/>
      <c r="L15" s="614"/>
      <c r="M15" s="274"/>
      <c r="N15"/>
    </row>
    <row r="16" spans="1:33" ht="17.149999999999999" customHeight="1">
      <c r="A16"/>
      <c r="B16" s="1402"/>
      <c r="C16" s="1403"/>
      <c r="D16" s="609"/>
      <c r="E16" s="610"/>
      <c r="F16" s="615"/>
      <c r="G16" s="615"/>
      <c r="H16" s="615"/>
      <c r="I16" s="615"/>
      <c r="J16" s="615"/>
      <c r="K16" s="615"/>
      <c r="L16" s="616"/>
      <c r="M16" s="274"/>
      <c r="N16"/>
    </row>
    <row r="17" spans="1:14" ht="17.149999999999999" customHeight="1">
      <c r="A17"/>
      <c r="B17" s="1402"/>
      <c r="C17" s="1403"/>
      <c r="D17" s="609"/>
      <c r="E17" s="610"/>
      <c r="F17" s="615"/>
      <c r="G17" s="615"/>
      <c r="H17" s="615"/>
      <c r="I17" s="615"/>
      <c r="J17" s="615"/>
      <c r="K17" s="615"/>
      <c r="L17" s="616"/>
      <c r="M17" s="274"/>
      <c r="N17"/>
    </row>
    <row r="18" spans="1:14" ht="17.149999999999999" customHeight="1">
      <c r="A18"/>
      <c r="B18" s="1404"/>
      <c r="C18" s="1405"/>
      <c r="D18" s="611"/>
      <c r="E18" s="612"/>
      <c r="F18" s="617"/>
      <c r="G18" s="617"/>
      <c r="H18" s="617"/>
      <c r="I18" s="617"/>
      <c r="J18" s="617"/>
      <c r="K18" s="617"/>
      <c r="L18" s="618"/>
      <c r="M18"/>
      <c r="N18"/>
    </row>
    <row r="19" spans="1:14">
      <c r="A19"/>
      <c r="B19"/>
      <c r="C19"/>
      <c r="D19" s="21" t="str">
        <f>IF(COUNTBLANK(D11:E18)=16,"　↑　該当する方に○",IF(COUNTBLANK(D11:E18)=14,"　↑　どちらか一方に○",""))</f>
        <v>　↑　該当する方に○</v>
      </c>
      <c r="E19" s="6"/>
      <c r="F19"/>
      <c r="G19"/>
      <c r="H19"/>
      <c r="I19"/>
      <c r="J19"/>
      <c r="K19"/>
      <c r="L19"/>
      <c r="M19"/>
      <c r="N19"/>
    </row>
    <row r="20" spans="1:14">
      <c r="A20"/>
      <c r="B20"/>
      <c r="C20"/>
      <c r="D20" s="25"/>
      <c r="E20"/>
      <c r="F20"/>
      <c r="G20"/>
      <c r="H20"/>
      <c r="I20"/>
      <c r="J20"/>
      <c r="K20"/>
      <c r="L20"/>
      <c r="M20"/>
      <c r="N20"/>
    </row>
    <row r="21" spans="1:14" s="22" customFormat="1" ht="14">
      <c r="A21" s="270"/>
      <c r="B21" s="338" t="s">
        <v>2</v>
      </c>
      <c r="C21" s="270"/>
      <c r="D21" s="270"/>
      <c r="E21" s="270"/>
      <c r="F21" s="270"/>
      <c r="G21" s="270"/>
      <c r="H21" s="270"/>
      <c r="I21" s="270"/>
      <c r="J21" s="270"/>
      <c r="K21" s="270"/>
      <c r="L21" s="270"/>
      <c r="M21" s="270"/>
      <c r="N21" s="270"/>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294"/>
      <c r="C26"/>
      <c r="D26"/>
      <c r="E26"/>
      <c r="F26"/>
      <c r="G26"/>
      <c r="H26"/>
      <c r="I26"/>
      <c r="J26"/>
      <c r="K26"/>
      <c r="L26"/>
      <c r="M26"/>
      <c r="N26"/>
    </row>
    <row r="27" spans="1:14">
      <c r="A27"/>
      <c r="B27"/>
      <c r="C27"/>
      <c r="D27"/>
      <c r="E27"/>
      <c r="F27"/>
      <c r="G27"/>
      <c r="H27"/>
      <c r="I27"/>
      <c r="J27"/>
      <c r="K27"/>
      <c r="L27"/>
      <c r="M27"/>
      <c r="N27"/>
    </row>
    <row r="28" spans="1:14" s="22" customFormat="1" ht="14">
      <c r="A28" s="270"/>
      <c r="B28" s="294"/>
      <c r="C28" s="295"/>
      <c r="D28" s="270"/>
      <c r="E28" s="270"/>
      <c r="F28" s="270"/>
      <c r="G28" s="270"/>
      <c r="H28" s="270"/>
      <c r="I28" s="270"/>
      <c r="J28" s="270"/>
      <c r="K28" s="270"/>
      <c r="L28" s="270"/>
      <c r="M28" s="270"/>
      <c r="N28" s="270"/>
    </row>
    <row r="29" spans="1:14" ht="14">
      <c r="A29"/>
      <c r="B29" s="295"/>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715" t="s">
        <v>1</v>
      </c>
      <c r="B59" s="715"/>
      <c r="C59" s="715"/>
      <c r="D59" s="715"/>
      <c r="E59" s="715"/>
      <c r="F59" s="715"/>
      <c r="G59" s="715"/>
      <c r="H59" s="715"/>
      <c r="I59" s="715"/>
      <c r="J59" s="715"/>
      <c r="K59" s="715"/>
      <c r="L59" s="715"/>
      <c r="M59" s="715"/>
      <c r="N59" s="715"/>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88" priority="2">
      <formula>$D$15="○"</formula>
    </cfRule>
  </conditionalFormatting>
  <conditionalFormatting sqref="D15:L18">
    <cfRule type="expression" dxfId="87"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405"/>
      <c r="K1" s="1553" t="s">
        <v>542</v>
      </c>
      <c r="L1" s="1553"/>
      <c r="M1" s="1553"/>
      <c r="N1"/>
      <c r="AA1" s="63"/>
      <c r="AB1" s="63"/>
      <c r="AC1" s="63"/>
      <c r="AD1" s="63"/>
      <c r="AE1" s="63"/>
      <c r="AF1" s="63"/>
      <c r="AG1" s="63"/>
    </row>
    <row r="2" spans="1:33" ht="13.5" customHeight="1">
      <c r="A2"/>
      <c r="B2"/>
      <c r="C2"/>
      <c r="D2"/>
      <c r="E2"/>
      <c r="F2"/>
      <c r="G2"/>
      <c r="H2"/>
      <c r="I2"/>
      <c r="J2"/>
      <c r="K2" s="1302" t="s">
        <v>563</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s="22" customFormat="1" ht="14">
      <c r="A5" s="270"/>
      <c r="B5" s="277"/>
      <c r="C5" s="270"/>
      <c r="D5" s="270"/>
      <c r="E5" s="270"/>
      <c r="F5" s="270"/>
      <c r="G5" s="270"/>
      <c r="H5" s="270"/>
      <c r="I5" s="270"/>
      <c r="J5" s="270"/>
      <c r="K5" s="270"/>
      <c r="L5" s="270"/>
      <c r="M5" s="270"/>
      <c r="N5" s="270"/>
    </row>
    <row r="6" spans="1:33" s="22" customFormat="1" ht="14">
      <c r="A6" s="270"/>
      <c r="B6" s="277"/>
      <c r="C6" s="270"/>
      <c r="D6" s="270"/>
      <c r="E6" s="270"/>
      <c r="F6" s="270"/>
      <c r="G6" s="270"/>
      <c r="H6" s="270"/>
      <c r="I6" s="270"/>
      <c r="J6" s="270"/>
      <c r="K6" s="270"/>
      <c r="L6" s="270"/>
      <c r="M6" s="270"/>
      <c r="N6" s="270"/>
    </row>
    <row r="7" spans="1:33">
      <c r="A7"/>
      <c r="B7"/>
      <c r="C7"/>
      <c r="D7"/>
      <c r="E7"/>
      <c r="F7"/>
      <c r="G7"/>
      <c r="H7"/>
      <c r="I7"/>
      <c r="J7"/>
      <c r="K7"/>
      <c r="L7"/>
      <c r="M7"/>
      <c r="N7"/>
    </row>
    <row r="8" spans="1:33" ht="16.5">
      <c r="A8" s="605" t="s">
        <v>450</v>
      </c>
      <c r="B8" s="605"/>
      <c r="C8" s="605"/>
      <c r="D8" s="605"/>
      <c r="E8" s="605"/>
      <c r="F8" s="605"/>
      <c r="G8" s="605"/>
      <c r="H8" s="605"/>
      <c r="I8" s="605"/>
      <c r="J8" s="605"/>
      <c r="K8" s="605"/>
      <c r="L8" s="605"/>
      <c r="M8" s="605"/>
      <c r="N8"/>
    </row>
    <row r="9" spans="1:33" s="22" customFormat="1" ht="14">
      <c r="A9" s="270"/>
      <c r="B9" s="277"/>
      <c r="C9" s="270"/>
      <c r="D9" s="270"/>
      <c r="E9" s="270"/>
      <c r="F9" s="270"/>
      <c r="G9" s="270"/>
      <c r="H9" s="270"/>
      <c r="I9" s="270"/>
      <c r="J9" s="270"/>
      <c r="K9" s="270"/>
      <c r="L9" s="270"/>
      <c r="M9" s="270"/>
      <c r="N9" s="270"/>
    </row>
    <row r="10" spans="1:33">
      <c r="A10" s="342"/>
      <c r="B10" s="342"/>
      <c r="C10" s="342"/>
      <c r="D10" s="342"/>
      <c r="E10" s="342"/>
      <c r="F10" s="342"/>
      <c r="G10" s="342"/>
      <c r="H10" s="342"/>
      <c r="I10" s="342"/>
      <c r="J10" s="342"/>
      <c r="K10" s="342"/>
      <c r="L10" s="342"/>
      <c r="M10" s="342"/>
      <c r="N10"/>
    </row>
    <row r="11" spans="1:33" ht="27" customHeight="1">
      <c r="A11" s="113"/>
      <c r="B11" s="1439" t="s">
        <v>462</v>
      </c>
      <c r="C11" s="1440"/>
      <c r="D11" s="1554"/>
      <c r="E11" s="1555"/>
      <c r="F11" s="1558" t="s">
        <v>451</v>
      </c>
      <c r="G11" s="1559"/>
      <c r="H11" s="1560"/>
      <c r="I11" s="1560"/>
      <c r="J11" s="1560"/>
      <c r="K11" s="1560"/>
      <c r="L11" s="1561"/>
      <c r="M11" s="343"/>
      <c r="N11"/>
    </row>
    <row r="12" spans="1:33" ht="27" customHeight="1">
      <c r="A12" s="113"/>
      <c r="B12" s="1441"/>
      <c r="C12" s="1442"/>
      <c r="D12" s="1556"/>
      <c r="E12" s="1557"/>
      <c r="F12" s="1562"/>
      <c r="G12" s="1563"/>
      <c r="H12" s="1564"/>
      <c r="I12" s="1564"/>
      <c r="J12" s="1564"/>
      <c r="K12" s="1564"/>
      <c r="L12" s="1565"/>
      <c r="M12" s="343"/>
      <c r="N12" s="406"/>
    </row>
    <row r="13" spans="1:33" ht="27" customHeight="1">
      <c r="A13" s="113"/>
      <c r="B13" s="1441"/>
      <c r="C13" s="1442"/>
      <c r="D13" s="1554"/>
      <c r="E13" s="1555"/>
      <c r="F13" s="1394" t="s">
        <v>8</v>
      </c>
      <c r="G13" s="1395"/>
      <c r="H13" s="1395"/>
      <c r="I13" s="1395"/>
      <c r="J13" s="1395"/>
      <c r="K13" s="1395"/>
      <c r="L13" s="1396"/>
      <c r="M13" s="343"/>
      <c r="N13"/>
    </row>
    <row r="14" spans="1:33" ht="27" customHeight="1">
      <c r="A14" s="113"/>
      <c r="B14" s="1443"/>
      <c r="C14" s="1444"/>
      <c r="D14" s="1556"/>
      <c r="E14" s="1557"/>
      <c r="F14" s="1397"/>
      <c r="G14" s="1398"/>
      <c r="H14" s="1398"/>
      <c r="I14" s="1398"/>
      <c r="J14" s="1398"/>
      <c r="K14" s="1398"/>
      <c r="L14" s="1399"/>
      <c r="M14" s="113"/>
      <c r="N14"/>
    </row>
    <row r="15" spans="1:33" ht="13.5" customHeight="1">
      <c r="A15" s="113"/>
      <c r="B15" s="113"/>
      <c r="C15" s="113"/>
      <c r="D15" s="7" t="str">
        <f>IF(COUNTBLANK(D11:E14)=8,"　↑　該当する方に○",IF(COUNTBLANK(D11:E14)=6,"　↑　いずれか１つに○",""))</f>
        <v>　↑　該当する方に○</v>
      </c>
      <c r="E15" s="114"/>
      <c r="F15" s="113"/>
      <c r="G15" s="113"/>
      <c r="H15" s="113"/>
      <c r="I15" s="113"/>
      <c r="J15" s="113"/>
      <c r="K15" s="113"/>
      <c r="L15" s="113"/>
      <c r="M15" s="113"/>
      <c r="N15"/>
    </row>
    <row r="16" spans="1:33" ht="13.5" customHeight="1">
      <c r="A16" s="113"/>
      <c r="B16" s="113"/>
      <c r="C16" s="113"/>
      <c r="D16" s="115"/>
      <c r="E16" s="113"/>
      <c r="F16" s="113"/>
      <c r="G16" s="113"/>
      <c r="H16" s="113"/>
      <c r="I16" s="113"/>
      <c r="J16" s="113"/>
      <c r="K16" s="113"/>
      <c r="L16" s="113"/>
      <c r="M16" s="113"/>
      <c r="N16"/>
    </row>
    <row r="17" spans="1:14" s="22" customFormat="1" ht="14">
      <c r="A17" s="343"/>
      <c r="B17" s="276"/>
      <c r="C17" s="343"/>
      <c r="D17" s="343"/>
      <c r="E17" s="343"/>
      <c r="F17" s="343"/>
      <c r="G17" s="343"/>
      <c r="H17" s="343"/>
      <c r="I17" s="343"/>
      <c r="J17" s="343"/>
      <c r="K17" s="343"/>
      <c r="L17" s="343"/>
      <c r="M17" s="343"/>
      <c r="N17" s="270"/>
    </row>
    <row r="18" spans="1:14" s="22" customFormat="1" ht="14">
      <c r="A18" s="270"/>
      <c r="B18" s="277"/>
      <c r="C18" s="270"/>
      <c r="D18" s="270"/>
      <c r="E18" s="270"/>
      <c r="F18" s="270"/>
      <c r="G18" s="270"/>
      <c r="H18" s="270"/>
      <c r="I18" s="270"/>
      <c r="J18" s="270"/>
      <c r="K18" s="270"/>
      <c r="L18" s="270"/>
      <c r="M18" s="270"/>
      <c r="N18" s="270"/>
    </row>
    <row r="19" spans="1:14" s="22" customFormat="1" ht="14">
      <c r="A19" s="270"/>
      <c r="B19" s="277"/>
      <c r="C19" s="270"/>
      <c r="D19" s="270"/>
      <c r="E19" s="270"/>
      <c r="F19" s="270"/>
      <c r="G19" s="270"/>
      <c r="H19" s="270"/>
      <c r="I19" s="270"/>
      <c r="J19" s="270"/>
      <c r="K19" s="270"/>
      <c r="L19" s="270"/>
      <c r="M19" s="270"/>
      <c r="N19" s="270"/>
    </row>
    <row r="20" spans="1:14" ht="15" customHeight="1">
      <c r="A20" s="113"/>
      <c r="B20" s="113"/>
      <c r="C20" s="113"/>
      <c r="D20" s="113"/>
      <c r="E20" s="113"/>
      <c r="F20" s="113"/>
      <c r="G20" s="113"/>
      <c r="H20" s="113"/>
      <c r="I20" s="113"/>
      <c r="J20" s="113"/>
      <c r="K20" s="113"/>
      <c r="L20" s="113"/>
      <c r="M20" s="113"/>
      <c r="N20"/>
    </row>
    <row r="21" spans="1:14" s="22" customFormat="1" ht="14">
      <c r="A21" s="270"/>
      <c r="B21" s="277"/>
      <c r="C21" s="270"/>
      <c r="D21" s="270"/>
      <c r="E21" s="270"/>
      <c r="F21" s="270"/>
      <c r="G21" s="270"/>
      <c r="H21" s="270"/>
      <c r="I21" s="270"/>
      <c r="J21" s="270"/>
      <c r="K21" s="270"/>
      <c r="L21" s="270"/>
      <c r="M21" s="270"/>
      <c r="N21" s="270"/>
    </row>
    <row r="22" spans="1:14" s="22" customFormat="1" ht="14">
      <c r="A22" s="270"/>
      <c r="B22" s="277"/>
      <c r="C22" s="270"/>
      <c r="D22" s="270"/>
      <c r="E22" s="270"/>
      <c r="F22" s="270"/>
      <c r="G22" s="270"/>
      <c r="H22" s="270"/>
      <c r="I22" s="270"/>
      <c r="J22" s="270"/>
      <c r="K22" s="270"/>
      <c r="L22" s="270"/>
      <c r="M22" s="270"/>
      <c r="N22" s="270"/>
    </row>
    <row r="23" spans="1:14" s="22" customFormat="1">
      <c r="A23" s="270"/>
      <c r="B23" s="213" t="s">
        <v>452</v>
      </c>
      <c r="C23" s="37"/>
      <c r="D23" s="37"/>
      <c r="E23" s="37"/>
      <c r="F23" s="37"/>
      <c r="G23" s="37"/>
      <c r="H23" s="37"/>
      <c r="I23" s="37"/>
      <c r="J23" s="37"/>
      <c r="K23" s="37"/>
      <c r="L23" s="37"/>
      <c r="M23" s="270"/>
      <c r="N23" s="270"/>
    </row>
    <row r="24" spans="1:14" s="22" customFormat="1" ht="13.5" customHeight="1">
      <c r="A24" s="270"/>
      <c r="B24" s="1543" t="s">
        <v>453</v>
      </c>
      <c r="C24" s="1188"/>
      <c r="D24" s="1544"/>
      <c r="E24" s="1545"/>
      <c r="F24" s="1545"/>
      <c r="G24" s="1545"/>
      <c r="H24" s="1545"/>
      <c r="I24" s="1545"/>
      <c r="J24" s="1545"/>
      <c r="K24" s="1545"/>
      <c r="L24" s="1546"/>
      <c r="M24" s="270"/>
      <c r="N24" s="270"/>
    </row>
    <row r="25" spans="1:14" s="22" customFormat="1">
      <c r="A25" s="270"/>
      <c r="B25" s="1188"/>
      <c r="C25" s="1188"/>
      <c r="D25" s="1547"/>
      <c r="E25" s="1548"/>
      <c r="F25" s="1548"/>
      <c r="G25" s="1548"/>
      <c r="H25" s="1548"/>
      <c r="I25" s="1548"/>
      <c r="J25" s="1548"/>
      <c r="K25" s="1548"/>
      <c r="L25" s="1549"/>
      <c r="M25" s="270"/>
      <c r="N25" s="270"/>
    </row>
    <row r="26" spans="1:14" s="22" customFormat="1">
      <c r="A26" s="270"/>
      <c r="B26" s="1188"/>
      <c r="C26" s="1188"/>
      <c r="D26" s="1550"/>
      <c r="E26" s="1551"/>
      <c r="F26" s="1551"/>
      <c r="G26" s="1551"/>
      <c r="H26" s="1551"/>
      <c r="I26" s="1551"/>
      <c r="J26" s="1551"/>
      <c r="K26" s="1551"/>
      <c r="L26" s="1552"/>
      <c r="M26" s="270"/>
      <c r="N26" s="270"/>
    </row>
    <row r="27" spans="1:14" s="22" customFormat="1" ht="14">
      <c r="A27" s="270"/>
      <c r="B27" s="277"/>
      <c r="C27" s="270"/>
      <c r="D27" s="270"/>
      <c r="E27" s="270"/>
      <c r="F27" s="270"/>
      <c r="G27" s="270"/>
      <c r="H27" s="270"/>
      <c r="I27" s="270"/>
      <c r="J27" s="270"/>
      <c r="K27" s="270"/>
      <c r="L27" s="270"/>
      <c r="M27" s="270"/>
      <c r="N27" s="270"/>
    </row>
    <row r="28" spans="1:14" s="22" customFormat="1" ht="14">
      <c r="A28" s="270"/>
      <c r="B28" s="277"/>
      <c r="C28" s="270"/>
      <c r="D28" s="270"/>
      <c r="E28" s="270"/>
      <c r="F28" s="270"/>
      <c r="G28" s="270"/>
      <c r="H28" s="270"/>
      <c r="I28" s="270"/>
      <c r="J28" s="270"/>
      <c r="K28" s="270"/>
      <c r="L28" s="270"/>
      <c r="M28" s="270"/>
      <c r="N28" s="270"/>
    </row>
    <row r="29" spans="1:14" s="22" customFormat="1" ht="13.5" customHeight="1">
      <c r="A29" s="270"/>
      <c r="B29" s="276" t="s">
        <v>2</v>
      </c>
      <c r="C29" s="270"/>
      <c r="D29" s="270"/>
      <c r="E29" s="270"/>
      <c r="F29" s="270"/>
      <c r="G29" s="270"/>
      <c r="H29" s="270"/>
      <c r="I29" s="270"/>
      <c r="J29" s="270"/>
      <c r="K29" s="270"/>
      <c r="L29" s="270"/>
      <c r="M29" s="270"/>
      <c r="N29" s="270"/>
    </row>
    <row r="30" spans="1:14" s="22" customFormat="1" ht="14">
      <c r="A30" s="270"/>
      <c r="B30" s="277"/>
      <c r="C30" s="270"/>
      <c r="D30" s="270"/>
      <c r="E30" s="270"/>
      <c r="F30" s="270"/>
      <c r="G30" s="270"/>
      <c r="H30" s="270"/>
      <c r="I30" s="270"/>
      <c r="J30" s="270"/>
      <c r="K30" s="270"/>
      <c r="L30" s="270"/>
      <c r="M30" s="270"/>
      <c r="N30" s="270"/>
    </row>
    <row r="31" spans="1:14" s="22" customFormat="1" ht="14">
      <c r="A31" s="270"/>
      <c r="B31" s="276" t="s">
        <v>454</v>
      </c>
      <c r="C31" s="270"/>
      <c r="D31" s="270"/>
      <c r="E31" s="270"/>
      <c r="F31" s="270"/>
      <c r="G31" s="270"/>
      <c r="H31" s="270"/>
      <c r="I31" s="270"/>
      <c r="J31" s="270"/>
      <c r="K31" s="270"/>
      <c r="L31" s="270"/>
      <c r="M31" s="270"/>
      <c r="N31" s="270"/>
    </row>
    <row r="32" spans="1:14" s="22" customFormat="1" ht="13.5" customHeight="1">
      <c r="A32" s="270"/>
      <c r="B32" s="276" t="s">
        <v>455</v>
      </c>
      <c r="C32" s="270"/>
      <c r="D32" s="270"/>
      <c r="E32" s="270"/>
      <c r="F32" s="270"/>
      <c r="G32" s="270"/>
      <c r="H32" s="270"/>
      <c r="I32" s="270"/>
      <c r="J32" s="270"/>
      <c r="K32" s="270"/>
      <c r="L32" s="270"/>
      <c r="M32" s="270"/>
      <c r="N32" s="270"/>
    </row>
    <row r="33" spans="1:14" s="22" customFormat="1" ht="14">
      <c r="A33" s="270"/>
      <c r="B33" s="277"/>
      <c r="C33" s="270"/>
      <c r="D33" s="270"/>
      <c r="E33" s="270"/>
      <c r="F33" s="270"/>
      <c r="G33" s="270"/>
      <c r="H33" s="270"/>
      <c r="I33" s="270"/>
      <c r="J33" s="270"/>
      <c r="K33" s="270"/>
      <c r="L33" s="270"/>
      <c r="M33" s="270"/>
      <c r="N33" s="270"/>
    </row>
    <row r="34" spans="1:14" s="22" customFormat="1" ht="14">
      <c r="A34" s="270"/>
      <c r="B34" s="277"/>
      <c r="C34" s="270"/>
      <c r="D34" s="270"/>
      <c r="E34" s="270"/>
      <c r="F34" s="270"/>
      <c r="G34" s="270"/>
      <c r="H34" s="270"/>
      <c r="I34" s="270"/>
      <c r="J34" s="270"/>
      <c r="K34" s="270"/>
      <c r="L34" s="270"/>
      <c r="M34" s="270"/>
      <c r="N34" s="270"/>
    </row>
    <row r="35" spans="1:14" s="22" customFormat="1" ht="13.5" customHeight="1">
      <c r="A35" s="270"/>
      <c r="B35" s="277"/>
      <c r="C35" s="270"/>
      <c r="D35" s="270"/>
      <c r="E35" s="270"/>
      <c r="F35" s="270"/>
      <c r="G35" s="270"/>
      <c r="H35" s="270"/>
      <c r="I35" s="270"/>
      <c r="J35" s="270"/>
      <c r="K35" s="270"/>
      <c r="L35" s="270"/>
      <c r="M35" s="270"/>
      <c r="N35" s="270"/>
    </row>
    <row r="36" spans="1:14" s="22" customFormat="1" ht="14">
      <c r="A36" s="270"/>
      <c r="B36" s="277"/>
      <c r="C36" s="270"/>
      <c r="D36" s="270"/>
      <c r="E36" s="270"/>
      <c r="F36" s="270"/>
      <c r="G36" s="270"/>
      <c r="H36" s="270"/>
      <c r="I36" s="270"/>
      <c r="J36" s="270"/>
      <c r="K36" s="270"/>
      <c r="L36" s="270"/>
      <c r="M36" s="270"/>
      <c r="N36" s="270"/>
    </row>
    <row r="37" spans="1:14" s="22" customFormat="1" ht="14">
      <c r="A37" s="270"/>
      <c r="B37" s="277"/>
      <c r="C37" s="270"/>
      <c r="D37" s="270"/>
      <c r="E37" s="270"/>
      <c r="F37" s="270"/>
      <c r="G37" s="270"/>
      <c r="H37" s="270"/>
      <c r="I37" s="270"/>
      <c r="J37" s="270"/>
      <c r="K37" s="270"/>
      <c r="L37" s="270"/>
      <c r="M37" s="270"/>
      <c r="N37" s="270"/>
    </row>
    <row r="38" spans="1:14" s="22" customFormat="1" ht="13.5" customHeight="1">
      <c r="A38" s="270"/>
      <c r="B38" s="277"/>
      <c r="C38" s="270"/>
      <c r="D38" s="270"/>
      <c r="E38" s="270"/>
      <c r="F38" s="270"/>
      <c r="G38" s="270"/>
      <c r="H38" s="270"/>
      <c r="I38" s="270"/>
      <c r="J38" s="270"/>
      <c r="K38" s="270"/>
      <c r="L38" s="270"/>
      <c r="M38" s="270"/>
      <c r="N38" s="270"/>
    </row>
    <row r="39" spans="1:14" s="22" customFormat="1" ht="14">
      <c r="A39" s="270"/>
      <c r="B39" s="277"/>
      <c r="C39" s="270"/>
      <c r="D39" s="270"/>
      <c r="E39" s="270"/>
      <c r="F39" s="270"/>
      <c r="G39" s="270"/>
      <c r="H39" s="270"/>
      <c r="I39" s="270"/>
      <c r="J39" s="270"/>
      <c r="K39" s="270"/>
      <c r="L39" s="270"/>
      <c r="M39" s="270"/>
      <c r="N39" s="270"/>
    </row>
    <row r="40" spans="1:14" s="22" customFormat="1" ht="14">
      <c r="A40" s="270"/>
      <c r="B40" s="277"/>
      <c r="C40" s="270"/>
      <c r="D40" s="270"/>
      <c r="E40" s="270"/>
      <c r="F40" s="270"/>
      <c r="G40" s="270"/>
      <c r="H40" s="270"/>
      <c r="I40" s="270"/>
      <c r="J40" s="270"/>
      <c r="K40" s="270"/>
      <c r="L40" s="270"/>
      <c r="M40" s="270"/>
      <c r="N40" s="270"/>
    </row>
    <row r="41" spans="1:14" s="22" customFormat="1" ht="14">
      <c r="A41" s="270"/>
      <c r="B41" s="277"/>
      <c r="C41" s="270"/>
      <c r="D41" s="270"/>
      <c r="E41" s="270"/>
      <c r="F41" s="270"/>
      <c r="G41" s="270"/>
      <c r="H41" s="270"/>
      <c r="I41" s="270"/>
      <c r="J41" s="270"/>
      <c r="K41" s="270"/>
      <c r="L41" s="270"/>
      <c r="M41" s="270"/>
      <c r="N41" s="270"/>
    </row>
    <row r="42" spans="1:14" s="22" customFormat="1" ht="14">
      <c r="A42" s="270"/>
      <c r="B42" s="277"/>
      <c r="C42" s="270"/>
      <c r="D42" s="270"/>
      <c r="E42" s="270"/>
      <c r="F42" s="270"/>
      <c r="G42" s="270"/>
      <c r="H42" s="270"/>
      <c r="I42" s="270"/>
      <c r="J42" s="270"/>
      <c r="K42" s="270"/>
      <c r="L42" s="270"/>
      <c r="M42" s="270"/>
      <c r="N42" s="270"/>
    </row>
    <row r="43" spans="1:14" s="22" customFormat="1" ht="14">
      <c r="A43" s="270"/>
      <c r="B43" s="277"/>
      <c r="C43" s="270"/>
      <c r="D43" s="270"/>
      <c r="E43" s="270"/>
      <c r="F43" s="270"/>
      <c r="G43" s="270"/>
      <c r="H43" s="270"/>
      <c r="I43" s="270"/>
      <c r="J43" s="270"/>
      <c r="K43" s="270"/>
      <c r="L43" s="270"/>
      <c r="M43" s="270"/>
      <c r="N43" s="270"/>
    </row>
    <row r="44" spans="1:14" s="22" customFormat="1" ht="14">
      <c r="A44" s="270"/>
      <c r="B44" s="277"/>
      <c r="C44" s="270"/>
      <c r="D44" s="270"/>
      <c r="E44" s="270"/>
      <c r="F44" s="270"/>
      <c r="G44" s="270"/>
      <c r="H44" s="270"/>
      <c r="I44" s="270"/>
      <c r="J44" s="270"/>
      <c r="K44" s="270"/>
      <c r="L44" s="270"/>
      <c r="M44" s="270"/>
      <c r="N44" s="270"/>
    </row>
    <row r="45" spans="1:14" s="22" customFormat="1" ht="14">
      <c r="A45" s="270"/>
      <c r="B45" s="277"/>
      <c r="C45" s="270"/>
      <c r="D45" s="270"/>
      <c r="E45" s="270"/>
      <c r="F45" s="270"/>
      <c r="G45" s="270"/>
      <c r="H45" s="270"/>
      <c r="I45" s="270"/>
      <c r="J45" s="270"/>
      <c r="K45" s="270"/>
      <c r="L45" s="270"/>
      <c r="M45" s="270"/>
      <c r="N45" s="270"/>
    </row>
    <row r="46" spans="1:14" s="22" customFormat="1" ht="13.5" customHeight="1">
      <c r="A46" s="270"/>
      <c r="B46" s="277"/>
      <c r="C46" s="270"/>
      <c r="D46" s="270"/>
      <c r="E46" s="270"/>
      <c r="F46" s="270"/>
      <c r="G46" s="270"/>
      <c r="H46" s="270"/>
      <c r="I46" s="270"/>
      <c r="J46" s="270"/>
      <c r="K46" s="270"/>
      <c r="L46" s="270"/>
      <c r="M46" s="270"/>
      <c r="N46" s="270"/>
    </row>
    <row r="47" spans="1:14" s="22" customFormat="1" ht="14">
      <c r="A47" s="270"/>
      <c r="B47" s="277"/>
      <c r="C47" s="270"/>
      <c r="D47" s="270"/>
      <c r="E47" s="270"/>
      <c r="F47" s="270"/>
      <c r="G47" s="270"/>
      <c r="H47" s="270"/>
      <c r="I47" s="270"/>
      <c r="J47" s="270"/>
      <c r="K47" s="270"/>
      <c r="L47" s="270"/>
      <c r="M47" s="270"/>
      <c r="N47" s="270"/>
    </row>
    <row r="48" spans="1:14" s="22" customFormat="1" ht="14">
      <c r="A48" s="270"/>
      <c r="B48" s="277"/>
      <c r="C48" s="270"/>
      <c r="D48" s="270"/>
      <c r="E48" s="270"/>
      <c r="F48" s="270"/>
      <c r="G48" s="270"/>
      <c r="H48" s="270"/>
      <c r="I48" s="270"/>
      <c r="J48" s="270"/>
      <c r="K48" s="270"/>
      <c r="L48" s="270"/>
      <c r="M48" s="270"/>
      <c r="N48" s="270"/>
    </row>
    <row r="49" spans="1:14" s="22" customFormat="1" ht="13.5" customHeight="1">
      <c r="A49" s="270"/>
      <c r="B49" s="277"/>
      <c r="C49" s="270"/>
      <c r="D49" s="270"/>
      <c r="E49" s="270"/>
      <c r="F49" s="270"/>
      <c r="G49" s="270"/>
      <c r="H49" s="270"/>
      <c r="I49" s="270"/>
      <c r="J49" s="270"/>
      <c r="K49" s="270"/>
      <c r="L49" s="270"/>
      <c r="M49" s="270"/>
      <c r="N49" s="270"/>
    </row>
    <row r="50" spans="1:14" s="22" customFormat="1" ht="14">
      <c r="A50" s="270"/>
      <c r="B50" s="277"/>
      <c r="C50" s="270"/>
      <c r="D50" s="270"/>
      <c r="E50" s="270"/>
      <c r="F50" s="270"/>
      <c r="G50" s="270"/>
      <c r="H50" s="270"/>
      <c r="I50" s="270"/>
      <c r="J50" s="270"/>
      <c r="K50" s="270"/>
      <c r="L50" s="270"/>
      <c r="M50" s="270"/>
      <c r="N50" s="270"/>
    </row>
    <row r="51" spans="1:14" s="22" customFormat="1" ht="14">
      <c r="A51" s="270"/>
      <c r="B51" s="277"/>
      <c r="C51" s="270"/>
      <c r="D51" s="270"/>
      <c r="E51" s="270"/>
      <c r="F51" s="270"/>
      <c r="G51" s="270"/>
      <c r="H51" s="270"/>
      <c r="I51" s="270"/>
      <c r="J51" s="270"/>
      <c r="K51" s="270"/>
      <c r="L51" s="270"/>
      <c r="M51" s="270"/>
      <c r="N51" s="270"/>
    </row>
    <row r="52" spans="1:14" s="22" customFormat="1" ht="13.5" customHeight="1">
      <c r="A52" s="270"/>
      <c r="B52" s="277"/>
      <c r="C52" s="270"/>
      <c r="D52" s="270"/>
      <c r="E52" s="270"/>
      <c r="F52" s="270"/>
      <c r="G52" s="270"/>
      <c r="H52" s="270"/>
      <c r="I52" s="270"/>
      <c r="J52" s="270"/>
      <c r="K52" s="270"/>
      <c r="L52" s="270"/>
      <c r="M52" s="270"/>
      <c r="N52" s="270"/>
    </row>
    <row r="53" spans="1:14" s="22" customFormat="1" ht="14">
      <c r="A53" s="270"/>
      <c r="B53" s="277"/>
      <c r="C53" s="270"/>
      <c r="D53" s="270"/>
      <c r="E53" s="270"/>
      <c r="F53" s="270"/>
      <c r="G53" s="270"/>
      <c r="H53" s="270"/>
      <c r="I53" s="270"/>
      <c r="J53" s="270"/>
      <c r="K53" s="270"/>
      <c r="L53" s="270"/>
      <c r="M53" s="270"/>
      <c r="N53" s="270"/>
    </row>
    <row r="54" spans="1:14" s="22" customFormat="1" ht="14">
      <c r="A54" s="270"/>
      <c r="B54" s="276"/>
      <c r="C54" s="343"/>
      <c r="D54" s="343"/>
      <c r="E54" s="343"/>
      <c r="F54" s="343"/>
      <c r="G54" s="343"/>
      <c r="H54" s="343"/>
      <c r="I54" s="343"/>
      <c r="J54" s="343"/>
      <c r="K54" s="270"/>
      <c r="L54" s="270"/>
      <c r="M54" s="270"/>
      <c r="N54" s="270"/>
    </row>
    <row r="55" spans="1:14" s="22" customFormat="1" ht="12.75" customHeight="1">
      <c r="A55" s="270"/>
      <c r="B55" s="277"/>
      <c r="C55" s="270"/>
      <c r="D55" s="270"/>
      <c r="E55" s="270"/>
      <c r="F55" s="270"/>
      <c r="G55" s="270"/>
      <c r="H55" s="270"/>
      <c r="I55" s="270"/>
      <c r="J55" s="270"/>
      <c r="K55" s="270"/>
      <c r="L55" s="270"/>
      <c r="M55" s="270"/>
      <c r="N55" s="270"/>
    </row>
    <row r="56" spans="1:14" ht="19">
      <c r="A56" s="715" t="s">
        <v>1</v>
      </c>
      <c r="B56" s="715"/>
      <c r="C56" s="715"/>
      <c r="D56" s="715"/>
      <c r="E56" s="715"/>
      <c r="F56" s="715"/>
      <c r="G56" s="715"/>
      <c r="H56" s="715"/>
      <c r="I56" s="715"/>
      <c r="J56" s="715"/>
      <c r="K56" s="715"/>
      <c r="L56" s="715"/>
      <c r="M56" s="715"/>
      <c r="N56" s="715"/>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86" priority="9" stopIfTrue="1">
      <formula>#REF!="○"</formula>
    </cfRule>
  </conditionalFormatting>
  <conditionalFormatting sqref="D11:L12">
    <cfRule type="expression" dxfId="85" priority="1" stopIfTrue="1">
      <formula>$D$13="○"</formula>
    </cfRule>
  </conditionalFormatting>
  <conditionalFormatting sqref="D13:L14 D11:E12">
    <cfRule type="expression" dxfId="84" priority="11" stopIfTrue="1">
      <formula>#REF!="○"</formula>
    </cfRule>
  </conditionalFormatting>
  <conditionalFormatting sqref="D13:L14">
    <cfRule type="expression" dxfId="83" priority="10" stopIfTrue="1">
      <formula>$D$11="○"</formula>
    </cfRule>
  </conditionalFormatting>
  <conditionalFormatting sqref="D24:L26">
    <cfRule type="expression" dxfId="82" priority="4" stopIfTrue="1">
      <formula>COUNTIF($D$11:$E$22,"○")&gt;1</formula>
    </cfRule>
    <cfRule type="expression" dxfId="81" priority="5" stopIfTrue="1">
      <formula>$D$11="○"</formula>
    </cfRule>
    <cfRule type="expression" dxfId="80" priority="6" stopIfTrue="1">
      <formula>$D$14="○"</formula>
    </cfRule>
    <cfRule type="expression" dxfId="79" priority="7" stopIfTrue="1">
      <formula>$D$17="○"</formula>
    </cfRule>
  </conditionalFormatting>
  <conditionalFormatting sqref="F11:L12">
    <cfRule type="expression" dxfId="78" priority="2" stopIfTrue="1">
      <formula>#REF!="○"</formula>
    </cfRule>
    <cfRule type="expression" dxfId="77"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0070C0"/>
    <pageSetUpPr fitToPage="1"/>
  </sheetPr>
  <dimension ref="A1:AG55"/>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232</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s="22" customFormat="1" ht="14">
      <c r="A6" s="270"/>
      <c r="B6" s="277"/>
      <c r="C6" s="270"/>
      <c r="D6" s="270"/>
      <c r="E6" s="270"/>
      <c r="F6" s="270"/>
      <c r="G6" s="270"/>
      <c r="H6" s="270"/>
      <c r="I6" s="270"/>
      <c r="J6" s="270"/>
      <c r="K6" s="270"/>
      <c r="L6" s="270"/>
      <c r="M6" s="270"/>
      <c r="N6" s="270"/>
    </row>
    <row r="7" spans="1:33" s="22" customFormat="1" ht="14">
      <c r="A7" s="270"/>
      <c r="B7" s="277"/>
      <c r="C7" s="270"/>
      <c r="D7" s="270"/>
      <c r="E7" s="270"/>
      <c r="F7" s="270"/>
      <c r="G7" s="270"/>
      <c r="H7" s="270"/>
      <c r="I7" s="270"/>
      <c r="J7" s="270"/>
      <c r="K7" s="270"/>
      <c r="L7" s="270"/>
      <c r="M7" s="270"/>
      <c r="N7" s="270"/>
    </row>
    <row r="8" spans="1:33" ht="16.5">
      <c r="A8" s="605" t="s">
        <v>263</v>
      </c>
      <c r="B8" s="605"/>
      <c r="C8" s="605"/>
      <c r="D8" s="605"/>
      <c r="E8" s="605"/>
      <c r="F8" s="605"/>
      <c r="G8" s="605"/>
      <c r="H8" s="605"/>
      <c r="I8" s="605"/>
      <c r="J8" s="605"/>
      <c r="K8" s="605"/>
      <c r="L8" s="605"/>
      <c r="M8" s="605"/>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27" customHeight="1">
      <c r="A11"/>
      <c r="B11" s="1566" t="s">
        <v>218</v>
      </c>
      <c r="C11" s="1566"/>
      <c r="D11" s="607"/>
      <c r="E11" s="608"/>
      <c r="F11" s="1406" t="s">
        <v>243</v>
      </c>
      <c r="G11" s="1407"/>
      <c r="H11" s="1407"/>
      <c r="I11" s="1407"/>
      <c r="J11" s="1407"/>
      <c r="K11" s="1407"/>
      <c r="L11" s="1414"/>
      <c r="M11" s="274"/>
      <c r="N11"/>
    </row>
    <row r="12" spans="1:33" ht="27" customHeight="1">
      <c r="A12"/>
      <c r="B12" s="1566"/>
      <c r="C12" s="1566"/>
      <c r="D12" s="611"/>
      <c r="E12" s="612"/>
      <c r="F12" s="1410"/>
      <c r="G12" s="1411"/>
      <c r="H12" s="1411"/>
      <c r="I12" s="1411"/>
      <c r="J12" s="1411"/>
      <c r="K12" s="1411"/>
      <c r="L12" s="1415"/>
      <c r="M12" s="274"/>
      <c r="N12" s="406"/>
    </row>
    <row r="13" spans="1:33" ht="27" customHeight="1">
      <c r="A13"/>
      <c r="B13" s="1566"/>
      <c r="C13" s="1566"/>
      <c r="D13" s="607"/>
      <c r="E13" s="608"/>
      <c r="F13" s="1406" t="s">
        <v>506</v>
      </c>
      <c r="G13" s="1407"/>
      <c r="H13" s="1407"/>
      <c r="I13" s="1407"/>
      <c r="J13" s="1407"/>
      <c r="K13" s="1407"/>
      <c r="L13" s="1414"/>
      <c r="M13" s="274"/>
      <c r="N13" s="406"/>
    </row>
    <row r="14" spans="1:33" ht="27" customHeight="1">
      <c r="A14"/>
      <c r="B14" s="1566"/>
      <c r="C14" s="1566"/>
      <c r="D14" s="611"/>
      <c r="E14" s="612"/>
      <c r="F14" s="1410"/>
      <c r="G14" s="1411"/>
      <c r="H14" s="1411"/>
      <c r="I14" s="1411"/>
      <c r="J14" s="1411"/>
      <c r="K14" s="1411"/>
      <c r="L14" s="1415"/>
      <c r="M14" s="274"/>
      <c r="N14" s="406"/>
    </row>
    <row r="15" spans="1:33" ht="27" customHeight="1">
      <c r="A15"/>
      <c r="B15" s="1566"/>
      <c r="C15" s="1566"/>
      <c r="D15" s="607"/>
      <c r="E15" s="608"/>
      <c r="F15" s="1394" t="s">
        <v>8</v>
      </c>
      <c r="G15" s="1395"/>
      <c r="H15" s="1395"/>
      <c r="I15" s="1395"/>
      <c r="J15" s="1395"/>
      <c r="K15" s="1395"/>
      <c r="L15" s="1396"/>
      <c r="M15" s="274"/>
      <c r="N15"/>
    </row>
    <row r="16" spans="1:33" ht="27" customHeight="1">
      <c r="A16"/>
      <c r="B16" s="1566"/>
      <c r="C16" s="1566"/>
      <c r="D16" s="611"/>
      <c r="E16" s="612"/>
      <c r="F16" s="1397"/>
      <c r="G16" s="1398"/>
      <c r="H16" s="1398"/>
      <c r="I16" s="1398"/>
      <c r="J16" s="1398"/>
      <c r="K16" s="1398"/>
      <c r="L16" s="1399"/>
      <c r="M16"/>
      <c r="N16"/>
    </row>
    <row r="17" spans="1:14" ht="13.5" customHeight="1">
      <c r="A17"/>
      <c r="B17"/>
      <c r="C17"/>
      <c r="D17" s="25" t="str">
        <f>IF(COUNTBLANK(D11:E16)=12,"　↑　該当するものいずれか１つに○",IF(COUNTBLANK(D11:E16)=11,"","　↑　いずれか１つに○"))</f>
        <v>　↑　該当するものいずれか１つに○</v>
      </c>
      <c r="E17"/>
      <c r="F17"/>
      <c r="G17"/>
      <c r="H17"/>
      <c r="I17"/>
      <c r="J17"/>
      <c r="K17"/>
      <c r="L17"/>
      <c r="M17"/>
      <c r="N17"/>
    </row>
    <row r="18" spans="1:14" s="22" customFormat="1" ht="14">
      <c r="A18" s="270"/>
      <c r="B18" s="277"/>
      <c r="C18" s="270"/>
      <c r="D18" s="270"/>
      <c r="E18" s="270"/>
      <c r="F18" s="270"/>
      <c r="G18" s="270"/>
      <c r="H18" s="270"/>
      <c r="I18" s="270"/>
      <c r="J18" s="270"/>
      <c r="K18" s="270"/>
      <c r="L18" s="270"/>
      <c r="M18" s="270"/>
      <c r="N18" s="270"/>
    </row>
    <row r="19" spans="1:14" s="22" customFormat="1" ht="14">
      <c r="A19" s="270"/>
      <c r="B19" s="338" t="s">
        <v>2</v>
      </c>
      <c r="C19" s="270"/>
      <c r="D19" s="270"/>
      <c r="E19" s="270"/>
      <c r="F19" s="270"/>
      <c r="G19" s="270"/>
      <c r="H19" s="270"/>
      <c r="I19" s="270"/>
      <c r="J19" s="270"/>
      <c r="K19" s="270"/>
      <c r="L19" s="270"/>
      <c r="M19" s="270"/>
      <c r="N19" s="270"/>
    </row>
    <row r="20" spans="1:14" s="22" customFormat="1" ht="14">
      <c r="A20" s="270"/>
      <c r="B20" s="277"/>
      <c r="C20" s="270"/>
      <c r="D20" s="270"/>
      <c r="E20" s="270"/>
      <c r="F20" s="270"/>
      <c r="G20" s="270"/>
      <c r="H20" s="270"/>
      <c r="I20" s="270"/>
      <c r="J20" s="270"/>
      <c r="K20" s="270"/>
      <c r="L20" s="270"/>
      <c r="M20" s="270"/>
      <c r="N20" s="270"/>
    </row>
    <row r="21" spans="1:14" s="22" customFormat="1" ht="14">
      <c r="A21" s="270"/>
      <c r="B21" s="277"/>
      <c r="C21" s="270"/>
      <c r="D21" s="270"/>
      <c r="E21" s="270"/>
      <c r="F21" s="270"/>
      <c r="G21" s="270"/>
      <c r="H21" s="270"/>
      <c r="I21" s="270"/>
      <c r="J21" s="270"/>
      <c r="K21" s="270"/>
      <c r="L21" s="270"/>
      <c r="M21" s="270"/>
      <c r="N21" s="270"/>
    </row>
    <row r="22" spans="1:14" ht="13.5" customHeight="1">
      <c r="A22"/>
      <c r="B22"/>
      <c r="C22"/>
      <c r="D22" s="25"/>
      <c r="E22"/>
      <c r="F22"/>
      <c r="G22"/>
      <c r="H22"/>
      <c r="I22"/>
      <c r="J22"/>
      <c r="K22"/>
      <c r="L22"/>
      <c r="M22"/>
      <c r="N22"/>
    </row>
    <row r="23" spans="1:14" s="22" customFormat="1" ht="14">
      <c r="A23" s="270"/>
      <c r="B23" s="277"/>
      <c r="C23" s="270"/>
      <c r="D23" s="270"/>
      <c r="E23" s="270"/>
      <c r="F23" s="270"/>
      <c r="G23" s="270"/>
      <c r="H23" s="270"/>
      <c r="I23" s="270"/>
      <c r="J23" s="270"/>
      <c r="K23" s="270"/>
      <c r="L23" s="270"/>
      <c r="M23" s="270"/>
      <c r="N23" s="270"/>
    </row>
    <row r="24" spans="1:14" s="22" customFormat="1" ht="14">
      <c r="A24" s="270"/>
      <c r="B24" s="277"/>
      <c r="C24" s="270"/>
      <c r="D24" s="270"/>
      <c r="E24" s="270"/>
      <c r="F24" s="270"/>
      <c r="G24" s="270"/>
      <c r="H24" s="270"/>
      <c r="I24" s="270"/>
      <c r="J24" s="270"/>
      <c r="K24" s="270"/>
      <c r="L24" s="270"/>
      <c r="M24" s="270"/>
      <c r="N24" s="270"/>
    </row>
    <row r="25" spans="1:14" s="22" customFormat="1" ht="14">
      <c r="A25" s="270"/>
      <c r="B25" s="277"/>
      <c r="C25" s="270"/>
      <c r="D25" s="270"/>
      <c r="E25" s="270"/>
      <c r="F25" s="270"/>
      <c r="G25" s="270"/>
      <c r="H25" s="270"/>
      <c r="I25" s="270"/>
      <c r="J25" s="270"/>
      <c r="K25" s="270"/>
      <c r="L25" s="270"/>
      <c r="M25" s="270"/>
      <c r="N25" s="270"/>
    </row>
    <row r="26" spans="1:14" s="22" customFormat="1" ht="14">
      <c r="A26" s="270"/>
      <c r="B26" s="277"/>
      <c r="C26" s="270"/>
      <c r="D26" s="270"/>
      <c r="E26" s="270"/>
      <c r="F26" s="270"/>
      <c r="G26" s="270"/>
      <c r="H26" s="270"/>
      <c r="I26" s="270"/>
      <c r="J26" s="270"/>
      <c r="K26" s="270"/>
      <c r="L26" s="270"/>
      <c r="M26" s="270"/>
      <c r="N26" s="270"/>
    </row>
    <row r="27" spans="1:14" s="22" customFormat="1" ht="14">
      <c r="A27" s="270"/>
      <c r="B27" s="277"/>
      <c r="C27" s="270"/>
      <c r="D27" s="270"/>
      <c r="E27" s="270"/>
      <c r="F27" s="270"/>
      <c r="G27" s="270"/>
      <c r="H27" s="270"/>
      <c r="I27" s="270"/>
      <c r="J27" s="270"/>
      <c r="K27" s="270"/>
      <c r="L27" s="270"/>
      <c r="M27" s="270"/>
      <c r="N27" s="270"/>
    </row>
    <row r="28" spans="1:14" s="22" customFormat="1" ht="14">
      <c r="A28" s="270"/>
      <c r="B28" s="277"/>
      <c r="C28" s="270"/>
      <c r="D28" s="270"/>
      <c r="E28" s="270"/>
      <c r="F28" s="270"/>
      <c r="G28" s="270"/>
      <c r="H28" s="270"/>
      <c r="I28" s="270"/>
      <c r="J28" s="270"/>
      <c r="K28" s="270"/>
      <c r="L28" s="270"/>
      <c r="M28" s="270"/>
      <c r="N28" s="270"/>
    </row>
    <row r="29" spans="1:14" s="22" customFormat="1" ht="14">
      <c r="A29" s="270"/>
      <c r="B29" s="277"/>
      <c r="C29" s="270"/>
      <c r="D29" s="270"/>
      <c r="E29" s="270"/>
      <c r="F29" s="270"/>
      <c r="G29" s="270"/>
      <c r="H29" s="270"/>
      <c r="I29" s="270"/>
      <c r="J29" s="270"/>
      <c r="K29" s="270"/>
      <c r="L29" s="270"/>
      <c r="M29" s="270"/>
      <c r="N29" s="270"/>
    </row>
    <row r="30" spans="1:14" s="22" customFormat="1" ht="14">
      <c r="A30" s="270"/>
      <c r="B30" s="277"/>
      <c r="C30" s="270"/>
      <c r="D30" s="270"/>
      <c r="E30" s="270"/>
      <c r="F30" s="270"/>
      <c r="G30" s="270"/>
      <c r="H30" s="270"/>
      <c r="I30" s="270"/>
      <c r="J30" s="270"/>
      <c r="K30" s="270"/>
      <c r="L30" s="270"/>
      <c r="M30" s="270"/>
      <c r="N30" s="270"/>
    </row>
    <row r="31" spans="1:14" s="22" customFormat="1" ht="14">
      <c r="A31" s="270"/>
      <c r="B31" s="277"/>
      <c r="C31" s="270"/>
      <c r="D31" s="270"/>
      <c r="E31" s="270"/>
      <c r="F31" s="270"/>
      <c r="G31" s="270"/>
      <c r="H31" s="270"/>
      <c r="I31" s="270"/>
      <c r="J31" s="270"/>
      <c r="K31" s="270"/>
      <c r="L31" s="270"/>
      <c r="M31" s="270"/>
      <c r="N31" s="270"/>
    </row>
    <row r="32" spans="1:14" s="22" customFormat="1" ht="14">
      <c r="A32" s="270"/>
      <c r="B32" s="277"/>
      <c r="C32" s="270"/>
      <c r="D32" s="270"/>
      <c r="E32" s="270"/>
      <c r="F32" s="270"/>
      <c r="G32" s="270"/>
      <c r="H32" s="270"/>
      <c r="I32" s="270"/>
      <c r="J32" s="270"/>
      <c r="K32" s="270"/>
      <c r="L32" s="270"/>
      <c r="M32" s="270"/>
      <c r="N32" s="270"/>
    </row>
    <row r="33" spans="1:14" s="22" customFormat="1" ht="14">
      <c r="A33" s="270"/>
      <c r="B33" s="277"/>
      <c r="C33" s="270"/>
      <c r="D33" s="270"/>
      <c r="E33" s="270"/>
      <c r="F33" s="270"/>
      <c r="G33" s="270"/>
      <c r="H33" s="270"/>
      <c r="I33" s="270"/>
      <c r="J33" s="270"/>
      <c r="K33" s="270"/>
      <c r="L33" s="270"/>
      <c r="M33" s="270"/>
      <c r="N33" s="270"/>
    </row>
    <row r="34" spans="1:14" s="22" customFormat="1" ht="14">
      <c r="A34" s="270"/>
      <c r="B34" s="277"/>
      <c r="C34" s="270"/>
      <c r="D34" s="270"/>
      <c r="E34" s="270"/>
      <c r="F34" s="270"/>
      <c r="G34" s="270"/>
      <c r="H34" s="270"/>
      <c r="I34" s="270"/>
      <c r="J34" s="270"/>
      <c r="K34" s="270"/>
      <c r="L34" s="270"/>
      <c r="M34" s="270"/>
      <c r="N34" s="270"/>
    </row>
    <row r="35" spans="1:14" s="22" customFormat="1" ht="14">
      <c r="A35" s="270"/>
      <c r="B35" s="277"/>
      <c r="C35" s="270"/>
      <c r="D35" s="270"/>
      <c r="E35" s="270"/>
      <c r="F35" s="270"/>
      <c r="G35" s="270"/>
      <c r="H35" s="270"/>
      <c r="I35" s="270"/>
      <c r="J35" s="270"/>
      <c r="K35" s="270"/>
      <c r="L35" s="270"/>
      <c r="M35" s="270"/>
      <c r="N35" s="270"/>
    </row>
    <row r="36" spans="1:14" s="22" customFormat="1" ht="14">
      <c r="A36" s="270"/>
      <c r="B36" s="277"/>
      <c r="C36" s="270"/>
      <c r="D36" s="270"/>
      <c r="E36" s="270"/>
      <c r="F36" s="270"/>
      <c r="G36" s="270"/>
      <c r="H36" s="270"/>
      <c r="I36" s="270"/>
      <c r="J36" s="270"/>
      <c r="K36" s="270"/>
      <c r="L36" s="270"/>
      <c r="M36" s="270"/>
      <c r="N36" s="270"/>
    </row>
    <row r="37" spans="1:14" s="22" customFormat="1" ht="14">
      <c r="A37" s="270"/>
      <c r="B37" s="277"/>
      <c r="C37" s="270"/>
      <c r="D37" s="270"/>
      <c r="E37" s="270"/>
      <c r="F37" s="270"/>
      <c r="G37" s="270"/>
      <c r="H37" s="270"/>
      <c r="I37" s="270"/>
      <c r="J37" s="270"/>
      <c r="K37" s="270"/>
      <c r="L37" s="270"/>
      <c r="M37" s="270"/>
      <c r="N37" s="270"/>
    </row>
    <row r="38" spans="1:14" s="22" customFormat="1" ht="14">
      <c r="A38" s="270"/>
      <c r="B38" s="277"/>
      <c r="C38" s="270"/>
      <c r="D38" s="270"/>
      <c r="E38" s="270"/>
      <c r="F38" s="270"/>
      <c r="G38" s="270"/>
      <c r="H38" s="270"/>
      <c r="I38" s="270"/>
      <c r="J38" s="270"/>
      <c r="K38" s="270"/>
      <c r="L38" s="270"/>
      <c r="M38" s="270"/>
      <c r="N38" s="270"/>
    </row>
    <row r="39" spans="1:14" s="22" customFormat="1" ht="14">
      <c r="A39" s="270"/>
      <c r="B39" s="277"/>
      <c r="C39" s="270"/>
      <c r="D39" s="270"/>
      <c r="E39" s="270"/>
      <c r="F39" s="270"/>
      <c r="G39" s="270"/>
      <c r="H39" s="270"/>
      <c r="I39" s="270"/>
      <c r="J39" s="270"/>
      <c r="K39" s="270"/>
      <c r="L39" s="270"/>
      <c r="M39" s="270"/>
      <c r="N39" s="270"/>
    </row>
    <row r="40" spans="1:14" s="22" customFormat="1" ht="14">
      <c r="A40" s="270"/>
      <c r="B40" s="277"/>
      <c r="C40" s="270"/>
      <c r="D40" s="270"/>
      <c r="E40" s="270"/>
      <c r="F40" s="270"/>
      <c r="G40" s="270"/>
      <c r="H40" s="270"/>
      <c r="I40" s="270"/>
      <c r="J40" s="270"/>
      <c r="K40" s="270"/>
      <c r="L40" s="270"/>
      <c r="M40" s="270"/>
      <c r="N40" s="270"/>
    </row>
    <row r="41" spans="1:14" s="22" customFormat="1" ht="14">
      <c r="A41" s="270"/>
      <c r="B41" s="277"/>
      <c r="C41" s="270"/>
      <c r="D41" s="270"/>
      <c r="E41" s="270"/>
      <c r="F41" s="270"/>
      <c r="G41" s="270"/>
      <c r="H41" s="270"/>
      <c r="I41" s="270"/>
      <c r="J41" s="270"/>
      <c r="K41" s="270"/>
      <c r="L41" s="270"/>
      <c r="M41" s="270"/>
      <c r="N41" s="270"/>
    </row>
    <row r="42" spans="1:14" s="22" customFormat="1" ht="14">
      <c r="A42" s="270"/>
      <c r="B42" s="277"/>
      <c r="C42" s="270"/>
      <c r="D42" s="270"/>
      <c r="E42" s="270"/>
      <c r="F42" s="270"/>
      <c r="G42" s="270"/>
      <c r="H42" s="270"/>
      <c r="I42" s="270"/>
      <c r="J42" s="270"/>
      <c r="K42" s="270"/>
      <c r="L42" s="270"/>
      <c r="M42" s="270"/>
      <c r="N42" s="270"/>
    </row>
    <row r="43" spans="1:14" s="22" customFormat="1" ht="14">
      <c r="A43" s="270"/>
      <c r="B43" s="277"/>
      <c r="C43" s="270"/>
      <c r="D43" s="270"/>
      <c r="E43" s="270"/>
      <c r="F43" s="270"/>
      <c r="G43" s="270"/>
      <c r="H43" s="270"/>
      <c r="I43" s="270"/>
      <c r="J43" s="270"/>
      <c r="K43" s="270"/>
      <c r="L43" s="270"/>
      <c r="M43" s="270"/>
      <c r="N43" s="270"/>
    </row>
    <row r="44" spans="1:14" s="22" customFormat="1" ht="14">
      <c r="A44" s="270"/>
      <c r="B44" s="277"/>
      <c r="C44" s="270"/>
      <c r="D44" s="270"/>
      <c r="E44" s="270"/>
      <c r="F44" s="270"/>
      <c r="G44" s="270"/>
      <c r="H44" s="270"/>
      <c r="I44" s="270"/>
      <c r="J44" s="270"/>
      <c r="K44" s="270"/>
      <c r="L44" s="270"/>
      <c r="M44" s="270"/>
      <c r="N44" s="270"/>
    </row>
    <row r="45" spans="1:14" s="22" customFormat="1" ht="14">
      <c r="A45" s="270"/>
      <c r="B45" s="277"/>
      <c r="C45" s="270"/>
      <c r="D45" s="270"/>
      <c r="E45" s="270"/>
      <c r="F45" s="270"/>
      <c r="G45" s="270"/>
      <c r="H45" s="270"/>
      <c r="I45" s="270"/>
      <c r="J45" s="270"/>
      <c r="K45" s="270"/>
      <c r="L45" s="270"/>
      <c r="M45" s="270"/>
      <c r="N45" s="270"/>
    </row>
    <row r="46" spans="1:14" s="22" customFormat="1" ht="14">
      <c r="A46" s="270"/>
      <c r="B46" s="277"/>
      <c r="C46" s="270"/>
      <c r="D46" s="270"/>
      <c r="E46" s="270"/>
      <c r="F46" s="270"/>
      <c r="G46" s="270"/>
      <c r="H46" s="270"/>
      <c r="I46" s="270"/>
      <c r="J46" s="270"/>
      <c r="K46" s="270"/>
      <c r="L46" s="270"/>
      <c r="M46" s="270"/>
      <c r="N46" s="270"/>
    </row>
    <row r="47" spans="1:14" s="22" customFormat="1" ht="14">
      <c r="A47" s="270"/>
      <c r="B47" s="277"/>
      <c r="C47" s="270"/>
      <c r="D47" s="270"/>
      <c r="E47" s="270"/>
      <c r="F47" s="270"/>
      <c r="G47" s="270"/>
      <c r="H47" s="270"/>
      <c r="I47" s="270"/>
      <c r="J47" s="270"/>
      <c r="K47" s="270"/>
      <c r="L47" s="270"/>
      <c r="M47" s="270"/>
      <c r="N47" s="270"/>
    </row>
    <row r="48" spans="1:14" s="22" customFormat="1" ht="14">
      <c r="A48" s="270"/>
      <c r="B48" s="277"/>
      <c r="C48" s="270"/>
      <c r="D48" s="270"/>
      <c r="E48" s="270"/>
      <c r="F48" s="270"/>
      <c r="G48" s="270"/>
      <c r="H48" s="270"/>
      <c r="I48" s="270"/>
      <c r="J48" s="270"/>
      <c r="K48" s="270"/>
      <c r="L48" s="270"/>
      <c r="M48" s="270"/>
      <c r="N48" s="270"/>
    </row>
    <row r="49" spans="1:14" s="22" customFormat="1" ht="14">
      <c r="A49" s="270"/>
      <c r="B49" s="277"/>
      <c r="C49" s="270"/>
      <c r="D49" s="270"/>
      <c r="E49" s="270"/>
      <c r="F49" s="270"/>
      <c r="G49" s="270"/>
      <c r="H49" s="270"/>
      <c r="I49" s="270"/>
      <c r="J49" s="270"/>
      <c r="K49" s="270"/>
      <c r="L49" s="270"/>
      <c r="M49" s="270"/>
      <c r="N49" s="270"/>
    </row>
    <row r="50" spans="1:14" s="22" customFormat="1" ht="14">
      <c r="A50" s="270"/>
      <c r="B50" s="277"/>
      <c r="C50" s="270"/>
      <c r="D50" s="270"/>
      <c r="E50" s="270"/>
      <c r="F50" s="270"/>
      <c r="G50" s="270"/>
      <c r="H50" s="270"/>
      <c r="I50" s="270"/>
      <c r="J50" s="270"/>
      <c r="K50" s="270"/>
      <c r="L50" s="270"/>
      <c r="M50" s="270"/>
      <c r="N50" s="270"/>
    </row>
    <row r="51" spans="1:14" s="22" customFormat="1" ht="14">
      <c r="A51" s="270"/>
      <c r="B51" s="277"/>
      <c r="C51" s="270"/>
      <c r="D51" s="270"/>
      <c r="E51" s="270"/>
      <c r="F51" s="270"/>
      <c r="G51" s="270"/>
      <c r="H51" s="270"/>
      <c r="I51" s="270"/>
      <c r="J51" s="270"/>
      <c r="K51" s="270"/>
      <c r="L51" s="270"/>
      <c r="M51" s="270"/>
      <c r="N51" s="270"/>
    </row>
    <row r="52" spans="1:14" s="22" customFormat="1" ht="14">
      <c r="A52" s="270"/>
      <c r="B52" s="277"/>
      <c r="C52" s="270"/>
      <c r="D52" s="270"/>
      <c r="E52" s="270"/>
      <c r="F52" s="270"/>
      <c r="G52" s="270"/>
      <c r="H52" s="270"/>
      <c r="I52" s="270"/>
      <c r="J52" s="270"/>
      <c r="K52" s="270"/>
      <c r="L52" s="270"/>
      <c r="M52" s="270"/>
      <c r="N52" s="270"/>
    </row>
    <row r="53" spans="1:14" s="22" customFormat="1" ht="14">
      <c r="A53" s="270"/>
      <c r="B53" s="277"/>
      <c r="C53" s="270"/>
      <c r="D53" s="270"/>
      <c r="E53" s="270"/>
      <c r="F53" s="270"/>
      <c r="G53" s="270"/>
      <c r="H53" s="270"/>
      <c r="I53" s="270"/>
      <c r="J53" s="270"/>
      <c r="K53" s="270"/>
      <c r="L53" s="270"/>
      <c r="M53" s="270"/>
      <c r="N53" s="270"/>
    </row>
    <row r="54" spans="1:14" ht="19">
      <c r="A54" s="715" t="s">
        <v>233</v>
      </c>
      <c r="B54" s="715"/>
      <c r="C54" s="715"/>
      <c r="D54" s="715"/>
      <c r="E54" s="715"/>
      <c r="F54" s="715"/>
      <c r="G54" s="715"/>
      <c r="H54" s="715"/>
      <c r="I54" s="715"/>
      <c r="J54" s="715"/>
      <c r="K54" s="715"/>
      <c r="L54" s="715"/>
      <c r="M54" s="715"/>
      <c r="N54" s="715"/>
    </row>
    <row r="55" spans="1:14" ht="22.5" customHeight="1"/>
  </sheetData>
  <sheetProtection sheet="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1:L12">
    <cfRule type="expression" dxfId="76" priority="3">
      <formula>$D$13="○"</formula>
    </cfRule>
    <cfRule type="expression" dxfId="75" priority="5" stopIfTrue="1">
      <formula>$D$15="○"</formula>
    </cfRule>
  </conditionalFormatting>
  <conditionalFormatting sqref="D13:L14">
    <cfRule type="expression" dxfId="74" priority="1">
      <formula>$D$15="○"</formula>
    </cfRule>
  </conditionalFormatting>
  <conditionalFormatting sqref="D13:L16">
    <cfRule type="expression" dxfId="73" priority="2">
      <formula>$D$11="○"</formula>
    </cfRule>
  </conditionalFormatting>
  <conditionalFormatting sqref="D15:L16">
    <cfRule type="expression" dxfId="72" priority="7" stopIfTrue="1">
      <formula>$D$13="○"</formula>
    </cfRule>
  </conditionalFormatting>
  <dataValidations count="1">
    <dataValidation type="list" allowBlank="1" showInputMessage="1" showErrorMessage="1" sqref="D11:E16" xr:uid="{00000000-0002-0000-18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431"/>
      <c r="J1" s="431"/>
      <c r="K1" s="820" t="s">
        <v>542</v>
      </c>
      <c r="L1" s="820"/>
      <c r="M1" s="820"/>
      <c r="N1"/>
      <c r="AA1" s="63"/>
      <c r="AB1" s="63"/>
      <c r="AC1" s="63"/>
      <c r="AD1" s="63"/>
      <c r="AE1" s="63"/>
      <c r="AF1" s="63"/>
      <c r="AG1" s="63"/>
    </row>
    <row r="2" spans="1:33" ht="13.5" customHeight="1">
      <c r="A2"/>
      <c r="B2"/>
      <c r="C2"/>
      <c r="D2"/>
      <c r="E2"/>
      <c r="F2"/>
      <c r="G2"/>
      <c r="H2"/>
      <c r="I2"/>
      <c r="J2"/>
      <c r="K2" s="1302" t="s">
        <v>234</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ht="23.5">
      <c r="A5"/>
      <c r="B5"/>
      <c r="C5"/>
      <c r="D5"/>
      <c r="E5"/>
      <c r="F5"/>
      <c r="G5"/>
      <c r="H5" s="1586"/>
      <c r="I5" s="1586"/>
      <c r="J5" s="1586"/>
      <c r="K5" s="1586"/>
      <c r="L5" s="1586"/>
      <c r="M5" s="1586"/>
      <c r="N5"/>
    </row>
    <row r="6" spans="1:33">
      <c r="A6"/>
      <c r="B6"/>
      <c r="C6"/>
      <c r="D6"/>
      <c r="E6"/>
      <c r="F6"/>
      <c r="G6"/>
      <c r="H6"/>
      <c r="I6"/>
      <c r="J6"/>
      <c r="K6"/>
      <c r="L6"/>
      <c r="M6"/>
      <c r="N6"/>
    </row>
    <row r="7" spans="1:33">
      <c r="A7" s="113"/>
      <c r="B7" s="113"/>
      <c r="C7" s="113"/>
      <c r="D7" s="113"/>
      <c r="E7" s="113"/>
      <c r="F7" s="113"/>
      <c r="G7" s="113"/>
      <c r="H7" s="113"/>
      <c r="I7" s="113"/>
      <c r="J7" s="113"/>
      <c r="K7" s="113"/>
      <c r="L7" s="113"/>
      <c r="M7" s="113"/>
      <c r="N7"/>
    </row>
    <row r="8" spans="1:33" ht="16.5">
      <c r="A8" s="605" t="s">
        <v>579</v>
      </c>
      <c r="B8" s="605"/>
      <c r="C8" s="605"/>
      <c r="D8" s="605"/>
      <c r="E8" s="605"/>
      <c r="F8" s="605"/>
      <c r="G8" s="605"/>
      <c r="H8" s="605"/>
      <c r="I8" s="605"/>
      <c r="J8" s="605"/>
      <c r="K8" s="605"/>
      <c r="L8" s="605"/>
      <c r="M8" s="605"/>
      <c r="N8"/>
    </row>
    <row r="9" spans="1:33">
      <c r="A9" s="342"/>
      <c r="B9" s="342"/>
      <c r="C9" s="342"/>
      <c r="D9" s="342"/>
      <c r="E9" s="342"/>
      <c r="F9" s="342"/>
      <c r="G9" s="342"/>
      <c r="H9" s="342"/>
      <c r="I9" s="342"/>
      <c r="J9" s="342"/>
      <c r="K9" s="342"/>
      <c r="L9" s="342"/>
      <c r="M9" s="342"/>
      <c r="N9"/>
    </row>
    <row r="10" spans="1:33">
      <c r="A10" s="113"/>
      <c r="B10" s="113"/>
      <c r="C10" s="113"/>
      <c r="D10" s="113"/>
      <c r="E10" s="113"/>
      <c r="F10" s="113"/>
      <c r="G10" s="113"/>
      <c r="H10" s="113"/>
      <c r="I10" s="113"/>
      <c r="J10" s="113"/>
      <c r="K10" s="113"/>
      <c r="L10" s="113"/>
      <c r="M10" s="113"/>
      <c r="N10"/>
    </row>
    <row r="11" spans="1:33" ht="13.5" customHeight="1">
      <c r="A11" s="113"/>
      <c r="B11" s="1587" t="s">
        <v>564</v>
      </c>
      <c r="C11" s="1588"/>
      <c r="D11" s="1554"/>
      <c r="E11" s="1555"/>
      <c r="F11" s="1567" t="s">
        <v>558</v>
      </c>
      <c r="G11" s="1568"/>
      <c r="H11" s="1568"/>
      <c r="I11" s="1568"/>
      <c r="J11" s="1568"/>
      <c r="K11" s="1568"/>
      <c r="L11" s="1569"/>
      <c r="M11" s="343"/>
      <c r="N11"/>
    </row>
    <row r="12" spans="1:33" ht="13.5" customHeight="1">
      <c r="A12" s="113"/>
      <c r="B12" s="1589"/>
      <c r="C12" s="1590"/>
      <c r="D12" s="1577"/>
      <c r="E12" s="1578"/>
      <c r="F12" s="1570"/>
      <c r="G12" s="1571"/>
      <c r="H12" s="1571"/>
      <c r="I12" s="1571"/>
      <c r="J12" s="1571"/>
      <c r="K12" s="1571"/>
      <c r="L12" s="1572"/>
      <c r="M12" s="343"/>
      <c r="N12" s="406"/>
    </row>
    <row r="13" spans="1:33" ht="13.5" customHeight="1">
      <c r="A13" s="113"/>
      <c r="B13" s="1589"/>
      <c r="C13" s="1590"/>
      <c r="D13" s="1577"/>
      <c r="E13" s="1578"/>
      <c r="F13" s="1570"/>
      <c r="G13" s="1571"/>
      <c r="H13" s="1571"/>
      <c r="I13" s="1571"/>
      <c r="J13" s="1571"/>
      <c r="K13" s="1571"/>
      <c r="L13" s="1572"/>
      <c r="M13" s="343"/>
      <c r="N13"/>
    </row>
    <row r="14" spans="1:33" ht="13.5" customHeight="1">
      <c r="A14" s="113"/>
      <c r="B14" s="1589"/>
      <c r="C14" s="1590"/>
      <c r="D14" s="1577"/>
      <c r="E14" s="1578"/>
      <c r="F14" s="1570"/>
      <c r="G14" s="1571"/>
      <c r="H14" s="1571"/>
      <c r="I14" s="1571"/>
      <c r="J14" s="1571"/>
      <c r="K14" s="1571"/>
      <c r="L14" s="1572"/>
      <c r="M14" s="343"/>
      <c r="N14"/>
    </row>
    <row r="15" spans="1:33" ht="13.5" customHeight="1">
      <c r="A15" s="113"/>
      <c r="B15" s="1589"/>
      <c r="C15" s="1590"/>
      <c r="D15" s="1577"/>
      <c r="E15" s="1578"/>
      <c r="F15" s="1573"/>
      <c r="G15" s="1571"/>
      <c r="H15" s="1571"/>
      <c r="I15" s="1571"/>
      <c r="J15" s="1571"/>
      <c r="K15" s="1571"/>
      <c r="L15" s="1572"/>
      <c r="M15" s="343"/>
      <c r="N15"/>
    </row>
    <row r="16" spans="1:33" ht="13.5" customHeight="1">
      <c r="A16" s="113"/>
      <c r="B16" s="1589"/>
      <c r="C16" s="1590"/>
      <c r="D16" s="1556"/>
      <c r="E16" s="1557"/>
      <c r="F16" s="1574"/>
      <c r="G16" s="1575"/>
      <c r="H16" s="1575"/>
      <c r="I16" s="1575"/>
      <c r="J16" s="1575"/>
      <c r="K16" s="1575"/>
      <c r="L16" s="1576"/>
      <c r="M16" s="343"/>
      <c r="N16"/>
    </row>
    <row r="17" spans="1:14" ht="13.5" customHeight="1">
      <c r="A17" s="113"/>
      <c r="B17" s="1589"/>
      <c r="C17" s="1590"/>
      <c r="D17" s="1554"/>
      <c r="E17" s="1555"/>
      <c r="F17" s="1567" t="s">
        <v>559</v>
      </c>
      <c r="G17" s="1568"/>
      <c r="H17" s="1568"/>
      <c r="I17" s="1568"/>
      <c r="J17" s="1568"/>
      <c r="K17" s="1568"/>
      <c r="L17" s="1569"/>
      <c r="M17" s="343"/>
      <c r="N17"/>
    </row>
    <row r="18" spans="1:14" ht="13.5" customHeight="1">
      <c r="A18" s="113"/>
      <c r="B18" s="1589"/>
      <c r="C18" s="1590"/>
      <c r="D18" s="1577"/>
      <c r="E18" s="1578"/>
      <c r="F18" s="1570"/>
      <c r="G18" s="1571"/>
      <c r="H18" s="1571"/>
      <c r="I18" s="1571"/>
      <c r="J18" s="1571"/>
      <c r="K18" s="1571"/>
      <c r="L18" s="1572"/>
      <c r="M18" s="343"/>
      <c r="N18"/>
    </row>
    <row r="19" spans="1:14" ht="13.5" customHeight="1">
      <c r="A19" s="113"/>
      <c r="B19" s="1589"/>
      <c r="C19" s="1590"/>
      <c r="D19" s="1577"/>
      <c r="E19" s="1578"/>
      <c r="F19" s="1570"/>
      <c r="G19" s="1571"/>
      <c r="H19" s="1571"/>
      <c r="I19" s="1571"/>
      <c r="J19" s="1571"/>
      <c r="K19" s="1571"/>
      <c r="L19" s="1572"/>
      <c r="M19" s="343"/>
      <c r="N19"/>
    </row>
    <row r="20" spans="1:14" ht="13.5" customHeight="1">
      <c r="A20" s="113"/>
      <c r="B20" s="1589"/>
      <c r="C20" s="1590"/>
      <c r="D20" s="1577"/>
      <c r="E20" s="1578"/>
      <c r="F20" s="1570"/>
      <c r="G20" s="1571"/>
      <c r="H20" s="1571"/>
      <c r="I20" s="1571"/>
      <c r="J20" s="1571"/>
      <c r="K20" s="1571"/>
      <c r="L20" s="1572"/>
      <c r="M20" s="343"/>
      <c r="N20"/>
    </row>
    <row r="21" spans="1:14" ht="13.5" customHeight="1">
      <c r="A21" s="113"/>
      <c r="B21" s="1589"/>
      <c r="C21" s="1590"/>
      <c r="D21" s="1577"/>
      <c r="E21" s="1578"/>
      <c r="F21" s="1573"/>
      <c r="G21" s="1571"/>
      <c r="H21" s="1571"/>
      <c r="I21" s="1571"/>
      <c r="J21" s="1571"/>
      <c r="K21" s="1571"/>
      <c r="L21" s="1572"/>
      <c r="M21" s="343"/>
      <c r="N21"/>
    </row>
    <row r="22" spans="1:14" ht="13.5" customHeight="1">
      <c r="A22" s="113"/>
      <c r="B22" s="1589"/>
      <c r="C22" s="1590"/>
      <c r="D22" s="1556"/>
      <c r="E22" s="1557"/>
      <c r="F22" s="1574"/>
      <c r="G22" s="1575"/>
      <c r="H22" s="1575"/>
      <c r="I22" s="1575"/>
      <c r="J22" s="1575"/>
      <c r="K22" s="1575"/>
      <c r="L22" s="1576"/>
      <c r="M22" s="343"/>
      <c r="N22"/>
    </row>
    <row r="23" spans="1:14" ht="13.5" customHeight="1">
      <c r="A23" s="113"/>
      <c r="B23" s="1589"/>
      <c r="C23" s="1590"/>
      <c r="D23" s="1577"/>
      <c r="E23" s="1578"/>
      <c r="F23" s="1567" t="s">
        <v>560</v>
      </c>
      <c r="G23" s="1568"/>
      <c r="H23" s="1568"/>
      <c r="I23" s="1568"/>
      <c r="J23" s="1568"/>
      <c r="K23" s="1568"/>
      <c r="L23" s="1569"/>
      <c r="M23" s="343"/>
      <c r="N23"/>
    </row>
    <row r="24" spans="1:14" ht="13.5" customHeight="1">
      <c r="A24" s="113"/>
      <c r="B24" s="1589"/>
      <c r="C24" s="1590"/>
      <c r="D24" s="1577"/>
      <c r="E24" s="1578"/>
      <c r="F24" s="1570"/>
      <c r="G24" s="1571"/>
      <c r="H24" s="1571"/>
      <c r="I24" s="1571"/>
      <c r="J24" s="1571"/>
      <c r="K24" s="1571"/>
      <c r="L24" s="1572"/>
      <c r="M24" s="343"/>
      <c r="N24"/>
    </row>
    <row r="25" spans="1:14" ht="13.5" customHeight="1">
      <c r="A25" s="113"/>
      <c r="B25" s="1589"/>
      <c r="C25" s="1590"/>
      <c r="D25" s="1577"/>
      <c r="E25" s="1578"/>
      <c r="F25" s="1570"/>
      <c r="G25" s="1571"/>
      <c r="H25" s="1571"/>
      <c r="I25" s="1571"/>
      <c r="J25" s="1571"/>
      <c r="K25" s="1571"/>
      <c r="L25" s="1572"/>
      <c r="M25" s="343"/>
      <c r="N25"/>
    </row>
    <row r="26" spans="1:14" ht="13.5" customHeight="1">
      <c r="A26" s="113"/>
      <c r="B26" s="1589"/>
      <c r="C26" s="1590"/>
      <c r="D26" s="1577"/>
      <c r="E26" s="1578"/>
      <c r="F26" s="1570"/>
      <c r="G26" s="1571"/>
      <c r="H26" s="1571"/>
      <c r="I26" s="1571"/>
      <c r="J26" s="1571"/>
      <c r="K26" s="1571"/>
      <c r="L26" s="1572"/>
      <c r="M26" s="343"/>
      <c r="N26"/>
    </row>
    <row r="27" spans="1:14" ht="13.5" customHeight="1">
      <c r="A27" s="113"/>
      <c r="B27" s="1589"/>
      <c r="C27" s="1590"/>
      <c r="D27" s="1577"/>
      <c r="E27" s="1578"/>
      <c r="F27" s="1573"/>
      <c r="G27" s="1571"/>
      <c r="H27" s="1571"/>
      <c r="I27" s="1571"/>
      <c r="J27" s="1571"/>
      <c r="K27" s="1571"/>
      <c r="L27" s="1572"/>
      <c r="M27" s="343"/>
      <c r="N27"/>
    </row>
    <row r="28" spans="1:14" ht="13.5" customHeight="1">
      <c r="A28" s="113"/>
      <c r="B28" s="1589"/>
      <c r="C28" s="1590"/>
      <c r="D28" s="1577"/>
      <c r="E28" s="1578"/>
      <c r="F28" s="1574"/>
      <c r="G28" s="1575"/>
      <c r="H28" s="1575"/>
      <c r="I28" s="1575"/>
      <c r="J28" s="1575"/>
      <c r="K28" s="1575"/>
      <c r="L28" s="1576"/>
      <c r="M28" s="343"/>
      <c r="N28"/>
    </row>
    <row r="29" spans="1:14" ht="13.5" customHeight="1">
      <c r="A29" s="113"/>
      <c r="B29" s="1589"/>
      <c r="C29" s="1590"/>
      <c r="D29" s="1554"/>
      <c r="E29" s="1555"/>
      <c r="F29" s="1567" t="s">
        <v>284</v>
      </c>
      <c r="G29" s="1579"/>
      <c r="H29" s="1579"/>
      <c r="I29" s="1579"/>
      <c r="J29" s="1579"/>
      <c r="K29" s="1579"/>
      <c r="L29" s="1580"/>
      <c r="M29" s="343"/>
      <c r="N29"/>
    </row>
    <row r="30" spans="1:14" ht="13.5" customHeight="1">
      <c r="A30" s="113"/>
      <c r="B30" s="1589"/>
      <c r="C30" s="1590"/>
      <c r="D30" s="1577"/>
      <c r="E30" s="1578"/>
      <c r="F30" s="1570"/>
      <c r="G30" s="1581"/>
      <c r="H30" s="1581"/>
      <c r="I30" s="1581"/>
      <c r="J30" s="1581"/>
      <c r="K30" s="1581"/>
      <c r="L30" s="1582"/>
      <c r="M30" s="343"/>
      <c r="N30"/>
    </row>
    <row r="31" spans="1:14" ht="13.5" customHeight="1">
      <c r="A31" s="113"/>
      <c r="B31" s="1589"/>
      <c r="C31" s="1590"/>
      <c r="D31" s="1577"/>
      <c r="E31" s="1578"/>
      <c r="F31" s="1570"/>
      <c r="G31" s="1581"/>
      <c r="H31" s="1581"/>
      <c r="I31" s="1581"/>
      <c r="J31" s="1581"/>
      <c r="K31" s="1581"/>
      <c r="L31" s="1582"/>
      <c r="M31" s="343"/>
      <c r="N31"/>
    </row>
    <row r="32" spans="1:14" ht="13.5" customHeight="1">
      <c r="A32" s="113"/>
      <c r="B32" s="1589"/>
      <c r="C32" s="1590"/>
      <c r="D32" s="1577"/>
      <c r="E32" s="1578"/>
      <c r="F32" s="1570"/>
      <c r="G32" s="1581"/>
      <c r="H32" s="1581"/>
      <c r="I32" s="1581"/>
      <c r="J32" s="1581"/>
      <c r="K32" s="1581"/>
      <c r="L32" s="1582"/>
      <c r="M32" s="343"/>
      <c r="N32"/>
    </row>
    <row r="33" spans="1:14" ht="13.5" customHeight="1">
      <c r="A33" s="113"/>
      <c r="B33" s="1589"/>
      <c r="C33" s="1590"/>
      <c r="D33" s="1577"/>
      <c r="E33" s="1578"/>
      <c r="F33" s="1570"/>
      <c r="G33" s="1581"/>
      <c r="H33" s="1581"/>
      <c r="I33" s="1581"/>
      <c r="J33" s="1581"/>
      <c r="K33" s="1581"/>
      <c r="L33" s="1582"/>
      <c r="M33" s="343"/>
      <c r="N33"/>
    </row>
    <row r="34" spans="1:14" ht="13.5" customHeight="1">
      <c r="A34" s="113"/>
      <c r="B34" s="1591"/>
      <c r="C34" s="1592"/>
      <c r="D34" s="1556"/>
      <c r="E34" s="1557"/>
      <c r="F34" s="1583"/>
      <c r="G34" s="1584"/>
      <c r="H34" s="1584"/>
      <c r="I34" s="1584"/>
      <c r="J34" s="1584"/>
      <c r="K34" s="1584"/>
      <c r="L34" s="1585"/>
      <c r="M34" s="113"/>
      <c r="N34"/>
    </row>
    <row r="35" spans="1:14">
      <c r="A35" s="24"/>
      <c r="B35" s="24"/>
      <c r="C35" s="24"/>
      <c r="D35" s="370" t="str">
        <f>IF(COUNTBLANK(D11:E34)=48,"　↑　該当するものいずれか１つに○",IF(COUNTBLANK(D11:E34)=47,"","　↑　いずれか１つに○"))</f>
        <v>　↑　該当するものいずれか１つに○</v>
      </c>
      <c r="E35" s="375"/>
      <c r="F35" s="24"/>
      <c r="G35" s="24"/>
      <c r="H35" s="24"/>
      <c r="I35" s="24"/>
      <c r="J35" s="24"/>
      <c r="K35" s="24"/>
      <c r="L35" s="24"/>
      <c r="M35" s="340"/>
      <c r="N35"/>
    </row>
    <row r="36" spans="1:14">
      <c r="A36" s="24"/>
      <c r="B36" s="24"/>
      <c r="C36" s="24"/>
      <c r="D36" s="24"/>
      <c r="E36" s="24"/>
      <c r="F36" s="24"/>
      <c r="G36" s="24"/>
      <c r="H36" s="24"/>
      <c r="I36" s="24"/>
      <c r="J36" s="24"/>
      <c r="K36" s="24"/>
      <c r="L36" s="24"/>
      <c r="M36" s="340"/>
      <c r="N36"/>
    </row>
    <row r="37" spans="1:14" ht="14">
      <c r="A37" s="24"/>
      <c r="B37" s="338" t="s">
        <v>2</v>
      </c>
      <c r="C37" s="24"/>
      <c r="D37" s="24"/>
      <c r="E37" s="24"/>
      <c r="F37" s="24"/>
      <c r="G37" s="24"/>
      <c r="H37" s="24"/>
      <c r="I37" s="24"/>
      <c r="J37" s="24"/>
      <c r="K37" s="24"/>
      <c r="L37" s="24"/>
      <c r="M37" s="340"/>
      <c r="N37"/>
    </row>
    <row r="38" spans="1:14" ht="13.5" customHeight="1">
      <c r="A38"/>
      <c r="B38"/>
      <c r="C38"/>
      <c r="D38"/>
      <c r="E38"/>
      <c r="F38"/>
      <c r="G38"/>
      <c r="H38"/>
      <c r="I38"/>
      <c r="J38"/>
      <c r="K38"/>
      <c r="L38"/>
      <c r="M38" s="376" t="s">
        <v>64</v>
      </c>
      <c r="N38"/>
    </row>
    <row r="39" spans="1:14" ht="14.25" customHeight="1">
      <c r="A39"/>
      <c r="B39"/>
      <c r="C39"/>
      <c r="D39"/>
      <c r="E39"/>
      <c r="F39"/>
      <c r="G39"/>
      <c r="H39"/>
      <c r="I39"/>
      <c r="J39"/>
      <c r="K39"/>
      <c r="L39"/>
      <c r="M39" s="376"/>
      <c r="N39"/>
    </row>
    <row r="40" spans="1:14">
      <c r="A40" s="24"/>
      <c r="B40" s="24"/>
      <c r="C40" s="24"/>
      <c r="D40" s="377"/>
      <c r="E40" s="24"/>
      <c r="F40" s="24"/>
      <c r="G40" s="24"/>
      <c r="H40" s="24"/>
      <c r="I40" s="24"/>
      <c r="J40" s="24"/>
      <c r="K40" s="24"/>
      <c r="L40" s="24"/>
      <c r="M40" s="340"/>
      <c r="N40"/>
    </row>
    <row r="41" spans="1:14">
      <c r="A41" s="24"/>
      <c r="B41" s="24"/>
      <c r="C41" s="24"/>
      <c r="D41" s="24"/>
      <c r="E41" s="24"/>
      <c r="F41" s="24"/>
      <c r="G41" s="24"/>
      <c r="H41" s="24"/>
      <c r="I41" s="24"/>
      <c r="J41" s="24"/>
      <c r="K41" s="24"/>
      <c r="L41" s="24"/>
      <c r="M41" s="340"/>
      <c r="N41"/>
    </row>
    <row r="42" spans="1:14">
      <c r="A42" s="24"/>
      <c r="B42" s="344"/>
      <c r="C42" s="24"/>
      <c r="D42" s="24"/>
      <c r="E42" s="24"/>
      <c r="F42" s="24"/>
      <c r="G42" s="24"/>
      <c r="H42" s="24"/>
      <c r="I42" s="24"/>
      <c r="J42" s="24"/>
      <c r="K42" s="24"/>
      <c r="L42" s="24"/>
      <c r="M42" s="340"/>
      <c r="N42"/>
    </row>
    <row r="43" spans="1:14" ht="13.5" customHeight="1">
      <c r="A43"/>
      <c r="B43"/>
      <c r="C43"/>
      <c r="D43"/>
      <c r="E43"/>
      <c r="F43"/>
      <c r="G43"/>
      <c r="H43"/>
      <c r="I43"/>
      <c r="J43"/>
      <c r="K43"/>
      <c r="L43"/>
      <c r="M43" s="376"/>
      <c r="N43"/>
    </row>
    <row r="44" spans="1:14" ht="13.5" customHeight="1">
      <c r="A44"/>
      <c r="B44"/>
      <c r="C44"/>
      <c r="D44"/>
      <c r="E44"/>
      <c r="F44"/>
      <c r="G44"/>
      <c r="H44"/>
      <c r="I44"/>
      <c r="J44"/>
      <c r="K44"/>
      <c r="L44"/>
      <c r="M44" s="376" t="s">
        <v>64</v>
      </c>
      <c r="N44"/>
    </row>
    <row r="45" spans="1:14" ht="13.5" customHeight="1">
      <c r="A45"/>
      <c r="B45"/>
      <c r="C45"/>
      <c r="D45"/>
      <c r="E45"/>
      <c r="F45"/>
      <c r="G45"/>
      <c r="H45"/>
      <c r="I45"/>
      <c r="J45"/>
      <c r="K45"/>
      <c r="L45"/>
      <c r="M45" s="376"/>
      <c r="N45"/>
    </row>
    <row r="46" spans="1:14" ht="13.5" customHeight="1">
      <c r="A46"/>
      <c r="B46"/>
      <c r="C46"/>
      <c r="D46"/>
      <c r="E46"/>
      <c r="F46"/>
      <c r="G46"/>
      <c r="H46"/>
      <c r="I46"/>
      <c r="J46"/>
      <c r="K46"/>
      <c r="L46"/>
      <c r="M46" s="376"/>
      <c r="N46"/>
    </row>
    <row r="47" spans="1:14" s="22" customFormat="1" ht="14">
      <c r="A47" s="270"/>
      <c r="B47" s="277"/>
      <c r="C47" s="270"/>
      <c r="D47" s="270"/>
      <c r="E47" s="270"/>
      <c r="F47" s="270"/>
      <c r="G47" s="270"/>
      <c r="H47" s="270"/>
      <c r="I47" s="270"/>
      <c r="J47" s="270"/>
      <c r="K47" s="270"/>
      <c r="L47" s="270"/>
      <c r="M47" s="378"/>
      <c r="N47" s="270"/>
    </row>
    <row r="48" spans="1:14">
      <c r="A48"/>
      <c r="B48" s="271"/>
      <c r="C48" s="271"/>
      <c r="D48" s="271"/>
      <c r="E48" s="271"/>
      <c r="F48" s="271"/>
      <c r="G48" s="271"/>
      <c r="H48" s="271"/>
      <c r="I48" s="271"/>
      <c r="J48" s="271"/>
      <c r="K48" s="271"/>
      <c r="L48" s="271"/>
      <c r="M48" s="379"/>
      <c r="N48"/>
    </row>
    <row r="49" spans="1:14">
      <c r="A49"/>
      <c r="B49" s="271"/>
      <c r="C49" s="271"/>
      <c r="D49" s="271"/>
      <c r="E49" s="271"/>
      <c r="F49" s="271"/>
      <c r="G49" s="271"/>
      <c r="H49" s="271"/>
      <c r="I49" s="271"/>
      <c r="J49" s="271"/>
      <c r="K49" s="271"/>
      <c r="L49" s="271"/>
      <c r="M49" s="271"/>
      <c r="N49"/>
    </row>
    <row r="50" spans="1:14">
      <c r="A50"/>
      <c r="B50" s="271"/>
      <c r="C50" s="271"/>
      <c r="D50" s="271"/>
      <c r="E50" s="271"/>
      <c r="F50" s="271"/>
      <c r="G50" s="271"/>
      <c r="H50" s="271"/>
      <c r="I50" s="271"/>
      <c r="J50" s="271"/>
      <c r="K50" s="271"/>
      <c r="L50" s="271"/>
      <c r="M50" s="271"/>
      <c r="N50"/>
    </row>
    <row r="51" spans="1:14" ht="13.5" customHeight="1">
      <c r="A51"/>
      <c r="B51" s="271"/>
      <c r="C51" s="271"/>
      <c r="D51" s="271"/>
      <c r="E51" s="271"/>
      <c r="F51" s="271"/>
      <c r="G51" s="271"/>
      <c r="H51" s="271"/>
      <c r="I51" s="271"/>
      <c r="J51" s="271"/>
      <c r="K51" s="271"/>
      <c r="L51" s="271"/>
      <c r="M51" s="271"/>
      <c r="N51"/>
    </row>
    <row r="52" spans="1:14" ht="13.5" customHeight="1">
      <c r="A52"/>
      <c r="B52" s="271"/>
      <c r="C52" s="271"/>
      <c r="D52" s="271"/>
      <c r="E52" s="271"/>
      <c r="F52" s="271"/>
      <c r="G52" s="271"/>
      <c r="H52" s="271"/>
      <c r="I52" s="271"/>
      <c r="J52" s="271"/>
      <c r="K52" s="271"/>
      <c r="L52" s="271"/>
      <c r="M52" s="271"/>
      <c r="N52"/>
    </row>
    <row r="53" spans="1:14" ht="13.5" customHeight="1">
      <c r="A53"/>
      <c r="B53" s="271"/>
      <c r="C53" s="271"/>
      <c r="D53" s="271"/>
      <c r="E53" s="271"/>
      <c r="F53" s="271"/>
      <c r="G53" s="271"/>
      <c r="H53" s="271"/>
      <c r="I53" s="271"/>
      <c r="J53" s="271"/>
      <c r="K53" s="271"/>
      <c r="L53" s="271"/>
      <c r="M53" s="271"/>
      <c r="N53"/>
    </row>
    <row r="54" spans="1:14" ht="13.5" customHeight="1">
      <c r="A54"/>
      <c r="B54" s="271"/>
      <c r="C54" s="271"/>
      <c r="D54" s="271"/>
      <c r="E54" s="271"/>
      <c r="F54" s="271"/>
      <c r="G54" s="271"/>
      <c r="H54" s="271"/>
      <c r="I54" s="271"/>
      <c r="J54" s="271"/>
      <c r="K54" s="271"/>
      <c r="L54" s="271"/>
      <c r="M54" s="271"/>
      <c r="N54"/>
    </row>
    <row r="55" spans="1:14" ht="13.5" customHeight="1">
      <c r="A55"/>
      <c r="B55" s="271"/>
      <c r="C55" s="271"/>
      <c r="D55" s="271"/>
      <c r="E55" s="271"/>
      <c r="F55" s="271"/>
      <c r="G55" s="271"/>
      <c r="H55" s="271"/>
      <c r="I55" s="271"/>
      <c r="J55" s="271"/>
      <c r="K55" s="271"/>
      <c r="L55" s="271"/>
      <c r="M55" s="271"/>
      <c r="N55"/>
    </row>
    <row r="56" spans="1:14" ht="13.5" customHeight="1">
      <c r="A56"/>
      <c r="B56" s="271"/>
      <c r="C56" s="271"/>
      <c r="D56" s="271"/>
      <c r="E56" s="271"/>
      <c r="F56" s="271"/>
      <c r="G56" s="271"/>
      <c r="H56" s="271"/>
      <c r="I56" s="271"/>
      <c r="J56" s="271"/>
      <c r="K56" s="271"/>
      <c r="L56" s="271"/>
      <c r="M56" s="271"/>
      <c r="N56"/>
    </row>
    <row r="57" spans="1:14" ht="13.5" customHeight="1">
      <c r="A57"/>
      <c r="B57" s="271"/>
      <c r="C57" s="271"/>
      <c r="D57" s="271"/>
      <c r="E57" s="271"/>
      <c r="F57" s="271"/>
      <c r="G57" s="271"/>
      <c r="H57" s="271"/>
      <c r="I57" s="271"/>
      <c r="J57" s="271"/>
      <c r="K57" s="271"/>
      <c r="L57" s="271"/>
      <c r="M57" s="271"/>
      <c r="N57"/>
    </row>
    <row r="58" spans="1:14" ht="13.5" customHeight="1">
      <c r="A58"/>
      <c r="B58" s="271"/>
      <c r="C58" s="271"/>
      <c r="D58" s="271"/>
      <c r="E58" s="271"/>
      <c r="F58" s="271"/>
      <c r="G58" s="271"/>
      <c r="H58" s="271"/>
      <c r="I58" s="271"/>
      <c r="J58" s="271"/>
      <c r="K58" s="271"/>
      <c r="L58" s="271"/>
      <c r="M58" s="271"/>
      <c r="N58"/>
    </row>
    <row r="59" spans="1:14" s="22" customFormat="1">
      <c r="A59" s="270"/>
      <c r="B59" s="291"/>
      <c r="C59" s="270"/>
      <c r="D59" s="270"/>
      <c r="E59" s="270"/>
      <c r="F59" s="270"/>
      <c r="G59" s="270"/>
      <c r="H59" s="270"/>
      <c r="I59" s="270"/>
      <c r="J59" s="270"/>
      <c r="K59" s="270"/>
      <c r="L59" s="270"/>
      <c r="M59" s="270"/>
      <c r="N59" s="270"/>
    </row>
    <row r="60" spans="1:14" ht="14">
      <c r="A60"/>
      <c r="B60" s="295"/>
      <c r="C60" s="278"/>
      <c r="D60"/>
      <c r="E60"/>
      <c r="F60"/>
      <c r="G60"/>
      <c r="H60"/>
      <c r="I60"/>
      <c r="J60"/>
      <c r="K60"/>
      <c r="L60"/>
      <c r="M60"/>
      <c r="N60"/>
    </row>
    <row r="61" spans="1:14" ht="14">
      <c r="A61"/>
      <c r="B61" s="295"/>
      <c r="C61" s="278"/>
      <c r="D61"/>
      <c r="E61"/>
      <c r="F61"/>
      <c r="G61"/>
      <c r="H61"/>
      <c r="I61"/>
      <c r="J61"/>
      <c r="K61"/>
      <c r="L61"/>
      <c r="M61"/>
      <c r="N61"/>
    </row>
    <row r="62" spans="1:14" ht="14">
      <c r="A62"/>
      <c r="B62" s="295"/>
      <c r="C62" s="278"/>
      <c r="D62"/>
      <c r="E62"/>
      <c r="F62"/>
      <c r="G62"/>
      <c r="H62"/>
      <c r="I62"/>
      <c r="J62"/>
      <c r="K62"/>
      <c r="L62"/>
      <c r="M62"/>
      <c r="N62"/>
    </row>
    <row r="63" spans="1:14" ht="14">
      <c r="A63"/>
      <c r="B63" s="295"/>
      <c r="C63" s="278"/>
      <c r="D63"/>
      <c r="E63"/>
      <c r="F63"/>
      <c r="G63"/>
      <c r="H63"/>
      <c r="I63"/>
      <c r="J63"/>
      <c r="K63"/>
      <c r="L63"/>
      <c r="M63"/>
      <c r="N63"/>
    </row>
    <row r="64" spans="1:14" ht="14">
      <c r="A64"/>
      <c r="B64" s="295"/>
      <c r="C64" s="278"/>
      <c r="D64"/>
      <c r="E64"/>
      <c r="F64"/>
      <c r="G64"/>
      <c r="H64"/>
      <c r="I64"/>
      <c r="J64"/>
      <c r="K64"/>
      <c r="L64"/>
      <c r="M64"/>
      <c r="N64"/>
    </row>
    <row r="65" spans="1:14" ht="14">
      <c r="A65"/>
      <c r="B65" s="295"/>
      <c r="C65" s="278"/>
      <c r="D65"/>
      <c r="E65"/>
      <c r="F65"/>
      <c r="G65"/>
      <c r="H65"/>
      <c r="I65"/>
      <c r="J65"/>
      <c r="K65"/>
      <c r="L65"/>
      <c r="M65"/>
      <c r="N65"/>
    </row>
    <row r="66" spans="1:14" ht="19">
      <c r="A66" s="715" t="s">
        <v>1</v>
      </c>
      <c r="B66" s="715"/>
      <c r="C66" s="715"/>
      <c r="D66" s="715"/>
      <c r="E66" s="715"/>
      <c r="F66" s="715"/>
      <c r="G66" s="715"/>
      <c r="H66" s="715"/>
      <c r="I66" s="715"/>
      <c r="J66" s="715"/>
      <c r="K66" s="715"/>
      <c r="L66" s="715"/>
      <c r="M66" s="715"/>
      <c r="N66" s="715"/>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71" priority="1">
      <formula>$D$17="○"</formula>
    </cfRule>
  </conditionalFormatting>
  <conditionalFormatting sqref="D11:L22 D29:L34">
    <cfRule type="expression" dxfId="70" priority="3">
      <formula>$D$23="○"</formula>
    </cfRule>
  </conditionalFormatting>
  <conditionalFormatting sqref="D11:L28">
    <cfRule type="expression" dxfId="69" priority="4">
      <formula>$D$29="○"</formula>
    </cfRule>
  </conditionalFormatting>
  <conditionalFormatting sqref="D17:L34">
    <cfRule type="expression" dxfId="68"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3FBB2-1A46-455E-98D3-041E924307F5}">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235</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ht="23.5">
      <c r="A5"/>
      <c r="B5"/>
      <c r="C5"/>
      <c r="D5"/>
      <c r="E5"/>
      <c r="F5"/>
      <c r="G5"/>
      <c r="H5"/>
      <c r="I5"/>
      <c r="J5"/>
      <c r="K5" s="1514"/>
      <c r="L5" s="1514"/>
      <c r="M5" s="1514"/>
      <c r="N5"/>
    </row>
    <row r="6" spans="1:33" ht="13.5" customHeight="1">
      <c r="A6"/>
      <c r="B6"/>
      <c r="C6"/>
      <c r="D6"/>
      <c r="E6"/>
      <c r="F6"/>
      <c r="G6"/>
      <c r="H6"/>
      <c r="I6"/>
      <c r="J6"/>
      <c r="K6"/>
      <c r="L6"/>
      <c r="M6"/>
      <c r="N6"/>
      <c r="Q6" s="1515"/>
      <c r="R6" s="1515"/>
      <c r="S6" s="1515"/>
      <c r="T6" s="1515"/>
      <c r="U6" s="1515"/>
      <c r="V6" s="1515"/>
      <c r="W6" s="1515"/>
    </row>
    <row r="7" spans="1:33">
      <c r="A7"/>
      <c r="B7"/>
      <c r="C7"/>
      <c r="D7"/>
      <c r="E7"/>
      <c r="F7"/>
      <c r="G7"/>
      <c r="H7"/>
      <c r="I7"/>
      <c r="J7"/>
      <c r="K7"/>
      <c r="L7"/>
      <c r="M7"/>
      <c r="N7"/>
      <c r="Q7" s="1515"/>
      <c r="R7" s="1515"/>
      <c r="S7" s="1515"/>
      <c r="T7" s="1515"/>
      <c r="U7" s="1515"/>
      <c r="V7" s="1515"/>
      <c r="W7" s="1515"/>
    </row>
    <row r="8" spans="1:33" ht="16.5">
      <c r="A8" s="929" t="s">
        <v>465</v>
      </c>
      <c r="B8" s="929"/>
      <c r="C8" s="929"/>
      <c r="D8" s="929"/>
      <c r="E8" s="929"/>
      <c r="F8" s="929"/>
      <c r="G8" s="929"/>
      <c r="H8" s="929"/>
      <c r="I8" s="929"/>
      <c r="J8" s="929"/>
      <c r="K8" s="929"/>
      <c r="L8" s="929"/>
      <c r="M8" s="929"/>
      <c r="N8"/>
      <c r="Q8" s="1515"/>
      <c r="R8" s="1515"/>
      <c r="S8" s="1515"/>
      <c r="T8" s="1515"/>
      <c r="U8" s="1515"/>
      <c r="V8" s="1515"/>
      <c r="W8" s="1515"/>
    </row>
    <row r="9" spans="1:33" ht="12.75" customHeight="1">
      <c r="A9" s="341"/>
      <c r="B9" s="341"/>
      <c r="C9" s="341"/>
      <c r="D9" s="341"/>
      <c r="E9" s="341"/>
      <c r="F9" s="341"/>
      <c r="G9" s="341"/>
      <c r="H9" s="341"/>
      <c r="I9" s="341"/>
      <c r="J9" s="341"/>
      <c r="K9" s="341"/>
      <c r="L9" s="341"/>
      <c r="M9" s="341"/>
      <c r="N9"/>
      <c r="Q9" s="1515"/>
      <c r="R9" s="1515"/>
      <c r="S9" s="1515"/>
      <c r="T9" s="1515"/>
      <c r="U9" s="1515"/>
      <c r="V9" s="1515"/>
      <c r="W9" s="1515"/>
    </row>
    <row r="10" spans="1:33">
      <c r="A10" s="3"/>
      <c r="B10" s="3"/>
      <c r="C10" s="3"/>
      <c r="D10" s="3"/>
      <c r="E10" s="3"/>
      <c r="F10" s="3"/>
      <c r="G10" s="3"/>
      <c r="H10" s="3"/>
      <c r="I10" s="3"/>
      <c r="J10" s="3"/>
      <c r="K10" s="3"/>
      <c r="L10" s="3"/>
      <c r="M10" s="3"/>
      <c r="N10"/>
    </row>
    <row r="11" spans="1:33" ht="17.149999999999999" customHeight="1">
      <c r="A11"/>
      <c r="B11" s="1400" t="s">
        <v>466</v>
      </c>
      <c r="C11" s="1401"/>
      <c r="D11" s="607"/>
      <c r="E11" s="608"/>
      <c r="F11" s="1534" t="s">
        <v>467</v>
      </c>
      <c r="G11" s="1535"/>
      <c r="H11" s="1535"/>
      <c r="I11" s="1535"/>
      <c r="J11" s="1535"/>
      <c r="K11" s="1535"/>
      <c r="L11" s="1536"/>
      <c r="M11" s="274"/>
      <c r="N11"/>
    </row>
    <row r="12" spans="1:33" ht="17.149999999999999" customHeight="1">
      <c r="A12"/>
      <c r="B12" s="1402"/>
      <c r="C12" s="1403"/>
      <c r="D12" s="609"/>
      <c r="E12" s="610"/>
      <c r="F12" s="1537"/>
      <c r="G12" s="1538"/>
      <c r="H12" s="1538"/>
      <c r="I12" s="1538"/>
      <c r="J12" s="1538"/>
      <c r="K12" s="1538"/>
      <c r="L12" s="1539"/>
      <c r="M12" s="274"/>
      <c r="N12" s="406"/>
    </row>
    <row r="13" spans="1:33" ht="17.149999999999999" customHeight="1">
      <c r="A13"/>
      <c r="B13" s="1402"/>
      <c r="C13" s="1403"/>
      <c r="D13" s="609"/>
      <c r="E13" s="610"/>
      <c r="F13" s="1537"/>
      <c r="G13" s="1538"/>
      <c r="H13" s="1538"/>
      <c r="I13" s="1538"/>
      <c r="J13" s="1538"/>
      <c r="K13" s="1538"/>
      <c r="L13" s="1539"/>
      <c r="M13" s="274"/>
      <c r="N13"/>
    </row>
    <row r="14" spans="1:33" ht="17.149999999999999" customHeight="1">
      <c r="A14"/>
      <c r="B14" s="1402"/>
      <c r="C14" s="1403"/>
      <c r="D14" s="611"/>
      <c r="E14" s="612"/>
      <c r="F14" s="1540"/>
      <c r="G14" s="1541"/>
      <c r="H14" s="1541"/>
      <c r="I14" s="1541"/>
      <c r="J14" s="1541"/>
      <c r="K14" s="1541"/>
      <c r="L14" s="1542"/>
      <c r="M14" s="274"/>
      <c r="N14"/>
    </row>
    <row r="15" spans="1:33" ht="17.149999999999999" customHeight="1">
      <c r="A15"/>
      <c r="B15" s="1402"/>
      <c r="C15" s="1403"/>
      <c r="D15" s="607"/>
      <c r="E15" s="608"/>
      <c r="F15" s="613" t="s">
        <v>8</v>
      </c>
      <c r="G15" s="613"/>
      <c r="H15" s="613"/>
      <c r="I15" s="613"/>
      <c r="J15" s="613"/>
      <c r="K15" s="613"/>
      <c r="L15" s="614"/>
      <c r="M15" s="274"/>
      <c r="N15"/>
    </row>
    <row r="16" spans="1:33" ht="17.149999999999999" customHeight="1">
      <c r="A16"/>
      <c r="B16" s="1402"/>
      <c r="C16" s="1403"/>
      <c r="D16" s="609"/>
      <c r="E16" s="610"/>
      <c r="F16" s="615"/>
      <c r="G16" s="615"/>
      <c r="H16" s="615"/>
      <c r="I16" s="615"/>
      <c r="J16" s="615"/>
      <c r="K16" s="615"/>
      <c r="L16" s="616"/>
      <c r="M16" s="274"/>
      <c r="N16"/>
    </row>
    <row r="17" spans="1:14" ht="17.149999999999999" customHeight="1">
      <c r="A17"/>
      <c r="B17" s="1402"/>
      <c r="C17" s="1403"/>
      <c r="D17" s="609"/>
      <c r="E17" s="610"/>
      <c r="F17" s="615"/>
      <c r="G17" s="615"/>
      <c r="H17" s="615"/>
      <c r="I17" s="615"/>
      <c r="J17" s="615"/>
      <c r="K17" s="615"/>
      <c r="L17" s="616"/>
      <c r="M17" s="274"/>
      <c r="N17"/>
    </row>
    <row r="18" spans="1:14" ht="17.149999999999999" customHeight="1">
      <c r="A18"/>
      <c r="B18" s="1404"/>
      <c r="C18" s="1405"/>
      <c r="D18" s="611"/>
      <c r="E18" s="612"/>
      <c r="F18" s="617"/>
      <c r="G18" s="617"/>
      <c r="H18" s="617"/>
      <c r="I18" s="617"/>
      <c r="J18" s="617"/>
      <c r="K18" s="617"/>
      <c r="L18" s="618"/>
      <c r="M18"/>
      <c r="N18"/>
    </row>
    <row r="19" spans="1:14">
      <c r="A19"/>
      <c r="B19"/>
      <c r="C19"/>
      <c r="D19" s="21" t="str">
        <f>IF(COUNTBLANK(D11:E18)=16,"　↑　該当する方に○",IF(COUNTBLANK(D11:E18)=14,"　↑　どちらか一方に○",""))</f>
        <v>　↑　該当する方に○</v>
      </c>
      <c r="E19" s="6"/>
      <c r="F19"/>
      <c r="G19"/>
      <c r="H19"/>
      <c r="I19"/>
      <c r="J19"/>
      <c r="K19"/>
      <c r="L19"/>
      <c r="M19"/>
      <c r="N19"/>
    </row>
    <row r="20" spans="1:14">
      <c r="A20"/>
      <c r="B20"/>
      <c r="C20"/>
      <c r="D20" s="25"/>
      <c r="E20"/>
      <c r="F20"/>
      <c r="G20"/>
      <c r="H20"/>
      <c r="I20"/>
      <c r="J20"/>
      <c r="K20"/>
      <c r="L20"/>
      <c r="M20"/>
      <c r="N20"/>
    </row>
    <row r="21" spans="1:14" s="22" customFormat="1" ht="14">
      <c r="A21" s="270"/>
      <c r="B21" s="338" t="s">
        <v>2</v>
      </c>
      <c r="C21" s="270"/>
      <c r="D21" s="270"/>
      <c r="E21" s="270"/>
      <c r="F21" s="270"/>
      <c r="G21" s="270"/>
      <c r="H21" s="270"/>
      <c r="I21" s="270"/>
      <c r="J21" s="270"/>
      <c r="K21" s="270"/>
      <c r="L21" s="270"/>
      <c r="M21" s="270"/>
      <c r="N21" s="270"/>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294"/>
      <c r="C26"/>
      <c r="D26"/>
      <c r="E26"/>
      <c r="F26"/>
      <c r="G26"/>
      <c r="H26"/>
      <c r="I26"/>
      <c r="J26"/>
      <c r="K26"/>
      <c r="L26"/>
      <c r="M26"/>
      <c r="N26"/>
    </row>
    <row r="27" spans="1:14">
      <c r="A27"/>
      <c r="B27"/>
      <c r="C27"/>
      <c r="D27"/>
      <c r="E27"/>
      <c r="F27"/>
      <c r="G27"/>
      <c r="H27"/>
      <c r="I27"/>
      <c r="J27"/>
      <c r="K27"/>
      <c r="L27"/>
      <c r="M27"/>
      <c r="N27"/>
    </row>
    <row r="28" spans="1:14" s="22" customFormat="1" ht="14">
      <c r="A28" s="270"/>
      <c r="B28" s="294"/>
      <c r="C28" s="295"/>
      <c r="D28" s="270"/>
      <c r="E28" s="270"/>
      <c r="F28" s="270"/>
      <c r="G28" s="270"/>
      <c r="H28" s="270"/>
      <c r="I28" s="270"/>
      <c r="J28" s="270"/>
      <c r="K28" s="270"/>
      <c r="L28" s="270"/>
      <c r="M28" s="270"/>
      <c r="N28" s="270"/>
    </row>
    <row r="29" spans="1:14" ht="14">
      <c r="A29"/>
      <c r="B29" s="295"/>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715" t="s">
        <v>1</v>
      </c>
      <c r="B59" s="715"/>
      <c r="C59" s="715"/>
      <c r="D59" s="715"/>
      <c r="E59" s="715"/>
      <c r="F59" s="715"/>
      <c r="G59" s="715"/>
      <c r="H59" s="715"/>
      <c r="I59" s="715"/>
      <c r="J59" s="715"/>
      <c r="K59" s="715"/>
      <c r="L59" s="715"/>
      <c r="M59" s="715"/>
      <c r="N59" s="715"/>
    </row>
    <row r="60" spans="1:14" ht="22.5" customHeight="1"/>
  </sheetData>
  <sheetProtection sheet="1" selectLockedCells="1"/>
  <mergeCells count="11">
    <mergeCell ref="A59:N59"/>
    <mergeCell ref="K1:M1"/>
    <mergeCell ref="K2:M4"/>
    <mergeCell ref="K5:M5"/>
    <mergeCell ref="Q6:W9"/>
    <mergeCell ref="A8:M8"/>
    <mergeCell ref="B11:C18"/>
    <mergeCell ref="D11:E14"/>
    <mergeCell ref="F11:L14"/>
    <mergeCell ref="D15:E18"/>
    <mergeCell ref="F15:L18"/>
  </mergeCells>
  <phoneticPr fontId="10"/>
  <conditionalFormatting sqref="D11:L14">
    <cfRule type="expression" dxfId="67" priority="1">
      <formula>$D$15="○"</formula>
    </cfRule>
  </conditionalFormatting>
  <conditionalFormatting sqref="D15:L18">
    <cfRule type="expression" dxfId="66" priority="5">
      <formula>$D$11="○"</formula>
    </cfRule>
  </conditionalFormatting>
  <dataValidations count="2">
    <dataValidation type="list" allowBlank="1" showInputMessage="1" showErrorMessage="1" sqref="D17:E18" xr:uid="{2F41A209-A81A-42FE-A105-D42A7552B11E}">
      <formula1>$N$11:$N$12</formula1>
    </dataValidation>
    <dataValidation type="list" allowBlank="1" showInputMessage="1" showErrorMessage="1" sqref="D11:E16" xr:uid="{ED2C06CC-9E03-4ABA-BD2E-6E11D7592D7E}">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R62"/>
  <sheetViews>
    <sheetView showGridLines="0" topLeftCell="A13" zoomScale="80" zoomScaleNormal="80" zoomScaleSheetLayoutView="100" workbookViewId="0">
      <selection activeCell="F13" sqref="F13:I13"/>
    </sheetView>
  </sheetViews>
  <sheetFormatPr defaultColWidth="6.453125" defaultRowHeight="13"/>
  <cols>
    <col min="1" max="1" width="2.453125" style="1" customWidth="1"/>
    <col min="2" max="2" width="1.453125" style="1" customWidth="1"/>
    <col min="3" max="3" width="3.08984375" style="1" customWidth="1"/>
    <col min="4" max="4" width="1.453125" style="1" customWidth="1"/>
    <col min="5" max="5" width="6.453125" style="1" customWidth="1"/>
    <col min="6" max="9" width="6.453125" style="1"/>
    <col min="10" max="12" width="6.453125" style="1" customWidth="1"/>
    <col min="13" max="16" width="6.453125" style="1"/>
    <col min="17" max="17" width="2.453125" style="1" customWidth="1"/>
    <col min="18" max="18" width="3.7265625" style="1" customWidth="1"/>
    <col min="19" max="16384" width="6.453125" style="1"/>
  </cols>
  <sheetData>
    <row r="1" spans="1:17" ht="26" thickBot="1">
      <c r="A1"/>
      <c r="B1"/>
      <c r="C1"/>
      <c r="D1"/>
      <c r="E1"/>
      <c r="F1"/>
      <c r="G1"/>
      <c r="H1"/>
      <c r="I1"/>
      <c r="J1"/>
      <c r="K1"/>
      <c r="L1"/>
      <c r="M1" s="405"/>
      <c r="N1" s="586" t="s">
        <v>542</v>
      </c>
      <c r="O1" s="586"/>
      <c r="P1" s="586"/>
      <c r="Q1"/>
    </row>
    <row r="2" spans="1:17" ht="13.5" customHeight="1" thickTop="1">
      <c r="A2"/>
      <c r="B2" s="759" t="s">
        <v>12</v>
      </c>
      <c r="C2" s="760"/>
      <c r="D2" s="760"/>
      <c r="E2" s="760"/>
      <c r="F2" s="761"/>
      <c r="G2"/>
      <c r="H2"/>
      <c r="I2"/>
      <c r="J2"/>
      <c r="K2"/>
      <c r="L2"/>
      <c r="M2"/>
      <c r="N2" s="750" t="s">
        <v>20</v>
      </c>
      <c r="O2" s="751"/>
      <c r="P2" s="752"/>
      <c r="Q2"/>
    </row>
    <row r="3" spans="1:17" ht="13.5" customHeight="1">
      <c r="A3"/>
      <c r="B3" s="762"/>
      <c r="C3" s="763"/>
      <c r="D3" s="763"/>
      <c r="E3" s="763"/>
      <c r="F3" s="764"/>
      <c r="G3"/>
      <c r="H3"/>
      <c r="I3"/>
      <c r="J3"/>
      <c r="K3"/>
      <c r="L3"/>
      <c r="M3"/>
      <c r="N3" s="753"/>
      <c r="O3" s="754"/>
      <c r="P3" s="755"/>
      <c r="Q3"/>
    </row>
    <row r="4" spans="1:17" ht="14.25" customHeight="1" thickBot="1">
      <c r="A4"/>
      <c r="B4" s="765"/>
      <c r="C4" s="766"/>
      <c r="D4" s="766"/>
      <c r="E4" s="766"/>
      <c r="F4" s="767"/>
      <c r="G4"/>
      <c r="H4"/>
      <c r="I4"/>
      <c r="J4"/>
      <c r="K4"/>
      <c r="L4"/>
      <c r="M4"/>
      <c r="N4" s="756"/>
      <c r="O4" s="757"/>
      <c r="P4" s="758"/>
      <c r="Q4"/>
    </row>
    <row r="5" spans="1:17">
      <c r="A5"/>
      <c r="B5"/>
      <c r="C5"/>
      <c r="D5"/>
      <c r="E5"/>
      <c r="F5"/>
      <c r="G5"/>
      <c r="H5"/>
      <c r="I5"/>
      <c r="J5"/>
      <c r="K5"/>
      <c r="L5"/>
      <c r="M5"/>
      <c r="N5"/>
      <c r="O5"/>
      <c r="P5"/>
      <c r="Q5"/>
    </row>
    <row r="6" spans="1:17">
      <c r="A6"/>
      <c r="B6"/>
      <c r="C6"/>
      <c r="D6"/>
      <c r="E6"/>
      <c r="F6"/>
      <c r="G6"/>
      <c r="H6"/>
      <c r="I6"/>
      <c r="J6"/>
      <c r="K6"/>
      <c r="L6"/>
      <c r="M6"/>
      <c r="N6"/>
      <c r="O6"/>
      <c r="P6"/>
      <c r="Q6"/>
    </row>
    <row r="7" spans="1:17" ht="16.5">
      <c r="A7"/>
      <c r="B7"/>
      <c r="C7"/>
      <c r="D7" s="605" t="s">
        <v>19</v>
      </c>
      <c r="E7" s="605"/>
      <c r="F7" s="605"/>
      <c r="G7" s="605"/>
      <c r="H7" s="605"/>
      <c r="I7" s="605"/>
      <c r="J7" s="605"/>
      <c r="K7" s="605"/>
      <c r="L7" s="605"/>
      <c r="M7" s="605"/>
      <c r="N7" s="605"/>
      <c r="O7" s="605"/>
      <c r="P7" s="605"/>
      <c r="Q7"/>
    </row>
    <row r="8" spans="1:17" ht="16.5">
      <c r="A8"/>
      <c r="B8"/>
      <c r="C8"/>
      <c r="D8" s="268"/>
      <c r="E8" s="268"/>
      <c r="F8" s="268"/>
      <c r="G8" s="268"/>
      <c r="H8" s="268"/>
      <c r="I8" s="268"/>
      <c r="J8" s="268"/>
      <c r="K8" s="268"/>
      <c r="L8" s="268"/>
      <c r="M8" s="268"/>
      <c r="N8" s="268"/>
      <c r="O8" s="268"/>
      <c r="P8" s="268"/>
      <c r="Q8"/>
    </row>
    <row r="9" spans="1:17">
      <c r="A9"/>
      <c r="B9"/>
      <c r="C9"/>
      <c r="D9" s="3"/>
      <c r="E9" s="3"/>
      <c r="F9" s="3"/>
      <c r="G9" s="3"/>
      <c r="H9" s="3"/>
      <c r="I9" s="3"/>
      <c r="J9" s="3"/>
      <c r="K9" s="3"/>
      <c r="L9" s="3"/>
      <c r="M9" s="3"/>
      <c r="N9" s="3"/>
      <c r="O9" s="3"/>
      <c r="P9" s="3"/>
      <c r="Q9"/>
    </row>
    <row r="10" spans="1:17">
      <c r="A10"/>
      <c r="B10" s="716" t="s">
        <v>18</v>
      </c>
      <c r="C10" s="717"/>
      <c r="D10" s="717"/>
      <c r="E10" s="718"/>
      <c r="F10" s="744"/>
      <c r="G10" s="745"/>
      <c r="H10" s="745"/>
      <c r="I10" s="745"/>
      <c r="J10" s="121"/>
      <c r="K10" s="746" t="s">
        <v>299</v>
      </c>
      <c r="L10" s="747"/>
      <c r="M10" s="725"/>
      <c r="N10" s="725"/>
      <c r="O10" s="725"/>
      <c r="P10" s="726"/>
      <c r="Q10"/>
    </row>
    <row r="11" spans="1:17" ht="13.5" customHeight="1">
      <c r="A11"/>
      <c r="B11" s="727" t="s">
        <v>298</v>
      </c>
      <c r="C11" s="728"/>
      <c r="D11" s="728"/>
      <c r="E11" s="729"/>
      <c r="F11" s="732"/>
      <c r="G11" s="733"/>
      <c r="H11" s="733"/>
      <c r="I11" s="733"/>
      <c r="J11" s="121"/>
      <c r="K11" s="736" t="s">
        <v>300</v>
      </c>
      <c r="L11" s="737"/>
      <c r="M11" s="740"/>
      <c r="N11" s="740"/>
      <c r="O11" s="740"/>
      <c r="P11" s="741"/>
      <c r="Q11"/>
    </row>
    <row r="12" spans="1:17" ht="13.5" customHeight="1">
      <c r="A12"/>
      <c r="B12" s="730"/>
      <c r="C12" s="502"/>
      <c r="D12" s="502"/>
      <c r="E12" s="731"/>
      <c r="F12" s="734"/>
      <c r="G12" s="735"/>
      <c r="H12" s="735"/>
      <c r="I12" s="735"/>
      <c r="J12" s="121"/>
      <c r="K12" s="738"/>
      <c r="L12" s="739"/>
      <c r="M12" s="742"/>
      <c r="N12" s="742"/>
      <c r="O12" s="742"/>
      <c r="P12" s="743"/>
      <c r="Q12"/>
    </row>
    <row r="13" spans="1:17">
      <c r="A13"/>
      <c r="B13" s="716" t="s">
        <v>302</v>
      </c>
      <c r="C13" s="717"/>
      <c r="D13" s="717"/>
      <c r="E13" s="718"/>
      <c r="F13" s="719"/>
      <c r="G13" s="720"/>
      <c r="H13" s="720"/>
      <c r="I13" s="721"/>
      <c r="J13" s="122"/>
      <c r="K13" s="123"/>
      <c r="L13" s="123"/>
      <c r="M13" s="124" t="s">
        <v>303</v>
      </c>
      <c r="N13" s="124"/>
      <c r="O13" s="124"/>
      <c r="P13" s="124"/>
      <c r="Q13"/>
    </row>
    <row r="14" spans="1:17">
      <c r="A14"/>
      <c r="B14"/>
      <c r="C14"/>
      <c r="D14"/>
      <c r="E14"/>
      <c r="F14" t="s">
        <v>301</v>
      </c>
      <c r="G14"/>
      <c r="H14"/>
      <c r="I14"/>
      <c r="J14"/>
      <c r="K14"/>
      <c r="L14"/>
      <c r="M14"/>
      <c r="N14"/>
      <c r="O14"/>
      <c r="P14"/>
      <c r="Q14"/>
    </row>
    <row r="15" spans="1:17">
      <c r="A15"/>
      <c r="B15"/>
      <c r="C15"/>
      <c r="D15"/>
      <c r="E15"/>
      <c r="F15"/>
      <c r="G15"/>
      <c r="H15"/>
      <c r="I15"/>
      <c r="J15"/>
      <c r="K15"/>
      <c r="L15"/>
      <c r="M15"/>
      <c r="N15"/>
      <c r="O15"/>
      <c r="P15"/>
      <c r="Q15"/>
    </row>
    <row r="16" spans="1:17">
      <c r="A16"/>
      <c r="B16"/>
      <c r="C16"/>
      <c r="D16"/>
      <c r="E16"/>
      <c r="F16"/>
      <c r="G16"/>
      <c r="H16"/>
      <c r="I16"/>
      <c r="J16"/>
      <c r="K16"/>
      <c r="L16"/>
      <c r="M16"/>
      <c r="N16"/>
      <c r="O16"/>
      <c r="P16"/>
      <c r="Q16"/>
    </row>
    <row r="17" spans="1:18">
      <c r="A17"/>
      <c r="B17"/>
      <c r="C17"/>
      <c r="D17"/>
      <c r="E17" s="501"/>
      <c r="F17" s="501"/>
      <c r="G17" s="749"/>
      <c r="H17" s="749"/>
      <c r="I17" s="749"/>
      <c r="J17" s="749"/>
      <c r="K17" s="749"/>
      <c r="L17" s="749"/>
      <c r="M17" s="749"/>
      <c r="N17" s="749"/>
      <c r="O17" s="749"/>
      <c r="P17"/>
      <c r="Q17"/>
    </row>
    <row r="18" spans="1:18" ht="13.5" customHeight="1">
      <c r="A18"/>
      <c r="B18" s="716" t="s">
        <v>18</v>
      </c>
      <c r="C18" s="717"/>
      <c r="D18" s="717"/>
      <c r="E18" s="718"/>
      <c r="F18" s="744"/>
      <c r="G18" s="745"/>
      <c r="H18" s="745"/>
      <c r="I18" s="745"/>
      <c r="J18" s="121"/>
      <c r="K18" s="746" t="s">
        <v>299</v>
      </c>
      <c r="L18" s="747"/>
      <c r="M18" s="725"/>
      <c r="N18" s="725"/>
      <c r="O18" s="725"/>
      <c r="P18" s="726"/>
      <c r="Q18"/>
    </row>
    <row r="19" spans="1:18" ht="13.5" customHeight="1">
      <c r="A19"/>
      <c r="B19" s="727" t="s">
        <v>298</v>
      </c>
      <c r="C19" s="728"/>
      <c r="D19" s="728"/>
      <c r="E19" s="729"/>
      <c r="F19" s="732"/>
      <c r="G19" s="733"/>
      <c r="H19" s="733"/>
      <c r="I19" s="733"/>
      <c r="J19" s="121"/>
      <c r="K19" s="736" t="s">
        <v>300</v>
      </c>
      <c r="L19" s="737"/>
      <c r="M19" s="740"/>
      <c r="N19" s="740"/>
      <c r="O19" s="740"/>
      <c r="P19" s="741"/>
      <c r="Q19"/>
    </row>
    <row r="20" spans="1:18">
      <c r="A20"/>
      <c r="B20" s="730"/>
      <c r="C20" s="502"/>
      <c r="D20" s="502"/>
      <c r="E20" s="731"/>
      <c r="F20" s="734"/>
      <c r="G20" s="735"/>
      <c r="H20" s="735"/>
      <c r="I20" s="735"/>
      <c r="J20" s="121"/>
      <c r="K20" s="738"/>
      <c r="L20" s="739"/>
      <c r="M20" s="742"/>
      <c r="N20" s="742"/>
      <c r="O20" s="742"/>
      <c r="P20" s="743"/>
      <c r="Q20"/>
    </row>
    <row r="21" spans="1:18">
      <c r="A21"/>
      <c r="B21" s="716" t="s">
        <v>302</v>
      </c>
      <c r="C21" s="717"/>
      <c r="D21" s="717"/>
      <c r="E21" s="718"/>
      <c r="F21" s="719"/>
      <c r="G21" s="720"/>
      <c r="H21" s="720"/>
      <c r="I21" s="721"/>
      <c r="J21" s="122"/>
      <c r="K21" s="123"/>
      <c r="L21" s="123"/>
      <c r="M21" s="124" t="s">
        <v>303</v>
      </c>
      <c r="N21" s="124"/>
      <c r="O21" s="124"/>
      <c r="P21" s="124"/>
      <c r="Q21"/>
    </row>
    <row r="22" spans="1:18">
      <c r="A22"/>
      <c r="B22"/>
      <c r="C22"/>
      <c r="D22"/>
      <c r="E22"/>
      <c r="F22" t="s">
        <v>301</v>
      </c>
      <c r="G22"/>
      <c r="H22"/>
      <c r="I22"/>
      <c r="J22"/>
      <c r="K22"/>
      <c r="L22"/>
      <c r="M22"/>
      <c r="N22"/>
      <c r="O22"/>
      <c r="P22"/>
      <c r="Q22"/>
    </row>
    <row r="23" spans="1:18">
      <c r="A23"/>
      <c r="B23"/>
      <c r="C23"/>
      <c r="D23"/>
      <c r="E23"/>
      <c r="F23"/>
      <c r="G23"/>
      <c r="H23"/>
      <c r="I23"/>
      <c r="J23"/>
      <c r="K23"/>
      <c r="L23"/>
      <c r="M23"/>
      <c r="N23"/>
      <c r="O23"/>
      <c r="P23"/>
      <c r="Q23"/>
    </row>
    <row r="24" spans="1:18">
      <c r="A24"/>
      <c r="B24"/>
      <c r="C24"/>
      <c r="D24"/>
      <c r="E24" s="501"/>
      <c r="F24" s="501"/>
      <c r="G24" s="749"/>
      <c r="H24" s="749"/>
      <c r="I24" s="749"/>
      <c r="J24" s="749"/>
      <c r="K24" s="749"/>
      <c r="L24" s="749"/>
      <c r="M24" s="749"/>
      <c r="N24" s="749"/>
      <c r="O24" s="749"/>
      <c r="P24"/>
      <c r="Q24"/>
    </row>
    <row r="25" spans="1:18" ht="13.5" customHeight="1">
      <c r="A25"/>
      <c r="B25" s="716" t="s">
        <v>18</v>
      </c>
      <c r="C25" s="717"/>
      <c r="D25" s="717"/>
      <c r="E25" s="718"/>
      <c r="F25" s="744"/>
      <c r="G25" s="745"/>
      <c r="H25" s="745"/>
      <c r="I25" s="745"/>
      <c r="J25" s="121"/>
      <c r="K25" s="746" t="s">
        <v>299</v>
      </c>
      <c r="L25" s="747"/>
      <c r="M25" s="725"/>
      <c r="N25" s="725"/>
      <c r="O25" s="725"/>
      <c r="P25" s="726"/>
      <c r="Q25"/>
    </row>
    <row r="26" spans="1:18" ht="13.5" customHeight="1">
      <c r="A26"/>
      <c r="B26" s="727" t="s">
        <v>298</v>
      </c>
      <c r="C26" s="728"/>
      <c r="D26" s="728"/>
      <c r="E26" s="729"/>
      <c r="F26" s="732"/>
      <c r="G26" s="733"/>
      <c r="H26" s="733"/>
      <c r="I26" s="733"/>
      <c r="J26" s="121"/>
      <c r="K26" s="736" t="s">
        <v>300</v>
      </c>
      <c r="L26" s="737"/>
      <c r="M26" s="740"/>
      <c r="N26" s="740"/>
      <c r="O26" s="740"/>
      <c r="P26" s="741"/>
      <c r="Q26"/>
    </row>
    <row r="27" spans="1:18">
      <c r="A27"/>
      <c r="B27" s="730"/>
      <c r="C27" s="502"/>
      <c r="D27" s="502"/>
      <c r="E27" s="731"/>
      <c r="F27" s="734"/>
      <c r="G27" s="735"/>
      <c r="H27" s="735"/>
      <c r="I27" s="735"/>
      <c r="J27" s="121"/>
      <c r="K27" s="738"/>
      <c r="L27" s="739"/>
      <c r="M27" s="742"/>
      <c r="N27" s="742"/>
      <c r="O27" s="742"/>
      <c r="P27" s="743"/>
      <c r="Q27"/>
    </row>
    <row r="28" spans="1:18" ht="14.25" customHeight="1">
      <c r="A28"/>
      <c r="B28" s="716" t="s">
        <v>302</v>
      </c>
      <c r="C28" s="717"/>
      <c r="D28" s="717"/>
      <c r="E28" s="718"/>
      <c r="F28" s="719"/>
      <c r="G28" s="720"/>
      <c r="H28" s="720"/>
      <c r="I28" s="721"/>
      <c r="J28" s="122"/>
      <c r="K28" s="123"/>
      <c r="L28" s="123"/>
      <c r="M28" s="124" t="s">
        <v>303</v>
      </c>
      <c r="N28" s="124"/>
      <c r="O28" s="124"/>
      <c r="P28" s="124"/>
      <c r="Q28"/>
    </row>
    <row r="29" spans="1:18" s="8" customFormat="1" ht="14">
      <c r="A29" s="278"/>
      <c r="B29"/>
      <c r="C29"/>
      <c r="D29"/>
      <c r="E29"/>
      <c r="F29" t="s">
        <v>301</v>
      </c>
      <c r="G29"/>
      <c r="H29"/>
      <c r="I29"/>
      <c r="J29"/>
      <c r="K29"/>
      <c r="L29"/>
      <c r="M29"/>
      <c r="N29"/>
      <c r="O29"/>
      <c r="P29"/>
      <c r="Q29" s="278"/>
      <c r="R29" s="1"/>
    </row>
    <row r="30" spans="1:18" s="8" customFormat="1" ht="14">
      <c r="A30" s="278"/>
      <c r="B30" s="278"/>
      <c r="C30" s="723"/>
      <c r="D30" s="748"/>
      <c r="E30" s="748"/>
      <c r="F30" s="748"/>
      <c r="G30" s="748"/>
      <c r="H30" s="748"/>
      <c r="I30" s="748"/>
      <c r="J30" s="748"/>
      <c r="K30" s="748"/>
      <c r="L30" s="748"/>
      <c r="M30" s="748"/>
      <c r="N30" s="748"/>
      <c r="O30" s="748"/>
      <c r="P30" s="748"/>
      <c r="Q30" s="278"/>
      <c r="R30" s="1"/>
    </row>
    <row r="31" spans="1:18" ht="19">
      <c r="A31"/>
      <c r="B31" s="248"/>
      <c r="C31" s="748"/>
      <c r="D31" s="748"/>
      <c r="E31" s="748"/>
      <c r="F31" s="748"/>
      <c r="G31" s="748"/>
      <c r="H31" s="748"/>
      <c r="I31" s="748"/>
      <c r="J31" s="748"/>
      <c r="K31" s="748"/>
      <c r="L31" s="748"/>
      <c r="M31" s="748"/>
      <c r="N31" s="748"/>
      <c r="O31" s="748"/>
      <c r="P31" s="748"/>
      <c r="Q31"/>
    </row>
    <row r="32" spans="1:18" ht="13.5" customHeight="1">
      <c r="A32"/>
      <c r="B32"/>
      <c r="C32"/>
      <c r="D32"/>
      <c r="E32" s="125"/>
      <c r="F32" s="125"/>
      <c r="G32" s="125"/>
      <c r="H32" s="125"/>
      <c r="I32" s="125"/>
      <c r="J32" s="125"/>
      <c r="K32" s="125"/>
      <c r="L32" s="125"/>
      <c r="M32" s="125"/>
      <c r="N32" s="125"/>
      <c r="O32" s="125"/>
      <c r="P32" s="125"/>
      <c r="Q32" s="125"/>
    </row>
    <row r="33" spans="1:17" ht="13.5" customHeight="1">
      <c r="A33"/>
      <c r="B33"/>
      <c r="C33"/>
      <c r="D33"/>
      <c r="E33" s="125"/>
      <c r="F33" s="125"/>
      <c r="G33" s="125"/>
      <c r="H33" s="125"/>
      <c r="I33" s="125"/>
      <c r="J33" s="125"/>
      <c r="K33" s="125"/>
      <c r="L33" s="125"/>
      <c r="M33" s="125"/>
      <c r="N33" s="125"/>
      <c r="O33" s="125"/>
      <c r="P33" s="125"/>
      <c r="Q33" s="125"/>
    </row>
    <row r="34" spans="1:17">
      <c r="A34"/>
      <c r="B34"/>
      <c r="C34" s="724" t="s">
        <v>17</v>
      </c>
      <c r="D34" s="724"/>
      <c r="E34" s="724"/>
      <c r="F34" s="724"/>
      <c r="G34" s="724"/>
      <c r="H34" s="724"/>
      <c r="I34" s="724"/>
      <c r="J34" s="724"/>
      <c r="K34" s="724"/>
      <c r="L34" s="724"/>
      <c r="M34" s="724"/>
      <c r="N34" s="724"/>
      <c r="O34" s="724"/>
      <c r="P34" s="724"/>
      <c r="Q34"/>
    </row>
    <row r="35" spans="1:17" ht="14.25" customHeight="1">
      <c r="A35"/>
      <c r="B35"/>
      <c r="C35" s="724"/>
      <c r="D35" s="724"/>
      <c r="E35" s="724"/>
      <c r="F35" s="724"/>
      <c r="G35" s="724"/>
      <c r="H35" s="724"/>
      <c r="I35" s="724"/>
      <c r="J35" s="724"/>
      <c r="K35" s="724"/>
      <c r="L35" s="724"/>
      <c r="M35" s="724"/>
      <c r="N35" s="724"/>
      <c r="O35" s="724"/>
      <c r="P35" s="724"/>
      <c r="Q35" s="125"/>
    </row>
    <row r="36" spans="1:17" ht="13.5" customHeight="1">
      <c r="A36"/>
      <c r="B36"/>
      <c r="C36" s="125"/>
      <c r="D36" s="125"/>
      <c r="E36" s="723" t="s">
        <v>16</v>
      </c>
      <c r="F36" s="723"/>
      <c r="G36" s="723"/>
      <c r="H36" s="723"/>
      <c r="I36" s="723"/>
      <c r="J36" s="723"/>
      <c r="K36" s="723"/>
      <c r="L36" s="723"/>
      <c r="M36" s="723"/>
      <c r="N36" s="723"/>
      <c r="O36" s="723"/>
      <c r="P36" s="723"/>
      <c r="Q36" s="723"/>
    </row>
    <row r="37" spans="1:17" ht="13.5" customHeight="1">
      <c r="A37"/>
      <c r="B37"/>
      <c r="C37" s="279"/>
      <c r="D37" s="279"/>
      <c r="E37" s="723"/>
      <c r="F37" s="723"/>
      <c r="G37" s="723"/>
      <c r="H37" s="723"/>
      <c r="I37" s="723"/>
      <c r="J37" s="723"/>
      <c r="K37" s="723"/>
      <c r="L37" s="723"/>
      <c r="M37" s="723"/>
      <c r="N37" s="723"/>
      <c r="O37" s="723"/>
      <c r="P37" s="723"/>
      <c r="Q37" s="723"/>
    </row>
    <row r="38" spans="1:17" ht="13.5" customHeight="1">
      <c r="A38"/>
      <c r="B38"/>
      <c r="C38" s="125"/>
      <c r="D38" s="125"/>
      <c r="E38" s="125"/>
      <c r="F38" s="125"/>
      <c r="G38" s="125"/>
      <c r="H38" s="125"/>
      <c r="I38" s="125"/>
      <c r="J38" s="125"/>
      <c r="K38" s="125"/>
      <c r="L38" s="125"/>
      <c r="M38" s="125"/>
      <c r="N38" s="125"/>
      <c r="O38" s="125"/>
      <c r="P38" s="62"/>
      <c r="Q38" s="279"/>
    </row>
    <row r="39" spans="1:17" ht="13.5" customHeight="1">
      <c r="A39"/>
      <c r="B39"/>
      <c r="C39" s="723" t="s">
        <v>15</v>
      </c>
      <c r="D39" s="723"/>
      <c r="E39" s="723"/>
      <c r="F39" s="723"/>
      <c r="G39" s="723"/>
      <c r="H39" s="723"/>
      <c r="I39" s="723"/>
      <c r="J39" s="723"/>
      <c r="K39" s="723"/>
      <c r="L39" s="723"/>
      <c r="M39" s="723"/>
      <c r="N39" s="723"/>
      <c r="O39" s="723"/>
      <c r="P39" s="723"/>
      <c r="Q39" s="723"/>
    </row>
    <row r="40" spans="1:17" ht="13.5" customHeight="1">
      <c r="A40"/>
      <c r="B40"/>
      <c r="C40" s="723"/>
      <c r="D40" s="723"/>
      <c r="E40" s="723"/>
      <c r="F40" s="723"/>
      <c r="G40" s="723"/>
      <c r="H40" s="723"/>
      <c r="I40" s="723"/>
      <c r="J40" s="723"/>
      <c r="K40" s="723"/>
      <c r="L40" s="723"/>
      <c r="M40" s="723"/>
      <c r="N40" s="723"/>
      <c r="O40" s="723"/>
      <c r="P40" s="723"/>
      <c r="Q40" s="723"/>
    </row>
    <row r="41" spans="1:17" ht="13.5" customHeight="1">
      <c r="A41"/>
      <c r="B41"/>
      <c r="C41" s="125"/>
      <c r="D41" s="125"/>
      <c r="E41" s="125"/>
      <c r="F41" s="125"/>
      <c r="G41" s="125"/>
      <c r="H41" s="125"/>
      <c r="I41" s="125"/>
      <c r="J41" s="125"/>
      <c r="K41" s="125"/>
      <c r="L41" s="125"/>
      <c r="M41" s="125"/>
      <c r="N41" s="125"/>
      <c r="O41" s="125"/>
      <c r="P41" s="62"/>
      <c r="Q41" s="279"/>
    </row>
    <row r="42" spans="1:17" ht="14.25" customHeight="1">
      <c r="A42"/>
      <c r="B42"/>
      <c r="C42" s="723" t="s">
        <v>14</v>
      </c>
      <c r="D42" s="723"/>
      <c r="E42" s="722" t="s">
        <v>434</v>
      </c>
      <c r="F42" s="722"/>
      <c r="G42" s="722"/>
      <c r="H42" s="722"/>
      <c r="I42" s="722"/>
      <c r="J42" s="722"/>
      <c r="K42" s="722"/>
      <c r="L42" s="722"/>
      <c r="M42" s="722"/>
      <c r="N42" s="722"/>
      <c r="O42" s="722"/>
      <c r="P42"/>
      <c r="Q42"/>
    </row>
    <row r="43" spans="1:17">
      <c r="A43"/>
      <c r="B43"/>
      <c r="C43"/>
      <c r="D43"/>
      <c r="E43" s="722"/>
      <c r="F43" s="722"/>
      <c r="G43" s="722"/>
      <c r="H43" s="722"/>
      <c r="I43" s="722"/>
      <c r="J43" s="722"/>
      <c r="K43" s="722"/>
      <c r="L43" s="722"/>
      <c r="M43" s="722"/>
      <c r="N43" s="722"/>
      <c r="O43" s="722"/>
      <c r="P43"/>
      <c r="Q43"/>
    </row>
    <row r="44" spans="1:17">
      <c r="A44"/>
      <c r="B44"/>
      <c r="C44"/>
      <c r="D44"/>
      <c r="E44" s="722"/>
      <c r="F44" s="722"/>
      <c r="G44" s="722"/>
      <c r="H44" s="722"/>
      <c r="I44" s="722"/>
      <c r="J44" s="722"/>
      <c r="K44" s="722"/>
      <c r="L44" s="722"/>
      <c r="M44" s="722"/>
      <c r="N44" s="722"/>
      <c r="O44" s="722"/>
      <c r="P44"/>
      <c r="Q44"/>
    </row>
    <row r="45" spans="1:17">
      <c r="A45"/>
      <c r="B45"/>
      <c r="C45"/>
      <c r="D45"/>
      <c r="E45" s="722"/>
      <c r="F45" s="722"/>
      <c r="G45" s="722"/>
      <c r="H45" s="722"/>
      <c r="I45" s="722"/>
      <c r="J45" s="722"/>
      <c r="K45" s="722"/>
      <c r="L45" s="722"/>
      <c r="M45" s="722"/>
      <c r="N45" s="722"/>
      <c r="O45" s="722"/>
      <c r="P45"/>
      <c r="Q45"/>
    </row>
    <row r="46" spans="1:17">
      <c r="A46"/>
      <c r="B46"/>
      <c r="C46"/>
      <c r="D46"/>
      <c r="E46" s="280"/>
      <c r="F46" s="280"/>
      <c r="G46" s="280"/>
      <c r="H46" s="280"/>
      <c r="I46" s="280"/>
      <c r="J46" s="280"/>
      <c r="K46" s="280"/>
      <c r="L46" s="280"/>
      <c r="M46" s="280"/>
      <c r="N46" s="280"/>
      <c r="O46" s="280"/>
      <c r="P46"/>
      <c r="Q46"/>
    </row>
    <row r="47" spans="1:17">
      <c r="A47"/>
      <c r="B47"/>
      <c r="C47"/>
      <c r="D47"/>
      <c r="E47" s="280"/>
      <c r="F47" s="280"/>
      <c r="G47" s="280"/>
      <c r="H47" s="280"/>
      <c r="I47" s="280"/>
      <c r="J47" s="280"/>
      <c r="K47" s="280"/>
      <c r="L47" s="280"/>
      <c r="M47" s="280"/>
      <c r="N47" s="280"/>
      <c r="O47" s="280"/>
      <c r="P47"/>
      <c r="Q47"/>
    </row>
    <row r="48" spans="1:17">
      <c r="A48"/>
      <c r="B48"/>
      <c r="C48"/>
      <c r="D48"/>
      <c r="E48" s="280"/>
      <c r="F48" s="280"/>
      <c r="G48" s="280"/>
      <c r="H48" s="280"/>
      <c r="I48" s="280"/>
      <c r="J48" s="280"/>
      <c r="K48" s="280"/>
      <c r="L48" s="280"/>
      <c r="M48" s="280"/>
      <c r="N48" s="280"/>
      <c r="O48" s="280"/>
      <c r="P48"/>
      <c r="Q48"/>
    </row>
    <row r="49" spans="1:18">
      <c r="A49"/>
      <c r="B49"/>
      <c r="C49"/>
      <c r="D49"/>
      <c r="E49" s="280"/>
      <c r="F49" s="280"/>
      <c r="G49" s="280"/>
      <c r="H49" s="280"/>
      <c r="I49" s="280"/>
      <c r="J49" s="280"/>
      <c r="K49" s="280"/>
      <c r="L49" s="280"/>
      <c r="M49" s="280"/>
      <c r="N49" s="280"/>
      <c r="O49" s="280"/>
      <c r="P49"/>
      <c r="Q49"/>
    </row>
    <row r="50" spans="1:18">
      <c r="A50"/>
      <c r="B50"/>
      <c r="C50"/>
      <c r="D50"/>
      <c r="E50"/>
      <c r="F50"/>
      <c r="G50"/>
      <c r="H50"/>
      <c r="I50"/>
      <c r="J50"/>
      <c r="K50"/>
      <c r="L50"/>
      <c r="M50"/>
      <c r="N50"/>
      <c r="O50"/>
      <c r="P50"/>
      <c r="Q50"/>
    </row>
    <row r="51" spans="1:18">
      <c r="A51"/>
      <c r="B51"/>
      <c r="C51"/>
      <c r="D51"/>
      <c r="E51"/>
      <c r="F51"/>
      <c r="G51"/>
      <c r="H51"/>
      <c r="I51"/>
      <c r="J51"/>
      <c r="K51"/>
      <c r="L51"/>
      <c r="M51"/>
      <c r="N51"/>
      <c r="O51"/>
      <c r="P51"/>
      <c r="Q51"/>
    </row>
    <row r="52" spans="1:18" s="8" customFormat="1" ht="14">
      <c r="A52"/>
      <c r="B52"/>
      <c r="C52"/>
      <c r="D52"/>
      <c r="E52"/>
      <c r="F52"/>
      <c r="G52"/>
      <c r="H52"/>
      <c r="I52"/>
      <c r="J52"/>
      <c r="K52"/>
      <c r="L52"/>
      <c r="M52"/>
      <c r="N52"/>
      <c r="O52"/>
      <c r="P52"/>
      <c r="Q52"/>
      <c r="R52" s="1"/>
    </row>
    <row r="53" spans="1:18" s="8" customFormat="1" ht="14">
      <c r="A53"/>
      <c r="B53"/>
      <c r="C53"/>
      <c r="D53"/>
      <c r="E53"/>
      <c r="F53"/>
      <c r="G53"/>
      <c r="H53"/>
      <c r="I53"/>
      <c r="J53"/>
      <c r="K53"/>
      <c r="L53"/>
      <c r="M53"/>
      <c r="N53"/>
      <c r="O53"/>
      <c r="P53"/>
      <c r="Q53"/>
      <c r="R53" s="1"/>
    </row>
    <row r="54" spans="1:18">
      <c r="A54"/>
      <c r="B54"/>
      <c r="C54"/>
      <c r="D54"/>
      <c r="E54"/>
      <c r="F54"/>
      <c r="G54"/>
      <c r="H54"/>
      <c r="I54"/>
      <c r="J54"/>
      <c r="K54"/>
      <c r="L54"/>
      <c r="M54"/>
      <c r="N54"/>
      <c r="O54"/>
      <c r="P54"/>
      <c r="Q54"/>
    </row>
    <row r="55" spans="1:18">
      <c r="A55"/>
      <c r="B55"/>
      <c r="C55"/>
      <c r="D55"/>
      <c r="E55"/>
      <c r="F55"/>
      <c r="G55"/>
      <c r="H55"/>
      <c r="I55"/>
      <c r="J55"/>
      <c r="K55"/>
      <c r="L55"/>
      <c r="M55"/>
      <c r="N55"/>
      <c r="O55"/>
      <c r="P55"/>
      <c r="Q55"/>
    </row>
    <row r="56" spans="1:18">
      <c r="A56"/>
      <c r="B56"/>
      <c r="C56"/>
      <c r="D56"/>
      <c r="E56"/>
      <c r="F56"/>
      <c r="G56"/>
      <c r="H56"/>
      <c r="I56"/>
      <c r="J56"/>
      <c r="K56"/>
      <c r="L56"/>
      <c r="M56"/>
      <c r="N56"/>
      <c r="O56"/>
      <c r="P56"/>
      <c r="Q56"/>
    </row>
    <row r="57" spans="1:18">
      <c r="A57"/>
      <c r="B57"/>
      <c r="C57"/>
      <c r="D57"/>
      <c r="E57"/>
      <c r="F57"/>
      <c r="G57"/>
      <c r="H57"/>
      <c r="I57"/>
      <c r="J57"/>
      <c r="K57"/>
      <c r="L57"/>
      <c r="M57"/>
      <c r="N57"/>
      <c r="O57"/>
      <c r="P57"/>
      <c r="Q57"/>
    </row>
    <row r="58" spans="1:18">
      <c r="A58"/>
      <c r="B58"/>
      <c r="C58"/>
      <c r="D58"/>
      <c r="E58"/>
      <c r="F58"/>
      <c r="G58"/>
      <c r="H58"/>
      <c r="I58"/>
      <c r="J58"/>
      <c r="K58"/>
      <c r="L58"/>
      <c r="M58"/>
      <c r="N58"/>
      <c r="O58"/>
      <c r="P58"/>
      <c r="Q58"/>
    </row>
    <row r="59" spans="1:18">
      <c r="A59"/>
      <c r="B59"/>
      <c r="C59"/>
      <c r="D59"/>
      <c r="E59"/>
      <c r="F59"/>
      <c r="G59"/>
      <c r="H59"/>
      <c r="I59"/>
      <c r="J59"/>
      <c r="K59"/>
      <c r="L59"/>
      <c r="M59"/>
      <c r="N59"/>
      <c r="O59"/>
      <c r="P59"/>
      <c r="Q59"/>
    </row>
    <row r="60" spans="1:18">
      <c r="A60"/>
      <c r="B60"/>
      <c r="C60"/>
      <c r="D60"/>
      <c r="E60"/>
      <c r="F60"/>
      <c r="G60"/>
      <c r="H60"/>
      <c r="I60"/>
      <c r="J60"/>
      <c r="K60"/>
      <c r="L60"/>
      <c r="M60"/>
      <c r="N60"/>
      <c r="O60"/>
      <c r="P60"/>
      <c r="Q60"/>
    </row>
    <row r="61" spans="1:18" ht="19">
      <c r="A61"/>
      <c r="B61" s="715" t="s">
        <v>13</v>
      </c>
      <c r="C61" s="715"/>
      <c r="D61" s="715"/>
      <c r="E61" s="715"/>
      <c r="F61" s="715"/>
      <c r="G61" s="715"/>
      <c r="H61" s="715"/>
      <c r="I61" s="715"/>
      <c r="J61" s="715"/>
      <c r="K61" s="715"/>
      <c r="L61" s="715"/>
      <c r="M61" s="715"/>
      <c r="N61" s="715"/>
      <c r="O61" s="715"/>
      <c r="P61" s="715"/>
      <c r="Q61"/>
    </row>
    <row r="62" spans="1:18" ht="22.5" customHeight="1"/>
  </sheetData>
  <sheetProtection sheet="1" selectLockedCells="1"/>
  <mergeCells count="45">
    <mergeCell ref="B61:P61"/>
    <mergeCell ref="C30:P31"/>
    <mergeCell ref="E24:F24"/>
    <mergeCell ref="G24:O24"/>
    <mergeCell ref="N1:P1"/>
    <mergeCell ref="N2:P4"/>
    <mergeCell ref="E17:F17"/>
    <mergeCell ref="G17:O17"/>
    <mergeCell ref="D7:P7"/>
    <mergeCell ref="B2:F4"/>
    <mergeCell ref="B10:E10"/>
    <mergeCell ref="B13:E13"/>
    <mergeCell ref="F13:I13"/>
    <mergeCell ref="B11:E12"/>
    <mergeCell ref="F10:I10"/>
    <mergeCell ref="F11:I12"/>
    <mergeCell ref="M18:P18"/>
    <mergeCell ref="M19:P20"/>
    <mergeCell ref="M10:P10"/>
    <mergeCell ref="M11:P12"/>
    <mergeCell ref="K10:L10"/>
    <mergeCell ref="K11:L12"/>
    <mergeCell ref="B18:E18"/>
    <mergeCell ref="F18:I18"/>
    <mergeCell ref="K18:L18"/>
    <mergeCell ref="B19:E20"/>
    <mergeCell ref="F19:I20"/>
    <mergeCell ref="K19:L20"/>
    <mergeCell ref="B21:E21"/>
    <mergeCell ref="F21:I21"/>
    <mergeCell ref="B25:E25"/>
    <mergeCell ref="F25:I25"/>
    <mergeCell ref="K25:L25"/>
    <mergeCell ref="M25:P25"/>
    <mergeCell ref="B26:E27"/>
    <mergeCell ref="F26:I27"/>
    <mergeCell ref="K26:L27"/>
    <mergeCell ref="M26:P27"/>
    <mergeCell ref="B28:E28"/>
    <mergeCell ref="F28:I28"/>
    <mergeCell ref="E42:O45"/>
    <mergeCell ref="C42:D42"/>
    <mergeCell ref="C39:Q40"/>
    <mergeCell ref="E36:Q37"/>
    <mergeCell ref="C34:P35"/>
  </mergeCells>
  <phoneticPr fontId="10"/>
  <dataValidations count="2">
    <dataValidation allowBlank="1" showInputMessage="1" showErrorMessage="1" prompt="入力方法_x000a_【例】_x000a_1991/10/10_x000a_1991年10月10日" sqref="K21:L21 K13:L13 K28:L28" xr:uid="{00000000-0002-0000-0200-000000000000}"/>
    <dataValidation allowBlank="1" showInputMessage="1" showErrorMessage="1" prompt="入力方法_x000a_【例】_x000a_1969/3/28_x000a_昭和44年3月28日_x000a_S44.3.28" sqref="F13:I13 F21:I21 F28:I28" xr:uid="{00000000-0002-0000-0200-000001000000}"/>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7592F-E100-406D-B6F8-515C21588641}">
  <sheetPr>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1302" t="s">
        <v>530</v>
      </c>
      <c r="L2" s="1302"/>
      <c r="M2" s="1302"/>
      <c r="N2"/>
    </row>
    <row r="3" spans="1:33" ht="13.5" customHeight="1">
      <c r="A3"/>
      <c r="B3"/>
      <c r="C3"/>
      <c r="D3"/>
      <c r="E3"/>
      <c r="F3"/>
      <c r="G3"/>
      <c r="H3"/>
      <c r="I3"/>
      <c r="J3"/>
      <c r="K3" s="1302"/>
      <c r="L3" s="1302"/>
      <c r="M3" s="1302"/>
      <c r="N3"/>
    </row>
    <row r="4" spans="1:33" ht="13.5" customHeight="1">
      <c r="A4"/>
      <c r="B4"/>
      <c r="C4"/>
      <c r="D4"/>
      <c r="E4"/>
      <c r="F4"/>
      <c r="G4"/>
      <c r="H4"/>
      <c r="I4"/>
      <c r="J4"/>
      <c r="K4" s="1302"/>
      <c r="L4" s="1302"/>
      <c r="M4" s="1302"/>
      <c r="N4"/>
    </row>
    <row r="5" spans="1:33">
      <c r="A5"/>
      <c r="B5"/>
      <c r="C5"/>
      <c r="D5"/>
      <c r="E5"/>
      <c r="F5"/>
      <c r="G5"/>
      <c r="H5"/>
      <c r="I5"/>
      <c r="J5"/>
      <c r="K5"/>
      <c r="L5"/>
      <c r="M5"/>
      <c r="N5"/>
    </row>
    <row r="6" spans="1:33" ht="16.5">
      <c r="A6" s="605" t="s">
        <v>531</v>
      </c>
      <c r="B6" s="605"/>
      <c r="C6" s="605"/>
      <c r="D6" s="605"/>
      <c r="E6" s="605"/>
      <c r="F6" s="605"/>
      <c r="G6" s="605"/>
      <c r="H6" s="605"/>
      <c r="I6" s="605"/>
      <c r="J6" s="605"/>
      <c r="K6" s="605"/>
      <c r="L6" s="605"/>
      <c r="M6" s="605"/>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1400" t="s">
        <v>466</v>
      </c>
      <c r="C9" s="1401"/>
      <c r="D9" s="607"/>
      <c r="E9" s="608"/>
      <c r="F9" s="1593" t="s">
        <v>532</v>
      </c>
      <c r="G9" s="1594"/>
      <c r="H9" s="1595"/>
      <c r="I9" s="1595"/>
      <c r="J9" s="1595"/>
      <c r="K9" s="1595"/>
      <c r="L9" s="1596"/>
      <c r="M9" s="274"/>
      <c r="N9"/>
    </row>
    <row r="10" spans="1:33" ht="27" customHeight="1">
      <c r="A10"/>
      <c r="B10" s="1402"/>
      <c r="C10" s="1403"/>
      <c r="D10" s="611"/>
      <c r="E10" s="612"/>
      <c r="F10" s="1597"/>
      <c r="G10" s="1598"/>
      <c r="H10" s="1599"/>
      <c r="I10" s="1599"/>
      <c r="J10" s="1599"/>
      <c r="K10" s="1599"/>
      <c r="L10" s="1600"/>
      <c r="M10" s="274"/>
      <c r="N10" s="406"/>
    </row>
    <row r="11" spans="1:33" ht="27" customHeight="1">
      <c r="A11"/>
      <c r="B11" s="1402"/>
      <c r="C11" s="1403"/>
      <c r="D11" s="607"/>
      <c r="E11" s="608"/>
      <c r="F11" s="1593" t="s">
        <v>533</v>
      </c>
      <c r="G11" s="1594"/>
      <c r="H11" s="1595"/>
      <c r="I11" s="1595"/>
      <c r="J11" s="1595"/>
      <c r="K11" s="1595"/>
      <c r="L11" s="1596"/>
      <c r="M11" s="274"/>
      <c r="N11"/>
    </row>
    <row r="12" spans="1:33" ht="27" customHeight="1">
      <c r="A12"/>
      <c r="B12" s="1402"/>
      <c r="C12" s="1403"/>
      <c r="D12" s="611"/>
      <c r="E12" s="612"/>
      <c r="F12" s="1597"/>
      <c r="G12" s="1598"/>
      <c r="H12" s="1599"/>
      <c r="I12" s="1599"/>
      <c r="J12" s="1599"/>
      <c r="K12" s="1599"/>
      <c r="L12" s="1600"/>
      <c r="M12" s="274"/>
      <c r="N12"/>
    </row>
    <row r="13" spans="1:33" ht="27" customHeight="1">
      <c r="A13"/>
      <c r="B13" s="1402"/>
      <c r="C13" s="1403"/>
      <c r="D13" s="607"/>
      <c r="E13" s="608"/>
      <c r="F13" s="1593" t="s">
        <v>534</v>
      </c>
      <c r="G13" s="1594"/>
      <c r="H13" s="1595"/>
      <c r="I13" s="1595"/>
      <c r="J13" s="1595"/>
      <c r="K13" s="1595"/>
      <c r="L13" s="1596"/>
      <c r="M13" s="274"/>
      <c r="N13"/>
    </row>
    <row r="14" spans="1:33" ht="27" customHeight="1">
      <c r="A14"/>
      <c r="B14" s="1402"/>
      <c r="C14" s="1403"/>
      <c r="D14" s="611"/>
      <c r="E14" s="612"/>
      <c r="F14" s="1597"/>
      <c r="G14" s="1598"/>
      <c r="H14" s="1599"/>
      <c r="I14" s="1599"/>
      <c r="J14" s="1599"/>
      <c r="K14" s="1599"/>
      <c r="L14" s="1600"/>
      <c r="M14" s="274"/>
      <c r="N14"/>
    </row>
    <row r="15" spans="1:33" ht="27" customHeight="1">
      <c r="A15"/>
      <c r="B15" s="1402"/>
      <c r="C15" s="1403"/>
      <c r="D15" s="607"/>
      <c r="E15" s="608"/>
      <c r="F15" s="1394" t="s">
        <v>8</v>
      </c>
      <c r="G15" s="1395"/>
      <c r="H15" s="1395"/>
      <c r="I15" s="1395"/>
      <c r="J15" s="1395"/>
      <c r="K15" s="1395"/>
      <c r="L15" s="1396"/>
      <c r="M15" s="274"/>
      <c r="N15"/>
    </row>
    <row r="16" spans="1:33" ht="27" customHeight="1">
      <c r="A16"/>
      <c r="B16" s="1404"/>
      <c r="C16" s="1405"/>
      <c r="D16" s="611"/>
      <c r="E16" s="612"/>
      <c r="F16" s="1397"/>
      <c r="G16" s="1398"/>
      <c r="H16" s="1398"/>
      <c r="I16" s="1398"/>
      <c r="J16" s="1398"/>
      <c r="K16" s="1398"/>
      <c r="L16" s="1399"/>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270"/>
      <c r="B19" s="346" t="s">
        <v>535</v>
      </c>
      <c r="C19" s="270"/>
      <c r="D19" s="270"/>
      <c r="E19" s="270"/>
      <c r="F19" s="270"/>
      <c r="G19" s="270"/>
      <c r="H19" s="270"/>
      <c r="I19" s="270"/>
      <c r="J19" s="270"/>
      <c r="K19" s="270"/>
      <c r="L19" s="270"/>
      <c r="M19" s="270"/>
      <c r="N19" s="270"/>
    </row>
    <row r="20" spans="1:14" s="22" customFormat="1" ht="14">
      <c r="A20" s="270"/>
      <c r="B20" s="346" t="s">
        <v>536</v>
      </c>
      <c r="C20" s="270"/>
      <c r="D20" s="270"/>
      <c r="E20" s="270"/>
      <c r="F20" s="270"/>
      <c r="G20" s="270"/>
      <c r="H20" s="270"/>
      <c r="I20" s="270"/>
      <c r="J20" s="270"/>
      <c r="K20" s="270"/>
      <c r="L20" s="270"/>
      <c r="M20" s="270"/>
      <c r="N20" s="270"/>
    </row>
    <row r="21" spans="1:14" s="22" customFormat="1" ht="14">
      <c r="A21" s="270"/>
      <c r="B21" s="346" t="s">
        <v>537</v>
      </c>
      <c r="C21" s="270"/>
      <c r="D21" s="270"/>
      <c r="E21" s="270"/>
      <c r="F21" s="270"/>
      <c r="G21" s="270"/>
      <c r="H21" s="270"/>
      <c r="I21" s="270"/>
      <c r="J21" s="270"/>
      <c r="K21" s="270"/>
      <c r="L21" s="270"/>
      <c r="M21" s="270"/>
      <c r="N21" s="270"/>
    </row>
    <row r="22" spans="1:14" s="22" customFormat="1" ht="14">
      <c r="A22" s="270"/>
      <c r="B22" s="346" t="s">
        <v>538</v>
      </c>
      <c r="C22" s="270"/>
      <c r="D22" s="270"/>
      <c r="E22" s="270"/>
      <c r="F22" s="270"/>
      <c r="G22" s="270"/>
      <c r="H22" s="270"/>
      <c r="I22" s="270"/>
      <c r="J22" s="270"/>
      <c r="K22" s="270"/>
      <c r="L22" s="270"/>
      <c r="M22" s="270"/>
      <c r="N22" s="270"/>
    </row>
    <row r="23" spans="1:14" s="22" customFormat="1" ht="14">
      <c r="A23" s="270"/>
      <c r="B23" s="346" t="s">
        <v>539</v>
      </c>
      <c r="C23" s="270"/>
      <c r="D23" s="270"/>
      <c r="E23" s="270"/>
      <c r="F23" s="270"/>
      <c r="G23" s="270"/>
      <c r="H23" s="270"/>
      <c r="I23" s="270"/>
      <c r="J23" s="270"/>
      <c r="K23" s="270"/>
      <c r="L23" s="270"/>
      <c r="M23" s="270"/>
      <c r="N23" s="270"/>
    </row>
    <row r="24" spans="1:14" s="22" customFormat="1" ht="14">
      <c r="A24" s="270"/>
      <c r="B24" s="346" t="s">
        <v>540</v>
      </c>
      <c r="C24" s="270"/>
      <c r="D24" s="270"/>
      <c r="E24" s="270"/>
      <c r="F24" s="270"/>
      <c r="G24" s="270"/>
      <c r="H24" s="270"/>
      <c r="I24" s="270"/>
      <c r="J24" s="270"/>
      <c r="K24" s="270"/>
      <c r="L24" s="270"/>
      <c r="M24" s="270"/>
      <c r="N24" s="270"/>
    </row>
    <row r="25" spans="1:14" s="22" customFormat="1" ht="14">
      <c r="A25" s="270"/>
      <c r="B25" s="277"/>
      <c r="C25" s="270"/>
      <c r="D25" s="270"/>
      <c r="E25" s="270"/>
      <c r="F25" s="270"/>
      <c r="G25" s="270"/>
      <c r="H25" s="270"/>
      <c r="I25" s="270"/>
      <c r="J25" s="270"/>
      <c r="K25" s="270"/>
      <c r="L25" s="270"/>
      <c r="M25" s="270"/>
      <c r="N25" s="270"/>
    </row>
    <row r="26" spans="1:14" s="22" customFormat="1" ht="14">
      <c r="A26" s="270"/>
      <c r="B26" s="338" t="s">
        <v>2</v>
      </c>
      <c r="C26" s="270"/>
      <c r="D26" s="270"/>
      <c r="E26" s="270"/>
      <c r="F26" s="270"/>
      <c r="G26" s="270"/>
      <c r="H26" s="270"/>
      <c r="I26" s="270"/>
      <c r="J26" s="270"/>
      <c r="K26" s="270"/>
      <c r="L26" s="270"/>
      <c r="M26" s="270"/>
      <c r="N26" s="270"/>
    </row>
    <row r="27" spans="1:14" s="22" customFormat="1" ht="14">
      <c r="A27" s="270"/>
      <c r="B27" s="277"/>
      <c r="C27" s="270"/>
      <c r="D27" s="270"/>
      <c r="E27" s="270"/>
      <c r="F27" s="270"/>
      <c r="G27" s="270"/>
      <c r="H27" s="270"/>
      <c r="I27" s="270"/>
      <c r="J27" s="270"/>
      <c r="K27" s="270"/>
      <c r="L27" s="270"/>
      <c r="M27" s="270"/>
      <c r="N27" s="270"/>
    </row>
    <row r="28" spans="1:14" s="22" customFormat="1" ht="14">
      <c r="A28" s="270"/>
      <c r="B28" s="277"/>
      <c r="C28" s="270"/>
      <c r="D28" s="270"/>
      <c r="E28" s="270"/>
      <c r="F28" s="270"/>
      <c r="G28" s="270"/>
      <c r="H28" s="270"/>
      <c r="I28" s="270"/>
      <c r="J28" s="270"/>
      <c r="K28" s="270"/>
      <c r="L28" s="270"/>
      <c r="M28" s="270"/>
      <c r="N28" s="270"/>
    </row>
    <row r="29" spans="1:14" s="22" customFormat="1" ht="14">
      <c r="A29" s="270"/>
      <c r="B29" s="277"/>
      <c r="C29" s="270"/>
      <c r="D29" s="270"/>
      <c r="E29" s="270"/>
      <c r="F29" s="270"/>
      <c r="G29" s="270"/>
      <c r="H29" s="270"/>
      <c r="I29" s="270"/>
      <c r="J29" s="270"/>
      <c r="K29" s="270"/>
      <c r="L29" s="270"/>
      <c r="M29" s="270"/>
      <c r="N29" s="270"/>
    </row>
    <row r="30" spans="1:14" s="22" customFormat="1" ht="14">
      <c r="A30" s="270"/>
      <c r="B30" s="277"/>
      <c r="C30" s="270"/>
      <c r="D30" s="270"/>
      <c r="E30" s="270"/>
      <c r="F30" s="270"/>
      <c r="G30" s="270"/>
      <c r="H30" s="270"/>
      <c r="I30" s="270"/>
      <c r="J30" s="270"/>
      <c r="K30" s="270"/>
      <c r="L30" s="270"/>
      <c r="M30" s="270"/>
      <c r="N30" s="270"/>
    </row>
    <row r="31" spans="1:14" s="22" customFormat="1" ht="14">
      <c r="A31" s="270"/>
      <c r="B31" s="277"/>
      <c r="C31" s="270"/>
      <c r="D31" s="270"/>
      <c r="E31" s="270"/>
      <c r="F31" s="270"/>
      <c r="G31" s="270"/>
      <c r="H31" s="270"/>
      <c r="I31" s="270"/>
      <c r="J31" s="270"/>
      <c r="K31" s="270"/>
      <c r="L31" s="270"/>
      <c r="M31" s="270"/>
      <c r="N31" s="270"/>
    </row>
    <row r="32" spans="1:14" s="22" customFormat="1" ht="14">
      <c r="A32" s="270"/>
      <c r="B32" s="277"/>
      <c r="C32" s="270"/>
      <c r="D32" s="270"/>
      <c r="E32" s="270"/>
      <c r="F32" s="270"/>
      <c r="G32" s="270"/>
      <c r="H32" s="270"/>
      <c r="I32" s="270"/>
      <c r="J32" s="270"/>
      <c r="K32" s="270"/>
      <c r="L32" s="270"/>
      <c r="M32" s="270"/>
      <c r="N32" s="270"/>
    </row>
    <row r="33" spans="1:14" s="22" customFormat="1" ht="14">
      <c r="A33" s="270"/>
      <c r="B33" s="277"/>
      <c r="C33" s="270"/>
      <c r="D33" s="270"/>
      <c r="E33" s="270"/>
      <c r="F33" s="270"/>
      <c r="G33" s="270"/>
      <c r="H33" s="270"/>
      <c r="I33" s="270"/>
      <c r="J33" s="270"/>
      <c r="K33" s="270"/>
      <c r="L33" s="270"/>
      <c r="M33" s="270"/>
      <c r="N33" s="270"/>
    </row>
    <row r="34" spans="1:14" s="22" customFormat="1" ht="14">
      <c r="A34" s="270"/>
      <c r="B34" s="277"/>
      <c r="C34" s="270"/>
      <c r="D34" s="270"/>
      <c r="E34" s="270"/>
      <c r="F34" s="270"/>
      <c r="G34" s="270"/>
      <c r="H34" s="270"/>
      <c r="I34" s="270"/>
      <c r="J34" s="270"/>
      <c r="K34" s="270"/>
      <c r="L34" s="270"/>
      <c r="M34" s="270"/>
      <c r="N34" s="270"/>
    </row>
    <row r="35" spans="1:14" s="22" customFormat="1" ht="14">
      <c r="A35" s="270"/>
      <c r="B35" s="277"/>
      <c r="C35" s="270"/>
      <c r="D35" s="270"/>
      <c r="E35" s="270"/>
      <c r="F35" s="270"/>
      <c r="G35" s="270"/>
      <c r="H35" s="270"/>
      <c r="I35" s="270"/>
      <c r="J35" s="270"/>
      <c r="K35" s="270"/>
      <c r="L35" s="270"/>
      <c r="M35" s="270"/>
      <c r="N35" s="270"/>
    </row>
    <row r="36" spans="1:14" s="22" customFormat="1" ht="14">
      <c r="A36" s="270"/>
      <c r="B36" s="277"/>
      <c r="C36" s="270"/>
      <c r="D36" s="270"/>
      <c r="E36" s="270"/>
      <c r="F36" s="270"/>
      <c r="G36" s="270"/>
      <c r="H36" s="270"/>
      <c r="I36" s="270"/>
      <c r="J36" s="270"/>
      <c r="K36" s="270"/>
      <c r="L36" s="270"/>
      <c r="M36" s="270"/>
      <c r="N36" s="270"/>
    </row>
    <row r="37" spans="1:14" s="22" customFormat="1" ht="14">
      <c r="A37" s="270"/>
      <c r="B37" s="277"/>
      <c r="C37" s="270"/>
      <c r="D37" s="270"/>
      <c r="E37" s="270"/>
      <c r="F37" s="270"/>
      <c r="G37" s="270"/>
      <c r="H37" s="270"/>
      <c r="I37" s="270"/>
      <c r="J37" s="270"/>
      <c r="K37" s="270"/>
      <c r="L37" s="270"/>
      <c r="M37" s="270"/>
      <c r="N37" s="270"/>
    </row>
    <row r="38" spans="1:14" s="22" customFormat="1" ht="14">
      <c r="A38" s="270"/>
      <c r="B38" s="277"/>
      <c r="C38" s="270"/>
      <c r="D38" s="270"/>
      <c r="E38" s="270"/>
      <c r="F38" s="270"/>
      <c r="G38" s="270"/>
      <c r="H38" s="270"/>
      <c r="I38" s="270"/>
      <c r="J38" s="270"/>
      <c r="K38" s="270"/>
      <c r="L38" s="270"/>
      <c r="M38" s="270"/>
      <c r="N38" s="270"/>
    </row>
    <row r="39" spans="1:14" s="22" customFormat="1" ht="14">
      <c r="A39" s="270"/>
      <c r="B39" s="277"/>
      <c r="C39" s="270"/>
      <c r="D39" s="270"/>
      <c r="E39" s="270"/>
      <c r="F39" s="270"/>
      <c r="G39" s="270"/>
      <c r="H39" s="270"/>
      <c r="I39" s="270"/>
      <c r="J39" s="270"/>
      <c r="K39" s="270"/>
      <c r="L39" s="270"/>
      <c r="M39" s="270"/>
      <c r="N39" s="270"/>
    </row>
    <row r="40" spans="1:14" s="22" customFormat="1" ht="14">
      <c r="A40" s="270"/>
      <c r="B40" s="277"/>
      <c r="C40" s="270"/>
      <c r="D40" s="270"/>
      <c r="E40" s="270"/>
      <c r="F40" s="270"/>
      <c r="G40" s="270"/>
      <c r="H40" s="270"/>
      <c r="I40" s="270"/>
      <c r="J40" s="270"/>
      <c r="K40" s="270"/>
      <c r="L40" s="270"/>
      <c r="M40" s="270"/>
      <c r="N40" s="270"/>
    </row>
    <row r="41" spans="1:14" s="22" customFormat="1" ht="14">
      <c r="A41" s="270"/>
      <c r="B41" s="277"/>
      <c r="C41" s="270"/>
      <c r="D41" s="270"/>
      <c r="E41" s="270"/>
      <c r="F41" s="270"/>
      <c r="G41" s="270"/>
      <c r="H41" s="270"/>
      <c r="I41" s="270"/>
      <c r="J41" s="270"/>
      <c r="K41" s="270"/>
      <c r="L41" s="270"/>
      <c r="M41" s="270"/>
      <c r="N41" s="270"/>
    </row>
    <row r="42" spans="1:14" s="22" customFormat="1" ht="14">
      <c r="A42" s="270"/>
      <c r="B42" s="277"/>
      <c r="C42" s="270"/>
      <c r="D42" s="270"/>
      <c r="E42" s="270"/>
      <c r="F42" s="270"/>
      <c r="G42" s="270"/>
      <c r="H42" s="270"/>
      <c r="I42" s="270"/>
      <c r="J42" s="270"/>
      <c r="K42" s="270"/>
      <c r="L42" s="270"/>
      <c r="M42" s="270"/>
      <c r="N42" s="270"/>
    </row>
    <row r="43" spans="1:14" s="22" customFormat="1" ht="14">
      <c r="A43" s="270"/>
      <c r="B43" s="277"/>
      <c r="C43" s="270"/>
      <c r="D43" s="270"/>
      <c r="E43" s="270"/>
      <c r="F43" s="270"/>
      <c r="G43" s="270"/>
      <c r="H43" s="270"/>
      <c r="I43" s="270"/>
      <c r="J43" s="270"/>
      <c r="K43" s="270"/>
      <c r="L43" s="270"/>
      <c r="M43" s="270"/>
      <c r="N43" s="270"/>
    </row>
    <row r="44" spans="1:14" s="22" customFormat="1" ht="14">
      <c r="A44" s="270"/>
      <c r="B44" s="277"/>
      <c r="C44" s="270"/>
      <c r="D44" s="270"/>
      <c r="E44" s="270"/>
      <c r="F44" s="270"/>
      <c r="G44" s="270"/>
      <c r="H44" s="270"/>
      <c r="I44" s="270"/>
      <c r="J44" s="270"/>
      <c r="K44" s="270"/>
      <c r="L44" s="270"/>
      <c r="M44" s="270"/>
      <c r="N44" s="270"/>
    </row>
    <row r="45" spans="1:14" s="22" customFormat="1" ht="14">
      <c r="A45" s="270"/>
      <c r="B45" s="277"/>
      <c r="C45" s="270"/>
      <c r="D45" s="270"/>
      <c r="E45" s="270"/>
      <c r="F45" s="270"/>
      <c r="G45" s="270"/>
      <c r="H45" s="270"/>
      <c r="I45" s="270"/>
      <c r="J45" s="270"/>
      <c r="K45" s="270"/>
      <c r="L45" s="270"/>
      <c r="M45" s="270"/>
      <c r="N45" s="270"/>
    </row>
    <row r="46" spans="1:14" s="22" customFormat="1" ht="14">
      <c r="A46" s="270"/>
      <c r="B46" s="277"/>
      <c r="C46" s="270"/>
      <c r="D46" s="270"/>
      <c r="E46" s="270"/>
      <c r="F46" s="270"/>
      <c r="G46" s="270"/>
      <c r="H46" s="270"/>
      <c r="I46" s="270"/>
      <c r="J46" s="270"/>
      <c r="K46" s="270"/>
      <c r="L46" s="270"/>
      <c r="M46" s="270"/>
      <c r="N46" s="270"/>
    </row>
    <row r="47" spans="1:14" s="22" customFormat="1" ht="14">
      <c r="A47" s="270"/>
      <c r="B47" s="277"/>
      <c r="C47" s="270"/>
      <c r="D47" s="270"/>
      <c r="E47" s="270"/>
      <c r="F47" s="270"/>
      <c r="G47" s="270"/>
      <c r="H47" s="270"/>
      <c r="I47" s="270"/>
      <c r="J47" s="270"/>
      <c r="K47" s="270"/>
      <c r="L47" s="270"/>
      <c r="M47" s="270"/>
      <c r="N47" s="270"/>
    </row>
    <row r="48" spans="1:14" s="22" customFormat="1" ht="14">
      <c r="A48" s="270"/>
      <c r="B48" s="277"/>
      <c r="C48" s="270"/>
      <c r="D48" s="270"/>
      <c r="E48" s="270"/>
      <c r="F48" s="270"/>
      <c r="G48" s="270"/>
      <c r="H48" s="270"/>
      <c r="I48" s="270"/>
      <c r="J48" s="270"/>
      <c r="K48" s="270"/>
      <c r="L48" s="270"/>
      <c r="M48" s="270"/>
      <c r="N48" s="270"/>
    </row>
    <row r="49" spans="1:14" s="22" customFormat="1" ht="14">
      <c r="A49" s="270"/>
      <c r="B49" s="277"/>
      <c r="C49" s="270"/>
      <c r="D49" s="270"/>
      <c r="E49" s="270"/>
      <c r="F49" s="270"/>
      <c r="G49" s="270"/>
      <c r="H49" s="270"/>
      <c r="I49" s="270"/>
      <c r="J49" s="270"/>
      <c r="K49" s="270"/>
      <c r="L49" s="270"/>
      <c r="M49" s="270"/>
      <c r="N49" s="270"/>
    </row>
    <row r="50" spans="1:14" s="22" customFormat="1" ht="14">
      <c r="A50" s="270"/>
      <c r="B50" s="277"/>
      <c r="C50" s="270"/>
      <c r="D50" s="270"/>
      <c r="E50" s="270"/>
      <c r="F50" s="270"/>
      <c r="G50" s="270"/>
      <c r="H50" s="270"/>
      <c r="I50" s="270"/>
      <c r="J50" s="270"/>
      <c r="K50" s="270"/>
      <c r="L50" s="270"/>
      <c r="M50" s="270"/>
      <c r="N50" s="270"/>
    </row>
    <row r="51" spans="1:14" s="22" customFormat="1" ht="14">
      <c r="A51" s="270"/>
      <c r="B51" s="277"/>
      <c r="C51" s="270"/>
      <c r="D51" s="270"/>
      <c r="E51" s="270"/>
      <c r="F51" s="270"/>
      <c r="G51" s="270"/>
      <c r="H51" s="270"/>
      <c r="I51" s="270"/>
      <c r="J51" s="270"/>
      <c r="K51" s="270"/>
      <c r="L51" s="270"/>
      <c r="M51" s="270"/>
      <c r="N51" s="270"/>
    </row>
    <row r="52" spans="1:14" ht="19">
      <c r="A52" s="715" t="s">
        <v>1</v>
      </c>
      <c r="B52" s="715"/>
      <c r="C52" s="715"/>
      <c r="D52" s="715"/>
      <c r="E52" s="715"/>
      <c r="F52" s="715"/>
      <c r="G52" s="715"/>
      <c r="H52" s="715"/>
      <c r="I52" s="715"/>
      <c r="J52" s="715"/>
      <c r="K52" s="715"/>
      <c r="L52" s="715"/>
      <c r="M52" s="715"/>
      <c r="N52" s="715"/>
    </row>
    <row r="53" spans="1:14" ht="22.5" customHeight="1"/>
  </sheetData>
  <sheetProtection sheet="1" selectLockedCells="1"/>
  <mergeCells count="13">
    <mergeCell ref="D15:E16"/>
    <mergeCell ref="F15:L16"/>
    <mergeCell ref="A52:N52"/>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65" priority="5" stopIfTrue="1">
      <formula>$D$11="○"</formula>
    </cfRule>
  </conditionalFormatting>
  <conditionalFormatting sqref="D9:L12 D15:L16">
    <cfRule type="expression" dxfId="64" priority="4" stopIfTrue="1">
      <formula>$D$13="○"</formula>
    </cfRule>
  </conditionalFormatting>
  <conditionalFormatting sqref="D9:L14">
    <cfRule type="expression" dxfId="63" priority="3" stopIfTrue="1">
      <formula>$D$15="○"</formula>
    </cfRule>
  </conditionalFormatting>
  <conditionalFormatting sqref="D11:L16">
    <cfRule type="expression" dxfId="62" priority="6" stopIfTrue="1">
      <formula>$D$9="○"</formula>
    </cfRule>
  </conditionalFormatting>
  <dataValidations count="2">
    <dataValidation type="list" allowBlank="1" showInputMessage="1" showErrorMessage="1" sqref="D14:E14" xr:uid="{45BDE032-CEFB-46EC-9211-E9867E432C54}">
      <formula1>$N$10:$N$11</formula1>
    </dataValidation>
    <dataValidation type="list" allowBlank="1" showInputMessage="1" showErrorMessage="1" sqref="D9:E13 D15:E16" xr:uid="{032D5666-3EE9-4997-BCB3-6F70223F3135}">
      <formula1>"○"</formula1>
    </dataValidation>
  </dataValidations>
  <printOptions horizontalCentered="1"/>
  <pageMargins left="0.23622047244094491" right="0.23622047244094491" top="0.74803149606299213" bottom="0.15748031496062992" header="0.31496062992125984" footer="0"/>
  <pageSetup paperSize="9" scale="96"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rgb="FF0070C0"/>
    <pageSetUpPr fitToPage="1"/>
  </sheetPr>
  <dimension ref="A1:O58"/>
  <sheetViews>
    <sheetView showGridLines="0" topLeftCell="A11" zoomScale="80" zoomScaleNormal="80" zoomScaleSheetLayoutView="100" workbookViewId="0">
      <selection activeCell="D11" sqref="D11:E13"/>
    </sheetView>
  </sheetViews>
  <sheetFormatPr defaultColWidth="6.453125" defaultRowHeight="13"/>
  <cols>
    <col min="1" max="2" width="6.453125" style="75" customWidth="1"/>
    <col min="3" max="3" width="6.6328125" style="75" customWidth="1"/>
    <col min="4" max="13" width="6.453125" style="75" customWidth="1"/>
    <col min="14" max="14" width="2.453125" style="75" customWidth="1"/>
    <col min="15" max="15" width="3.7265625" style="75" customWidth="1"/>
    <col min="16" max="16384" width="6.453125" style="75"/>
  </cols>
  <sheetData>
    <row r="1" spans="1:14" ht="25.5">
      <c r="A1" s="40"/>
      <c r="B1" s="40"/>
      <c r="C1" s="40"/>
      <c r="D1" s="40"/>
      <c r="E1" s="40"/>
      <c r="F1" s="40"/>
      <c r="G1" s="40"/>
      <c r="H1" s="40"/>
      <c r="I1" s="40"/>
      <c r="J1" s="40"/>
      <c r="K1" s="1602" t="s">
        <v>542</v>
      </c>
      <c r="L1" s="1603"/>
      <c r="M1" s="1603"/>
      <c r="N1" s="40"/>
    </row>
    <row r="2" spans="1:14" ht="13.5" customHeight="1">
      <c r="A2" s="40"/>
      <c r="B2" s="40"/>
      <c r="C2" s="40"/>
      <c r="D2" s="40"/>
      <c r="E2" s="40"/>
      <c r="F2" s="40"/>
      <c r="G2" s="40"/>
      <c r="H2" s="40"/>
      <c r="I2" s="40"/>
      <c r="J2" s="40"/>
      <c r="K2" s="1646" t="s">
        <v>415</v>
      </c>
      <c r="L2" s="1646"/>
      <c r="M2" s="1646"/>
      <c r="N2" s="40"/>
    </row>
    <row r="3" spans="1:14" ht="13.5" customHeight="1">
      <c r="A3" s="40"/>
      <c r="B3" s="40"/>
      <c r="C3" s="40"/>
      <c r="D3" s="40"/>
      <c r="E3" s="40"/>
      <c r="F3" s="40"/>
      <c r="G3" s="40"/>
      <c r="H3" s="40"/>
      <c r="I3" s="40"/>
      <c r="J3" s="40"/>
      <c r="K3" s="1646"/>
      <c r="L3" s="1646"/>
      <c r="M3" s="1646"/>
      <c r="N3" s="40"/>
    </row>
    <row r="4" spans="1:14" ht="13.5" customHeight="1">
      <c r="A4" s="40"/>
      <c r="B4" s="40"/>
      <c r="C4" s="40"/>
      <c r="D4" s="40"/>
      <c r="E4" s="40"/>
      <c r="F4" s="40"/>
      <c r="G4" s="40"/>
      <c r="H4" s="40"/>
      <c r="I4" s="40"/>
      <c r="J4" s="40"/>
      <c r="K4" s="1646"/>
      <c r="L4" s="1646"/>
      <c r="M4" s="1646"/>
      <c r="N4" s="40"/>
    </row>
    <row r="5" spans="1:14" ht="14">
      <c r="A5" s="40"/>
      <c r="B5" s="347"/>
      <c r="C5" s="347"/>
      <c r="D5" s="347"/>
      <c r="E5" s="347"/>
      <c r="F5" s="347"/>
      <c r="G5" s="347"/>
      <c r="H5" s="347"/>
      <c r="I5" s="347"/>
      <c r="J5" s="347"/>
      <c r="K5" s="347"/>
      <c r="L5" s="347"/>
      <c r="M5" s="347"/>
      <c r="N5" s="40"/>
    </row>
    <row r="6" spans="1:14" ht="14">
      <c r="A6" s="40"/>
      <c r="B6" s="347"/>
      <c r="C6" s="347"/>
      <c r="D6" s="347"/>
      <c r="E6" s="347"/>
      <c r="F6" s="347"/>
      <c r="G6" s="347"/>
      <c r="H6" s="347"/>
      <c r="I6" s="347"/>
      <c r="J6" s="347"/>
      <c r="K6" s="347"/>
      <c r="L6" s="347"/>
      <c r="M6" s="347"/>
      <c r="N6" s="40"/>
    </row>
    <row r="7" spans="1:14">
      <c r="A7" s="40"/>
      <c r="B7" s="40"/>
      <c r="C7" s="40"/>
      <c r="D7" s="40"/>
      <c r="E7" s="40"/>
      <c r="F7" s="40"/>
      <c r="G7" s="40"/>
      <c r="H7" s="40"/>
      <c r="I7" s="40"/>
      <c r="J7" s="40"/>
      <c r="K7" s="1617"/>
      <c r="L7" s="1617"/>
      <c r="M7" s="1617"/>
      <c r="N7" s="40"/>
    </row>
    <row r="8" spans="1:14" ht="16.5">
      <c r="A8" s="1618" t="s">
        <v>245</v>
      </c>
      <c r="B8" s="1618"/>
      <c r="C8" s="1618"/>
      <c r="D8" s="1618"/>
      <c r="E8" s="1618"/>
      <c r="F8" s="1618"/>
      <c r="G8" s="1618"/>
      <c r="H8" s="1618"/>
      <c r="I8" s="1618"/>
      <c r="J8" s="1618"/>
      <c r="K8" s="1618"/>
      <c r="L8" s="1618"/>
      <c r="M8" s="1618"/>
      <c r="N8" s="40"/>
    </row>
    <row r="9" spans="1:14" ht="16.5">
      <c r="A9" s="348"/>
      <c r="B9" s="348"/>
      <c r="C9" s="348"/>
      <c r="D9" s="348"/>
      <c r="E9" s="348"/>
      <c r="F9" s="348"/>
      <c r="G9" s="348"/>
      <c r="H9" s="348"/>
      <c r="I9" s="348"/>
      <c r="J9" s="348"/>
      <c r="K9" s="348"/>
      <c r="L9" s="348"/>
      <c r="M9" s="348"/>
      <c r="N9" s="40"/>
    </row>
    <row r="10" spans="1:14">
      <c r="A10" s="106"/>
      <c r="B10" s="106"/>
      <c r="C10" s="106"/>
      <c r="D10" s="76" t="str">
        <f>IF(AND(D11="",D14=""),"　↓　入札説明書を確認し、該当する方に○",IF(AND(D11="○",D14="○"),"　↓　いずれか１つに○",""))</f>
        <v>　↓　入札説明書を確認し、該当する方に○</v>
      </c>
      <c r="E10" s="106"/>
      <c r="F10" s="106"/>
      <c r="G10" s="106"/>
      <c r="H10" s="106"/>
      <c r="I10" s="106"/>
      <c r="J10" s="106"/>
      <c r="K10" s="106"/>
      <c r="L10" s="106"/>
      <c r="M10" s="106"/>
      <c r="N10" s="40"/>
    </row>
    <row r="11" spans="1:14" ht="13.5" customHeight="1">
      <c r="A11" s="40"/>
      <c r="B11" s="1619" t="s">
        <v>463</v>
      </c>
      <c r="C11" s="1620"/>
      <c r="D11" s="1625"/>
      <c r="E11" s="1626"/>
      <c r="F11" s="1631" t="s">
        <v>565</v>
      </c>
      <c r="G11" s="1632"/>
      <c r="H11" s="1632"/>
      <c r="I11" s="1632"/>
      <c r="J11" s="1632"/>
      <c r="K11" s="1632"/>
      <c r="L11" s="1633"/>
      <c r="M11" s="40"/>
      <c r="N11" s="432"/>
    </row>
    <row r="12" spans="1:14" ht="13.5" customHeight="1">
      <c r="A12" s="40"/>
      <c r="B12" s="1621"/>
      <c r="C12" s="1622"/>
      <c r="D12" s="1627"/>
      <c r="E12" s="1628"/>
      <c r="F12" s="1634"/>
      <c r="G12" s="1635"/>
      <c r="H12" s="1635"/>
      <c r="I12" s="1635"/>
      <c r="J12" s="1635"/>
      <c r="K12" s="1635"/>
      <c r="L12" s="1636"/>
      <c r="M12" s="40"/>
      <c r="N12" s="432"/>
    </row>
    <row r="13" spans="1:14" ht="13.5" customHeight="1">
      <c r="A13" s="40"/>
      <c r="B13" s="1621"/>
      <c r="C13" s="1622"/>
      <c r="D13" s="1629"/>
      <c r="E13" s="1630"/>
      <c r="F13" s="1637"/>
      <c r="G13" s="1638"/>
      <c r="H13" s="1638"/>
      <c r="I13" s="1638"/>
      <c r="J13" s="1638"/>
      <c r="K13" s="1638"/>
      <c r="L13" s="1639"/>
      <c r="M13" s="40"/>
      <c r="N13" s="432"/>
    </row>
    <row r="14" spans="1:14" ht="13.5" customHeight="1">
      <c r="A14" s="40"/>
      <c r="B14" s="1621"/>
      <c r="C14" s="1622"/>
      <c r="D14" s="1625"/>
      <c r="E14" s="1626"/>
      <c r="F14" s="1631" t="s">
        <v>566</v>
      </c>
      <c r="G14" s="1632"/>
      <c r="H14" s="1632"/>
      <c r="I14" s="1632"/>
      <c r="J14" s="1632"/>
      <c r="K14" s="1632"/>
      <c r="L14" s="1633"/>
      <c r="M14" s="40"/>
      <c r="N14" s="432"/>
    </row>
    <row r="15" spans="1:14" ht="13.5" customHeight="1">
      <c r="A15" s="40"/>
      <c r="B15" s="1621"/>
      <c r="C15" s="1622"/>
      <c r="D15" s="1627"/>
      <c r="E15" s="1628"/>
      <c r="F15" s="1634"/>
      <c r="G15" s="1635"/>
      <c r="H15" s="1635"/>
      <c r="I15" s="1635"/>
      <c r="J15" s="1635"/>
      <c r="K15" s="1635"/>
      <c r="L15" s="1636"/>
      <c r="M15" s="40"/>
      <c r="N15" s="432"/>
    </row>
    <row r="16" spans="1:14" ht="13.5" customHeight="1">
      <c r="A16" s="40"/>
      <c r="B16" s="1623"/>
      <c r="C16" s="1624"/>
      <c r="D16" s="1629"/>
      <c r="E16" s="1630"/>
      <c r="F16" s="1637"/>
      <c r="G16" s="1638"/>
      <c r="H16" s="1638"/>
      <c r="I16" s="1638"/>
      <c r="J16" s="1638"/>
      <c r="K16" s="1638"/>
      <c r="L16" s="1639"/>
      <c r="M16" s="40"/>
      <c r="N16" s="432"/>
    </row>
    <row r="17" spans="1:14">
      <c r="A17" s="40"/>
      <c r="B17" s="40"/>
      <c r="C17" s="40"/>
      <c r="D17" s="40"/>
      <c r="E17" s="40"/>
      <c r="F17" s="40"/>
      <c r="G17" s="40"/>
      <c r="H17" s="40"/>
      <c r="I17" s="40"/>
      <c r="J17" s="40"/>
      <c r="K17" s="40"/>
      <c r="L17" s="40"/>
      <c r="M17" s="40"/>
      <c r="N17" s="40"/>
    </row>
    <row r="18" spans="1:14">
      <c r="A18" s="40"/>
      <c r="B18" s="40"/>
      <c r="C18" s="40"/>
      <c r="D18" s="40"/>
      <c r="E18" s="40"/>
      <c r="F18" s="40"/>
      <c r="G18" s="40"/>
      <c r="H18" s="40"/>
      <c r="I18" s="40"/>
      <c r="J18" s="40"/>
      <c r="K18" s="40"/>
      <c r="L18" s="40"/>
      <c r="M18" s="40"/>
      <c r="N18" s="40"/>
    </row>
    <row r="19" spans="1:14">
      <c r="A19" s="40"/>
      <c r="B19" s="40"/>
      <c r="C19" s="40"/>
      <c r="D19" s="40"/>
      <c r="E19" s="40"/>
      <c r="F19" s="40"/>
      <c r="G19" s="40"/>
      <c r="H19" s="40"/>
      <c r="I19" s="40"/>
      <c r="J19" s="40"/>
      <c r="K19" s="40"/>
      <c r="L19" s="40"/>
      <c r="M19" s="40"/>
      <c r="N19" s="40"/>
    </row>
    <row r="20" spans="1:14">
      <c r="A20" s="40"/>
      <c r="B20" s="40"/>
      <c r="C20" s="40"/>
      <c r="D20" s="40"/>
      <c r="E20" s="40"/>
      <c r="F20" s="40"/>
      <c r="G20" s="40"/>
      <c r="H20" s="40"/>
      <c r="I20" s="40"/>
      <c r="J20" s="40"/>
      <c r="K20" s="40"/>
      <c r="L20" s="40"/>
      <c r="M20" s="40"/>
      <c r="N20" s="40"/>
    </row>
    <row r="21" spans="1:14">
      <c r="A21" s="40"/>
      <c r="B21" s="40"/>
      <c r="C21" s="40"/>
      <c r="D21" s="40"/>
      <c r="E21" s="40"/>
      <c r="F21" s="40"/>
      <c r="G21" s="40"/>
      <c r="H21" s="40"/>
      <c r="I21" s="40"/>
      <c r="J21" s="40"/>
      <c r="K21" s="40"/>
      <c r="L21" s="40"/>
      <c r="M21" s="40"/>
      <c r="N21" s="40"/>
    </row>
    <row r="22" spans="1:14">
      <c r="A22" s="40"/>
      <c r="B22" s="40"/>
      <c r="C22" s="40"/>
      <c r="D22" s="40"/>
      <c r="E22" s="40"/>
      <c r="F22" s="40"/>
      <c r="G22" s="40"/>
      <c r="H22" s="40"/>
      <c r="I22" s="40"/>
      <c r="J22" s="40"/>
      <c r="K22" s="40"/>
      <c r="L22" s="40"/>
      <c r="M22" s="40"/>
      <c r="N22" s="40"/>
    </row>
    <row r="23" spans="1:14">
      <c r="A23" s="40"/>
      <c r="B23" s="40"/>
      <c r="C23" s="40"/>
      <c r="D23" s="76" t="str">
        <f>IF(AND(D24="",D30="",D36=""),"　↓　該当するものいずれか１つに○",IF(COUNTA(D24:E41)&lt;&gt;1,"　↓　いずれか１つに○",""))</f>
        <v>　↓　該当するものいずれか１つに○</v>
      </c>
      <c r="E23" s="40"/>
      <c r="F23" s="40"/>
      <c r="G23" s="40"/>
      <c r="H23" s="40"/>
      <c r="I23" s="40"/>
      <c r="J23" s="40"/>
      <c r="K23" s="40"/>
      <c r="L23" s="40"/>
      <c r="M23" s="40"/>
      <c r="N23" s="40"/>
    </row>
    <row r="24" spans="1:14" ht="14.5" customHeight="1">
      <c r="A24" s="40"/>
      <c r="B24" s="1647" t="s">
        <v>236</v>
      </c>
      <c r="C24" s="1648"/>
      <c r="D24" s="1654"/>
      <c r="E24" s="1655"/>
      <c r="F24" s="1660" t="s">
        <v>247</v>
      </c>
      <c r="G24" s="1661"/>
      <c r="H24" s="1661"/>
      <c r="I24" s="1661"/>
      <c r="J24" s="1661"/>
      <c r="K24" s="1661"/>
      <c r="L24" s="1662"/>
      <c r="M24" s="349"/>
      <c r="N24" s="40"/>
    </row>
    <row r="25" spans="1:14" ht="14.5" customHeight="1">
      <c r="A25" s="40"/>
      <c r="B25" s="1649"/>
      <c r="C25" s="1650"/>
      <c r="D25" s="1656"/>
      <c r="E25" s="1657"/>
      <c r="F25" s="1663"/>
      <c r="G25" s="1664"/>
      <c r="H25" s="1664"/>
      <c r="I25" s="1664"/>
      <c r="J25" s="1664"/>
      <c r="K25" s="1664"/>
      <c r="L25" s="1665"/>
      <c r="M25" s="349"/>
      <c r="N25" s="40"/>
    </row>
    <row r="26" spans="1:14" ht="14.5" customHeight="1">
      <c r="A26" s="40"/>
      <c r="B26" s="1649"/>
      <c r="C26" s="1650"/>
      <c r="D26" s="1656"/>
      <c r="E26" s="1657"/>
      <c r="F26" s="1663"/>
      <c r="G26" s="1664"/>
      <c r="H26" s="1664"/>
      <c r="I26" s="1664"/>
      <c r="J26" s="1664"/>
      <c r="K26" s="1664"/>
      <c r="L26" s="1665"/>
      <c r="M26" s="349"/>
      <c r="N26" s="432"/>
    </row>
    <row r="27" spans="1:14" ht="14.5" customHeight="1">
      <c r="A27" s="40"/>
      <c r="B27" s="1649"/>
      <c r="C27" s="1650"/>
      <c r="D27" s="1656"/>
      <c r="E27" s="1657"/>
      <c r="F27" s="1663"/>
      <c r="G27" s="1664"/>
      <c r="H27" s="1664"/>
      <c r="I27" s="1664"/>
      <c r="J27" s="1664"/>
      <c r="K27" s="1664"/>
      <c r="L27" s="1665"/>
      <c r="M27" s="349"/>
      <c r="N27" s="40"/>
    </row>
    <row r="28" spans="1:14" ht="14.5" customHeight="1">
      <c r="A28" s="40"/>
      <c r="B28" s="1649"/>
      <c r="C28" s="1650"/>
      <c r="D28" s="1656"/>
      <c r="E28" s="1657"/>
      <c r="F28" s="1663"/>
      <c r="G28" s="1664"/>
      <c r="H28" s="1664"/>
      <c r="I28" s="1664"/>
      <c r="J28" s="1664"/>
      <c r="K28" s="1664"/>
      <c r="L28" s="1665"/>
      <c r="M28" s="349"/>
      <c r="N28" s="40"/>
    </row>
    <row r="29" spans="1:14" ht="14.5" customHeight="1">
      <c r="A29" s="40"/>
      <c r="B29" s="1649"/>
      <c r="C29" s="1650"/>
      <c r="D29" s="1658"/>
      <c r="E29" s="1659"/>
      <c r="F29" s="1666"/>
      <c r="G29" s="1667"/>
      <c r="H29" s="1667"/>
      <c r="I29" s="1667"/>
      <c r="J29" s="1667"/>
      <c r="K29" s="1667"/>
      <c r="L29" s="1668"/>
      <c r="M29" s="349"/>
      <c r="N29" s="40"/>
    </row>
    <row r="30" spans="1:14" ht="14.5" customHeight="1">
      <c r="A30" s="40"/>
      <c r="B30" s="1649"/>
      <c r="C30" s="1650"/>
      <c r="D30" s="1654"/>
      <c r="E30" s="1655"/>
      <c r="F30" s="1660" t="s">
        <v>248</v>
      </c>
      <c r="G30" s="1661"/>
      <c r="H30" s="1661"/>
      <c r="I30" s="1661"/>
      <c r="J30" s="1661"/>
      <c r="K30" s="1661"/>
      <c r="L30" s="1662"/>
      <c r="M30" s="349"/>
      <c r="N30" s="40"/>
    </row>
    <row r="31" spans="1:14" ht="14.5" customHeight="1">
      <c r="A31" s="40"/>
      <c r="B31" s="1649"/>
      <c r="C31" s="1650"/>
      <c r="D31" s="1656"/>
      <c r="E31" s="1657"/>
      <c r="F31" s="1663"/>
      <c r="G31" s="1664"/>
      <c r="H31" s="1664"/>
      <c r="I31" s="1664"/>
      <c r="J31" s="1664"/>
      <c r="K31" s="1664"/>
      <c r="L31" s="1665"/>
      <c r="M31" s="349"/>
      <c r="N31" s="40"/>
    </row>
    <row r="32" spans="1:14" ht="14.5" customHeight="1">
      <c r="A32" s="40"/>
      <c r="B32" s="1649"/>
      <c r="C32" s="1650"/>
      <c r="D32" s="1656"/>
      <c r="E32" s="1657"/>
      <c r="F32" s="1663"/>
      <c r="G32" s="1664"/>
      <c r="H32" s="1664"/>
      <c r="I32" s="1664"/>
      <c r="J32" s="1664"/>
      <c r="K32" s="1664"/>
      <c r="L32" s="1665"/>
      <c r="M32" s="349"/>
      <c r="N32" s="40"/>
    </row>
    <row r="33" spans="1:15" ht="14.5" customHeight="1">
      <c r="A33" s="40"/>
      <c r="B33" s="1649"/>
      <c r="C33" s="1650"/>
      <c r="D33" s="1656"/>
      <c r="E33" s="1657"/>
      <c r="F33" s="1663"/>
      <c r="G33" s="1664"/>
      <c r="H33" s="1664"/>
      <c r="I33" s="1664"/>
      <c r="J33" s="1664"/>
      <c r="K33" s="1664"/>
      <c r="L33" s="1665"/>
      <c r="M33" s="349"/>
      <c r="N33" s="40"/>
    </row>
    <row r="34" spans="1:15" ht="14.5" customHeight="1">
      <c r="A34" s="40"/>
      <c r="B34" s="1649"/>
      <c r="C34" s="1650"/>
      <c r="D34" s="1656"/>
      <c r="E34" s="1657"/>
      <c r="F34" s="1669"/>
      <c r="G34" s="1664"/>
      <c r="H34" s="1664"/>
      <c r="I34" s="1664"/>
      <c r="J34" s="1664"/>
      <c r="K34" s="1664"/>
      <c r="L34" s="1665"/>
      <c r="M34" s="349"/>
      <c r="N34" s="40"/>
    </row>
    <row r="35" spans="1:15" ht="14.5" customHeight="1">
      <c r="A35" s="40"/>
      <c r="B35" s="1649"/>
      <c r="C35" s="1650"/>
      <c r="D35" s="1658"/>
      <c r="E35" s="1659"/>
      <c r="F35" s="1666"/>
      <c r="G35" s="1667"/>
      <c r="H35" s="1667"/>
      <c r="I35" s="1667"/>
      <c r="J35" s="1667"/>
      <c r="K35" s="1667"/>
      <c r="L35" s="1668"/>
      <c r="M35" s="349"/>
      <c r="N35" s="40"/>
    </row>
    <row r="36" spans="1:15" ht="14.5" customHeight="1">
      <c r="A36" s="40"/>
      <c r="B36" s="1649"/>
      <c r="C36" s="1650"/>
      <c r="D36" s="1654"/>
      <c r="E36" s="1655"/>
      <c r="F36" s="1670" t="s">
        <v>305</v>
      </c>
      <c r="G36" s="1671"/>
      <c r="H36" s="1671"/>
      <c r="I36" s="1671"/>
      <c r="J36" s="1671"/>
      <c r="K36" s="1671"/>
      <c r="L36" s="1672"/>
      <c r="M36" s="349"/>
      <c r="N36" s="40"/>
    </row>
    <row r="37" spans="1:15" ht="14.5" customHeight="1">
      <c r="A37" s="40"/>
      <c r="B37" s="1649"/>
      <c r="C37" s="1650"/>
      <c r="D37" s="1656"/>
      <c r="E37" s="1657"/>
      <c r="F37" s="1673"/>
      <c r="G37" s="1674"/>
      <c r="H37" s="1674"/>
      <c r="I37" s="1674"/>
      <c r="J37" s="1674"/>
      <c r="K37" s="1674"/>
      <c r="L37" s="1675"/>
      <c r="M37" s="349"/>
      <c r="N37" s="40"/>
    </row>
    <row r="38" spans="1:15" ht="14.5" customHeight="1">
      <c r="A38" s="40"/>
      <c r="B38" s="1649"/>
      <c r="C38" s="1650"/>
      <c r="D38" s="1656"/>
      <c r="E38" s="1657"/>
      <c r="F38" s="1673"/>
      <c r="G38" s="1674"/>
      <c r="H38" s="1674"/>
      <c r="I38" s="1674"/>
      <c r="J38" s="1674"/>
      <c r="K38" s="1674"/>
      <c r="L38" s="1675"/>
      <c r="M38" s="349"/>
      <c r="N38" s="40"/>
    </row>
    <row r="39" spans="1:15" ht="14.5" customHeight="1">
      <c r="A39" s="40"/>
      <c r="B39" s="1649"/>
      <c r="C39" s="1650"/>
      <c r="D39" s="1656"/>
      <c r="E39" s="1657"/>
      <c r="F39" s="1673"/>
      <c r="G39" s="1674"/>
      <c r="H39" s="1674"/>
      <c r="I39" s="1674"/>
      <c r="J39" s="1674"/>
      <c r="K39" s="1674"/>
      <c r="L39" s="1675"/>
      <c r="M39" s="349"/>
      <c r="N39" s="40"/>
    </row>
    <row r="40" spans="1:15" ht="14.5" customHeight="1">
      <c r="A40" s="40"/>
      <c r="B40" s="1649"/>
      <c r="C40" s="1650"/>
      <c r="D40" s="1656"/>
      <c r="E40" s="1657"/>
      <c r="F40" s="1673"/>
      <c r="G40" s="1674"/>
      <c r="H40" s="1674"/>
      <c r="I40" s="1674"/>
      <c r="J40" s="1674"/>
      <c r="K40" s="1674"/>
      <c r="L40" s="1675"/>
      <c r="M40" s="349"/>
      <c r="N40" s="40"/>
    </row>
    <row r="41" spans="1:15" ht="14.5" customHeight="1">
      <c r="A41" s="40"/>
      <c r="B41" s="1651"/>
      <c r="C41" s="1652"/>
      <c r="D41" s="1658"/>
      <c r="E41" s="1659"/>
      <c r="F41" s="1676"/>
      <c r="G41" s="1677"/>
      <c r="H41" s="1677"/>
      <c r="I41" s="1677"/>
      <c r="J41" s="1677"/>
      <c r="K41" s="1677"/>
      <c r="L41" s="1678"/>
      <c r="M41" s="40"/>
      <c r="N41" s="40"/>
    </row>
    <row r="42" spans="1:15" ht="14.5" customHeight="1">
      <c r="A42" s="40"/>
      <c r="B42" s="1604" t="s">
        <v>244</v>
      </c>
      <c r="C42" s="1605"/>
      <c r="D42" s="1605"/>
      <c r="E42" s="1605"/>
      <c r="F42" s="1605"/>
      <c r="G42" s="1605"/>
      <c r="H42" s="1606"/>
      <c r="I42" s="1640"/>
      <c r="J42" s="1641"/>
      <c r="K42" s="1641"/>
      <c r="L42" s="1613" t="s">
        <v>246</v>
      </c>
      <c r="M42" s="40"/>
      <c r="N42" s="40"/>
      <c r="O42" s="75">
        <f>IF(AND(D14="○",D10=""),1,2)</f>
        <v>2</v>
      </c>
    </row>
    <row r="43" spans="1:15" ht="14.5" customHeight="1">
      <c r="A43" s="40"/>
      <c r="B43" s="1607"/>
      <c r="C43" s="1608"/>
      <c r="D43" s="1608"/>
      <c r="E43" s="1608"/>
      <c r="F43" s="1608"/>
      <c r="G43" s="1608"/>
      <c r="H43" s="1609"/>
      <c r="I43" s="1642"/>
      <c r="J43" s="1643"/>
      <c r="K43" s="1643"/>
      <c r="L43" s="1614"/>
      <c r="M43" s="40"/>
      <c r="N43" s="40"/>
      <c r="O43" s="75">
        <f>IF(AND(COUNTA(D24:E35)=1,COUNTA(D36)=0),1,2)</f>
        <v>2</v>
      </c>
    </row>
    <row r="44" spans="1:15" ht="14.5" customHeight="1">
      <c r="A44" s="40"/>
      <c r="B44" s="1610"/>
      <c r="C44" s="1611"/>
      <c r="D44" s="1611"/>
      <c r="E44" s="1611"/>
      <c r="F44" s="1611"/>
      <c r="G44" s="1611"/>
      <c r="H44" s="1612"/>
      <c r="I44" s="1644"/>
      <c r="J44" s="1645"/>
      <c r="K44" s="1645"/>
      <c r="L44" s="1615"/>
      <c r="M44" s="350"/>
      <c r="N44" s="40"/>
    </row>
    <row r="45" spans="1:15">
      <c r="A45" s="40"/>
      <c r="B45" s="78" t="s">
        <v>567</v>
      </c>
      <c r="C45" s="79"/>
      <c r="D45" s="80"/>
      <c r="E45" s="81"/>
      <c r="F45" s="81"/>
      <c r="G45" s="81"/>
      <c r="H45" s="81"/>
      <c r="I45" s="81"/>
      <c r="J45" s="81"/>
      <c r="K45" s="81"/>
      <c r="L45" s="81"/>
      <c r="M45" s="351"/>
      <c r="N45" s="40"/>
    </row>
    <row r="46" spans="1:15">
      <c r="A46" s="40"/>
      <c r="B46" s="78" t="s">
        <v>249</v>
      </c>
      <c r="C46" s="79"/>
      <c r="D46" s="80"/>
      <c r="E46" s="81"/>
      <c r="F46" s="81"/>
      <c r="G46" s="81"/>
      <c r="H46" s="81"/>
      <c r="I46" s="81"/>
      <c r="J46" s="81"/>
      <c r="K46" s="81"/>
      <c r="L46" s="81"/>
      <c r="M46" s="351"/>
      <c r="N46" s="40"/>
    </row>
    <row r="47" spans="1:15">
      <c r="A47" s="40"/>
      <c r="B47" s="1616" t="s">
        <v>250</v>
      </c>
      <c r="C47" s="1616"/>
      <c r="D47" s="1616"/>
      <c r="E47" s="1616"/>
      <c r="F47" s="1616"/>
      <c r="G47" s="1616"/>
      <c r="H47" s="1616"/>
      <c r="I47" s="1616"/>
      <c r="J47" s="1616"/>
      <c r="K47" s="1616"/>
      <c r="L47" s="1616"/>
      <c r="M47" s="351"/>
      <c r="N47" s="40"/>
    </row>
    <row r="48" spans="1:15">
      <c r="A48" s="40"/>
      <c r="B48" s="82"/>
      <c r="C48" s="82"/>
      <c r="D48" s="82"/>
      <c r="E48" s="82"/>
      <c r="F48" s="82"/>
      <c r="G48" s="82"/>
      <c r="H48" s="82"/>
      <c r="I48" s="82"/>
      <c r="J48" s="82"/>
      <c r="K48" s="82"/>
      <c r="L48" s="82"/>
      <c r="M48" s="82"/>
      <c r="N48" s="40"/>
    </row>
    <row r="49" spans="1:14" ht="40.15" customHeight="1">
      <c r="A49" s="40"/>
      <c r="B49" s="1653" t="s">
        <v>568</v>
      </c>
      <c r="C49" s="1653"/>
      <c r="D49" s="1653"/>
      <c r="E49" s="1653"/>
      <c r="F49" s="1653"/>
      <c r="G49" s="1653"/>
      <c r="H49" s="1653"/>
      <c r="I49" s="1653"/>
      <c r="J49" s="1653"/>
      <c r="K49" s="1653"/>
      <c r="L49" s="1653"/>
      <c r="M49" s="1653"/>
      <c r="N49" s="40"/>
    </row>
    <row r="50" spans="1:14" ht="25.15" customHeight="1">
      <c r="A50" s="40"/>
      <c r="B50" s="352"/>
      <c r="C50" s="352"/>
      <c r="D50" s="352"/>
      <c r="E50" s="352"/>
      <c r="F50" s="352"/>
      <c r="G50" s="352"/>
      <c r="H50" s="352"/>
      <c r="I50" s="352"/>
      <c r="J50" s="352"/>
      <c r="K50" s="352"/>
      <c r="L50" s="352"/>
      <c r="M50" s="352"/>
      <c r="N50" s="40"/>
    </row>
    <row r="51" spans="1:14" ht="14">
      <c r="A51" s="40"/>
      <c r="B51" s="347"/>
      <c r="C51" s="347"/>
      <c r="D51" s="347"/>
      <c r="E51" s="347"/>
      <c r="F51" s="347"/>
      <c r="G51" s="347"/>
      <c r="H51" s="347"/>
      <c r="I51" s="347"/>
      <c r="J51" s="347"/>
      <c r="K51" s="347"/>
      <c r="L51" s="347"/>
      <c r="M51" s="347"/>
      <c r="N51" s="40"/>
    </row>
    <row r="52" spans="1:14" ht="14">
      <c r="A52" s="40"/>
      <c r="B52" s="347"/>
      <c r="C52" s="347"/>
      <c r="D52" s="347"/>
      <c r="E52" s="347"/>
      <c r="F52" s="347"/>
      <c r="G52" s="347"/>
      <c r="H52" s="347"/>
      <c r="I52" s="347"/>
      <c r="J52" s="347"/>
      <c r="K52" s="347"/>
      <c r="L52" s="347"/>
      <c r="M52" s="347"/>
      <c r="N52" s="40"/>
    </row>
    <row r="53" spans="1:14">
      <c r="A53" s="40"/>
      <c r="B53" s="272"/>
      <c r="C53" s="272"/>
      <c r="D53" s="272"/>
      <c r="E53" s="272"/>
      <c r="F53" s="272"/>
      <c r="G53" s="272"/>
      <c r="H53" s="272"/>
      <c r="I53" s="272"/>
      <c r="J53" s="272"/>
      <c r="K53" s="272"/>
      <c r="L53" s="272"/>
      <c r="M53" s="351"/>
      <c r="N53" s="40"/>
    </row>
    <row r="54" spans="1:14" ht="14">
      <c r="A54" s="40"/>
      <c r="B54" s="347"/>
      <c r="C54" s="347"/>
      <c r="D54" s="347"/>
      <c r="E54" s="347"/>
      <c r="F54" s="347"/>
      <c r="G54" s="347"/>
      <c r="H54" s="347"/>
      <c r="I54" s="347"/>
      <c r="J54" s="347"/>
      <c r="K54" s="347"/>
      <c r="L54" s="347"/>
      <c r="M54" s="347"/>
      <c r="N54" s="40"/>
    </row>
    <row r="55" spans="1:14" ht="14">
      <c r="A55" s="40"/>
      <c r="B55" s="347"/>
      <c r="C55" s="347"/>
      <c r="D55" s="347"/>
      <c r="E55" s="347"/>
      <c r="F55" s="347"/>
      <c r="G55" s="347"/>
      <c r="H55" s="347"/>
      <c r="I55" s="347"/>
      <c r="J55" s="347"/>
      <c r="K55" s="347"/>
      <c r="L55" s="347"/>
      <c r="M55" s="347"/>
      <c r="N55" s="40"/>
    </row>
    <row r="56" spans="1:14" ht="14">
      <c r="A56" s="40"/>
      <c r="B56" s="347"/>
      <c r="C56" s="347"/>
      <c r="D56" s="347"/>
      <c r="E56" s="347"/>
      <c r="F56" s="347"/>
      <c r="G56" s="347"/>
      <c r="H56" s="347"/>
      <c r="I56" s="347"/>
      <c r="J56" s="347"/>
      <c r="K56" s="347"/>
      <c r="L56" s="347"/>
      <c r="M56" s="347"/>
      <c r="N56" s="40"/>
    </row>
    <row r="57" spans="1:14" ht="19">
      <c r="A57" s="1601" t="s">
        <v>1</v>
      </c>
      <c r="B57" s="1601"/>
      <c r="C57" s="1601"/>
      <c r="D57" s="1601"/>
      <c r="E57" s="1601"/>
      <c r="F57" s="1601"/>
      <c r="G57" s="1601"/>
      <c r="H57" s="1601"/>
      <c r="I57" s="1601"/>
      <c r="J57" s="1601"/>
      <c r="K57" s="1601"/>
      <c r="L57" s="1601"/>
      <c r="M57" s="1601"/>
      <c r="N57" s="1601"/>
    </row>
    <row r="58" spans="1:14" ht="22.5" customHeight="1"/>
  </sheetData>
  <sheetProtection sheet="1" selectLockedCells="1"/>
  <mergeCells count="22">
    <mergeCell ref="D24:E29"/>
    <mergeCell ref="F24:L29"/>
    <mergeCell ref="D30:E35"/>
    <mergeCell ref="F30:L35"/>
    <mergeCell ref="D36:E41"/>
    <mergeCell ref="F36:L41"/>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s>
  <phoneticPr fontId="10"/>
  <conditionalFormatting sqref="D11:L13">
    <cfRule type="expression" dxfId="61" priority="5">
      <formula>$D$14="○"</formula>
    </cfRule>
  </conditionalFormatting>
  <conditionalFormatting sqref="D14:L16">
    <cfRule type="expression" dxfId="60" priority="4">
      <formula>$D$11="○"</formula>
    </cfRule>
  </conditionalFormatting>
  <conditionalFormatting sqref="D24:L29 D36:L41">
    <cfRule type="expression" dxfId="59" priority="2">
      <formula>$D$30="○"</formula>
    </cfRule>
  </conditionalFormatting>
  <conditionalFormatting sqref="D24:L35">
    <cfRule type="expression" dxfId="58" priority="1">
      <formula>$D$36="○"</formula>
    </cfRule>
  </conditionalFormatting>
  <conditionalFormatting sqref="D24:L41">
    <cfRule type="expression" dxfId="57" priority="9">
      <formula>$D$10=""</formula>
    </cfRule>
  </conditionalFormatting>
  <conditionalFormatting sqref="D30:L41">
    <cfRule type="expression" dxfId="56" priority="3">
      <formula>$D$24="○"</formula>
    </cfRule>
  </conditionalFormatting>
  <conditionalFormatting sqref="I42 L42:L44">
    <cfRule type="expression" dxfId="55" priority="7">
      <formula>$O$42+$O$43=2</formula>
    </cfRule>
  </conditionalFormatting>
  <dataValidations count="2">
    <dataValidation type="list" allowBlank="1" showInputMessage="1" showErrorMessage="1" sqref="D24:E41 D11:E16" xr:uid="{00000000-0002-0000-1B00-000000000000}">
      <formula1>"○"</formula1>
    </dataValidation>
    <dataValidation type="whole" allowBlank="1" showInputMessage="1" showErrorMessage="1" sqref="I42:K44" xr:uid="{00000000-0002-0000-1B00-000001000000}">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tabColor rgb="FF0070C0"/>
    <pageSetUpPr fitToPage="1"/>
  </sheetPr>
  <dimension ref="A1:AO61"/>
  <sheetViews>
    <sheetView showGridLines="0" zoomScale="80" zoomScaleNormal="80" zoomScaleSheetLayoutView="115" workbookViewId="0">
      <selection activeCell="D11" sqref="D11:E13"/>
    </sheetView>
  </sheetViews>
  <sheetFormatPr defaultColWidth="6.453125" defaultRowHeight="13"/>
  <cols>
    <col min="1" max="1" width="6.453125" style="75"/>
    <col min="2" max="4" width="6.453125" style="75" customWidth="1"/>
    <col min="5" max="10" width="6.453125" style="75"/>
    <col min="11" max="11" width="8.36328125" style="75" customWidth="1"/>
    <col min="12" max="12" width="6.453125" style="75" customWidth="1"/>
    <col min="13" max="13" width="6.453125" style="75"/>
    <col min="14" max="14" width="2.453125" style="75" customWidth="1"/>
    <col min="15" max="15" width="3.7265625" style="108" customWidth="1"/>
    <col min="16" max="16" width="6.453125" style="108"/>
    <col min="17" max="16384" width="6.453125" style="75"/>
  </cols>
  <sheetData>
    <row r="1" spans="1:14" ht="25.5">
      <c r="A1" s="40"/>
      <c r="B1" s="40"/>
      <c r="C1" s="40"/>
      <c r="D1" s="40"/>
      <c r="E1" s="40"/>
      <c r="F1" s="40"/>
      <c r="G1" s="40"/>
      <c r="H1" s="40"/>
      <c r="I1" s="40"/>
      <c r="J1" s="433"/>
      <c r="K1" s="1602" t="s">
        <v>542</v>
      </c>
      <c r="L1" s="1602"/>
      <c r="M1" s="1602"/>
      <c r="N1" s="40"/>
    </row>
    <row r="2" spans="1:14" ht="13.5" customHeight="1">
      <c r="A2" s="40"/>
      <c r="B2" s="40"/>
      <c r="C2" s="40"/>
      <c r="D2" s="40"/>
      <c r="E2" s="40"/>
      <c r="F2" s="40"/>
      <c r="G2" s="40"/>
      <c r="H2" s="40"/>
      <c r="I2" s="40"/>
      <c r="J2" s="40"/>
      <c r="K2" s="1646" t="s">
        <v>416</v>
      </c>
      <c r="L2" s="1646"/>
      <c r="M2" s="1646"/>
      <c r="N2" s="40"/>
    </row>
    <row r="3" spans="1:14" ht="13.5" customHeight="1">
      <c r="A3" s="40"/>
      <c r="B3" s="40"/>
      <c r="C3" s="40"/>
      <c r="D3" s="40"/>
      <c r="E3" s="40"/>
      <c r="F3" s="40"/>
      <c r="G3" s="40"/>
      <c r="H3" s="40"/>
      <c r="I3" s="40"/>
      <c r="J3" s="40"/>
      <c r="K3" s="1646"/>
      <c r="L3" s="1646"/>
      <c r="M3" s="1646"/>
      <c r="N3" s="40"/>
    </row>
    <row r="4" spans="1:14" ht="13.5" customHeight="1">
      <c r="A4" s="40"/>
      <c r="B4" s="40"/>
      <c r="C4" s="40"/>
      <c r="D4" s="40"/>
      <c r="E4" s="40"/>
      <c r="F4" s="40"/>
      <c r="G4" s="40"/>
      <c r="H4" s="40"/>
      <c r="I4" s="40"/>
      <c r="J4" s="40"/>
      <c r="K4" s="1646"/>
      <c r="L4" s="1646"/>
      <c r="M4" s="1646"/>
      <c r="N4" s="40"/>
    </row>
    <row r="5" spans="1:14">
      <c r="A5" s="40"/>
      <c r="B5" s="40"/>
      <c r="C5" s="40"/>
      <c r="D5" s="40"/>
      <c r="E5" s="40"/>
      <c r="F5" s="40"/>
      <c r="G5" s="40"/>
      <c r="H5" s="40"/>
      <c r="I5" s="40"/>
      <c r="J5" s="40"/>
      <c r="K5" s="40"/>
      <c r="L5" s="40"/>
      <c r="M5" s="40"/>
      <c r="N5" s="40"/>
    </row>
    <row r="6" spans="1:14">
      <c r="A6" s="40"/>
      <c r="B6" s="40"/>
      <c r="C6" s="40"/>
      <c r="D6" s="40"/>
      <c r="E6" s="40"/>
      <c r="F6" s="40"/>
      <c r="G6" s="40"/>
      <c r="H6" s="40"/>
      <c r="I6" s="40"/>
      <c r="J6" s="40"/>
      <c r="K6" s="40"/>
      <c r="L6" s="40"/>
      <c r="M6" s="40"/>
      <c r="N6" s="40"/>
    </row>
    <row r="7" spans="1:14">
      <c r="A7" s="40"/>
      <c r="B7" s="40"/>
      <c r="C7" s="40"/>
      <c r="D7" s="40"/>
      <c r="E7" s="40"/>
      <c r="F7" s="40"/>
      <c r="G7" s="40"/>
      <c r="H7" s="40"/>
      <c r="I7" s="40"/>
      <c r="J7" s="40"/>
      <c r="K7" s="40"/>
      <c r="L7" s="40"/>
      <c r="M7" s="40"/>
      <c r="N7" s="40"/>
    </row>
    <row r="8" spans="1:14" ht="16.5">
      <c r="A8" s="1722" t="s">
        <v>275</v>
      </c>
      <c r="B8" s="1722"/>
      <c r="C8" s="1722"/>
      <c r="D8" s="1722"/>
      <c r="E8" s="1722"/>
      <c r="F8" s="1722"/>
      <c r="G8" s="1722"/>
      <c r="H8" s="1722"/>
      <c r="I8" s="1722"/>
      <c r="J8" s="1722"/>
      <c r="K8" s="1722"/>
      <c r="L8" s="1722"/>
      <c r="M8" s="1722"/>
      <c r="N8" s="40"/>
    </row>
    <row r="9" spans="1:14">
      <c r="A9" s="106"/>
      <c r="B9" s="106"/>
      <c r="C9" s="106"/>
      <c r="D9" s="106"/>
      <c r="E9" s="106"/>
      <c r="F9" s="106"/>
      <c r="G9" s="106"/>
      <c r="H9" s="106"/>
      <c r="I9" s="106"/>
      <c r="J9" s="106"/>
      <c r="K9" s="106"/>
      <c r="L9" s="106"/>
      <c r="M9" s="106"/>
      <c r="N9" s="40"/>
    </row>
    <row r="10" spans="1:14" ht="13.5" customHeight="1">
      <c r="A10" s="40"/>
      <c r="B10" s="40"/>
      <c r="C10" s="40"/>
      <c r="D10" s="77" t="str">
        <f>IF(AND(D11="",D14=""),"　↓　入札説明書を確認し、該当する方に○",IF(AND(D11="○",D14="○"),"　↓　いずれか１つに○",""))</f>
        <v>　↓　入札説明書を確認し、該当する方に○</v>
      </c>
      <c r="E10" s="40"/>
      <c r="F10" s="40"/>
      <c r="G10" s="40"/>
      <c r="H10" s="40"/>
      <c r="I10" s="40"/>
      <c r="J10" s="40"/>
      <c r="K10" s="40"/>
      <c r="L10" s="40"/>
      <c r="M10" s="40"/>
      <c r="N10" s="40"/>
    </row>
    <row r="11" spans="1:14" ht="13.5" customHeight="1">
      <c r="A11" s="40"/>
      <c r="B11" s="1723" t="s">
        <v>274</v>
      </c>
      <c r="C11" s="1724"/>
      <c r="D11" s="1625"/>
      <c r="E11" s="1626"/>
      <c r="F11" s="1631" t="s">
        <v>565</v>
      </c>
      <c r="G11" s="1632"/>
      <c r="H11" s="1632"/>
      <c r="I11" s="1632"/>
      <c r="J11" s="1632"/>
      <c r="K11" s="1632"/>
      <c r="L11" s="1633"/>
      <c r="M11" s="40"/>
      <c r="N11" s="432"/>
    </row>
    <row r="12" spans="1:14" ht="13.5" customHeight="1">
      <c r="A12" s="40"/>
      <c r="B12" s="1725"/>
      <c r="C12" s="1726"/>
      <c r="D12" s="1627"/>
      <c r="E12" s="1628"/>
      <c r="F12" s="1634"/>
      <c r="G12" s="1635"/>
      <c r="H12" s="1635"/>
      <c r="I12" s="1635"/>
      <c r="J12" s="1635"/>
      <c r="K12" s="1635"/>
      <c r="L12" s="1636"/>
      <c r="M12" s="40"/>
      <c r="N12" s="432"/>
    </row>
    <row r="13" spans="1:14" ht="13.5" customHeight="1">
      <c r="A13" s="40"/>
      <c r="B13" s="1725"/>
      <c r="C13" s="1726"/>
      <c r="D13" s="1629"/>
      <c r="E13" s="1630"/>
      <c r="F13" s="1637"/>
      <c r="G13" s="1638"/>
      <c r="H13" s="1638"/>
      <c r="I13" s="1638"/>
      <c r="J13" s="1638"/>
      <c r="K13" s="1638"/>
      <c r="L13" s="1639"/>
      <c r="M13" s="40"/>
      <c r="N13" s="432"/>
    </row>
    <row r="14" spans="1:14" ht="13.5" customHeight="1">
      <c r="A14" s="40"/>
      <c r="B14" s="1725"/>
      <c r="C14" s="1726"/>
      <c r="D14" s="1625"/>
      <c r="E14" s="1626"/>
      <c r="F14" s="1631" t="s">
        <v>566</v>
      </c>
      <c r="G14" s="1632"/>
      <c r="H14" s="1632"/>
      <c r="I14" s="1632"/>
      <c r="J14" s="1632"/>
      <c r="K14" s="1632"/>
      <c r="L14" s="1633"/>
      <c r="M14" s="40"/>
      <c r="N14" s="432"/>
    </row>
    <row r="15" spans="1:14" ht="13.5" customHeight="1">
      <c r="A15" s="40"/>
      <c r="B15" s="1725"/>
      <c r="C15" s="1726"/>
      <c r="D15" s="1627"/>
      <c r="E15" s="1628"/>
      <c r="F15" s="1634"/>
      <c r="G15" s="1635"/>
      <c r="H15" s="1635"/>
      <c r="I15" s="1635"/>
      <c r="J15" s="1635"/>
      <c r="K15" s="1635"/>
      <c r="L15" s="1636"/>
      <c r="M15" s="40"/>
      <c r="N15" s="432"/>
    </row>
    <row r="16" spans="1:14" ht="13.5" customHeight="1">
      <c r="A16" s="40"/>
      <c r="B16" s="1727"/>
      <c r="C16" s="1728"/>
      <c r="D16" s="1629"/>
      <c r="E16" s="1630"/>
      <c r="F16" s="1637"/>
      <c r="G16" s="1638"/>
      <c r="H16" s="1638"/>
      <c r="I16" s="1638"/>
      <c r="J16" s="1638"/>
      <c r="K16" s="1638"/>
      <c r="L16" s="1639"/>
      <c r="M16" s="40"/>
      <c r="N16" s="432"/>
    </row>
    <row r="17" spans="1:41" ht="13.5" customHeight="1">
      <c r="A17" s="40"/>
      <c r="B17" s="40"/>
      <c r="C17" s="40"/>
      <c r="D17" s="40"/>
      <c r="E17" s="40"/>
      <c r="F17" s="40"/>
      <c r="G17" s="40"/>
      <c r="H17" s="40"/>
      <c r="I17" s="40"/>
      <c r="J17" s="40"/>
      <c r="K17" s="40"/>
      <c r="L17" s="40"/>
      <c r="M17" s="40"/>
      <c r="N17" s="40"/>
    </row>
    <row r="18" spans="1:41" ht="13.5" customHeight="1">
      <c r="A18" s="40"/>
      <c r="B18" s="40"/>
      <c r="C18" s="40"/>
      <c r="D18" s="40"/>
      <c r="E18" s="40"/>
      <c r="F18" s="40"/>
      <c r="G18" s="40"/>
      <c r="H18" s="40"/>
      <c r="I18" s="40"/>
      <c r="J18" s="40"/>
      <c r="K18" s="40"/>
      <c r="L18" s="40"/>
      <c r="M18" s="40"/>
      <c r="N18" s="40"/>
    </row>
    <row r="19" spans="1:41" ht="13.5" customHeight="1">
      <c r="A19" s="40"/>
      <c r="B19" s="40"/>
      <c r="C19" s="40"/>
      <c r="D19" s="40"/>
      <c r="E19" s="40"/>
      <c r="F19" s="40"/>
      <c r="G19" s="40"/>
      <c r="H19" s="40"/>
      <c r="I19" s="40"/>
      <c r="J19" s="40"/>
      <c r="K19" s="40"/>
      <c r="L19" s="40"/>
      <c r="M19" s="40"/>
      <c r="N19" s="40"/>
    </row>
    <row r="20" spans="1:41" ht="13.5" customHeight="1">
      <c r="A20" s="40"/>
      <c r="B20" s="40"/>
      <c r="C20" s="40"/>
      <c r="D20" s="40"/>
      <c r="E20" s="40"/>
      <c r="F20" s="40"/>
      <c r="G20" s="40"/>
      <c r="H20" s="40"/>
      <c r="I20" s="40"/>
      <c r="J20" s="40"/>
      <c r="K20" s="40"/>
      <c r="L20" s="40"/>
      <c r="M20" s="40"/>
      <c r="N20" s="40"/>
    </row>
    <row r="21" spans="1:41" ht="13.5" customHeight="1">
      <c r="A21" s="40"/>
      <c r="B21" s="40"/>
      <c r="C21" s="40"/>
      <c r="D21" s="353"/>
      <c r="E21" s="40"/>
      <c r="F21" s="40"/>
      <c r="G21" s="40"/>
      <c r="H21" s="40"/>
      <c r="I21" s="40"/>
      <c r="J21" s="40"/>
      <c r="K21" s="40"/>
      <c r="L21" s="40"/>
      <c r="M21" s="40"/>
      <c r="N21" s="40"/>
    </row>
    <row r="22" spans="1:41" ht="13.5" customHeight="1">
      <c r="A22" s="40"/>
      <c r="B22" s="1723" t="s">
        <v>276</v>
      </c>
      <c r="C22" s="1729"/>
      <c r="D22" s="1654"/>
      <c r="E22" s="1655"/>
      <c r="F22" s="1733" t="s">
        <v>237</v>
      </c>
      <c r="G22" s="1733"/>
      <c r="H22" s="1733"/>
      <c r="I22" s="1733"/>
      <c r="J22" s="1733"/>
      <c r="K22" s="1733"/>
      <c r="L22" s="1734"/>
      <c r="M22" s="349"/>
      <c r="N22" s="40"/>
    </row>
    <row r="23" spans="1:41" ht="13.5" customHeight="1">
      <c r="A23" s="40"/>
      <c r="B23" s="1725"/>
      <c r="C23" s="1730"/>
      <c r="D23" s="1656"/>
      <c r="E23" s="1657"/>
      <c r="F23" s="1735"/>
      <c r="G23" s="1735"/>
      <c r="H23" s="1735"/>
      <c r="I23" s="1735"/>
      <c r="J23" s="1735"/>
      <c r="K23" s="1735"/>
      <c r="L23" s="1736"/>
      <c r="M23" s="349"/>
      <c r="N23" s="432"/>
    </row>
    <row r="24" spans="1:41" ht="13.5" customHeight="1">
      <c r="A24" s="40"/>
      <c r="B24" s="1725"/>
      <c r="C24" s="1730"/>
      <c r="D24" s="1658"/>
      <c r="E24" s="1659"/>
      <c r="F24" s="1737"/>
      <c r="G24" s="1737"/>
      <c r="H24" s="1737"/>
      <c r="I24" s="1737"/>
      <c r="J24" s="1737"/>
      <c r="K24" s="1737"/>
      <c r="L24" s="1738"/>
      <c r="M24" s="349"/>
      <c r="N24" s="40"/>
    </row>
    <row r="25" spans="1:41" ht="13.5" customHeight="1">
      <c r="A25" s="40"/>
      <c r="B25" s="1725"/>
      <c r="C25" s="1730"/>
      <c r="D25" s="1654"/>
      <c r="E25" s="1655"/>
      <c r="F25" s="1739" t="s">
        <v>311</v>
      </c>
      <c r="G25" s="1739"/>
      <c r="H25" s="1739"/>
      <c r="I25" s="1739"/>
      <c r="J25" s="1739"/>
      <c r="K25" s="1739"/>
      <c r="L25" s="1740"/>
      <c r="M25" s="349"/>
      <c r="N25" s="40"/>
    </row>
    <row r="26" spans="1:41" ht="13.5" customHeight="1">
      <c r="A26" s="40"/>
      <c r="B26" s="1725"/>
      <c r="C26" s="1730"/>
      <c r="D26" s="1656"/>
      <c r="E26" s="1657"/>
      <c r="F26" s="1741"/>
      <c r="G26" s="1741"/>
      <c r="H26" s="1741"/>
      <c r="I26" s="1741"/>
      <c r="J26" s="1741"/>
      <c r="K26" s="1741"/>
      <c r="L26" s="1742"/>
      <c r="M26" s="349"/>
      <c r="N26" s="40"/>
    </row>
    <row r="27" spans="1:41" ht="13.5" customHeight="1">
      <c r="A27" s="40"/>
      <c r="B27" s="1731"/>
      <c r="C27" s="1732"/>
      <c r="D27" s="1658"/>
      <c r="E27" s="1659"/>
      <c r="F27" s="1743"/>
      <c r="G27" s="1743"/>
      <c r="H27" s="1743"/>
      <c r="I27" s="1743"/>
      <c r="J27" s="1743"/>
      <c r="K27" s="1743"/>
      <c r="L27" s="1744"/>
      <c r="M27" s="40"/>
      <c r="N27" s="40"/>
      <c r="AO27" s="40"/>
    </row>
    <row r="28" spans="1:41" ht="13.5" customHeight="1">
      <c r="A28" s="40"/>
      <c r="B28" s="40"/>
      <c r="C28" s="40"/>
      <c r="D28" s="83" t="str">
        <f>IF(AND(D22="",D25=""),"　↑　該当する方に○",IF(AND(D22="○",D25="○"),"　↑　いずれか１つに○",""))</f>
        <v>　↑　該当する方に○</v>
      </c>
      <c r="E28" s="84"/>
      <c r="F28" s="40"/>
      <c r="G28" s="40"/>
      <c r="H28" s="40"/>
      <c r="I28" s="40"/>
      <c r="J28" s="40"/>
      <c r="K28" s="40"/>
      <c r="L28" s="40"/>
      <c r="M28" s="40"/>
      <c r="N28" s="40"/>
    </row>
    <row r="29" spans="1:41" ht="13.5" customHeight="1">
      <c r="A29" s="40"/>
      <c r="B29" s="40"/>
      <c r="C29" s="40"/>
      <c r="D29" s="77"/>
      <c r="E29" s="40"/>
      <c r="F29" s="40"/>
      <c r="G29" s="40"/>
      <c r="H29" s="40"/>
      <c r="I29" s="40"/>
      <c r="J29" s="40"/>
      <c r="K29" s="40"/>
      <c r="L29" s="40"/>
      <c r="M29" s="40"/>
      <c r="N29" s="40"/>
    </row>
    <row r="30" spans="1:41" ht="13.5" customHeight="1">
      <c r="A30" s="40"/>
      <c r="B30" s="40"/>
      <c r="C30" s="40"/>
      <c r="D30" s="77"/>
      <c r="E30" s="1685"/>
      <c r="F30" s="1685"/>
      <c r="G30" s="1685"/>
      <c r="H30" s="1685"/>
      <c r="I30" s="1685"/>
      <c r="J30" s="40"/>
      <c r="K30" s="40"/>
      <c r="L30" s="40"/>
      <c r="M30" s="40"/>
      <c r="N30" s="40"/>
    </row>
    <row r="31" spans="1:41" ht="13.5" customHeight="1">
      <c r="A31" s="40"/>
      <c r="B31" s="40"/>
      <c r="C31" s="40"/>
      <c r="D31" s="40"/>
      <c r="E31" s="1685"/>
      <c r="F31" s="1685"/>
      <c r="G31" s="1685"/>
      <c r="H31" s="1685"/>
      <c r="I31" s="1685"/>
      <c r="J31" s="40"/>
      <c r="K31" s="40"/>
      <c r="L31" s="40"/>
      <c r="M31" s="40"/>
      <c r="N31" s="40"/>
    </row>
    <row r="32" spans="1:41" ht="13.5" customHeight="1">
      <c r="A32" s="40"/>
      <c r="B32" s="40"/>
      <c r="C32" s="40"/>
      <c r="D32" s="40"/>
      <c r="E32" s="1685"/>
      <c r="F32" s="1685"/>
      <c r="G32" s="1685"/>
      <c r="H32" s="1685"/>
      <c r="I32" s="1685"/>
      <c r="J32" s="40"/>
      <c r="K32" s="40"/>
      <c r="L32" s="40"/>
      <c r="M32" s="40"/>
      <c r="N32" s="40"/>
    </row>
    <row r="33" spans="1:15" ht="13.5" customHeight="1">
      <c r="A33" s="40"/>
      <c r="B33" s="189" t="s">
        <v>569</v>
      </c>
      <c r="C33" s="82"/>
      <c r="D33" s="82"/>
      <c r="E33" s="82"/>
      <c r="F33" s="82"/>
      <c r="G33" s="82"/>
      <c r="H33" s="82"/>
      <c r="I33" s="82"/>
      <c r="J33" s="82"/>
      <c r="K33" s="82"/>
      <c r="L33" s="82"/>
      <c r="M33" s="40"/>
      <c r="N33" s="40"/>
    </row>
    <row r="34" spans="1:15" ht="13.5" customHeight="1">
      <c r="A34" s="40"/>
      <c r="B34" s="1686" t="s">
        <v>278</v>
      </c>
      <c r="C34" s="1687"/>
      <c r="D34" s="1692" t="s">
        <v>406</v>
      </c>
      <c r="E34" s="1693"/>
      <c r="F34" s="1693"/>
      <c r="G34" s="1693"/>
      <c r="H34" s="1694"/>
      <c r="I34" s="1686" t="s">
        <v>277</v>
      </c>
      <c r="J34" s="1701"/>
      <c r="K34" s="1701"/>
      <c r="L34" s="1687"/>
      <c r="M34" s="40"/>
      <c r="N34" s="40"/>
      <c r="O34" s="108">
        <f>IF(AND(D14="○",D22="○",D10="",D28=""),1,2)</f>
        <v>2</v>
      </c>
    </row>
    <row r="35" spans="1:15" ht="13.5" customHeight="1">
      <c r="A35" s="40"/>
      <c r="B35" s="1688"/>
      <c r="C35" s="1689"/>
      <c r="D35" s="1695"/>
      <c r="E35" s="1696"/>
      <c r="F35" s="1696"/>
      <c r="G35" s="1696"/>
      <c r="H35" s="1697"/>
      <c r="I35" s="1688"/>
      <c r="J35" s="1702"/>
      <c r="K35" s="1702"/>
      <c r="L35" s="1689"/>
      <c r="M35" s="40"/>
      <c r="N35" s="40"/>
    </row>
    <row r="36" spans="1:15" ht="13.5" customHeight="1">
      <c r="A36" s="40"/>
      <c r="B36" s="1688"/>
      <c r="C36" s="1689"/>
      <c r="D36" s="1698"/>
      <c r="E36" s="1699"/>
      <c r="F36" s="1699"/>
      <c r="G36" s="1699"/>
      <c r="H36" s="1700"/>
      <c r="I36" s="1690"/>
      <c r="J36" s="1703"/>
      <c r="K36" s="1703"/>
      <c r="L36" s="1691"/>
      <c r="M36" s="40"/>
      <c r="N36" s="40"/>
    </row>
    <row r="37" spans="1:15" ht="13.5" customHeight="1">
      <c r="A37" s="40"/>
      <c r="B37" s="1688"/>
      <c r="C37" s="1689"/>
      <c r="D37" s="1704"/>
      <c r="E37" s="1705"/>
      <c r="F37" s="1705"/>
      <c r="G37" s="1705"/>
      <c r="H37" s="1706"/>
      <c r="I37" s="1679"/>
      <c r="J37" s="1680"/>
      <c r="K37" s="1680"/>
      <c r="L37" s="1681"/>
      <c r="M37" s="40"/>
      <c r="N37" s="40"/>
      <c r="O37" s="108" t="str">
        <f>IF(D37="","","○")</f>
        <v/>
      </c>
    </row>
    <row r="38" spans="1:15" ht="13.5" customHeight="1">
      <c r="A38" s="40"/>
      <c r="B38" s="1688"/>
      <c r="C38" s="1689"/>
      <c r="D38" s="1707"/>
      <c r="E38" s="1708"/>
      <c r="F38" s="1708"/>
      <c r="G38" s="1708"/>
      <c r="H38" s="1709"/>
      <c r="I38" s="1682"/>
      <c r="J38" s="1683"/>
      <c r="K38" s="1683"/>
      <c r="L38" s="1684"/>
      <c r="M38" s="40"/>
      <c r="N38" s="40"/>
    </row>
    <row r="39" spans="1:15" ht="13.5" customHeight="1">
      <c r="A39" s="40"/>
      <c r="B39" s="1688"/>
      <c r="C39" s="1689"/>
      <c r="D39" s="1704"/>
      <c r="E39" s="1705"/>
      <c r="F39" s="1705"/>
      <c r="G39" s="1705"/>
      <c r="H39" s="1706"/>
      <c r="I39" s="1679"/>
      <c r="J39" s="1680"/>
      <c r="K39" s="1680"/>
      <c r="L39" s="1681"/>
      <c r="M39" s="40"/>
      <c r="N39" s="40"/>
      <c r="O39" s="108" t="str">
        <f>IF(D39="","","○")</f>
        <v/>
      </c>
    </row>
    <row r="40" spans="1:15" ht="13.5" customHeight="1">
      <c r="A40" s="40"/>
      <c r="B40" s="1688"/>
      <c r="C40" s="1689"/>
      <c r="D40" s="1707"/>
      <c r="E40" s="1708"/>
      <c r="F40" s="1708"/>
      <c r="G40" s="1708"/>
      <c r="H40" s="1709"/>
      <c r="I40" s="1682"/>
      <c r="J40" s="1683"/>
      <c r="K40" s="1683"/>
      <c r="L40" s="1684"/>
      <c r="M40" s="40"/>
      <c r="N40" s="40"/>
    </row>
    <row r="41" spans="1:15" ht="13.5" customHeight="1">
      <c r="A41" s="40"/>
      <c r="B41" s="1688"/>
      <c r="C41" s="1689"/>
      <c r="D41" s="1704"/>
      <c r="E41" s="1705"/>
      <c r="F41" s="1705"/>
      <c r="G41" s="1705"/>
      <c r="H41" s="1706"/>
      <c r="I41" s="1679"/>
      <c r="J41" s="1680"/>
      <c r="K41" s="1680"/>
      <c r="L41" s="1681"/>
      <c r="M41" s="40"/>
      <c r="N41" s="40"/>
      <c r="O41" s="108" t="str">
        <f>IF(D41="","","○")</f>
        <v/>
      </c>
    </row>
    <row r="42" spans="1:15" ht="13.5" customHeight="1">
      <c r="A42" s="40"/>
      <c r="B42" s="1688"/>
      <c r="C42" s="1689"/>
      <c r="D42" s="1707"/>
      <c r="E42" s="1708"/>
      <c r="F42" s="1708"/>
      <c r="G42" s="1708"/>
      <c r="H42" s="1709"/>
      <c r="I42" s="1682"/>
      <c r="J42" s="1683"/>
      <c r="K42" s="1683"/>
      <c r="L42" s="1684"/>
      <c r="M42" s="40"/>
      <c r="N42" s="40"/>
    </row>
    <row r="43" spans="1:15" ht="13.5" customHeight="1">
      <c r="A43" s="40"/>
      <c r="B43" s="1688"/>
      <c r="C43" s="1689"/>
      <c r="D43" s="1704"/>
      <c r="E43" s="1705"/>
      <c r="F43" s="1705"/>
      <c r="G43" s="1705"/>
      <c r="H43" s="1706"/>
      <c r="I43" s="1679"/>
      <c r="J43" s="1680"/>
      <c r="K43" s="1680"/>
      <c r="L43" s="1681"/>
      <c r="M43" s="40"/>
      <c r="N43" s="40"/>
      <c r="O43" s="108" t="str">
        <f>IF(D43="","","○")</f>
        <v/>
      </c>
    </row>
    <row r="44" spans="1:15" ht="13.5" customHeight="1">
      <c r="A44" s="40"/>
      <c r="B44" s="1688"/>
      <c r="C44" s="1689"/>
      <c r="D44" s="1707"/>
      <c r="E44" s="1708"/>
      <c r="F44" s="1708"/>
      <c r="G44" s="1708"/>
      <c r="H44" s="1709"/>
      <c r="I44" s="1682"/>
      <c r="J44" s="1683"/>
      <c r="K44" s="1683"/>
      <c r="L44" s="1684"/>
      <c r="M44" s="40"/>
      <c r="N44" s="40"/>
    </row>
    <row r="45" spans="1:15" ht="13.5" customHeight="1">
      <c r="A45" s="40"/>
      <c r="B45" s="1688"/>
      <c r="C45" s="1689"/>
      <c r="D45" s="1704"/>
      <c r="E45" s="1705"/>
      <c r="F45" s="1705"/>
      <c r="G45" s="1705"/>
      <c r="H45" s="1706"/>
      <c r="I45" s="1679"/>
      <c r="J45" s="1680"/>
      <c r="K45" s="1680"/>
      <c r="L45" s="1681"/>
      <c r="M45" s="40"/>
      <c r="N45" s="40"/>
      <c r="O45" s="108" t="str">
        <f>IF(D45="","","○")</f>
        <v/>
      </c>
    </row>
    <row r="46" spans="1:15" ht="13.5" customHeight="1">
      <c r="A46" s="40"/>
      <c r="B46" s="1688"/>
      <c r="C46" s="1689"/>
      <c r="D46" s="1707"/>
      <c r="E46" s="1708"/>
      <c r="F46" s="1708"/>
      <c r="G46" s="1708"/>
      <c r="H46" s="1709"/>
      <c r="I46" s="1682"/>
      <c r="J46" s="1683"/>
      <c r="K46" s="1683"/>
      <c r="L46" s="1684"/>
      <c r="M46" s="40"/>
      <c r="N46" s="40"/>
    </row>
    <row r="47" spans="1:15" ht="13.5" customHeight="1">
      <c r="A47" s="40"/>
      <c r="B47" s="1688"/>
      <c r="C47" s="1689"/>
      <c r="D47" s="1710" t="s">
        <v>238</v>
      </c>
      <c r="E47" s="1711"/>
      <c r="F47" s="1711"/>
      <c r="G47" s="1714">
        <f>COUNTA(D37:H46)</f>
        <v>0</v>
      </c>
      <c r="H47" s="1715"/>
      <c r="I47" s="1718" t="s">
        <v>279</v>
      </c>
      <c r="J47" s="1719"/>
      <c r="K47" s="1719"/>
      <c r="L47" s="1715">
        <f>COUNTIF(I37:L46,"○")</f>
        <v>0</v>
      </c>
      <c r="M47" s="40"/>
      <c r="N47" s="40"/>
    </row>
    <row r="48" spans="1:15" ht="13.5" customHeight="1">
      <c r="A48" s="40"/>
      <c r="B48" s="1690"/>
      <c r="C48" s="1691"/>
      <c r="D48" s="1712"/>
      <c r="E48" s="1713"/>
      <c r="F48" s="1713"/>
      <c r="G48" s="1716"/>
      <c r="H48" s="1717"/>
      <c r="I48" s="1720"/>
      <c r="J48" s="1721"/>
      <c r="K48" s="1721"/>
      <c r="L48" s="1717"/>
      <c r="M48" s="40"/>
      <c r="N48" s="40"/>
    </row>
    <row r="49" spans="1:16">
      <c r="A49" s="40"/>
      <c r="B49" s="40"/>
      <c r="C49" s="40"/>
      <c r="D49" s="40"/>
      <c r="E49" s="40"/>
      <c r="F49" s="40"/>
      <c r="G49" s="40"/>
      <c r="H49" s="40"/>
      <c r="I49" s="40"/>
      <c r="J49" s="40"/>
      <c r="K49" s="40"/>
      <c r="L49" s="40"/>
      <c r="M49" s="40"/>
      <c r="N49" s="40"/>
    </row>
    <row r="50" spans="1:16" s="85" customFormat="1" ht="33" customHeight="1">
      <c r="A50" s="319"/>
      <c r="B50" s="1653" t="s">
        <v>568</v>
      </c>
      <c r="C50" s="1653"/>
      <c r="D50" s="1653"/>
      <c r="E50" s="1653"/>
      <c r="F50" s="1653"/>
      <c r="G50" s="1653"/>
      <c r="H50" s="1653"/>
      <c r="I50" s="1653"/>
      <c r="J50" s="1653"/>
      <c r="K50" s="1653"/>
      <c r="L50" s="1653"/>
      <c r="M50" s="1653"/>
      <c r="N50" s="319"/>
      <c r="O50" s="434"/>
      <c r="P50" s="434"/>
    </row>
    <row r="51" spans="1:16" s="85" customFormat="1" ht="13.5" customHeight="1">
      <c r="A51" s="319"/>
      <c r="B51" s="367"/>
      <c r="C51" s="367"/>
      <c r="D51" s="367"/>
      <c r="E51" s="367"/>
      <c r="F51" s="367"/>
      <c r="G51" s="367"/>
      <c r="H51" s="367"/>
      <c r="I51" s="367"/>
      <c r="J51" s="367"/>
      <c r="K51" s="367"/>
      <c r="L51" s="367"/>
      <c r="M51" s="367"/>
      <c r="N51" s="319"/>
      <c r="O51" s="434"/>
      <c r="P51" s="434"/>
    </row>
    <row r="52" spans="1:16">
      <c r="A52" s="40"/>
      <c r="B52" s="368"/>
      <c r="C52" s="368"/>
      <c r="D52" s="368"/>
      <c r="E52" s="368"/>
      <c r="F52" s="368"/>
      <c r="G52" s="368"/>
      <c r="H52" s="368"/>
      <c r="I52" s="368"/>
      <c r="J52" s="368"/>
      <c r="K52" s="368"/>
      <c r="L52" s="368"/>
      <c r="M52" s="368"/>
      <c r="N52" s="40"/>
    </row>
    <row r="53" spans="1:16" s="85" customFormat="1" ht="14">
      <c r="A53" s="319"/>
      <c r="B53" s="318" t="s">
        <v>570</v>
      </c>
      <c r="C53" s="369"/>
      <c r="D53" s="369"/>
      <c r="E53" s="369"/>
      <c r="F53" s="369"/>
      <c r="G53" s="369"/>
      <c r="H53" s="369"/>
      <c r="I53" s="369"/>
      <c r="J53" s="369"/>
      <c r="K53" s="369"/>
      <c r="L53" s="369"/>
      <c r="M53" s="369"/>
      <c r="N53" s="319"/>
      <c r="O53" s="434"/>
      <c r="P53" s="434"/>
    </row>
    <row r="54" spans="1:16" s="85" customFormat="1" ht="14">
      <c r="A54" s="319"/>
      <c r="B54" s="318" t="s">
        <v>269</v>
      </c>
      <c r="C54" s="369"/>
      <c r="D54" s="369"/>
      <c r="E54" s="369"/>
      <c r="F54" s="369"/>
      <c r="G54" s="369"/>
      <c r="H54" s="369"/>
      <c r="I54" s="369"/>
      <c r="J54" s="369"/>
      <c r="K54" s="369"/>
      <c r="L54" s="369"/>
      <c r="M54" s="369"/>
      <c r="N54" s="319"/>
      <c r="O54" s="434"/>
      <c r="P54" s="434"/>
    </row>
    <row r="55" spans="1:16" s="85" customFormat="1" ht="14">
      <c r="A55" s="319"/>
      <c r="B55" s="354"/>
      <c r="C55" s="319"/>
      <c r="D55" s="319"/>
      <c r="E55" s="319"/>
      <c r="F55" s="319"/>
      <c r="G55" s="319"/>
      <c r="H55" s="319"/>
      <c r="I55" s="319"/>
      <c r="J55" s="319"/>
      <c r="K55" s="319"/>
      <c r="L55" s="319"/>
      <c r="M55" s="319"/>
      <c r="N55" s="319"/>
      <c r="O55" s="434"/>
      <c r="P55" s="434"/>
    </row>
    <row r="56" spans="1:16" s="85" customFormat="1" ht="14">
      <c r="A56" s="319"/>
      <c r="B56" s="354"/>
      <c r="C56" s="319"/>
      <c r="D56" s="319"/>
      <c r="E56" s="319"/>
      <c r="F56" s="319"/>
      <c r="G56" s="319"/>
      <c r="H56" s="319"/>
      <c r="I56" s="319"/>
      <c r="J56" s="319"/>
      <c r="K56" s="319"/>
      <c r="L56" s="319"/>
      <c r="M56" s="319"/>
      <c r="N56" s="319"/>
      <c r="O56" s="434"/>
      <c r="P56" s="434"/>
    </row>
    <row r="57" spans="1:16" s="85" customFormat="1" ht="14">
      <c r="A57" s="319"/>
      <c r="B57" s="354"/>
      <c r="C57" s="319"/>
      <c r="D57" s="319"/>
      <c r="E57" s="319"/>
      <c r="F57" s="319"/>
      <c r="G57" s="319"/>
      <c r="H57" s="319"/>
      <c r="I57" s="319"/>
      <c r="J57" s="319"/>
      <c r="K57" s="319"/>
      <c r="L57" s="319"/>
      <c r="M57" s="319"/>
      <c r="N57" s="319"/>
      <c r="O57" s="434"/>
      <c r="P57" s="434"/>
    </row>
    <row r="58" spans="1:16" s="85" customFormat="1" ht="14">
      <c r="A58" s="319"/>
      <c r="B58" s="354"/>
      <c r="C58" s="319"/>
      <c r="D58" s="319"/>
      <c r="E58" s="319"/>
      <c r="F58" s="319"/>
      <c r="G58" s="319"/>
      <c r="H58" s="319"/>
      <c r="I58" s="319"/>
      <c r="J58" s="319"/>
      <c r="K58" s="319"/>
      <c r="L58" s="319"/>
      <c r="M58" s="319"/>
      <c r="N58" s="319"/>
      <c r="O58" s="434"/>
      <c r="P58" s="434"/>
    </row>
    <row r="59" spans="1:16" s="85" customFormat="1" ht="14">
      <c r="A59" s="319"/>
      <c r="B59" s="354"/>
      <c r="C59" s="319"/>
      <c r="D59" s="319"/>
      <c r="E59" s="319"/>
      <c r="F59" s="319"/>
      <c r="G59" s="319"/>
      <c r="H59" s="319"/>
      <c r="I59" s="319"/>
      <c r="J59" s="319"/>
      <c r="K59" s="319"/>
      <c r="L59" s="319"/>
      <c r="M59" s="319"/>
      <c r="N59" s="319"/>
      <c r="O59" s="434"/>
      <c r="P59" s="434"/>
    </row>
    <row r="60" spans="1:16" ht="19">
      <c r="A60" s="1601" t="s">
        <v>1</v>
      </c>
      <c r="B60" s="1601"/>
      <c r="C60" s="1601"/>
      <c r="D60" s="1601"/>
      <c r="E60" s="1601"/>
      <c r="F60" s="1601"/>
      <c r="G60" s="1601"/>
      <c r="H60" s="1601"/>
      <c r="I60" s="1601"/>
      <c r="J60" s="1601"/>
      <c r="K60" s="1601"/>
      <c r="L60" s="1601"/>
      <c r="M60" s="1601"/>
      <c r="N60" s="1601"/>
    </row>
    <row r="61" spans="1:16" ht="22.5" customHeight="1"/>
  </sheetData>
  <sheetProtection sheet="1" selectLockedCells="1"/>
  <mergeCells count="33">
    <mergeCell ref="K1:M1"/>
    <mergeCell ref="K2:M4"/>
    <mergeCell ref="A8:M8"/>
    <mergeCell ref="B11:C16"/>
    <mergeCell ref="B22:C27"/>
    <mergeCell ref="D22:E24"/>
    <mergeCell ref="F22:L24"/>
    <mergeCell ref="D25:E27"/>
    <mergeCell ref="F25:L27"/>
    <mergeCell ref="D11:E13"/>
    <mergeCell ref="D14:E16"/>
    <mergeCell ref="F11:L13"/>
    <mergeCell ref="I45:L46"/>
    <mergeCell ref="B50:M50"/>
    <mergeCell ref="I47:K48"/>
    <mergeCell ref="L47:L48"/>
    <mergeCell ref="D45:H46"/>
    <mergeCell ref="I37:L38"/>
    <mergeCell ref="F14:L16"/>
    <mergeCell ref="A60:N60"/>
    <mergeCell ref="E30:I32"/>
    <mergeCell ref="B34:C48"/>
    <mergeCell ref="D34:H36"/>
    <mergeCell ref="I34:L36"/>
    <mergeCell ref="I41:L42"/>
    <mergeCell ref="D39:H40"/>
    <mergeCell ref="I43:L44"/>
    <mergeCell ref="D41:H42"/>
    <mergeCell ref="I39:L40"/>
    <mergeCell ref="D37:H38"/>
    <mergeCell ref="D43:H44"/>
    <mergeCell ref="D47:F48"/>
    <mergeCell ref="G47:H48"/>
  </mergeCells>
  <phoneticPr fontId="10"/>
  <conditionalFormatting sqref="D37 I37 D39 I39 D41 I41 D43 I43 D45 I45">
    <cfRule type="expression" dxfId="53" priority="6">
      <formula>$O$34=1</formula>
    </cfRule>
  </conditionalFormatting>
  <conditionalFormatting sqref="D11:L13">
    <cfRule type="expression" dxfId="52" priority="4">
      <formula>$D$14="○"</formula>
    </cfRule>
  </conditionalFormatting>
  <conditionalFormatting sqref="D14:L16">
    <cfRule type="expression" dxfId="51" priority="3">
      <formula>$D$11="○"</formula>
    </cfRule>
  </conditionalFormatting>
  <conditionalFormatting sqref="D22:L24">
    <cfRule type="expression" dxfId="50" priority="1">
      <formula>$D$25="○"</formula>
    </cfRule>
  </conditionalFormatting>
  <conditionalFormatting sqref="D22:L27">
    <cfRule type="expression" dxfId="49" priority="46">
      <formula>$D$10=""</formula>
    </cfRule>
  </conditionalFormatting>
  <conditionalFormatting sqref="D25:L27">
    <cfRule type="expression" dxfId="48" priority="2">
      <formula>$D$22="○"</formula>
    </cfRule>
  </conditionalFormatting>
  <conditionalFormatting sqref="G47:H48 L47:L48">
    <cfRule type="expression" dxfId="47" priority="5">
      <formula>$O$34=1</formula>
    </cfRule>
  </conditionalFormatting>
  <dataValidations count="6">
    <dataValidation type="list" allowBlank="1" showInputMessage="1" showErrorMessage="1" sqref="D11 D14 D22:E27" xr:uid="{00000000-0002-0000-1C00-000000000000}">
      <formula1>"○"</formula1>
    </dataValidation>
    <dataValidation type="list" allowBlank="1" showInputMessage="1" showErrorMessage="1" sqref="I37:L38" xr:uid="{00000000-0002-0000-1C00-000001000000}">
      <formula1>$O$37</formula1>
    </dataValidation>
    <dataValidation type="list" allowBlank="1" showInputMessage="1" showErrorMessage="1" sqref="I39:L40" xr:uid="{00000000-0002-0000-1C00-000002000000}">
      <formula1>$O$39</formula1>
    </dataValidation>
    <dataValidation type="list" allowBlank="1" showInputMessage="1" showErrorMessage="1" sqref="I41:L42" xr:uid="{00000000-0002-0000-1C00-000003000000}">
      <formula1>$O$41</formula1>
    </dataValidation>
    <dataValidation type="list" allowBlank="1" showInputMessage="1" showErrorMessage="1" sqref="I43:L44" xr:uid="{00000000-0002-0000-1C00-000004000000}">
      <formula1>$O$43</formula1>
    </dataValidation>
    <dataValidation type="list" allowBlank="1" showInputMessage="1" showErrorMessage="1" sqref="I45:L46" xr:uid="{00000000-0002-0000-1C00-000005000000}">
      <formula1>$O$45</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2" stopIfTrue="1" id="{0F3D3341-AA27-40A9-BAD9-EE281CF24F59}">
            <xm:f>'\\Ts-xl622\01　共有１\07　総合評価\H30年度\40　懸案（共通）\220技術資料作成の手引きVer.9改定作業\H30 H31技術資料作成の手引き【南・東】\3 改定作業用フォルダ\素材【様式】確定\[割合設定用様式⑤.xlsx]シ(ｲ)割'!#REF!="■"</xm:f>
            <x14:dxf>
              <font>
                <strike/>
              </font>
            </x14:dxf>
          </x14:cfRule>
          <xm:sqref>C54</xm:sqref>
        </x14:conditionalFormatting>
      </x14:conditionalFormatting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8A9DA-2715-4A44-8A10-914608A3EA02}">
  <sheetPr>
    <tabColor rgb="FF0066CC"/>
  </sheetPr>
  <dimension ref="A1:AN204"/>
  <sheetViews>
    <sheetView showGridLines="0" zoomScale="75" zoomScaleNormal="75" workbookViewId="0">
      <selection activeCell="H12" sqref="H12"/>
    </sheetView>
  </sheetViews>
  <sheetFormatPr defaultColWidth="6.453125" defaultRowHeight="9.5"/>
  <cols>
    <col min="1" max="1" width="2" style="9" customWidth="1"/>
    <col min="2" max="2" width="4.453125" style="12" customWidth="1"/>
    <col min="3" max="3" width="3.6328125" style="9" customWidth="1"/>
    <col min="4" max="4" width="2.6328125" style="9" customWidth="1"/>
    <col min="5" max="5" width="3.6328125" style="9" customWidth="1"/>
    <col min="6" max="8" width="8.6328125" style="9" customWidth="1"/>
    <col min="9" max="9" width="19" style="9" customWidth="1"/>
    <col min="10" max="10" width="8.08984375" style="9" bestFit="1" customWidth="1"/>
    <col min="11" max="11" width="2.90625" style="9" bestFit="1" customWidth="1"/>
    <col min="12" max="12" width="8.08984375" style="9" customWidth="1"/>
    <col min="13" max="13" width="11.36328125" style="9" customWidth="1"/>
    <col min="14" max="16" width="7.453125" style="9" customWidth="1"/>
    <col min="17" max="17" width="2.90625" style="9" bestFit="1" customWidth="1"/>
    <col min="18" max="19" width="8.08984375" style="9" customWidth="1"/>
    <col min="20" max="20" width="2" style="9" customWidth="1"/>
    <col min="21" max="24" width="6.453125" style="9"/>
    <col min="25" max="25" width="17.6328125" style="9" customWidth="1"/>
    <col min="26" max="16384" width="6.453125" style="9"/>
  </cols>
  <sheetData>
    <row r="1" spans="1:40" ht="25.5" customHeight="1">
      <c r="A1" s="380"/>
      <c r="B1" s="33"/>
      <c r="C1" s="20"/>
      <c r="D1" s="20"/>
      <c r="E1" s="20"/>
      <c r="F1" s="20"/>
      <c r="G1" s="20"/>
      <c r="H1" s="20"/>
      <c r="I1" s="20"/>
      <c r="J1"/>
      <c r="K1"/>
      <c r="L1" s="380"/>
      <c r="M1" s="398"/>
      <c r="N1" s="820" t="s">
        <v>543</v>
      </c>
      <c r="O1" s="820"/>
      <c r="P1" s="820"/>
      <c r="Q1" s="20"/>
      <c r="AH1" s="245"/>
      <c r="AI1" s="245"/>
      <c r="AJ1" s="245"/>
      <c r="AK1" s="245"/>
      <c r="AL1" s="245"/>
      <c r="AM1" s="245"/>
      <c r="AN1" s="245"/>
    </row>
    <row r="2" spans="1:40" ht="13.5" customHeight="1">
      <c r="A2" s="380"/>
      <c r="B2" s="33"/>
      <c r="C2" s="20"/>
      <c r="D2" s="20"/>
      <c r="E2" s="20"/>
      <c r="F2" s="20"/>
      <c r="G2" s="20"/>
      <c r="H2" s="20"/>
      <c r="I2" s="20"/>
      <c r="J2" s="20"/>
      <c r="K2" s="20"/>
      <c r="L2" s="380"/>
      <c r="M2"/>
      <c r="N2" s="1302" t="s">
        <v>494</v>
      </c>
      <c r="O2" s="1302"/>
      <c r="P2" s="1302"/>
      <c r="Q2" s="399"/>
    </row>
    <row r="3" spans="1:40" ht="13.5" customHeight="1">
      <c r="A3" s="380"/>
      <c r="B3" s="33"/>
      <c r="C3" s="20"/>
      <c r="D3" s="20"/>
      <c r="E3" s="20"/>
      <c r="F3" s="20"/>
      <c r="G3" s="20"/>
      <c r="H3" s="20"/>
      <c r="I3" s="20"/>
      <c r="J3" s="20"/>
      <c r="K3" s="20"/>
      <c r="L3" s="381"/>
      <c r="M3"/>
      <c r="N3" s="1302"/>
      <c r="O3" s="1302"/>
      <c r="P3" s="1302"/>
      <c r="Q3" s="399"/>
      <c r="R3" s="246"/>
    </row>
    <row r="4" spans="1:40" ht="13.5" customHeight="1">
      <c r="A4" s="380"/>
      <c r="B4" s="33"/>
      <c r="C4" s="20"/>
      <c r="D4" s="20"/>
      <c r="E4" s="20"/>
      <c r="F4" s="20"/>
      <c r="G4" s="20"/>
      <c r="H4" s="20"/>
      <c r="I4" s="20"/>
      <c r="J4" s="20"/>
      <c r="K4" s="20"/>
      <c r="L4" s="399"/>
      <c r="M4"/>
      <c r="N4" s="1302"/>
      <c r="O4" s="1302"/>
      <c r="P4" s="1302"/>
      <c r="Q4" s="399"/>
    </row>
    <row r="5" spans="1:40" ht="13.5" customHeight="1">
      <c r="A5" s="380"/>
      <c r="B5" s="33"/>
      <c r="C5" s="20"/>
      <c r="D5" s="20"/>
      <c r="E5" s="20"/>
      <c r="F5" s="20"/>
      <c r="G5" s="20"/>
      <c r="H5" s="20"/>
      <c r="I5" s="20"/>
      <c r="J5" s="399"/>
      <c r="K5" s="399"/>
      <c r="L5" s="399"/>
      <c r="M5" s="20"/>
      <c r="N5" s="20"/>
      <c r="O5" s="20"/>
      <c r="P5" s="399"/>
      <c r="Q5" s="399"/>
    </row>
    <row r="6" spans="1:40" ht="21">
      <c r="A6" s="380"/>
      <c r="B6" s="1792" t="s">
        <v>551</v>
      </c>
      <c r="C6" s="1792"/>
      <c r="D6" s="1792"/>
      <c r="E6" s="1792"/>
      <c r="F6" s="1792"/>
      <c r="G6" s="1792"/>
      <c r="H6" s="1792"/>
      <c r="I6" s="1792"/>
      <c r="J6" s="1792"/>
      <c r="K6" s="1792"/>
      <c r="L6" s="1792"/>
      <c r="M6" s="1792"/>
      <c r="N6" s="1792"/>
      <c r="O6" s="1792"/>
      <c r="P6" s="1792"/>
      <c r="Q6" s="386"/>
    </row>
    <row r="7" spans="1:40" ht="13.5" customHeight="1">
      <c r="A7" s="380"/>
      <c r="B7" s="341"/>
      <c r="C7" s="341"/>
      <c r="D7" s="341"/>
      <c r="E7" s="341"/>
      <c r="F7" s="341"/>
      <c r="G7" s="341"/>
      <c r="H7" s="341"/>
      <c r="I7" s="341"/>
      <c r="J7" s="341"/>
      <c r="K7" s="341"/>
      <c r="L7" s="247"/>
      <c r="M7" s="247"/>
      <c r="N7" s="247"/>
      <c r="O7" s="341"/>
      <c r="P7" s="341"/>
      <c r="Q7" s="341"/>
    </row>
    <row r="8" spans="1:40" ht="13.5" customHeight="1">
      <c r="A8" s="380"/>
      <c r="B8" s="33"/>
      <c r="C8" s="248"/>
      <c r="D8" s="248"/>
      <c r="E8" s="248"/>
      <c r="F8" s="1793" t="s">
        <v>496</v>
      </c>
      <c r="G8" s="1793"/>
      <c r="H8" s="1793"/>
      <c r="I8" s="1794"/>
      <c r="J8" s="1795"/>
      <c r="K8" s="1795"/>
      <c r="L8" s="1800" t="s">
        <v>497</v>
      </c>
      <c r="M8" s="1800"/>
      <c r="N8" s="1801"/>
      <c r="O8" s="284"/>
      <c r="P8" s="400"/>
      <c r="Q8" s="400"/>
    </row>
    <row r="9" spans="1:40" ht="13.5" customHeight="1">
      <c r="A9" s="380"/>
      <c r="B9" s="33"/>
      <c r="C9" s="248"/>
      <c r="D9" s="248"/>
      <c r="E9" s="248"/>
      <c r="F9" s="1793"/>
      <c r="G9" s="1793"/>
      <c r="H9" s="1793"/>
      <c r="I9" s="1796"/>
      <c r="J9" s="1797"/>
      <c r="K9" s="1797"/>
      <c r="L9" s="1802"/>
      <c r="M9" s="1802"/>
      <c r="N9" s="1803"/>
      <c r="O9" s="284"/>
      <c r="P9" s="400"/>
      <c r="Q9" s="400"/>
    </row>
    <row r="10" spans="1:40" ht="13.5" customHeight="1">
      <c r="A10" s="380"/>
      <c r="B10" s="341"/>
      <c r="C10" s="248"/>
      <c r="D10" s="248"/>
      <c r="E10" s="248"/>
      <c r="F10" s="1793"/>
      <c r="G10" s="1793"/>
      <c r="H10" s="1793"/>
      <c r="I10" s="1798"/>
      <c r="J10" s="1799"/>
      <c r="K10" s="1799"/>
      <c r="L10" s="1804"/>
      <c r="M10" s="1804"/>
      <c r="N10" s="1805"/>
      <c r="O10" s="341"/>
      <c r="P10" s="341"/>
      <c r="Q10" s="341"/>
    </row>
    <row r="11" spans="1:40" ht="13.5" customHeight="1">
      <c r="A11" s="380"/>
      <c r="B11"/>
      <c r="C11" s="248"/>
      <c r="D11" s="248"/>
      <c r="E11" s="248"/>
      <c r="F11" s="382"/>
      <c r="G11" s="382"/>
      <c r="H11" s="382"/>
      <c r="I11" s="383"/>
      <c r="J11" s="20"/>
      <c r="K11" s="20"/>
      <c r="L11" s="20"/>
      <c r="M11" s="20"/>
      <c r="N11" s="20"/>
      <c r="O11" s="20"/>
      <c r="P11" s="20"/>
      <c r="Q11" s="20"/>
    </row>
    <row r="12" spans="1:40" s="1" customFormat="1" ht="31" customHeight="1">
      <c r="A12" s="111"/>
      <c r="B12"/>
      <c r="C12" s="248"/>
      <c r="D12" s="248"/>
      <c r="E12" s="248"/>
      <c r="F12" s="1787" t="s">
        <v>552</v>
      </c>
      <c r="G12" s="1787"/>
      <c r="H12" s="249"/>
      <c r="I12" s="1788" t="s">
        <v>586</v>
      </c>
      <c r="J12" s="1789"/>
      <c r="K12" s="1790"/>
      <c r="L12" s="1790"/>
      <c r="M12" s="1790"/>
      <c r="N12" s="1791"/>
      <c r="O12"/>
      <c r="P12"/>
      <c r="Q12"/>
    </row>
    <row r="13" spans="1:40" s="1" customFormat="1" ht="31" customHeight="1">
      <c r="A13" s="111"/>
      <c r="B13"/>
      <c r="C13" s="248"/>
      <c r="D13" s="248"/>
      <c r="E13" s="248"/>
      <c r="F13" s="1787"/>
      <c r="G13" s="1787"/>
      <c r="H13" s="249"/>
      <c r="I13" s="1788" t="s">
        <v>571</v>
      </c>
      <c r="J13" s="1789"/>
      <c r="K13" s="1790"/>
      <c r="L13" s="1790"/>
      <c r="M13" s="1790"/>
      <c r="N13" s="1791"/>
      <c r="O13"/>
      <c r="P13"/>
      <c r="Q13"/>
    </row>
    <row r="14" spans="1:40" s="1" customFormat="1" ht="31" customHeight="1">
      <c r="A14" s="111"/>
      <c r="B14"/>
      <c r="C14" s="248"/>
      <c r="D14" s="248"/>
      <c r="E14" s="248"/>
      <c r="F14" s="1787"/>
      <c r="G14" s="1787"/>
      <c r="H14" s="249"/>
      <c r="I14" s="1788" t="s">
        <v>572</v>
      </c>
      <c r="J14" s="1789"/>
      <c r="K14" s="1790"/>
      <c r="L14" s="1790"/>
      <c r="M14" s="1790"/>
      <c r="N14" s="1791"/>
      <c r="O14"/>
      <c r="P14"/>
      <c r="Q14"/>
    </row>
    <row r="15" spans="1:40" s="1" customFormat="1" ht="31" customHeight="1">
      <c r="A15" s="111"/>
      <c r="B15"/>
      <c r="C15" s="248"/>
      <c r="D15" s="248"/>
      <c r="E15" s="248"/>
      <c r="F15" s="1787"/>
      <c r="G15" s="1787"/>
      <c r="H15" s="249"/>
      <c r="I15" s="1788" t="s">
        <v>553</v>
      </c>
      <c r="J15" s="1789"/>
      <c r="K15" s="1790"/>
      <c r="L15" s="1790"/>
      <c r="M15" s="1790"/>
      <c r="N15" s="1791"/>
      <c r="O15"/>
      <c r="P15"/>
      <c r="Q15"/>
    </row>
    <row r="16" spans="1:40" s="1" customFormat="1" ht="31" customHeight="1">
      <c r="A16" s="111"/>
      <c r="B16"/>
      <c r="C16" s="248"/>
      <c r="D16" s="248"/>
      <c r="E16" s="248"/>
      <c r="F16" s="1787"/>
      <c r="G16" s="1787"/>
      <c r="H16" s="249"/>
      <c r="I16" s="1788" t="s">
        <v>554</v>
      </c>
      <c r="J16" s="1789"/>
      <c r="K16" s="1790"/>
      <c r="L16" s="1790"/>
      <c r="M16" s="1790"/>
      <c r="N16" s="1791"/>
      <c r="O16"/>
      <c r="P16"/>
      <c r="Q16"/>
    </row>
    <row r="17" spans="1:17" s="1" customFormat="1" ht="31" customHeight="1">
      <c r="A17" s="111"/>
      <c r="B17"/>
      <c r="C17" s="248"/>
      <c r="D17" s="248"/>
      <c r="E17" s="248"/>
      <c r="F17" s="1787"/>
      <c r="G17" s="1787"/>
      <c r="H17" s="249"/>
      <c r="I17" s="1788" t="s">
        <v>573</v>
      </c>
      <c r="J17" s="1789"/>
      <c r="K17" s="1790"/>
      <c r="L17" s="1790"/>
      <c r="M17" s="1790"/>
      <c r="N17" s="1791"/>
      <c r="O17"/>
      <c r="P17"/>
      <c r="Q17"/>
    </row>
    <row r="18" spans="1:17" ht="17.25" customHeight="1">
      <c r="A18" s="380"/>
      <c r="B18" s="33"/>
      <c r="C18" s="248"/>
      <c r="D18" s="248"/>
      <c r="E18" s="248"/>
      <c r="F18" s="384"/>
      <c r="G18" s="384"/>
      <c r="H18" s="370" t="str">
        <f>IF(COUNTBLANK(H12:H17)=6,"　↑　該当するものいずれか１つに○",IF(COUNTBLANK(H12:H17)=5,"","　↑　いずれか１つに○"))</f>
        <v>　↑　該当するものいずれか１つに○</v>
      </c>
      <c r="I18" s="383"/>
      <c r="J18" s="400"/>
      <c r="K18" s="400"/>
      <c r="L18" s="400"/>
      <c r="M18" s="1786"/>
      <c r="N18" s="1786"/>
      <c r="O18" s="1786"/>
      <c r="P18" s="1786"/>
      <c r="Q18" s="400"/>
    </row>
    <row r="19" spans="1:17" s="15" customFormat="1" ht="29.25" customHeight="1">
      <c r="A19" s="293"/>
      <c r="B19" s="33"/>
      <c r="C19" s="20"/>
      <c r="D19" s="20"/>
      <c r="E19" s="20"/>
      <c r="F19" s="20"/>
      <c r="G19" s="20"/>
      <c r="H19" s="20"/>
      <c r="I19" s="20"/>
      <c r="J19" s="20"/>
      <c r="K19" s="20"/>
      <c r="L19" s="20"/>
      <c r="M19" s="1786"/>
      <c r="N19" s="1786"/>
      <c r="O19" s="1786"/>
      <c r="P19" s="1786"/>
      <c r="Q19" s="20"/>
    </row>
    <row r="20" spans="1:17" ht="20" customHeight="1">
      <c r="A20" s="380"/>
      <c r="B20" s="385" t="s">
        <v>580</v>
      </c>
      <c r="C20" s="20"/>
      <c r="D20" s="20"/>
      <c r="E20" s="20"/>
      <c r="F20" s="20"/>
      <c r="G20" s="20"/>
      <c r="H20" s="20"/>
      <c r="I20" s="250"/>
      <c r="J20" s="770" t="s">
        <v>521</v>
      </c>
      <c r="K20" s="770"/>
      <c r="L20" s="770"/>
      <c r="M20" s="266" t="s">
        <v>522</v>
      </c>
      <c r="N20" s="371">
        <v>7</v>
      </c>
      <c r="O20" s="267" t="s">
        <v>130</v>
      </c>
      <c r="P20" s="20"/>
      <c r="Q20" s="20"/>
    </row>
    <row r="21" spans="1:17" ht="20" customHeight="1">
      <c r="A21" s="380"/>
      <c r="B21" s="251" t="s">
        <v>498</v>
      </c>
      <c r="C21" s="1779" t="s">
        <v>222</v>
      </c>
      <c r="D21" s="1780"/>
      <c r="E21" s="1781"/>
      <c r="F21" s="1779" t="s">
        <v>499</v>
      </c>
      <c r="G21" s="1780"/>
      <c r="H21" s="1780"/>
      <c r="I21" s="1782"/>
      <c r="J21" s="1783" t="s">
        <v>574</v>
      </c>
      <c r="K21" s="1784"/>
      <c r="L21" s="1785"/>
      <c r="M21" s="1779" t="s">
        <v>500</v>
      </c>
      <c r="N21" s="1781"/>
      <c r="O21" s="1779" t="s">
        <v>79</v>
      </c>
      <c r="P21" s="1781"/>
      <c r="Q21" s="20"/>
    </row>
    <row r="22" spans="1:17" ht="20" customHeight="1">
      <c r="A22" s="380"/>
      <c r="B22" s="355">
        <v>1</v>
      </c>
      <c r="C22" s="356" t="s">
        <v>523</v>
      </c>
      <c r="D22" s="357">
        <f>+N$20</f>
        <v>7</v>
      </c>
      <c r="E22" s="358" t="s">
        <v>130</v>
      </c>
      <c r="F22" s="1772"/>
      <c r="G22" s="1773"/>
      <c r="H22" s="1773"/>
      <c r="I22" s="1774"/>
      <c r="J22" s="359"/>
      <c r="K22" s="360"/>
      <c r="L22" s="361"/>
      <c r="M22" s="1775"/>
      <c r="N22" s="1776"/>
      <c r="O22" s="1775"/>
      <c r="P22" s="1776"/>
      <c r="Q22" s="20"/>
    </row>
    <row r="23" spans="1:17" ht="20" customHeight="1">
      <c r="A23" s="380"/>
      <c r="B23" s="355">
        <v>2</v>
      </c>
      <c r="C23" s="356" t="s">
        <v>523</v>
      </c>
      <c r="D23" s="357">
        <f t="shared" ref="D23:D29" si="0">+N$20</f>
        <v>7</v>
      </c>
      <c r="E23" s="358" t="s">
        <v>130</v>
      </c>
      <c r="F23" s="1772"/>
      <c r="G23" s="1773"/>
      <c r="H23" s="1773"/>
      <c r="I23" s="1774"/>
      <c r="J23" s="362"/>
      <c r="K23" s="360"/>
      <c r="L23" s="363"/>
      <c r="M23" s="1775"/>
      <c r="N23" s="1776"/>
      <c r="O23" s="1775"/>
      <c r="P23" s="1776"/>
      <c r="Q23" s="20"/>
    </row>
    <row r="24" spans="1:17" ht="20" customHeight="1">
      <c r="A24" s="380"/>
      <c r="B24" s="355">
        <v>3</v>
      </c>
      <c r="C24" s="356" t="s">
        <v>523</v>
      </c>
      <c r="D24" s="357">
        <f t="shared" si="0"/>
        <v>7</v>
      </c>
      <c r="E24" s="358" t="s">
        <v>130</v>
      </c>
      <c r="F24" s="1772"/>
      <c r="G24" s="1773"/>
      <c r="H24" s="1773"/>
      <c r="I24" s="1774"/>
      <c r="J24" s="362"/>
      <c r="K24" s="360"/>
      <c r="L24" s="363"/>
      <c r="M24" s="1775"/>
      <c r="N24" s="1776"/>
      <c r="O24" s="1775"/>
      <c r="P24" s="1776"/>
      <c r="Q24" s="20"/>
    </row>
    <row r="25" spans="1:17" ht="20" customHeight="1">
      <c r="A25" s="380"/>
      <c r="B25" s="355">
        <v>4</v>
      </c>
      <c r="C25" s="356" t="s">
        <v>523</v>
      </c>
      <c r="D25" s="357">
        <f t="shared" si="0"/>
        <v>7</v>
      </c>
      <c r="E25" s="358" t="s">
        <v>130</v>
      </c>
      <c r="F25" s="1772"/>
      <c r="G25" s="1773"/>
      <c r="H25" s="1773"/>
      <c r="I25" s="1774"/>
      <c r="J25" s="364"/>
      <c r="K25" s="360"/>
      <c r="L25" s="365"/>
      <c r="M25" s="1775"/>
      <c r="N25" s="1776"/>
      <c r="O25" s="1775"/>
      <c r="P25" s="1776"/>
      <c r="Q25" s="20"/>
    </row>
    <row r="26" spans="1:17" ht="20" customHeight="1">
      <c r="A26" s="380"/>
      <c r="B26" s="355">
        <v>5</v>
      </c>
      <c r="C26" s="356" t="s">
        <v>523</v>
      </c>
      <c r="D26" s="357">
        <f t="shared" si="0"/>
        <v>7</v>
      </c>
      <c r="E26" s="358" t="s">
        <v>130</v>
      </c>
      <c r="F26" s="1772"/>
      <c r="G26" s="1773"/>
      <c r="H26" s="1773"/>
      <c r="I26" s="1774"/>
      <c r="J26" s="364"/>
      <c r="K26" s="360"/>
      <c r="L26" s="365"/>
      <c r="M26" s="1775"/>
      <c r="N26" s="1776"/>
      <c r="O26" s="1775"/>
      <c r="P26" s="1776"/>
      <c r="Q26" s="20"/>
    </row>
    <row r="27" spans="1:17" ht="20" customHeight="1">
      <c r="A27" s="380"/>
      <c r="B27" s="355">
        <v>6</v>
      </c>
      <c r="C27" s="356" t="s">
        <v>523</v>
      </c>
      <c r="D27" s="357">
        <f t="shared" si="0"/>
        <v>7</v>
      </c>
      <c r="E27" s="358" t="s">
        <v>130</v>
      </c>
      <c r="F27" s="1772"/>
      <c r="G27" s="1773"/>
      <c r="H27" s="1773"/>
      <c r="I27" s="1774"/>
      <c r="J27" s="364"/>
      <c r="K27" s="360"/>
      <c r="L27" s="365"/>
      <c r="M27" s="1775"/>
      <c r="N27" s="1776"/>
      <c r="O27" s="1775"/>
      <c r="P27" s="1776"/>
      <c r="Q27" s="20"/>
    </row>
    <row r="28" spans="1:17" ht="20" customHeight="1">
      <c r="A28" s="380"/>
      <c r="B28" s="355">
        <v>7</v>
      </c>
      <c r="C28" s="356" t="s">
        <v>523</v>
      </c>
      <c r="D28" s="357">
        <f t="shared" si="0"/>
        <v>7</v>
      </c>
      <c r="E28" s="358" t="s">
        <v>130</v>
      </c>
      <c r="F28" s="1772"/>
      <c r="G28" s="1773"/>
      <c r="H28" s="1773"/>
      <c r="I28" s="1774"/>
      <c r="J28" s="364"/>
      <c r="K28" s="360"/>
      <c r="L28" s="365"/>
      <c r="M28" s="1775"/>
      <c r="N28" s="1776"/>
      <c r="O28" s="1775"/>
      <c r="P28" s="1776"/>
      <c r="Q28" s="20"/>
    </row>
    <row r="29" spans="1:17" ht="20" customHeight="1">
      <c r="A29" s="380"/>
      <c r="B29" s="355">
        <v>8</v>
      </c>
      <c r="C29" s="356" t="s">
        <v>523</v>
      </c>
      <c r="D29" s="357">
        <f t="shared" si="0"/>
        <v>7</v>
      </c>
      <c r="E29" s="358" t="s">
        <v>130</v>
      </c>
      <c r="F29" s="1772"/>
      <c r="G29" s="1773"/>
      <c r="H29" s="1773"/>
      <c r="I29" s="1774"/>
      <c r="J29" s="364"/>
      <c r="K29" s="360"/>
      <c r="L29" s="365"/>
      <c r="M29" s="1775"/>
      <c r="N29" s="1776"/>
      <c r="O29" s="1775"/>
      <c r="P29" s="1776"/>
      <c r="Q29" s="20"/>
    </row>
    <row r="30" spans="1:17" s="15" customFormat="1" ht="20" customHeight="1">
      <c r="A30" s="293"/>
      <c r="B30" s="1757" t="s">
        <v>524</v>
      </c>
      <c r="C30" s="1758"/>
      <c r="D30" s="1758"/>
      <c r="E30" s="1758"/>
      <c r="F30" s="1758"/>
      <c r="G30" s="1758"/>
      <c r="H30" s="1759"/>
      <c r="I30" s="366"/>
      <c r="J30" s="252" t="s">
        <v>555</v>
      </c>
      <c r="K30" s="253"/>
      <c r="L30" s="253"/>
      <c r="M30" s="253"/>
      <c r="N30" s="253"/>
      <c r="O30" s="1760"/>
      <c r="P30" s="1761"/>
      <c r="Q30" s="291"/>
    </row>
    <row r="31" spans="1:17" ht="17.25" customHeight="1">
      <c r="A31" s="380"/>
      <c r="B31"/>
      <c r="C31" s="20"/>
      <c r="D31" s="20"/>
      <c r="E31" s="20"/>
      <c r="F31" s="20"/>
      <c r="G31" s="20"/>
      <c r="H31" s="20"/>
      <c r="I31" s="33"/>
      <c r="J31" s="20"/>
      <c r="K31" s="20"/>
      <c r="L31" s="20"/>
      <c r="M31" s="284"/>
      <c r="N31" s="284"/>
      <c r="O31" s="284"/>
      <c r="P31" s="20"/>
      <c r="Q31" s="20"/>
    </row>
    <row r="32" spans="1:17" ht="20" customHeight="1">
      <c r="A32" s="380"/>
      <c r="B32" s="386" t="s">
        <v>581</v>
      </c>
      <c r="C32" s="20"/>
      <c r="D32" s="20"/>
      <c r="E32" s="20"/>
      <c r="F32" s="20"/>
      <c r="G32" s="20"/>
      <c r="H32" s="20"/>
      <c r="I32" s="387" t="s">
        <v>525</v>
      </c>
      <c r="J32" s="388">
        <f>+N20-3</f>
        <v>4</v>
      </c>
      <c r="K32" s="389" t="s">
        <v>107</v>
      </c>
      <c r="L32" s="388">
        <f>+N20-1</f>
        <v>6</v>
      </c>
      <c r="M32" s="390" t="s">
        <v>526</v>
      </c>
      <c r="N32" s="284"/>
      <c r="O32" s="284"/>
      <c r="P32" s="20"/>
      <c r="Q32" s="20"/>
    </row>
    <row r="33" spans="1:17" ht="20" customHeight="1">
      <c r="A33" s="380"/>
      <c r="B33" s="251" t="s">
        <v>498</v>
      </c>
      <c r="C33" s="1779" t="s">
        <v>222</v>
      </c>
      <c r="D33" s="1780"/>
      <c r="E33" s="1781"/>
      <c r="F33" s="1779" t="s">
        <v>499</v>
      </c>
      <c r="G33" s="1780"/>
      <c r="H33" s="1780"/>
      <c r="I33" s="1782"/>
      <c r="J33" s="1783" t="s">
        <v>104</v>
      </c>
      <c r="K33" s="1784"/>
      <c r="L33" s="1785"/>
      <c r="M33" s="1779" t="s">
        <v>500</v>
      </c>
      <c r="N33" s="1781"/>
      <c r="O33" s="1779" t="s">
        <v>79</v>
      </c>
      <c r="P33" s="1781"/>
      <c r="Q33" s="20"/>
    </row>
    <row r="34" spans="1:17" ht="20" customHeight="1">
      <c r="A34" s="380"/>
      <c r="B34" s="355">
        <v>1</v>
      </c>
      <c r="C34" s="356" t="s">
        <v>523</v>
      </c>
      <c r="D34" s="357">
        <f>+N$20-3</f>
        <v>4</v>
      </c>
      <c r="E34" s="358" t="s">
        <v>130</v>
      </c>
      <c r="F34" s="1772"/>
      <c r="G34" s="1773"/>
      <c r="H34" s="1773"/>
      <c r="I34" s="1774"/>
      <c r="J34" s="362"/>
      <c r="K34" s="360" t="s">
        <v>107</v>
      </c>
      <c r="L34" s="363"/>
      <c r="M34" s="1775"/>
      <c r="N34" s="1776"/>
      <c r="O34" s="1775"/>
      <c r="P34" s="1776"/>
      <c r="Q34" s="20"/>
    </row>
    <row r="35" spans="1:17" ht="20" customHeight="1">
      <c r="A35" s="380"/>
      <c r="B35" s="355">
        <f>+B34+1</f>
        <v>2</v>
      </c>
      <c r="C35" s="356" t="s">
        <v>523</v>
      </c>
      <c r="D35" s="357">
        <f t="shared" ref="D35:D41" si="1">+N$20-3</f>
        <v>4</v>
      </c>
      <c r="E35" s="358" t="s">
        <v>130</v>
      </c>
      <c r="F35" s="1772"/>
      <c r="G35" s="1773"/>
      <c r="H35" s="1773"/>
      <c r="I35" s="1774"/>
      <c r="J35" s="362"/>
      <c r="K35" s="360" t="s">
        <v>107</v>
      </c>
      <c r="L35" s="363"/>
      <c r="M35" s="1775"/>
      <c r="N35" s="1776"/>
      <c r="O35" s="1775"/>
      <c r="P35" s="1776"/>
      <c r="Q35" s="20"/>
    </row>
    <row r="36" spans="1:17" ht="20" customHeight="1">
      <c r="A36" s="380"/>
      <c r="B36" s="355">
        <f t="shared" ref="B36:B41" si="2">+B35+1</f>
        <v>3</v>
      </c>
      <c r="C36" s="356" t="s">
        <v>523</v>
      </c>
      <c r="D36" s="357">
        <f t="shared" si="1"/>
        <v>4</v>
      </c>
      <c r="E36" s="358" t="s">
        <v>130</v>
      </c>
      <c r="F36" s="1772"/>
      <c r="G36" s="1773"/>
      <c r="H36" s="1773"/>
      <c r="I36" s="1774"/>
      <c r="J36" s="362"/>
      <c r="K36" s="360" t="s">
        <v>107</v>
      </c>
      <c r="L36" s="363"/>
      <c r="M36" s="1775"/>
      <c r="N36" s="1776"/>
      <c r="O36" s="1775"/>
      <c r="P36" s="1776"/>
      <c r="Q36" s="20"/>
    </row>
    <row r="37" spans="1:17" ht="20" customHeight="1">
      <c r="A37" s="380"/>
      <c r="B37" s="355">
        <f t="shared" si="2"/>
        <v>4</v>
      </c>
      <c r="C37" s="356" t="s">
        <v>523</v>
      </c>
      <c r="D37" s="357">
        <f t="shared" si="1"/>
        <v>4</v>
      </c>
      <c r="E37" s="358" t="s">
        <v>130</v>
      </c>
      <c r="F37" s="1772"/>
      <c r="G37" s="1773"/>
      <c r="H37" s="1773"/>
      <c r="I37" s="1774"/>
      <c r="J37" s="364"/>
      <c r="K37" s="360" t="s">
        <v>107</v>
      </c>
      <c r="L37" s="365"/>
      <c r="M37" s="1775"/>
      <c r="N37" s="1776"/>
      <c r="O37" s="1775"/>
      <c r="P37" s="1776"/>
      <c r="Q37" s="20"/>
    </row>
    <row r="38" spans="1:17" ht="20" customHeight="1">
      <c r="A38" s="380"/>
      <c r="B38" s="355">
        <f t="shared" si="2"/>
        <v>5</v>
      </c>
      <c r="C38" s="356" t="s">
        <v>523</v>
      </c>
      <c r="D38" s="357">
        <f t="shared" si="1"/>
        <v>4</v>
      </c>
      <c r="E38" s="358" t="s">
        <v>130</v>
      </c>
      <c r="F38" s="1772"/>
      <c r="G38" s="1773"/>
      <c r="H38" s="1773"/>
      <c r="I38" s="1774"/>
      <c r="J38" s="364"/>
      <c r="K38" s="360" t="s">
        <v>107</v>
      </c>
      <c r="L38" s="365"/>
      <c r="M38" s="1775"/>
      <c r="N38" s="1776"/>
      <c r="O38" s="1775"/>
      <c r="P38" s="1776"/>
      <c r="Q38" s="20"/>
    </row>
    <row r="39" spans="1:17" ht="20" customHeight="1">
      <c r="A39" s="380"/>
      <c r="B39" s="355">
        <f t="shared" si="2"/>
        <v>6</v>
      </c>
      <c r="C39" s="356" t="s">
        <v>523</v>
      </c>
      <c r="D39" s="357">
        <f t="shared" si="1"/>
        <v>4</v>
      </c>
      <c r="E39" s="358" t="s">
        <v>130</v>
      </c>
      <c r="F39" s="1772"/>
      <c r="G39" s="1773"/>
      <c r="H39" s="1773"/>
      <c r="I39" s="1774"/>
      <c r="J39" s="364"/>
      <c r="K39" s="360" t="s">
        <v>107</v>
      </c>
      <c r="L39" s="365"/>
      <c r="M39" s="1775"/>
      <c r="N39" s="1776"/>
      <c r="O39" s="1775"/>
      <c r="P39" s="1776"/>
      <c r="Q39" s="20"/>
    </row>
    <row r="40" spans="1:17" ht="20" customHeight="1">
      <c r="A40" s="380"/>
      <c r="B40" s="355">
        <f t="shared" si="2"/>
        <v>7</v>
      </c>
      <c r="C40" s="356" t="s">
        <v>523</v>
      </c>
      <c r="D40" s="357">
        <f t="shared" si="1"/>
        <v>4</v>
      </c>
      <c r="E40" s="358" t="s">
        <v>130</v>
      </c>
      <c r="F40" s="1772"/>
      <c r="G40" s="1773"/>
      <c r="H40" s="1773"/>
      <c r="I40" s="1774"/>
      <c r="J40" s="364"/>
      <c r="K40" s="360" t="s">
        <v>107</v>
      </c>
      <c r="L40" s="365"/>
      <c r="M40" s="1775"/>
      <c r="N40" s="1776"/>
      <c r="O40" s="1775"/>
      <c r="P40" s="1776"/>
      <c r="Q40" s="20"/>
    </row>
    <row r="41" spans="1:17" ht="20" customHeight="1">
      <c r="A41" s="380"/>
      <c r="B41" s="355">
        <f t="shared" si="2"/>
        <v>8</v>
      </c>
      <c r="C41" s="356" t="s">
        <v>523</v>
      </c>
      <c r="D41" s="357">
        <f t="shared" si="1"/>
        <v>4</v>
      </c>
      <c r="E41" s="358" t="s">
        <v>130</v>
      </c>
      <c r="F41" s="1772"/>
      <c r="G41" s="1773"/>
      <c r="H41" s="1773"/>
      <c r="I41" s="1774"/>
      <c r="J41" s="364"/>
      <c r="K41" s="360" t="s">
        <v>107</v>
      </c>
      <c r="L41" s="365"/>
      <c r="M41" s="1775"/>
      <c r="N41" s="1776"/>
      <c r="O41" s="1775"/>
      <c r="P41" s="1776"/>
      <c r="Q41" s="20"/>
    </row>
    <row r="42" spans="1:17" ht="12" customHeight="1">
      <c r="A42" s="380"/>
      <c r="B42" s="1777"/>
      <c r="C42" s="1778"/>
      <c r="D42" s="1778"/>
      <c r="E42" s="1778"/>
      <c r="F42" s="1778"/>
      <c r="G42" s="1778"/>
      <c r="H42" s="1778"/>
      <c r="I42" s="1778"/>
      <c r="J42" s="1778"/>
      <c r="K42" s="1778"/>
      <c r="L42" s="1778"/>
      <c r="M42" s="1778"/>
      <c r="N42" s="1778"/>
      <c r="O42" s="1778"/>
      <c r="P42" s="1778"/>
      <c r="Q42" s="20"/>
    </row>
    <row r="43" spans="1:17" ht="20" customHeight="1">
      <c r="A43" s="380"/>
      <c r="B43" s="355">
        <f>+B41+1</f>
        <v>9</v>
      </c>
      <c r="C43" s="356" t="s">
        <v>523</v>
      </c>
      <c r="D43" s="357">
        <f>+N$20-2</f>
        <v>5</v>
      </c>
      <c r="E43" s="358" t="s">
        <v>130</v>
      </c>
      <c r="F43" s="1772"/>
      <c r="G43" s="1773"/>
      <c r="H43" s="1773"/>
      <c r="I43" s="1774"/>
      <c r="J43" s="364"/>
      <c r="K43" s="360" t="s">
        <v>107</v>
      </c>
      <c r="L43" s="365"/>
      <c r="M43" s="1775"/>
      <c r="N43" s="1776"/>
      <c r="O43" s="1775"/>
      <c r="P43" s="1776"/>
      <c r="Q43" s="20"/>
    </row>
    <row r="44" spans="1:17" ht="20" customHeight="1">
      <c r="A44" s="380"/>
      <c r="B44" s="355">
        <f t="shared" ref="B44:B50" si="3">+B43+1</f>
        <v>10</v>
      </c>
      <c r="C44" s="356" t="s">
        <v>523</v>
      </c>
      <c r="D44" s="357">
        <f>+N20-2</f>
        <v>5</v>
      </c>
      <c r="E44" s="358" t="s">
        <v>130</v>
      </c>
      <c r="F44" s="1772"/>
      <c r="G44" s="1773"/>
      <c r="H44" s="1773"/>
      <c r="I44" s="1774"/>
      <c r="J44" s="364"/>
      <c r="K44" s="360" t="s">
        <v>107</v>
      </c>
      <c r="L44" s="365"/>
      <c r="M44" s="1775"/>
      <c r="N44" s="1776"/>
      <c r="O44" s="1775"/>
      <c r="P44" s="1776"/>
      <c r="Q44" s="20"/>
    </row>
    <row r="45" spans="1:17" ht="20" customHeight="1">
      <c r="A45" s="380"/>
      <c r="B45" s="355">
        <f t="shared" si="3"/>
        <v>11</v>
      </c>
      <c r="C45" s="356" t="s">
        <v>523</v>
      </c>
      <c r="D45" s="357">
        <f t="shared" ref="D45:D50" si="4">+N$20-2</f>
        <v>5</v>
      </c>
      <c r="E45" s="358" t="s">
        <v>130</v>
      </c>
      <c r="F45" s="1772"/>
      <c r="G45" s="1773"/>
      <c r="H45" s="1773"/>
      <c r="I45" s="1774"/>
      <c r="J45" s="364"/>
      <c r="K45" s="360" t="s">
        <v>107</v>
      </c>
      <c r="L45" s="365"/>
      <c r="M45" s="1775"/>
      <c r="N45" s="1776"/>
      <c r="O45" s="1775"/>
      <c r="P45" s="1776"/>
      <c r="Q45" s="20"/>
    </row>
    <row r="46" spans="1:17" ht="20" customHeight="1">
      <c r="A46" s="380"/>
      <c r="B46" s="355">
        <f t="shared" si="3"/>
        <v>12</v>
      </c>
      <c r="C46" s="356" t="s">
        <v>523</v>
      </c>
      <c r="D46" s="357">
        <f t="shared" si="4"/>
        <v>5</v>
      </c>
      <c r="E46" s="358" t="s">
        <v>130</v>
      </c>
      <c r="F46" s="1772"/>
      <c r="G46" s="1773"/>
      <c r="H46" s="1773"/>
      <c r="I46" s="1774"/>
      <c r="J46" s="364"/>
      <c r="K46" s="360" t="s">
        <v>107</v>
      </c>
      <c r="L46" s="365"/>
      <c r="M46" s="1775"/>
      <c r="N46" s="1776"/>
      <c r="O46" s="1775"/>
      <c r="P46" s="1776"/>
      <c r="Q46" s="20"/>
    </row>
    <row r="47" spans="1:17" ht="20" customHeight="1">
      <c r="A47" s="380"/>
      <c r="B47" s="355">
        <f t="shared" si="3"/>
        <v>13</v>
      </c>
      <c r="C47" s="356" t="s">
        <v>523</v>
      </c>
      <c r="D47" s="357">
        <f t="shared" si="4"/>
        <v>5</v>
      </c>
      <c r="E47" s="358" t="s">
        <v>130</v>
      </c>
      <c r="F47" s="1772"/>
      <c r="G47" s="1773"/>
      <c r="H47" s="1773"/>
      <c r="I47" s="1774"/>
      <c r="J47" s="364"/>
      <c r="K47" s="360" t="s">
        <v>107</v>
      </c>
      <c r="L47" s="365"/>
      <c r="M47" s="1775"/>
      <c r="N47" s="1776"/>
      <c r="O47" s="1775"/>
      <c r="P47" s="1776"/>
      <c r="Q47" s="20"/>
    </row>
    <row r="48" spans="1:17" ht="20" customHeight="1">
      <c r="A48" s="380"/>
      <c r="B48" s="355">
        <f>+B47+1</f>
        <v>14</v>
      </c>
      <c r="C48" s="356" t="s">
        <v>523</v>
      </c>
      <c r="D48" s="357">
        <f t="shared" si="4"/>
        <v>5</v>
      </c>
      <c r="E48" s="358" t="s">
        <v>130</v>
      </c>
      <c r="F48" s="1772"/>
      <c r="G48" s="1773"/>
      <c r="H48" s="1773"/>
      <c r="I48" s="1774"/>
      <c r="J48" s="364"/>
      <c r="K48" s="360" t="s">
        <v>107</v>
      </c>
      <c r="L48" s="365"/>
      <c r="M48" s="1775"/>
      <c r="N48" s="1776"/>
      <c r="O48" s="1775"/>
      <c r="P48" s="1776"/>
      <c r="Q48" s="20"/>
    </row>
    <row r="49" spans="1:17" ht="20" customHeight="1">
      <c r="A49" s="380"/>
      <c r="B49" s="355">
        <f t="shared" si="3"/>
        <v>15</v>
      </c>
      <c r="C49" s="356" t="s">
        <v>523</v>
      </c>
      <c r="D49" s="357">
        <f t="shared" si="4"/>
        <v>5</v>
      </c>
      <c r="E49" s="358" t="s">
        <v>130</v>
      </c>
      <c r="F49" s="1772"/>
      <c r="G49" s="1773"/>
      <c r="H49" s="1773"/>
      <c r="I49" s="1774"/>
      <c r="J49" s="364"/>
      <c r="K49" s="360" t="s">
        <v>107</v>
      </c>
      <c r="L49" s="365"/>
      <c r="M49" s="1775"/>
      <c r="N49" s="1776"/>
      <c r="O49" s="1775"/>
      <c r="P49" s="1776"/>
      <c r="Q49" s="20"/>
    </row>
    <row r="50" spans="1:17" ht="20" customHeight="1">
      <c r="A50" s="380"/>
      <c r="B50" s="355">
        <f t="shared" si="3"/>
        <v>16</v>
      </c>
      <c r="C50" s="356" t="s">
        <v>523</v>
      </c>
      <c r="D50" s="357">
        <f t="shared" si="4"/>
        <v>5</v>
      </c>
      <c r="E50" s="358" t="s">
        <v>130</v>
      </c>
      <c r="F50" s="1772"/>
      <c r="G50" s="1773"/>
      <c r="H50" s="1773"/>
      <c r="I50" s="1774"/>
      <c r="J50" s="364"/>
      <c r="K50" s="360" t="s">
        <v>107</v>
      </c>
      <c r="L50" s="365"/>
      <c r="M50" s="1775"/>
      <c r="N50" s="1776"/>
      <c r="O50" s="1775"/>
      <c r="P50" s="1776"/>
      <c r="Q50" s="20"/>
    </row>
    <row r="51" spans="1:17" ht="12" customHeight="1">
      <c r="A51" s="380"/>
      <c r="B51" s="1777"/>
      <c r="C51" s="1778"/>
      <c r="D51" s="1778"/>
      <c r="E51" s="1778"/>
      <c r="F51" s="1778"/>
      <c r="G51" s="1778"/>
      <c r="H51" s="1778"/>
      <c r="I51" s="1778"/>
      <c r="J51" s="1778"/>
      <c r="K51" s="1778"/>
      <c r="L51" s="1778"/>
      <c r="M51" s="1778"/>
      <c r="N51" s="1778"/>
      <c r="O51" s="1778"/>
      <c r="P51" s="1778"/>
      <c r="Q51" s="20"/>
    </row>
    <row r="52" spans="1:17" ht="20" customHeight="1">
      <c r="A52" s="380"/>
      <c r="B52" s="355">
        <f>+B50+1</f>
        <v>17</v>
      </c>
      <c r="C52" s="356" t="s">
        <v>523</v>
      </c>
      <c r="D52" s="357">
        <f>+N$20-1</f>
        <v>6</v>
      </c>
      <c r="E52" s="358" t="s">
        <v>130</v>
      </c>
      <c r="F52" s="1772"/>
      <c r="G52" s="1773"/>
      <c r="H52" s="1773"/>
      <c r="I52" s="1774"/>
      <c r="J52" s="364"/>
      <c r="K52" s="360" t="s">
        <v>107</v>
      </c>
      <c r="L52" s="365"/>
      <c r="M52" s="1775"/>
      <c r="N52" s="1776"/>
      <c r="O52" s="1775"/>
      <c r="P52" s="1776"/>
      <c r="Q52" s="20"/>
    </row>
    <row r="53" spans="1:17" ht="20" customHeight="1">
      <c r="A53" s="380"/>
      <c r="B53" s="355">
        <f t="shared" ref="B53:B59" si="5">+B52+1</f>
        <v>18</v>
      </c>
      <c r="C53" s="356" t="s">
        <v>523</v>
      </c>
      <c r="D53" s="357">
        <f t="shared" ref="D53:D59" si="6">+N$20-1</f>
        <v>6</v>
      </c>
      <c r="E53" s="358" t="s">
        <v>130</v>
      </c>
      <c r="F53" s="1772"/>
      <c r="G53" s="1773"/>
      <c r="H53" s="1773"/>
      <c r="I53" s="1774"/>
      <c r="J53" s="364"/>
      <c r="K53" s="360" t="s">
        <v>107</v>
      </c>
      <c r="L53" s="365"/>
      <c r="M53" s="1775"/>
      <c r="N53" s="1776"/>
      <c r="O53" s="1775"/>
      <c r="P53" s="1776"/>
      <c r="Q53" s="20"/>
    </row>
    <row r="54" spans="1:17" ht="20" customHeight="1">
      <c r="A54" s="380"/>
      <c r="B54" s="355">
        <f t="shared" si="5"/>
        <v>19</v>
      </c>
      <c r="C54" s="356" t="s">
        <v>523</v>
      </c>
      <c r="D54" s="357">
        <f t="shared" si="6"/>
        <v>6</v>
      </c>
      <c r="E54" s="358" t="s">
        <v>130</v>
      </c>
      <c r="F54" s="1772"/>
      <c r="G54" s="1773"/>
      <c r="H54" s="1773"/>
      <c r="I54" s="1774"/>
      <c r="J54" s="364"/>
      <c r="K54" s="360" t="s">
        <v>107</v>
      </c>
      <c r="L54" s="365"/>
      <c r="M54" s="1775"/>
      <c r="N54" s="1776"/>
      <c r="O54" s="1775"/>
      <c r="P54" s="1776"/>
      <c r="Q54" s="20"/>
    </row>
    <row r="55" spans="1:17" ht="20" customHeight="1">
      <c r="A55" s="380"/>
      <c r="B55" s="355">
        <f t="shared" si="5"/>
        <v>20</v>
      </c>
      <c r="C55" s="356" t="s">
        <v>523</v>
      </c>
      <c r="D55" s="357">
        <f t="shared" si="6"/>
        <v>6</v>
      </c>
      <c r="E55" s="358" t="s">
        <v>130</v>
      </c>
      <c r="F55" s="1772"/>
      <c r="G55" s="1773"/>
      <c r="H55" s="1773"/>
      <c r="I55" s="1774"/>
      <c r="J55" s="364"/>
      <c r="K55" s="360" t="s">
        <v>107</v>
      </c>
      <c r="L55" s="365"/>
      <c r="M55" s="1775"/>
      <c r="N55" s="1776"/>
      <c r="O55" s="1775"/>
      <c r="P55" s="1776"/>
      <c r="Q55" s="20"/>
    </row>
    <row r="56" spans="1:17" ht="20" customHeight="1">
      <c r="A56" s="380"/>
      <c r="B56" s="355">
        <f t="shared" si="5"/>
        <v>21</v>
      </c>
      <c r="C56" s="356" t="s">
        <v>523</v>
      </c>
      <c r="D56" s="357">
        <f t="shared" si="6"/>
        <v>6</v>
      </c>
      <c r="E56" s="358" t="s">
        <v>130</v>
      </c>
      <c r="F56" s="1772"/>
      <c r="G56" s="1773"/>
      <c r="H56" s="1773"/>
      <c r="I56" s="1774"/>
      <c r="J56" s="364"/>
      <c r="K56" s="360" t="s">
        <v>107</v>
      </c>
      <c r="L56" s="365"/>
      <c r="M56" s="1775"/>
      <c r="N56" s="1776"/>
      <c r="O56" s="1775"/>
      <c r="P56" s="1776"/>
      <c r="Q56" s="20"/>
    </row>
    <row r="57" spans="1:17" ht="20" customHeight="1">
      <c r="A57" s="380"/>
      <c r="B57" s="355">
        <f t="shared" si="5"/>
        <v>22</v>
      </c>
      <c r="C57" s="356" t="s">
        <v>523</v>
      </c>
      <c r="D57" s="357">
        <f t="shared" si="6"/>
        <v>6</v>
      </c>
      <c r="E57" s="358" t="s">
        <v>130</v>
      </c>
      <c r="F57" s="1772"/>
      <c r="G57" s="1773"/>
      <c r="H57" s="1773"/>
      <c r="I57" s="1774"/>
      <c r="J57" s="364"/>
      <c r="K57" s="360" t="s">
        <v>107</v>
      </c>
      <c r="L57" s="365"/>
      <c r="M57" s="1775"/>
      <c r="N57" s="1776"/>
      <c r="O57" s="1775"/>
      <c r="P57" s="1776"/>
      <c r="Q57" s="20"/>
    </row>
    <row r="58" spans="1:17" ht="20" customHeight="1">
      <c r="A58" s="380"/>
      <c r="B58" s="355">
        <f t="shared" si="5"/>
        <v>23</v>
      </c>
      <c r="C58" s="356" t="s">
        <v>523</v>
      </c>
      <c r="D58" s="357">
        <f t="shared" si="6"/>
        <v>6</v>
      </c>
      <c r="E58" s="358" t="s">
        <v>130</v>
      </c>
      <c r="F58" s="1772"/>
      <c r="G58" s="1773"/>
      <c r="H58" s="1773"/>
      <c r="I58" s="1774"/>
      <c r="J58" s="364"/>
      <c r="K58" s="360" t="s">
        <v>107</v>
      </c>
      <c r="L58" s="365"/>
      <c r="M58" s="1775"/>
      <c r="N58" s="1776"/>
      <c r="O58" s="1775"/>
      <c r="P58" s="1776"/>
      <c r="Q58" s="20"/>
    </row>
    <row r="59" spans="1:17" ht="20" customHeight="1">
      <c r="A59" s="380"/>
      <c r="B59" s="355">
        <f t="shared" si="5"/>
        <v>24</v>
      </c>
      <c r="C59" s="356" t="s">
        <v>523</v>
      </c>
      <c r="D59" s="357">
        <f t="shared" si="6"/>
        <v>6</v>
      </c>
      <c r="E59" s="358" t="s">
        <v>130</v>
      </c>
      <c r="F59" s="1772"/>
      <c r="G59" s="1773"/>
      <c r="H59" s="1773"/>
      <c r="I59" s="1774"/>
      <c r="J59" s="364"/>
      <c r="K59" s="360" t="s">
        <v>107</v>
      </c>
      <c r="L59" s="365"/>
      <c r="M59" s="1775"/>
      <c r="N59" s="1776"/>
      <c r="O59" s="1775"/>
      <c r="P59" s="1776"/>
      <c r="Q59" s="20"/>
    </row>
    <row r="60" spans="1:17" s="15" customFormat="1" ht="20" customHeight="1">
      <c r="A60" s="293"/>
      <c r="B60" s="1757" t="s">
        <v>56</v>
      </c>
      <c r="C60" s="1758"/>
      <c r="D60" s="1758"/>
      <c r="E60" s="1758"/>
      <c r="F60" s="1758"/>
      <c r="G60" s="1758"/>
      <c r="H60" s="1759"/>
      <c r="I60" s="366"/>
      <c r="J60" s="252" t="s">
        <v>555</v>
      </c>
      <c r="K60" s="253"/>
      <c r="L60" s="253"/>
      <c r="M60" s="253"/>
      <c r="N60" s="253"/>
      <c r="O60" s="1760"/>
      <c r="P60" s="1761"/>
      <c r="Q60" s="291"/>
    </row>
    <row r="61" spans="1:17" s="15" customFormat="1" ht="20" customHeight="1">
      <c r="A61" s="293"/>
      <c r="B61" s="1757" t="s">
        <v>527</v>
      </c>
      <c r="C61" s="1758"/>
      <c r="D61" s="1758"/>
      <c r="E61" s="1758"/>
      <c r="F61" s="1758"/>
      <c r="G61" s="1758"/>
      <c r="H61" s="1759"/>
      <c r="I61" s="372">
        <f>ROUNDDOWN(I60/3,2)</f>
        <v>0</v>
      </c>
      <c r="J61" s="252" t="s">
        <v>555</v>
      </c>
      <c r="K61" s="1762" t="s">
        <v>575</v>
      </c>
      <c r="L61" s="1763"/>
      <c r="M61" s="1763"/>
      <c r="N61" s="1763"/>
      <c r="O61" s="1763"/>
      <c r="P61" s="1764"/>
      <c r="Q61" s="291"/>
    </row>
    <row r="62" spans="1:17" s="15" customFormat="1" ht="23.15" customHeight="1">
      <c r="A62" s="293"/>
      <c r="B62" s="391" t="s">
        <v>528</v>
      </c>
      <c r="C62" s="268"/>
      <c r="D62" s="268"/>
      <c r="E62" s="268"/>
      <c r="F62" s="268"/>
      <c r="G62" s="268"/>
      <c r="H62" s="268"/>
      <c r="I62" s="392"/>
      <c r="J62" s="393"/>
      <c r="K62" s="394"/>
      <c r="L62" s="394"/>
      <c r="M62" s="394"/>
      <c r="N62" s="394"/>
      <c r="O62" s="395"/>
      <c r="P62" s="395"/>
      <c r="Q62" s="291"/>
    </row>
    <row r="63" spans="1:17" s="15" customFormat="1" ht="17.25" customHeight="1">
      <c r="A63" s="293"/>
      <c r="B63" s="33"/>
      <c r="C63" s="20"/>
      <c r="D63" s="20"/>
      <c r="E63" s="20"/>
      <c r="F63" s="20"/>
      <c r="G63" s="20"/>
      <c r="H63" s="20"/>
      <c r="I63" s="20"/>
      <c r="J63" s="20"/>
      <c r="K63" s="20"/>
      <c r="L63" s="20"/>
      <c r="M63" s="20"/>
      <c r="N63" s="20"/>
      <c r="O63" s="20"/>
      <c r="P63" s="20"/>
      <c r="Q63" s="20"/>
    </row>
    <row r="64" spans="1:17" ht="20" customHeight="1">
      <c r="A64" s="380"/>
      <c r="B64" s="385" t="s">
        <v>556</v>
      </c>
      <c r="C64" s="248"/>
      <c r="D64" s="248"/>
      <c r="E64" s="248"/>
      <c r="F64" s="33"/>
      <c r="G64" s="33"/>
      <c r="H64" s="33"/>
      <c r="I64" s="383"/>
      <c r="J64" s="20"/>
      <c r="K64" s="20"/>
      <c r="L64" s="20"/>
      <c r="M64" s="20"/>
      <c r="N64" s="20"/>
      <c r="O64" s="20"/>
      <c r="P64" s="20"/>
      <c r="Q64" s="20"/>
    </row>
    <row r="65" spans="1:20" ht="20" customHeight="1">
      <c r="A65" s="380"/>
      <c r="B65" s="1765" t="s">
        <v>582</v>
      </c>
      <c r="C65" s="1766"/>
      <c r="D65" s="1766"/>
      <c r="E65" s="1766"/>
      <c r="F65" s="1766"/>
      <c r="G65" s="1766"/>
      <c r="H65" s="1767"/>
      <c r="I65" s="1768" t="s">
        <v>583</v>
      </c>
      <c r="J65" s="1769"/>
      <c r="K65" s="1769"/>
      <c r="L65" s="1770"/>
      <c r="M65" s="1060" t="s">
        <v>557</v>
      </c>
      <c r="N65" s="1771"/>
      <c r="O65" s="1771"/>
      <c r="P65" s="1061"/>
      <c r="Q65" s="20"/>
    </row>
    <row r="66" spans="1:20" ht="20" customHeight="1">
      <c r="A66" s="380"/>
      <c r="B66" s="1745">
        <f>+I30</f>
        <v>0</v>
      </c>
      <c r="C66" s="1746"/>
      <c r="D66" s="1746"/>
      <c r="E66" s="1746"/>
      <c r="F66" s="1746"/>
      <c r="G66" s="1746"/>
      <c r="H66" s="1747"/>
      <c r="I66" s="1748">
        <f>+I61</f>
        <v>0</v>
      </c>
      <c r="J66" s="1749"/>
      <c r="K66" s="1749"/>
      <c r="L66" s="1750"/>
      <c r="M66" s="1751" t="str">
        <f>IF(I66=0,"※",IF(I66="","※",ROUNDDOWN(B66/I66,2)))</f>
        <v>※</v>
      </c>
      <c r="N66" s="1752"/>
      <c r="O66" s="1752"/>
      <c r="P66" s="1753"/>
      <c r="Q66" s="20"/>
    </row>
    <row r="67" spans="1:20" s="15" customFormat="1" ht="17.25" customHeight="1">
      <c r="A67" s="293"/>
      <c r="B67" s="33"/>
      <c r="C67" s="20"/>
      <c r="D67" s="20"/>
      <c r="E67" s="20"/>
      <c r="F67" s="20"/>
      <c r="G67" s="20"/>
      <c r="H67" s="20"/>
      <c r="I67" s="20"/>
      <c r="J67" s="20"/>
      <c r="K67" s="20"/>
      <c r="L67" s="20"/>
      <c r="M67" s="1754" t="s">
        <v>576</v>
      </c>
      <c r="N67" s="1755"/>
      <c r="O67" s="1755"/>
      <c r="P67" s="1755"/>
      <c r="Q67" s="20"/>
    </row>
    <row r="68" spans="1:20" s="15" customFormat="1" ht="17.25" customHeight="1">
      <c r="A68" s="293"/>
      <c r="B68" s="33"/>
      <c r="C68" s="396" t="s">
        <v>584</v>
      </c>
      <c r="D68" s="397"/>
      <c r="E68" s="397"/>
      <c r="F68" s="20"/>
      <c r="G68" s="20"/>
      <c r="H68" s="20"/>
      <c r="I68" s="20"/>
      <c r="J68" s="20"/>
      <c r="K68" s="20"/>
      <c r="L68" s="20"/>
      <c r="M68" s="20"/>
      <c r="N68" s="20"/>
      <c r="O68" s="20"/>
      <c r="P68" s="20"/>
      <c r="Q68" s="20"/>
    </row>
    <row r="69" spans="1:20" s="15" customFormat="1" ht="17.25" customHeight="1">
      <c r="A69" s="293"/>
      <c r="B69" s="33"/>
      <c r="C69" s="396" t="s">
        <v>585</v>
      </c>
      <c r="D69" s="397"/>
      <c r="E69" s="397"/>
      <c r="F69" s="20"/>
      <c r="G69" s="20"/>
      <c r="H69" s="20"/>
      <c r="I69" s="20"/>
      <c r="J69" s="20"/>
      <c r="K69" s="20"/>
      <c r="L69" s="20"/>
      <c r="M69" s="20"/>
      <c r="N69" s="20"/>
      <c r="O69" s="20"/>
      <c r="P69" s="20"/>
      <c r="Q69" s="20"/>
    </row>
    <row r="70" spans="1:20" s="15" customFormat="1" ht="17.25" customHeight="1">
      <c r="A70" s="293"/>
      <c r="B70" s="33"/>
      <c r="C70" s="396" t="s">
        <v>577</v>
      </c>
      <c r="D70" s="397"/>
      <c r="E70" s="397"/>
      <c r="F70" s="20"/>
      <c r="G70" s="20"/>
      <c r="H70" s="20"/>
      <c r="I70" s="20"/>
      <c r="J70" s="20"/>
      <c r="K70" s="20"/>
      <c r="L70" s="20"/>
      <c r="M70" s="20"/>
      <c r="N70" s="20"/>
      <c r="O70" s="20"/>
      <c r="P70" s="20"/>
      <c r="Q70" s="20"/>
    </row>
    <row r="71" spans="1:20" s="15" customFormat="1" ht="17.25" customHeight="1">
      <c r="A71" s="293"/>
      <c r="B71" s="33"/>
      <c r="C71" s="396" t="s">
        <v>578</v>
      </c>
      <c r="D71" s="20"/>
      <c r="E71" s="397"/>
      <c r="F71" s="20"/>
      <c r="G71" s="20"/>
      <c r="H71" s="20"/>
      <c r="I71" s="20"/>
      <c r="J71" s="20"/>
      <c r="K71" s="20"/>
      <c r="L71" s="20"/>
      <c r="M71" s="20"/>
      <c r="N71" s="20"/>
      <c r="O71" s="20"/>
      <c r="P71" s="20"/>
      <c r="Q71" s="20"/>
    </row>
    <row r="72" spans="1:20" s="15" customFormat="1" ht="18.5" customHeight="1">
      <c r="A72" s="293"/>
      <c r="B72" s="33"/>
      <c r="C72" s="396" t="s">
        <v>587</v>
      </c>
      <c r="D72" s="20"/>
      <c r="E72" s="397"/>
      <c r="F72" s="20"/>
      <c r="G72" s="20"/>
      <c r="H72" s="20"/>
      <c r="I72" s="20"/>
      <c r="J72" s="20"/>
      <c r="K72" s="20"/>
      <c r="L72" s="20"/>
      <c r="M72" s="20"/>
      <c r="N72" s="20"/>
      <c r="O72" s="20"/>
      <c r="P72" s="20"/>
      <c r="Q72" s="20"/>
    </row>
    <row r="73" spans="1:20" ht="17.25" customHeight="1">
      <c r="A73" s="380"/>
      <c r="B73" s="289"/>
      <c r="C73" s="338" t="s">
        <v>2</v>
      </c>
      <c r="D73" s="306"/>
      <c r="E73" s="306"/>
      <c r="F73" s="306"/>
      <c r="G73" s="306"/>
      <c r="H73" s="306"/>
      <c r="I73" s="291"/>
      <c r="J73" s="291"/>
      <c r="K73" s="291"/>
      <c r="L73" s="291"/>
      <c r="M73" s="291"/>
      <c r="N73" s="291"/>
      <c r="O73" s="291"/>
      <c r="P73" s="291"/>
      <c r="Q73" s="291"/>
      <c r="R73" s="15"/>
      <c r="S73" s="15"/>
      <c r="T73" s="15"/>
    </row>
    <row r="74" spans="1:20" s="1" customFormat="1" ht="17.25" customHeight="1">
      <c r="A74" s="111"/>
      <c r="B74" s="1756" t="s">
        <v>1</v>
      </c>
      <c r="C74" s="1756"/>
      <c r="D74" s="1756"/>
      <c r="E74" s="1756"/>
      <c r="F74" s="1756"/>
      <c r="G74" s="1756"/>
      <c r="H74" s="1756"/>
      <c r="I74" s="1756"/>
      <c r="J74" s="1756"/>
      <c r="K74" s="1756"/>
      <c r="L74" s="1756"/>
      <c r="M74" s="1756"/>
      <c r="N74" s="1756"/>
      <c r="O74" s="1756"/>
      <c r="P74" s="1756"/>
      <c r="Q74" s="1756"/>
      <c r="R74" s="15"/>
      <c r="S74" s="15"/>
      <c r="T74" s="15"/>
    </row>
    <row r="75" spans="1:20" s="15" customFormat="1" ht="17.25" customHeight="1">
      <c r="A75" s="293"/>
      <c r="B75" s="33"/>
      <c r="C75" s="396"/>
      <c r="D75" s="20"/>
      <c r="E75" s="397"/>
      <c r="F75" s="20"/>
      <c r="G75" s="20"/>
      <c r="H75" s="20"/>
      <c r="I75" s="20"/>
      <c r="J75" s="20"/>
      <c r="K75" s="20"/>
      <c r="L75" s="20"/>
      <c r="M75" s="20"/>
      <c r="N75" s="20"/>
      <c r="O75" s="20"/>
      <c r="P75" s="20"/>
      <c r="Q75" s="20"/>
    </row>
    <row r="76" spans="1:20" s="15" customFormat="1" ht="17.25" customHeight="1">
      <c r="A76" s="293"/>
      <c r="B76" s="33"/>
      <c r="C76" s="396"/>
      <c r="D76" s="20"/>
      <c r="E76" s="397"/>
      <c r="F76" s="20"/>
      <c r="G76" s="20"/>
      <c r="H76" s="20"/>
      <c r="I76" s="20"/>
      <c r="J76" s="20"/>
      <c r="K76" s="20"/>
      <c r="L76" s="20"/>
      <c r="M76" s="20"/>
      <c r="N76" s="20"/>
      <c r="O76" s="20"/>
      <c r="P76" s="20"/>
      <c r="Q76" s="20"/>
    </row>
    <row r="77" spans="1:20" s="15" customFormat="1" ht="17.25" customHeight="1">
      <c r="A77" s="293"/>
      <c r="B77" s="33"/>
      <c r="C77" s="396"/>
      <c r="D77" s="20"/>
      <c r="E77" s="397"/>
      <c r="F77" s="20"/>
      <c r="G77" s="20"/>
      <c r="H77" s="20"/>
      <c r="I77" s="20"/>
      <c r="J77" s="20"/>
      <c r="K77" s="20"/>
      <c r="L77" s="20"/>
      <c r="M77" s="20"/>
      <c r="N77" s="20"/>
      <c r="O77" s="20"/>
      <c r="P77" s="20"/>
      <c r="Q77" s="20"/>
    </row>
    <row r="78" spans="1:20" s="15" customFormat="1" ht="17.25" customHeight="1">
      <c r="A78" s="293"/>
      <c r="B78" s="33"/>
      <c r="C78" s="396"/>
      <c r="D78" s="20"/>
      <c r="E78" s="397"/>
      <c r="F78" s="20"/>
      <c r="G78" s="20"/>
      <c r="H78" s="20"/>
      <c r="I78" s="20"/>
      <c r="J78" s="20"/>
      <c r="K78" s="20"/>
      <c r="L78" s="20"/>
      <c r="M78" s="20"/>
      <c r="N78" s="20"/>
      <c r="O78" s="20"/>
      <c r="P78" s="20"/>
      <c r="Q78" s="20"/>
    </row>
    <row r="79" spans="1:20" s="22" customFormat="1" ht="17.25" customHeight="1">
      <c r="A79" s="345"/>
      <c r="B79" s="270"/>
      <c r="C79" s="396"/>
      <c r="D79" s="397"/>
      <c r="E79" s="397"/>
      <c r="F79" s="397"/>
      <c r="G79" s="397"/>
      <c r="H79" s="397"/>
      <c r="I79" s="270"/>
      <c r="J79" s="270"/>
      <c r="K79" s="270"/>
      <c r="L79" s="270"/>
      <c r="M79" s="270"/>
      <c r="N79" s="270"/>
      <c r="O79" s="270"/>
      <c r="P79" s="270"/>
      <c r="Q79" s="270"/>
      <c r="R79" s="15"/>
      <c r="S79" s="15"/>
      <c r="T79" s="15"/>
    </row>
    <row r="80" spans="1:20" s="22" customFormat="1" ht="17.25" customHeight="1">
      <c r="A80" s="345"/>
      <c r="B80" s="270"/>
      <c r="C80" s="396"/>
      <c r="D80" s="397"/>
      <c r="E80" s="397"/>
      <c r="F80" s="397"/>
      <c r="G80" s="397"/>
      <c r="H80" s="397"/>
      <c r="I80" s="270"/>
      <c r="J80" s="270"/>
      <c r="K80" s="270"/>
      <c r="L80" s="270"/>
      <c r="M80" s="270"/>
      <c r="N80" s="270"/>
      <c r="O80" s="270"/>
      <c r="P80" s="270"/>
      <c r="Q80" s="270"/>
      <c r="R80" s="15"/>
      <c r="S80" s="15"/>
      <c r="T80" s="15"/>
    </row>
    <row r="81" spans="1:20" s="22" customFormat="1" ht="17.25" customHeight="1">
      <c r="A81" s="345"/>
      <c r="B81" s="270"/>
      <c r="C81" s="397"/>
      <c r="D81" s="397"/>
      <c r="E81" s="397"/>
      <c r="F81" s="397"/>
      <c r="G81" s="397"/>
      <c r="H81" s="397"/>
      <c r="I81" s="270"/>
      <c r="J81" s="270"/>
      <c r="K81" s="270"/>
      <c r="L81" s="270"/>
      <c r="M81" s="270"/>
      <c r="N81" s="270"/>
      <c r="O81" s="270"/>
      <c r="P81" s="270"/>
      <c r="Q81" s="270"/>
      <c r="R81" s="15"/>
      <c r="S81" s="15"/>
      <c r="T81" s="15"/>
    </row>
    <row r="82" spans="1:20" ht="17.25" customHeight="1">
      <c r="A82" s="380"/>
      <c r="B82" s="289"/>
      <c r="C82" s="338"/>
      <c r="D82" s="306"/>
      <c r="E82" s="306"/>
      <c r="F82" s="306"/>
      <c r="G82" s="306"/>
      <c r="H82" s="306"/>
      <c r="I82" s="291"/>
      <c r="J82" s="291"/>
      <c r="K82" s="291"/>
      <c r="L82" s="291"/>
      <c r="M82" s="291"/>
      <c r="N82" s="291"/>
      <c r="O82" s="291"/>
      <c r="P82" s="291"/>
      <c r="Q82" s="291"/>
      <c r="R82" s="15"/>
      <c r="S82" s="15"/>
      <c r="T82" s="15"/>
    </row>
    <row r="83" spans="1:20" s="1" customFormat="1" ht="17.25" customHeight="1">
      <c r="A83" s="111"/>
      <c r="B83" s="1756"/>
      <c r="C83" s="1756"/>
      <c r="D83" s="1756"/>
      <c r="E83" s="1756"/>
      <c r="F83" s="1756"/>
      <c r="G83" s="1756"/>
      <c r="H83" s="1756"/>
      <c r="I83" s="1756"/>
      <c r="J83" s="1756"/>
      <c r="K83" s="1756"/>
      <c r="L83" s="1756"/>
      <c r="M83" s="1756"/>
      <c r="N83" s="1756"/>
      <c r="O83" s="1756"/>
      <c r="P83" s="1756"/>
      <c r="Q83" s="1756"/>
      <c r="R83" s="15"/>
      <c r="S83" s="15"/>
      <c r="T83" s="15"/>
    </row>
    <row r="174" spans="25:25" ht="17.25" customHeight="1">
      <c r="Y174" s="254" t="s">
        <v>501</v>
      </c>
    </row>
    <row r="175" spans="25:25" ht="17.25" customHeight="1">
      <c r="Y175" s="255" t="s">
        <v>502</v>
      </c>
    </row>
    <row r="176" spans="25:25" ht="17.25" customHeight="1">
      <c r="Y176" s="255" t="s">
        <v>51</v>
      </c>
    </row>
    <row r="177" spans="25:25" ht="17.25" customHeight="1">
      <c r="Y177" s="255" t="s">
        <v>49</v>
      </c>
    </row>
    <row r="178" spans="25:25" ht="17.25" customHeight="1">
      <c r="Y178" s="255" t="s">
        <v>47</v>
      </c>
    </row>
    <row r="179" spans="25:25" ht="17.25" customHeight="1">
      <c r="Y179" s="255" t="s">
        <v>45</v>
      </c>
    </row>
    <row r="180" spans="25:25" ht="17.25" customHeight="1">
      <c r="Y180" s="255" t="s">
        <v>44</v>
      </c>
    </row>
    <row r="181" spans="25:25" ht="17.25" customHeight="1">
      <c r="Y181" s="255" t="s">
        <v>43</v>
      </c>
    </row>
    <row r="182" spans="25:25" ht="17.25" customHeight="1">
      <c r="Y182" s="255" t="s">
        <v>42</v>
      </c>
    </row>
    <row r="183" spans="25:25" ht="17.25" customHeight="1">
      <c r="Y183" s="255" t="s">
        <v>41</v>
      </c>
    </row>
    <row r="184" spans="25:25" ht="17.25" customHeight="1">
      <c r="Y184" s="255" t="s">
        <v>40</v>
      </c>
    </row>
    <row r="185" spans="25:25" ht="17.25" customHeight="1">
      <c r="Y185" s="255" t="s">
        <v>39</v>
      </c>
    </row>
    <row r="186" spans="25:25" ht="17.25" customHeight="1">
      <c r="Y186" s="255" t="s">
        <v>38</v>
      </c>
    </row>
    <row r="187" spans="25:25" ht="17.25" customHeight="1">
      <c r="Y187" s="255" t="s">
        <v>37</v>
      </c>
    </row>
    <row r="188" spans="25:25" ht="17.25" customHeight="1">
      <c r="Y188" s="255" t="s">
        <v>36</v>
      </c>
    </row>
    <row r="189" spans="25:25" ht="17.25" customHeight="1">
      <c r="Y189" s="255" t="s">
        <v>35</v>
      </c>
    </row>
    <row r="190" spans="25:25" ht="17.25" customHeight="1">
      <c r="Y190" s="255" t="s">
        <v>34</v>
      </c>
    </row>
    <row r="191" spans="25:25" ht="17.25" customHeight="1">
      <c r="Y191" s="255" t="s">
        <v>33</v>
      </c>
    </row>
    <row r="192" spans="25:25" ht="17.25" customHeight="1">
      <c r="Y192" s="255" t="s">
        <v>32</v>
      </c>
    </row>
    <row r="193" spans="25:25" ht="17.25" customHeight="1">
      <c r="Y193" s="255" t="s">
        <v>31</v>
      </c>
    </row>
    <row r="194" spans="25:25" ht="17.25" customHeight="1">
      <c r="Y194" s="255" t="s">
        <v>30</v>
      </c>
    </row>
    <row r="195" spans="25:25" ht="17.25" customHeight="1">
      <c r="Y195" s="255" t="s">
        <v>29</v>
      </c>
    </row>
    <row r="196" spans="25:25" ht="17.25" customHeight="1">
      <c r="Y196" s="255" t="s">
        <v>28</v>
      </c>
    </row>
    <row r="197" spans="25:25" ht="17.25" customHeight="1">
      <c r="Y197" s="255" t="s">
        <v>27</v>
      </c>
    </row>
    <row r="198" spans="25:25" ht="17.25" customHeight="1">
      <c r="Y198" s="255" t="s">
        <v>26</v>
      </c>
    </row>
    <row r="199" spans="25:25" ht="17.25" customHeight="1">
      <c r="Y199" s="255" t="s">
        <v>25</v>
      </c>
    </row>
    <row r="200" spans="25:25" ht="17.25" customHeight="1">
      <c r="Y200" s="255" t="s">
        <v>24</v>
      </c>
    </row>
    <row r="201" spans="25:25" ht="17.25" customHeight="1">
      <c r="Y201" s="255" t="s">
        <v>23</v>
      </c>
    </row>
    <row r="202" spans="25:25" ht="17.25" customHeight="1">
      <c r="Y202" s="255" t="s">
        <v>22</v>
      </c>
    </row>
    <row r="203" spans="25:25" ht="17.25" customHeight="1">
      <c r="Y203" s="255" t="s">
        <v>21</v>
      </c>
    </row>
    <row r="204" spans="25:25" ht="17.25" customHeight="1">
      <c r="Y204" s="255" t="s">
        <v>503</v>
      </c>
    </row>
  </sheetData>
  <sheetProtection sheet="1" selectLockedCells="1"/>
  <mergeCells count="138">
    <mergeCell ref="F12:G17"/>
    <mergeCell ref="I12:N12"/>
    <mergeCell ref="I13:N13"/>
    <mergeCell ref="I14:N14"/>
    <mergeCell ref="I15:N15"/>
    <mergeCell ref="I16:N16"/>
    <mergeCell ref="I17:N17"/>
    <mergeCell ref="N1:P1"/>
    <mergeCell ref="N2:P4"/>
    <mergeCell ref="B6:P6"/>
    <mergeCell ref="F8:H10"/>
    <mergeCell ref="I8:K10"/>
    <mergeCell ref="L8:N10"/>
    <mergeCell ref="F22:I22"/>
    <mergeCell ref="M22:N22"/>
    <mergeCell ref="O22:P22"/>
    <mergeCell ref="F23:I23"/>
    <mergeCell ref="M23:N23"/>
    <mergeCell ref="O23:P23"/>
    <mergeCell ref="M18:P19"/>
    <mergeCell ref="J20:L20"/>
    <mergeCell ref="C21:E21"/>
    <mergeCell ref="F21:I21"/>
    <mergeCell ref="J21:L21"/>
    <mergeCell ref="M21:N21"/>
    <mergeCell ref="O21:P21"/>
    <mergeCell ref="F26:I26"/>
    <mergeCell ref="M26:N26"/>
    <mergeCell ref="O26:P26"/>
    <mergeCell ref="F27:I27"/>
    <mergeCell ref="M27:N27"/>
    <mergeCell ref="O27:P27"/>
    <mergeCell ref="F24:I24"/>
    <mergeCell ref="M24:N24"/>
    <mergeCell ref="O24:P24"/>
    <mergeCell ref="F25:I25"/>
    <mergeCell ref="M25:N25"/>
    <mergeCell ref="O25:P25"/>
    <mergeCell ref="B30:H30"/>
    <mergeCell ref="O30:P30"/>
    <mergeCell ref="C33:E33"/>
    <mergeCell ref="F33:I33"/>
    <mergeCell ref="J33:L33"/>
    <mergeCell ref="M33:N33"/>
    <mergeCell ref="O33:P33"/>
    <mergeCell ref="F28:I28"/>
    <mergeCell ref="M28:N28"/>
    <mergeCell ref="O28:P28"/>
    <mergeCell ref="F29:I29"/>
    <mergeCell ref="M29:N29"/>
    <mergeCell ref="O29:P29"/>
    <mergeCell ref="F36:I36"/>
    <mergeCell ref="M36:N36"/>
    <mergeCell ref="O36:P36"/>
    <mergeCell ref="F37:I37"/>
    <mergeCell ref="M37:N37"/>
    <mergeCell ref="O37:P37"/>
    <mergeCell ref="F34:I34"/>
    <mergeCell ref="M34:N34"/>
    <mergeCell ref="O34:P34"/>
    <mergeCell ref="F35:I35"/>
    <mergeCell ref="M35:N35"/>
    <mergeCell ref="O35:P35"/>
    <mergeCell ref="F40:I40"/>
    <mergeCell ref="M40:N40"/>
    <mergeCell ref="O40:P40"/>
    <mergeCell ref="F41:I41"/>
    <mergeCell ref="M41:N41"/>
    <mergeCell ref="O41:P41"/>
    <mergeCell ref="F38:I38"/>
    <mergeCell ref="M38:N38"/>
    <mergeCell ref="O38:P38"/>
    <mergeCell ref="F39:I39"/>
    <mergeCell ref="M39:N39"/>
    <mergeCell ref="O39:P39"/>
    <mergeCell ref="F45:I45"/>
    <mergeCell ref="M45:N45"/>
    <mergeCell ref="O45:P45"/>
    <mergeCell ref="F46:I46"/>
    <mergeCell ref="M46:N46"/>
    <mergeCell ref="O46:P46"/>
    <mergeCell ref="B42:P42"/>
    <mergeCell ref="F43:I43"/>
    <mergeCell ref="M43:N43"/>
    <mergeCell ref="O43:P43"/>
    <mergeCell ref="F44:I44"/>
    <mergeCell ref="M44:N44"/>
    <mergeCell ref="O44:P44"/>
    <mergeCell ref="F49:I49"/>
    <mergeCell ref="M49:N49"/>
    <mergeCell ref="O49:P49"/>
    <mergeCell ref="F50:I50"/>
    <mergeCell ref="M50:N50"/>
    <mergeCell ref="O50:P50"/>
    <mergeCell ref="F47:I47"/>
    <mergeCell ref="M47:N47"/>
    <mergeCell ref="O47:P47"/>
    <mergeCell ref="F48:I48"/>
    <mergeCell ref="M48:N48"/>
    <mergeCell ref="O48:P48"/>
    <mergeCell ref="F54:I54"/>
    <mergeCell ref="M54:N54"/>
    <mergeCell ref="O54:P54"/>
    <mergeCell ref="F55:I55"/>
    <mergeCell ref="M55:N55"/>
    <mergeCell ref="O55:P55"/>
    <mergeCell ref="B51:P51"/>
    <mergeCell ref="F52:I52"/>
    <mergeCell ref="M52:N52"/>
    <mergeCell ref="O52:P52"/>
    <mergeCell ref="F53:I53"/>
    <mergeCell ref="M53:N53"/>
    <mergeCell ref="O53:P53"/>
    <mergeCell ref="F58:I58"/>
    <mergeCell ref="M58:N58"/>
    <mergeCell ref="O58:P58"/>
    <mergeCell ref="F59:I59"/>
    <mergeCell ref="M59:N59"/>
    <mergeCell ref="O59:P59"/>
    <mergeCell ref="F56:I56"/>
    <mergeCell ref="M56:N56"/>
    <mergeCell ref="O56:P56"/>
    <mergeCell ref="F57:I57"/>
    <mergeCell ref="M57:N57"/>
    <mergeCell ref="O57:P57"/>
    <mergeCell ref="B66:H66"/>
    <mergeCell ref="I66:L66"/>
    <mergeCell ref="M66:P66"/>
    <mergeCell ref="M67:P67"/>
    <mergeCell ref="B74:Q74"/>
    <mergeCell ref="B83:Q83"/>
    <mergeCell ref="B60:H60"/>
    <mergeCell ref="O60:P60"/>
    <mergeCell ref="B61:H61"/>
    <mergeCell ref="K61:P61"/>
    <mergeCell ref="B65:H65"/>
    <mergeCell ref="I65:L65"/>
    <mergeCell ref="M65:P65"/>
  </mergeCells>
  <phoneticPr fontId="10"/>
  <conditionalFormatting sqref="B34:P41">
    <cfRule type="expression" dxfId="46" priority="29">
      <formula>$I$8=""</formula>
    </cfRule>
    <cfRule type="expression" dxfId="45" priority="30">
      <formula>$H$17="○"</formula>
    </cfRule>
  </conditionalFormatting>
  <conditionalFormatting sqref="B43:P50">
    <cfRule type="expression" dxfId="44" priority="24">
      <formula>$I$8=""</formula>
    </cfRule>
    <cfRule type="expression" dxfId="43" priority="25">
      <formula>$H$17="○"</formula>
    </cfRule>
  </conditionalFormatting>
  <conditionalFormatting sqref="B52:P59">
    <cfRule type="expression" dxfId="42" priority="19">
      <formula>$I$8=""</formula>
    </cfRule>
    <cfRule type="expression" dxfId="41" priority="20">
      <formula>$H$17="○"</formula>
    </cfRule>
  </conditionalFormatting>
  <conditionalFormatting sqref="B66:P66 M20:O20 B22:E29 I32:M32 B34:E41 B43:E50 B52:E59 I61">
    <cfRule type="expression" dxfId="40" priority="3">
      <formula>$H$12="○"</formula>
    </cfRule>
    <cfRule type="expression" dxfId="39" priority="4">
      <formula>$H$13="○"</formula>
    </cfRule>
    <cfRule type="expression" dxfId="38" priority="5">
      <formula>$H$14="○"</formula>
    </cfRule>
    <cfRule type="expression" dxfId="37" priority="10">
      <formula>$H$15="○"</formula>
    </cfRule>
  </conditionalFormatting>
  <conditionalFormatting sqref="B66:P66">
    <cfRule type="expression" dxfId="36" priority="2">
      <formula>$I$8=""</formula>
    </cfRule>
    <cfRule type="expression" dxfId="35" priority="36">
      <formula>$H$17="○"</formula>
    </cfRule>
  </conditionalFormatting>
  <conditionalFormatting sqref="F22:P29 I30 F34:P41 F43:P50 F52:P59 I60">
    <cfRule type="expression" dxfId="34" priority="6">
      <formula>$H$12="○"</formula>
    </cfRule>
    <cfRule type="expression" dxfId="33" priority="7">
      <formula>$H$13="○"</formula>
    </cfRule>
    <cfRule type="expression" dxfId="32" priority="8">
      <formula>$H$14="○"</formula>
    </cfRule>
    <cfRule type="expression" dxfId="31" priority="9">
      <formula>$H$15="○"</formula>
    </cfRule>
  </conditionalFormatting>
  <conditionalFormatting sqref="F34:P41 F22:P29">
    <cfRule type="expression" dxfId="30" priority="47">
      <formula>$H$16="○"</formula>
    </cfRule>
  </conditionalFormatting>
  <conditionalFormatting sqref="F43:P50">
    <cfRule type="expression" dxfId="29" priority="26">
      <formula>$H$12="○"</formula>
    </cfRule>
    <cfRule type="expression" dxfId="28" priority="27">
      <formula>$H$13="○"</formula>
    </cfRule>
    <cfRule type="expression" dxfId="27" priority="28">
      <formula>$H$14="○"</formula>
    </cfRule>
    <cfRule type="expression" dxfId="26" priority="38">
      <formula>$H$15="○"</formula>
    </cfRule>
    <cfRule type="expression" dxfId="25" priority="40">
      <formula>$H$16="○"</formula>
    </cfRule>
  </conditionalFormatting>
  <conditionalFormatting sqref="F52:P59">
    <cfRule type="expression" dxfId="24" priority="21">
      <formula>$H$12="○"</formula>
    </cfRule>
    <cfRule type="expression" dxfId="23" priority="22">
      <formula>$H$13="○"</formula>
    </cfRule>
    <cfRule type="expression" dxfId="22" priority="23">
      <formula>$H$14="○"</formula>
    </cfRule>
    <cfRule type="expression" dxfId="21" priority="37">
      <formula>$H$15="○"</formula>
    </cfRule>
    <cfRule type="expression" dxfId="20" priority="39">
      <formula>$H$16="○"</formula>
    </cfRule>
  </conditionalFormatting>
  <conditionalFormatting sqref="H12:N12 H14:N17">
    <cfRule type="expression" dxfId="19" priority="44">
      <formula>$H$13="○"</formula>
    </cfRule>
  </conditionalFormatting>
  <conditionalFormatting sqref="H12:N13 H15:N17">
    <cfRule type="expression" dxfId="18" priority="43">
      <formula>$H$14="○"</formula>
    </cfRule>
  </conditionalFormatting>
  <conditionalFormatting sqref="H12:N14 H16:N17">
    <cfRule type="expression" dxfId="17" priority="42">
      <formula>$H$15="○"</formula>
    </cfRule>
  </conditionalFormatting>
  <conditionalFormatting sqref="H12:N15 H17:N17">
    <cfRule type="expression" dxfId="16" priority="41">
      <formula>$H$16="○"</formula>
    </cfRule>
  </conditionalFormatting>
  <conditionalFormatting sqref="H12:N16">
    <cfRule type="expression" dxfId="15" priority="46">
      <formula>$H$17="○"</formula>
    </cfRule>
  </conditionalFormatting>
  <conditionalFormatting sqref="H12:N17 M20:O20 B22:P29 I30 I32:M32 B34:P41 B43:P50 B52:P59 I60:I61">
    <cfRule type="expression" dxfId="14" priority="1">
      <formula>$I$8=""</formula>
    </cfRule>
  </conditionalFormatting>
  <conditionalFormatting sqref="H13:N17">
    <cfRule type="expression" dxfId="13" priority="45">
      <formula>$H$12="○"</formula>
    </cfRule>
  </conditionalFormatting>
  <conditionalFormatting sqref="I30">
    <cfRule type="expression" dxfId="12" priority="12">
      <formula>$I$8=""</formula>
    </cfRule>
    <cfRule type="expression" dxfId="11" priority="13">
      <formula>$H$17="○"</formula>
    </cfRule>
    <cfRule type="expression" dxfId="10" priority="14">
      <formula>$H$12="○"</formula>
    </cfRule>
    <cfRule type="expression" dxfId="9" priority="15">
      <formula>$H$13="○"</formula>
    </cfRule>
    <cfRule type="expression" dxfId="8" priority="16">
      <formula>$H$14="○"</formula>
    </cfRule>
    <cfRule type="expression" dxfId="7" priority="17">
      <formula>$H$15="○"</formula>
    </cfRule>
    <cfRule type="expression" dxfId="6" priority="18">
      <formula>$H$16="○"</formula>
    </cfRule>
  </conditionalFormatting>
  <conditionalFormatting sqref="I60">
    <cfRule type="expression" dxfId="5" priority="11">
      <formula>$H$16="○"</formula>
    </cfRule>
  </conditionalFormatting>
  <conditionalFormatting sqref="I32:M32">
    <cfRule type="expression" dxfId="4" priority="31">
      <formula>$H$17="○"</formula>
    </cfRule>
    <cfRule type="expression" dxfId="3" priority="33">
      <formula>$I$8=""</formula>
    </cfRule>
  </conditionalFormatting>
  <conditionalFormatting sqref="M20:O20 I32:M32 B34:E41 B43:E50 B52:E59 B66:P66 B22:E29 I61">
    <cfRule type="expression" dxfId="2" priority="35">
      <formula>$H$16="○"</formula>
    </cfRule>
  </conditionalFormatting>
  <conditionalFormatting sqref="M20:O20">
    <cfRule type="expression" dxfId="1" priority="32">
      <formula>$H$17="○"</formula>
    </cfRule>
    <cfRule type="expression" dxfId="0" priority="34">
      <formula>$I$8=""</formula>
    </cfRule>
  </conditionalFormatting>
  <dataValidations count="2">
    <dataValidation type="list" allowBlank="1" showInputMessage="1" showErrorMessage="1" sqref="I8:K10" xr:uid="{D93E08B5-92D7-4DEA-9849-4F5FF22A28DD}">
      <formula1>$Y$175:$Y$204</formula1>
    </dataValidation>
    <dataValidation type="list" allowBlank="1" showInputMessage="1" showErrorMessage="1" sqref="H12:H17" xr:uid="{8763BDC1-86DE-4FDB-BF30-506DD13FA9E9}">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rowBreaks count="1" manualBreakCount="1">
    <brk id="83" max="16" man="1"/>
  </rowBreaks>
  <colBreaks count="1" manualBreakCount="1">
    <brk id="1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cols>
    <col min="1" max="1" width="2.453125" style="9" customWidth="1"/>
    <col min="2" max="3" width="3.453125" style="12" customWidth="1"/>
    <col min="4" max="7" width="3.453125" style="9" customWidth="1"/>
    <col min="8" max="8" width="6.08984375" style="12" customWidth="1"/>
    <col min="9" max="24" width="3.453125" style="9" customWidth="1"/>
    <col min="25" max="27" width="3.453125" style="11" customWidth="1"/>
    <col min="28" max="34" width="3.453125" style="9"/>
    <col min="35" max="35" width="2.453125" style="9" customWidth="1"/>
    <col min="36" max="36" width="3.7265625" style="9" customWidth="1"/>
    <col min="37" max="37" width="3.453125" style="10"/>
    <col min="38" max="45" width="3.453125" style="9" customWidth="1"/>
    <col min="46" max="16384" width="3.453125" style="9"/>
  </cols>
  <sheetData>
    <row r="1" spans="1:36" ht="32.25" customHeight="1">
      <c r="A1" s="380"/>
      <c r="B1" s="33"/>
      <c r="C1" s="33"/>
      <c r="D1" s="20"/>
      <c r="E1" s="20"/>
      <c r="F1" s="20"/>
      <c r="G1" s="20"/>
      <c r="H1" s="33"/>
      <c r="I1" s="20"/>
      <c r="J1" s="20"/>
      <c r="K1" s="20"/>
      <c r="L1" s="20"/>
      <c r="M1" s="20"/>
      <c r="N1" s="20"/>
      <c r="O1" s="20"/>
      <c r="P1" s="20"/>
      <c r="Q1" s="20"/>
      <c r="R1" s="20"/>
      <c r="S1" s="20"/>
      <c r="T1" s="20"/>
      <c r="U1" s="20"/>
      <c r="V1" s="20"/>
      <c r="W1" s="20"/>
      <c r="X1" s="20"/>
      <c r="Y1" s="281"/>
      <c r="Z1" s="281"/>
      <c r="AA1" s="281"/>
      <c r="AB1" s="820" t="s">
        <v>542</v>
      </c>
      <c r="AC1" s="820"/>
      <c r="AD1" s="820"/>
      <c r="AE1" s="820"/>
      <c r="AF1" s="820"/>
      <c r="AG1" s="820"/>
      <c r="AH1" s="820"/>
      <c r="AI1" s="20"/>
      <c r="AJ1" s="10"/>
    </row>
    <row r="2" spans="1:36" ht="21" customHeight="1">
      <c r="A2" s="380"/>
      <c r="B2" s="33"/>
      <c r="C2" s="33"/>
      <c r="D2" s="20"/>
      <c r="E2" s="20"/>
      <c r="F2" s="20"/>
      <c r="G2" s="20"/>
      <c r="H2" s="33"/>
      <c r="I2" s="20"/>
      <c r="J2" s="20"/>
      <c r="K2" s="20"/>
      <c r="L2" s="20"/>
      <c r="M2" s="20"/>
      <c r="N2" s="20"/>
      <c r="O2" s="20"/>
      <c r="P2" s="20"/>
      <c r="Q2" s="20"/>
      <c r="R2" s="20"/>
      <c r="S2" s="20"/>
      <c r="T2" s="20"/>
      <c r="U2" s="20"/>
      <c r="V2" s="20"/>
      <c r="W2" s="20"/>
      <c r="X2" s="20"/>
      <c r="Y2" s="281"/>
      <c r="Z2" s="281"/>
      <c r="AA2" s="281"/>
      <c r="AB2" s="768" t="s">
        <v>70</v>
      </c>
      <c r="AC2" s="768"/>
      <c r="AD2" s="768"/>
      <c r="AE2" s="768"/>
      <c r="AF2" s="768"/>
      <c r="AG2" s="768"/>
      <c r="AH2" s="768"/>
      <c r="AI2" s="20"/>
      <c r="AJ2" s="10"/>
    </row>
    <row r="3" spans="1:36" ht="18" customHeight="1">
      <c r="A3" s="380"/>
      <c r="B3" s="33"/>
      <c r="C3" s="33"/>
      <c r="D3" s="20"/>
      <c r="E3" s="20"/>
      <c r="F3" s="20"/>
      <c r="G3" s="20"/>
      <c r="H3" s="33"/>
      <c r="I3" s="20"/>
      <c r="J3" s="20"/>
      <c r="K3" s="20"/>
      <c r="L3" s="20"/>
      <c r="M3" s="20"/>
      <c r="N3" s="20"/>
      <c r="O3" s="20"/>
      <c r="P3" s="20"/>
      <c r="Q3" s="20"/>
      <c r="R3" s="20"/>
      <c r="S3" s="20"/>
      <c r="T3" s="20"/>
      <c r="U3" s="20"/>
      <c r="V3" s="20"/>
      <c r="W3" s="20"/>
      <c r="X3" s="20"/>
      <c r="Y3" s="281"/>
      <c r="Z3" s="281"/>
      <c r="AA3" s="281"/>
      <c r="AB3" s="768"/>
      <c r="AC3" s="768"/>
      <c r="AD3" s="768"/>
      <c r="AE3" s="768"/>
      <c r="AF3" s="768"/>
      <c r="AG3" s="768"/>
      <c r="AH3" s="768"/>
      <c r="AI3" s="20"/>
      <c r="AJ3" s="10"/>
    </row>
    <row r="4" spans="1:36" ht="21" customHeight="1">
      <c r="A4" s="380"/>
      <c r="B4" s="33"/>
      <c r="C4" s="33"/>
      <c r="D4" s="20"/>
      <c r="E4" s="20"/>
      <c r="F4" s="20"/>
      <c r="G4" s="20"/>
      <c r="H4" s="33"/>
      <c r="I4" s="20"/>
      <c r="J4" s="20"/>
      <c r="K4" s="20"/>
      <c r="L4" s="20"/>
      <c r="M4" s="20"/>
      <c r="N4" s="20"/>
      <c r="O4" s="20"/>
      <c r="P4" s="20"/>
      <c r="Q4" s="20"/>
      <c r="R4" s="20"/>
      <c r="S4" s="20"/>
      <c r="T4" s="20"/>
      <c r="U4" s="20"/>
      <c r="V4" s="20"/>
      <c r="W4" s="20"/>
      <c r="X4" s="20"/>
      <c r="Y4" s="281"/>
      <c r="Z4" s="281"/>
      <c r="AA4" s="281"/>
      <c r="AB4" s="768"/>
      <c r="AC4" s="768"/>
      <c r="AD4" s="768"/>
      <c r="AE4" s="768"/>
      <c r="AF4" s="768"/>
      <c r="AG4" s="768"/>
      <c r="AH4" s="768"/>
      <c r="AI4" s="281"/>
      <c r="AJ4" s="10"/>
    </row>
    <row r="5" spans="1:36" ht="23.25" customHeight="1">
      <c r="A5" s="380"/>
      <c r="B5" s="33"/>
      <c r="C5" s="33"/>
      <c r="D5" s="20"/>
      <c r="E5" s="20"/>
      <c r="F5" s="20"/>
      <c r="G5" s="20"/>
      <c r="H5" s="33"/>
      <c r="I5" s="20"/>
      <c r="J5" s="20"/>
      <c r="K5" s="20"/>
      <c r="L5" s="20"/>
      <c r="M5" s="20"/>
      <c r="N5" s="20"/>
      <c r="O5" s="20"/>
      <c r="P5" s="20"/>
      <c r="Q5" s="20"/>
      <c r="R5" s="20"/>
      <c r="S5" s="20"/>
      <c r="T5" s="20"/>
      <c r="U5" s="20"/>
      <c r="V5" s="20"/>
      <c r="W5" s="20"/>
      <c r="X5" s="20"/>
      <c r="Y5" s="281"/>
      <c r="Z5" s="281"/>
      <c r="AA5" s="281"/>
      <c r="AB5" s="20"/>
      <c r="AC5" s="20"/>
      <c r="AD5" s="20"/>
      <c r="AE5" s="281"/>
      <c r="AF5" s="281"/>
      <c r="AG5" s="281"/>
      <c r="AH5" s="281"/>
      <c r="AI5" s="281"/>
      <c r="AJ5" s="10"/>
    </row>
    <row r="6" spans="1:36" ht="23.25" customHeight="1">
      <c r="A6" s="380"/>
      <c r="B6" s="769" t="s">
        <v>69</v>
      </c>
      <c r="C6" s="769"/>
      <c r="D6" s="769"/>
      <c r="E6" s="769"/>
      <c r="F6" s="769"/>
      <c r="G6" s="769"/>
      <c r="H6" s="769"/>
      <c r="I6" s="769"/>
      <c r="J6" s="769"/>
      <c r="K6" s="769"/>
      <c r="L6" s="769"/>
      <c r="M6" s="769"/>
      <c r="N6" s="769"/>
      <c r="O6" s="769"/>
      <c r="P6" s="769"/>
      <c r="Q6" s="769"/>
      <c r="R6" s="769"/>
      <c r="S6" s="769"/>
      <c r="T6" s="769"/>
      <c r="U6" s="769"/>
      <c r="V6" s="769"/>
      <c r="W6" s="769"/>
      <c r="X6" s="769"/>
      <c r="Y6" s="769"/>
      <c r="Z6" s="769"/>
      <c r="AA6" s="769"/>
      <c r="AB6" s="769"/>
      <c r="AC6" s="769"/>
      <c r="AD6" s="769"/>
      <c r="AE6" s="769"/>
      <c r="AF6" s="769"/>
      <c r="AG6" s="769"/>
      <c r="AH6" s="769"/>
      <c r="AI6" s="20"/>
      <c r="AJ6" s="10"/>
    </row>
    <row r="7" spans="1:36" ht="23.25" customHeight="1">
      <c r="A7" s="380"/>
      <c r="B7" s="33"/>
      <c r="C7" s="33"/>
      <c r="D7" s="20"/>
      <c r="E7" s="20"/>
      <c r="F7" s="20"/>
      <c r="G7" s="20"/>
      <c r="H7" s="33"/>
      <c r="I7" s="20"/>
      <c r="J7" s="20"/>
      <c r="K7" s="20"/>
      <c r="L7" s="20"/>
      <c r="M7" s="20"/>
      <c r="N7" s="20"/>
      <c r="O7" s="20"/>
      <c r="P7" s="20"/>
      <c r="Q7" s="282"/>
      <c r="R7" s="282"/>
      <c r="S7" s="282"/>
      <c r="T7" s="282"/>
      <c r="U7" s="282"/>
      <c r="V7" s="282"/>
      <c r="W7" s="282"/>
      <c r="X7" s="282"/>
      <c r="Y7" s="282"/>
      <c r="Z7" s="282"/>
      <c r="AA7" s="282"/>
      <c r="AB7" s="282"/>
      <c r="AC7" s="282"/>
      <c r="AD7" s="282"/>
      <c r="AE7" s="282"/>
      <c r="AF7" s="282"/>
      <c r="AG7" s="282"/>
      <c r="AH7" s="282"/>
      <c r="AI7" s="20"/>
      <c r="AJ7" s="10"/>
    </row>
    <row r="8" spans="1:36" ht="23.25" customHeight="1">
      <c r="A8" s="380"/>
      <c r="B8" s="33"/>
      <c r="C8" s="33"/>
      <c r="D8" s="20"/>
      <c r="E8" s="20"/>
      <c r="F8" s="20"/>
      <c r="G8" s="20"/>
      <c r="H8" s="33"/>
      <c r="I8" s="770" t="s">
        <v>68</v>
      </c>
      <c r="J8" s="770"/>
      <c r="K8" s="770"/>
      <c r="L8" s="770"/>
      <c r="M8" s="771"/>
      <c r="N8" s="772"/>
      <c r="O8" s="772"/>
      <c r="P8" s="772"/>
      <c r="Q8" s="772"/>
      <c r="R8" s="772"/>
      <c r="S8" s="772"/>
      <c r="T8" s="772"/>
      <c r="U8" s="772"/>
      <c r="V8" s="775" t="s">
        <v>67</v>
      </c>
      <c r="W8" s="775"/>
      <c r="X8" s="775"/>
      <c r="Y8" s="775"/>
      <c r="Z8" s="775"/>
      <c r="AA8" s="776"/>
      <c r="AB8" s="282"/>
      <c r="AC8" s="282"/>
      <c r="AD8" s="282"/>
      <c r="AE8" s="282"/>
      <c r="AF8" s="282"/>
      <c r="AG8" s="282"/>
      <c r="AH8" s="282"/>
      <c r="AI8" s="20"/>
      <c r="AJ8" s="10"/>
    </row>
    <row r="9" spans="1:36" ht="23.25" customHeight="1">
      <c r="A9" s="380"/>
      <c r="B9" s="283"/>
      <c r="C9" s="33"/>
      <c r="D9" s="20"/>
      <c r="E9" s="20"/>
      <c r="F9" s="20"/>
      <c r="G9" s="20"/>
      <c r="H9" s="33"/>
      <c r="I9" s="770"/>
      <c r="J9" s="770"/>
      <c r="K9" s="770"/>
      <c r="L9" s="770"/>
      <c r="M9" s="773"/>
      <c r="N9" s="774"/>
      <c r="O9" s="774"/>
      <c r="P9" s="774"/>
      <c r="Q9" s="774"/>
      <c r="R9" s="774"/>
      <c r="S9" s="774"/>
      <c r="T9" s="774"/>
      <c r="U9" s="774"/>
      <c r="V9" s="777"/>
      <c r="W9" s="777"/>
      <c r="X9" s="777"/>
      <c r="Y9" s="777"/>
      <c r="Z9" s="777"/>
      <c r="AA9" s="778"/>
      <c r="AB9" s="20"/>
      <c r="AC9" s="20"/>
      <c r="AD9" s="20"/>
      <c r="AE9" s="20"/>
      <c r="AF9" s="20"/>
      <c r="AG9" s="20"/>
      <c r="AH9" s="20"/>
      <c r="AI9" s="20"/>
      <c r="AJ9" s="10"/>
    </row>
    <row r="10" spans="1:36" ht="17.25" customHeight="1">
      <c r="A10" s="380"/>
      <c r="B10" s="284"/>
      <c r="C10" s="284"/>
      <c r="D10" s="284"/>
      <c r="E10" s="284"/>
      <c r="F10" s="284"/>
      <c r="G10" s="284"/>
      <c r="H10" s="19"/>
      <c r="I10" s="19"/>
      <c r="J10" s="19"/>
      <c r="K10" s="19"/>
      <c r="L10" s="19"/>
      <c r="M10" s="19"/>
      <c r="N10" s="19"/>
      <c r="O10" s="19"/>
      <c r="P10" s="19"/>
      <c r="Q10" s="19"/>
      <c r="R10" s="19"/>
      <c r="S10" s="19"/>
      <c r="T10" s="19"/>
      <c r="U10" s="19"/>
      <c r="V10" s="19"/>
      <c r="W10" s="19"/>
      <c r="X10" s="20"/>
      <c r="Y10" s="281"/>
      <c r="Z10" s="281"/>
      <c r="AA10" s="281"/>
      <c r="AB10" s="20"/>
      <c r="AC10" s="20"/>
      <c r="AD10" s="20"/>
      <c r="AE10" s="20"/>
      <c r="AF10" s="20"/>
      <c r="AG10" s="20"/>
      <c r="AH10" s="20"/>
      <c r="AI10" s="20"/>
      <c r="AJ10" s="10"/>
    </row>
    <row r="11" spans="1:36" ht="23.25" customHeight="1">
      <c r="A11" s="380"/>
      <c r="B11"/>
      <c r="C11"/>
      <c r="D11"/>
      <c r="E11"/>
      <c r="F11"/>
      <c r="G11"/>
      <c r="H11"/>
      <c r="I11" s="779" t="s">
        <v>66</v>
      </c>
      <c r="J11" s="780"/>
      <c r="K11" s="780"/>
      <c r="L11" s="781"/>
      <c r="M11" s="788"/>
      <c r="N11" s="789"/>
      <c r="O11" s="789"/>
      <c r="P11" s="790"/>
      <c r="Q11" s="794" t="s">
        <v>65</v>
      </c>
      <c r="R11" s="794"/>
      <c r="S11" s="794"/>
      <c r="T11" s="794"/>
      <c r="U11" s="794"/>
      <c r="V11" s="794"/>
      <c r="W11" s="794"/>
      <c r="X11" s="794"/>
      <c r="Y11" s="794"/>
      <c r="Z11" s="794"/>
      <c r="AA11" s="794"/>
      <c r="AB11" s="274"/>
      <c r="AC11" s="274"/>
      <c r="AD11"/>
      <c r="AE11"/>
      <c r="AF11"/>
      <c r="AG11"/>
      <c r="AH11"/>
      <c r="AI11" s="20"/>
      <c r="AJ11" s="10"/>
    </row>
    <row r="12" spans="1:36" ht="23.25" customHeight="1">
      <c r="A12" s="380"/>
      <c r="B12"/>
      <c r="C12"/>
      <c r="D12"/>
      <c r="E12"/>
      <c r="F12"/>
      <c r="G12"/>
      <c r="H12"/>
      <c r="I12" s="782"/>
      <c r="J12" s="783"/>
      <c r="K12" s="783"/>
      <c r="L12" s="784"/>
      <c r="M12" s="791"/>
      <c r="N12" s="792"/>
      <c r="O12" s="792"/>
      <c r="P12" s="793"/>
      <c r="Q12" s="794"/>
      <c r="R12" s="794"/>
      <c r="S12" s="794"/>
      <c r="T12" s="794"/>
      <c r="U12" s="794"/>
      <c r="V12" s="794"/>
      <c r="W12" s="794"/>
      <c r="X12" s="794"/>
      <c r="Y12" s="794"/>
      <c r="Z12" s="794"/>
      <c r="AA12" s="794"/>
      <c r="AB12"/>
      <c r="AC12"/>
      <c r="AD12"/>
      <c r="AE12"/>
      <c r="AF12"/>
      <c r="AG12"/>
      <c r="AH12"/>
      <c r="AI12" s="408"/>
      <c r="AJ12" s="10"/>
    </row>
    <row r="13" spans="1:36" s="12" customFormat="1" ht="23.25" customHeight="1">
      <c r="A13" s="407"/>
      <c r="B13"/>
      <c r="C13"/>
      <c r="D13"/>
      <c r="E13"/>
      <c r="F13"/>
      <c r="G13"/>
      <c r="H13"/>
      <c r="I13" s="782"/>
      <c r="J13" s="783"/>
      <c r="K13" s="783"/>
      <c r="L13" s="784"/>
      <c r="M13" s="788"/>
      <c r="N13" s="789"/>
      <c r="O13" s="789"/>
      <c r="P13" s="790"/>
      <c r="Q13" s="795" t="s">
        <v>8</v>
      </c>
      <c r="R13" s="795"/>
      <c r="S13" s="795"/>
      <c r="T13" s="795"/>
      <c r="U13" s="795"/>
      <c r="V13" s="795"/>
      <c r="W13" s="795"/>
      <c r="X13" s="795"/>
      <c r="Y13" s="795"/>
      <c r="Z13" s="795"/>
      <c r="AA13" s="795"/>
      <c r="AB13"/>
      <c r="AC13"/>
      <c r="AD13"/>
      <c r="AE13"/>
      <c r="AF13"/>
      <c r="AG13"/>
      <c r="AH13"/>
      <c r="AI13" s="33"/>
      <c r="AJ13" s="10"/>
    </row>
    <row r="14" spans="1:36" ht="23.25" customHeight="1">
      <c r="A14" s="380"/>
      <c r="B14"/>
      <c r="C14"/>
      <c r="D14"/>
      <c r="E14"/>
      <c r="F14"/>
      <c r="G14"/>
      <c r="H14"/>
      <c r="I14" s="785"/>
      <c r="J14" s="786"/>
      <c r="K14" s="786"/>
      <c r="L14" s="787"/>
      <c r="M14" s="791"/>
      <c r="N14" s="792"/>
      <c r="O14" s="792"/>
      <c r="P14" s="793"/>
      <c r="Q14" s="795"/>
      <c r="R14" s="795"/>
      <c r="S14" s="795"/>
      <c r="T14" s="795"/>
      <c r="U14" s="795"/>
      <c r="V14" s="795"/>
      <c r="W14" s="795"/>
      <c r="X14" s="795"/>
      <c r="Y14" s="795"/>
      <c r="Z14" s="795"/>
      <c r="AA14" s="795"/>
      <c r="AB14"/>
      <c r="AC14"/>
      <c r="AD14"/>
      <c r="AE14"/>
      <c r="AF14"/>
      <c r="AG14"/>
      <c r="AH14"/>
      <c r="AI14" s="20"/>
      <c r="AJ14" s="10"/>
    </row>
    <row r="15" spans="1:36" ht="23.25" customHeight="1">
      <c r="A15" s="380"/>
      <c r="B15" s="20"/>
      <c r="C15" s="20"/>
      <c r="D15" s="20"/>
      <c r="E15" s="20"/>
      <c r="F15" s="20"/>
      <c r="G15" s="20"/>
      <c r="H15" s="33"/>
      <c r="I15" s="20"/>
      <c r="J15" s="20"/>
      <c r="K15" s="20"/>
      <c r="L15" s="20"/>
      <c r="M15" s="285" t="str">
        <f>IF(COUNTBLANK(M11:P14)=16,"　↑　該当する方に○",IF(COUNTBLANK(M11:P14)=14,"　↑　どちらか一方に○",""))</f>
        <v>　↑　該当する方に○</v>
      </c>
      <c r="N15" s="20"/>
      <c r="O15" s="20"/>
      <c r="P15" s="286"/>
      <c r="Q15" s="286"/>
      <c r="R15" s="286"/>
      <c r="S15" s="286"/>
      <c r="T15" s="286"/>
      <c r="U15" s="286"/>
      <c r="V15" s="286"/>
      <c r="W15" s="286"/>
      <c r="X15" s="20"/>
      <c r="Y15" s="281"/>
      <c r="Z15" s="281"/>
      <c r="AA15" s="281"/>
      <c r="AB15" s="20"/>
      <c r="AC15" s="20"/>
      <c r="AD15" s="20"/>
      <c r="AE15" s="20"/>
      <c r="AF15" s="20"/>
      <c r="AG15" s="20"/>
      <c r="AH15" s="20"/>
      <c r="AI15" s="20"/>
      <c r="AJ15" s="10"/>
    </row>
    <row r="16" spans="1:36" ht="23.25" customHeight="1">
      <c r="A16" s="380"/>
      <c r="B16" s="20"/>
      <c r="C16" s="20"/>
      <c r="D16" s="20"/>
      <c r="E16" s="20"/>
      <c r="F16" s="20"/>
      <c r="G16" s="20"/>
      <c r="H16" s="33"/>
      <c r="I16" s="20"/>
      <c r="J16" s="20"/>
      <c r="K16" s="20"/>
      <c r="L16" s="20"/>
      <c r="M16" s="20"/>
      <c r="N16" s="20"/>
      <c r="O16" s="20"/>
      <c r="P16" s="287"/>
      <c r="Q16" s="287"/>
      <c r="R16" s="287"/>
      <c r="S16" s="287"/>
      <c r="T16" s="796" t="str">
        <f>IF(AND(M11="○",M13=""),IF(M8="","",IF(M11="","",IF(M8="","","※工事業種が「"&amp;M8&amp;"工事業」に該当する工事のみ記入してください。"))),"")</f>
        <v/>
      </c>
      <c r="U16" s="796"/>
      <c r="V16" s="796"/>
      <c r="W16" s="796"/>
      <c r="X16" s="796"/>
      <c r="Y16" s="796"/>
      <c r="Z16" s="796"/>
      <c r="AA16" s="796"/>
      <c r="AB16" s="796"/>
      <c r="AC16" s="796"/>
      <c r="AD16" s="796"/>
      <c r="AE16" s="796"/>
      <c r="AF16" s="288"/>
      <c r="AG16" s="288"/>
      <c r="AH16" s="288"/>
      <c r="AI16" s="20"/>
      <c r="AJ16" s="10"/>
    </row>
    <row r="17" spans="1:36" ht="23.25" customHeight="1">
      <c r="A17" s="380"/>
      <c r="B17" s="18"/>
      <c r="C17" s="18"/>
      <c r="D17" s="20"/>
      <c r="E17" s="20"/>
      <c r="F17" s="20"/>
      <c r="G17" s="20"/>
      <c r="H17" s="33"/>
      <c r="I17" s="20"/>
      <c r="J17" s="20"/>
      <c r="K17" s="20"/>
      <c r="L17" s="20"/>
      <c r="M17" s="20"/>
      <c r="N17" s="20"/>
      <c r="O17" s="20"/>
      <c r="P17" s="287"/>
      <c r="Q17" s="287"/>
      <c r="R17" s="287"/>
      <c r="S17" s="287"/>
      <c r="T17" s="796"/>
      <c r="U17" s="796"/>
      <c r="V17" s="796"/>
      <c r="W17" s="796"/>
      <c r="X17" s="796"/>
      <c r="Y17" s="796"/>
      <c r="Z17" s="796"/>
      <c r="AA17" s="796"/>
      <c r="AB17" s="796"/>
      <c r="AC17" s="796"/>
      <c r="AD17" s="796"/>
      <c r="AE17" s="796"/>
      <c r="AF17" s="20"/>
      <c r="AG17" s="20"/>
      <c r="AH17" s="20"/>
      <c r="AI17" s="20"/>
      <c r="AJ17" s="10"/>
    </row>
    <row r="18" spans="1:36" ht="23.25" customHeight="1">
      <c r="A18" s="380"/>
      <c r="B18" s="797" t="s">
        <v>7</v>
      </c>
      <c r="C18" s="797"/>
      <c r="D18" s="798"/>
      <c r="E18" s="798"/>
      <c r="F18" s="798"/>
      <c r="G18" s="798"/>
      <c r="H18" s="797"/>
      <c r="I18" s="797"/>
      <c r="J18" s="17"/>
      <c r="K18" s="17"/>
      <c r="L18" s="17"/>
      <c r="M18" s="17"/>
      <c r="N18" s="17"/>
      <c r="O18" s="20"/>
      <c r="P18" s="287"/>
      <c r="Q18" s="287"/>
      <c r="R18" s="287"/>
      <c r="S18" s="287"/>
      <c r="T18" s="287"/>
      <c r="U18" s="287"/>
      <c r="V18" s="287"/>
      <c r="W18" s="287"/>
      <c r="X18" s="20"/>
      <c r="Y18" s="281"/>
      <c r="Z18" s="281"/>
      <c r="AA18" s="281"/>
      <c r="AB18" s="20"/>
      <c r="AC18" s="20"/>
      <c r="AD18" s="20"/>
      <c r="AE18" s="20"/>
      <c r="AF18" s="20"/>
      <c r="AG18" s="20"/>
      <c r="AH18" s="20"/>
      <c r="AI18" s="20"/>
      <c r="AJ18" s="10"/>
    </row>
    <row r="19" spans="1:36" ht="23.25" customHeight="1">
      <c r="A19" s="380"/>
      <c r="B19" s="799" t="s">
        <v>63</v>
      </c>
      <c r="C19" s="800"/>
      <c r="D19" s="801"/>
      <c r="E19" s="799" t="s">
        <v>62</v>
      </c>
      <c r="F19" s="800"/>
      <c r="G19" s="800"/>
      <c r="H19" s="801"/>
      <c r="I19" s="802" t="s">
        <v>61</v>
      </c>
      <c r="J19" s="803"/>
      <c r="K19" s="802" t="s">
        <v>60</v>
      </c>
      <c r="L19" s="804"/>
      <c r="M19" s="804"/>
      <c r="N19" s="804"/>
      <c r="O19" s="803"/>
      <c r="P19" s="799" t="s">
        <v>59</v>
      </c>
      <c r="Q19" s="800"/>
      <c r="R19" s="800"/>
      <c r="S19" s="800"/>
      <c r="T19" s="800"/>
      <c r="U19" s="800"/>
      <c r="V19" s="800"/>
      <c r="W19" s="801"/>
      <c r="X19" s="799" t="s">
        <v>58</v>
      </c>
      <c r="Y19" s="800"/>
      <c r="Z19" s="800"/>
      <c r="AA19" s="800"/>
      <c r="AB19" s="800"/>
      <c r="AC19" s="800"/>
      <c r="AD19" s="800"/>
      <c r="AE19" s="801"/>
      <c r="AF19" s="799" t="s">
        <v>57</v>
      </c>
      <c r="AG19" s="800"/>
      <c r="AH19" s="801"/>
      <c r="AI19" s="20"/>
      <c r="AJ19" s="10"/>
    </row>
    <row r="20" spans="1:36" ht="23.25" customHeight="1">
      <c r="A20" s="380"/>
      <c r="B20" s="805"/>
      <c r="C20" s="806"/>
      <c r="D20" s="807"/>
      <c r="E20" s="808"/>
      <c r="F20" s="809"/>
      <c r="G20" s="809"/>
      <c r="H20" s="810"/>
      <c r="I20" s="808"/>
      <c r="J20" s="810"/>
      <c r="K20" s="808"/>
      <c r="L20" s="809"/>
      <c r="M20" s="809"/>
      <c r="N20" s="809"/>
      <c r="O20" s="810"/>
      <c r="P20" s="808"/>
      <c r="Q20" s="809"/>
      <c r="R20" s="809"/>
      <c r="S20" s="809"/>
      <c r="T20" s="809"/>
      <c r="U20" s="809"/>
      <c r="V20" s="809"/>
      <c r="W20" s="810"/>
      <c r="X20" s="808"/>
      <c r="Y20" s="809"/>
      <c r="Z20" s="809"/>
      <c r="AA20" s="809"/>
      <c r="AB20" s="809"/>
      <c r="AC20" s="809"/>
      <c r="AD20" s="809"/>
      <c r="AE20" s="810"/>
      <c r="AF20" s="811"/>
      <c r="AG20" s="812"/>
      <c r="AH20" s="813"/>
      <c r="AI20" s="20"/>
      <c r="AJ20" s="10"/>
    </row>
    <row r="21" spans="1:36" ht="23.25" customHeight="1">
      <c r="A21" s="380"/>
      <c r="B21" s="814"/>
      <c r="C21" s="815"/>
      <c r="D21" s="816"/>
      <c r="E21" s="808"/>
      <c r="F21" s="809"/>
      <c r="G21" s="809"/>
      <c r="H21" s="810"/>
      <c r="I21" s="808"/>
      <c r="J21" s="810"/>
      <c r="K21" s="808"/>
      <c r="L21" s="809"/>
      <c r="M21" s="809"/>
      <c r="N21" s="809"/>
      <c r="O21" s="810"/>
      <c r="P21" s="808"/>
      <c r="Q21" s="809"/>
      <c r="R21" s="809"/>
      <c r="S21" s="809"/>
      <c r="T21" s="809"/>
      <c r="U21" s="809"/>
      <c r="V21" s="809"/>
      <c r="W21" s="810"/>
      <c r="X21" s="808"/>
      <c r="Y21" s="809"/>
      <c r="Z21" s="809"/>
      <c r="AA21" s="809"/>
      <c r="AB21" s="809"/>
      <c r="AC21" s="809"/>
      <c r="AD21" s="809"/>
      <c r="AE21" s="810"/>
      <c r="AF21" s="811"/>
      <c r="AG21" s="812"/>
      <c r="AH21" s="813"/>
      <c r="AI21" s="20"/>
      <c r="AJ21" s="10"/>
    </row>
    <row r="22" spans="1:36" ht="23.25" customHeight="1">
      <c r="A22" s="380"/>
      <c r="B22" s="805"/>
      <c r="C22" s="806"/>
      <c r="D22" s="807"/>
      <c r="E22" s="808"/>
      <c r="F22" s="809"/>
      <c r="G22" s="809"/>
      <c r="H22" s="810"/>
      <c r="I22" s="808"/>
      <c r="J22" s="810"/>
      <c r="K22" s="808"/>
      <c r="L22" s="809"/>
      <c r="M22" s="809"/>
      <c r="N22" s="809"/>
      <c r="O22" s="810"/>
      <c r="P22" s="808"/>
      <c r="Q22" s="809"/>
      <c r="R22" s="809"/>
      <c r="S22" s="809"/>
      <c r="T22" s="809"/>
      <c r="U22" s="809"/>
      <c r="V22" s="809"/>
      <c r="W22" s="810"/>
      <c r="X22" s="808"/>
      <c r="Y22" s="809"/>
      <c r="Z22" s="809"/>
      <c r="AA22" s="809"/>
      <c r="AB22" s="809"/>
      <c r="AC22" s="809"/>
      <c r="AD22" s="809"/>
      <c r="AE22" s="810"/>
      <c r="AF22" s="811"/>
      <c r="AG22" s="812"/>
      <c r="AH22" s="813"/>
      <c r="AI22" s="20"/>
      <c r="AJ22" s="10"/>
    </row>
    <row r="23" spans="1:36" ht="26.25" customHeight="1">
      <c r="A23" s="380"/>
      <c r="B23" s="814"/>
      <c r="C23" s="815"/>
      <c r="D23" s="816"/>
      <c r="E23" s="808"/>
      <c r="F23" s="809"/>
      <c r="G23" s="809"/>
      <c r="H23" s="810"/>
      <c r="I23" s="808"/>
      <c r="J23" s="810"/>
      <c r="K23" s="808"/>
      <c r="L23" s="809"/>
      <c r="M23" s="809"/>
      <c r="N23" s="809"/>
      <c r="O23" s="810"/>
      <c r="P23" s="808"/>
      <c r="Q23" s="809"/>
      <c r="R23" s="809"/>
      <c r="S23" s="809"/>
      <c r="T23" s="809"/>
      <c r="U23" s="809"/>
      <c r="V23" s="809"/>
      <c r="W23" s="810"/>
      <c r="X23" s="808"/>
      <c r="Y23" s="809"/>
      <c r="Z23" s="809"/>
      <c r="AA23" s="809"/>
      <c r="AB23" s="809"/>
      <c r="AC23" s="809"/>
      <c r="AD23" s="809"/>
      <c r="AE23" s="810"/>
      <c r="AF23" s="811"/>
      <c r="AG23" s="812"/>
      <c r="AH23" s="813"/>
      <c r="AI23" s="20"/>
      <c r="AJ23" s="10"/>
    </row>
    <row r="24" spans="1:36" ht="26.25" customHeight="1">
      <c r="A24" s="380"/>
      <c r="B24" s="805"/>
      <c r="C24" s="806"/>
      <c r="D24" s="807"/>
      <c r="E24" s="808"/>
      <c r="F24" s="809"/>
      <c r="G24" s="809"/>
      <c r="H24" s="810"/>
      <c r="I24" s="808"/>
      <c r="J24" s="810"/>
      <c r="K24" s="817"/>
      <c r="L24" s="818"/>
      <c r="M24" s="818"/>
      <c r="N24" s="818"/>
      <c r="O24" s="819"/>
      <c r="P24" s="808"/>
      <c r="Q24" s="809"/>
      <c r="R24" s="809"/>
      <c r="S24" s="809"/>
      <c r="T24" s="809"/>
      <c r="U24" s="809"/>
      <c r="V24" s="809"/>
      <c r="W24" s="810"/>
      <c r="X24" s="808"/>
      <c r="Y24" s="809"/>
      <c r="Z24" s="809"/>
      <c r="AA24" s="809"/>
      <c r="AB24" s="809"/>
      <c r="AC24" s="809"/>
      <c r="AD24" s="809"/>
      <c r="AE24" s="810"/>
      <c r="AF24" s="811"/>
      <c r="AG24" s="812"/>
      <c r="AH24" s="813"/>
      <c r="AI24" s="20"/>
      <c r="AJ24" s="10"/>
    </row>
    <row r="25" spans="1:36" ht="26.25" customHeight="1">
      <c r="A25" s="380"/>
      <c r="B25" s="814"/>
      <c r="C25" s="815"/>
      <c r="D25" s="816"/>
      <c r="E25" s="808"/>
      <c r="F25" s="809"/>
      <c r="G25" s="809"/>
      <c r="H25" s="810"/>
      <c r="I25" s="808"/>
      <c r="J25" s="810"/>
      <c r="K25" s="808"/>
      <c r="L25" s="809"/>
      <c r="M25" s="809"/>
      <c r="N25" s="809"/>
      <c r="O25" s="810"/>
      <c r="P25" s="808"/>
      <c r="Q25" s="809"/>
      <c r="R25" s="809"/>
      <c r="S25" s="809"/>
      <c r="T25" s="809"/>
      <c r="U25" s="809"/>
      <c r="V25" s="809"/>
      <c r="W25" s="810"/>
      <c r="X25" s="808"/>
      <c r="Y25" s="809"/>
      <c r="Z25" s="809"/>
      <c r="AA25" s="809"/>
      <c r="AB25" s="809"/>
      <c r="AC25" s="809"/>
      <c r="AD25" s="809"/>
      <c r="AE25" s="810"/>
      <c r="AF25" s="811"/>
      <c r="AG25" s="812"/>
      <c r="AH25" s="813"/>
      <c r="AI25" s="20"/>
      <c r="AJ25" s="10"/>
    </row>
    <row r="26" spans="1:36" ht="26.25" customHeight="1">
      <c r="A26" s="380"/>
      <c r="B26" s="805"/>
      <c r="C26" s="806"/>
      <c r="D26" s="807"/>
      <c r="E26" s="808"/>
      <c r="F26" s="809"/>
      <c r="G26" s="809"/>
      <c r="H26" s="810"/>
      <c r="I26" s="808"/>
      <c r="J26" s="810"/>
      <c r="K26" s="808"/>
      <c r="L26" s="809"/>
      <c r="M26" s="809"/>
      <c r="N26" s="809"/>
      <c r="O26" s="810"/>
      <c r="P26" s="808"/>
      <c r="Q26" s="809"/>
      <c r="R26" s="809"/>
      <c r="S26" s="809"/>
      <c r="T26" s="809"/>
      <c r="U26" s="809"/>
      <c r="V26" s="809"/>
      <c r="W26" s="810"/>
      <c r="X26" s="808"/>
      <c r="Y26" s="809"/>
      <c r="Z26" s="809"/>
      <c r="AA26" s="809"/>
      <c r="AB26" s="809"/>
      <c r="AC26" s="809"/>
      <c r="AD26" s="809"/>
      <c r="AE26" s="810"/>
      <c r="AF26" s="811"/>
      <c r="AG26" s="812"/>
      <c r="AH26" s="813"/>
      <c r="AI26" s="20"/>
      <c r="AJ26" s="10"/>
    </row>
    <row r="27" spans="1:36" ht="26.25" customHeight="1">
      <c r="A27" s="380"/>
      <c r="B27" s="814"/>
      <c r="C27" s="815"/>
      <c r="D27" s="816"/>
      <c r="E27" s="808"/>
      <c r="F27" s="809"/>
      <c r="G27" s="809"/>
      <c r="H27" s="810"/>
      <c r="I27" s="808"/>
      <c r="J27" s="810"/>
      <c r="K27" s="808"/>
      <c r="L27" s="809"/>
      <c r="M27" s="809"/>
      <c r="N27" s="809"/>
      <c r="O27" s="810"/>
      <c r="P27" s="808"/>
      <c r="Q27" s="809"/>
      <c r="R27" s="809"/>
      <c r="S27" s="809"/>
      <c r="T27" s="809"/>
      <c r="U27" s="809"/>
      <c r="V27" s="809"/>
      <c r="W27" s="810"/>
      <c r="X27" s="808"/>
      <c r="Y27" s="809"/>
      <c r="Z27" s="809"/>
      <c r="AA27" s="809"/>
      <c r="AB27" s="809"/>
      <c r="AC27" s="809"/>
      <c r="AD27" s="809"/>
      <c r="AE27" s="810"/>
      <c r="AF27" s="811"/>
      <c r="AG27" s="812"/>
      <c r="AH27" s="813"/>
      <c r="AI27" s="20"/>
      <c r="AJ27" s="10"/>
    </row>
    <row r="28" spans="1:36" ht="26.25" customHeight="1">
      <c r="A28" s="380"/>
      <c r="B28" s="805"/>
      <c r="C28" s="806"/>
      <c r="D28" s="807"/>
      <c r="E28" s="808"/>
      <c r="F28" s="809"/>
      <c r="G28" s="809"/>
      <c r="H28" s="810"/>
      <c r="I28" s="808"/>
      <c r="J28" s="810"/>
      <c r="K28" s="808"/>
      <c r="L28" s="809"/>
      <c r="M28" s="809"/>
      <c r="N28" s="809"/>
      <c r="O28" s="810"/>
      <c r="P28" s="808"/>
      <c r="Q28" s="809"/>
      <c r="R28" s="809"/>
      <c r="S28" s="809"/>
      <c r="T28" s="809"/>
      <c r="U28" s="809"/>
      <c r="V28" s="809"/>
      <c r="W28" s="810"/>
      <c r="X28" s="808"/>
      <c r="Y28" s="809"/>
      <c r="Z28" s="809"/>
      <c r="AA28" s="809"/>
      <c r="AB28" s="809"/>
      <c r="AC28" s="809"/>
      <c r="AD28" s="809"/>
      <c r="AE28" s="810"/>
      <c r="AF28" s="811"/>
      <c r="AG28" s="812"/>
      <c r="AH28" s="813"/>
      <c r="AI28" s="20"/>
      <c r="AJ28" s="10"/>
    </row>
    <row r="29" spans="1:36" ht="26.25" customHeight="1">
      <c r="A29" s="380"/>
      <c r="B29" s="814"/>
      <c r="C29" s="815"/>
      <c r="D29" s="816"/>
      <c r="E29" s="808"/>
      <c r="F29" s="809"/>
      <c r="G29" s="809"/>
      <c r="H29" s="810"/>
      <c r="I29" s="808"/>
      <c r="J29" s="810"/>
      <c r="K29" s="808"/>
      <c r="L29" s="809"/>
      <c r="M29" s="809"/>
      <c r="N29" s="809"/>
      <c r="O29" s="810"/>
      <c r="P29" s="808"/>
      <c r="Q29" s="809"/>
      <c r="R29" s="809"/>
      <c r="S29" s="809"/>
      <c r="T29" s="809"/>
      <c r="U29" s="809"/>
      <c r="V29" s="809"/>
      <c r="W29" s="810"/>
      <c r="X29" s="808"/>
      <c r="Y29" s="809"/>
      <c r="Z29" s="809"/>
      <c r="AA29" s="809"/>
      <c r="AB29" s="809"/>
      <c r="AC29" s="809"/>
      <c r="AD29" s="809"/>
      <c r="AE29" s="810"/>
      <c r="AF29" s="811"/>
      <c r="AG29" s="812"/>
      <c r="AH29" s="813"/>
      <c r="AI29" s="20"/>
      <c r="AJ29" s="10"/>
    </row>
    <row r="30" spans="1:36" ht="26.25" customHeight="1">
      <c r="A30" s="380"/>
      <c r="B30" s="805"/>
      <c r="C30" s="806"/>
      <c r="D30" s="807"/>
      <c r="E30" s="808"/>
      <c r="F30" s="809"/>
      <c r="G30" s="809"/>
      <c r="H30" s="810"/>
      <c r="I30" s="808"/>
      <c r="J30" s="810"/>
      <c r="K30" s="808"/>
      <c r="L30" s="809"/>
      <c r="M30" s="809"/>
      <c r="N30" s="809"/>
      <c r="O30" s="810"/>
      <c r="P30" s="808"/>
      <c r="Q30" s="809"/>
      <c r="R30" s="809"/>
      <c r="S30" s="809"/>
      <c r="T30" s="809"/>
      <c r="U30" s="809"/>
      <c r="V30" s="809"/>
      <c r="W30" s="810"/>
      <c r="X30" s="808"/>
      <c r="Y30" s="809"/>
      <c r="Z30" s="809"/>
      <c r="AA30" s="809"/>
      <c r="AB30" s="809"/>
      <c r="AC30" s="809"/>
      <c r="AD30" s="809"/>
      <c r="AE30" s="810"/>
      <c r="AF30" s="811"/>
      <c r="AG30" s="812"/>
      <c r="AH30" s="813"/>
      <c r="AI30" s="20"/>
      <c r="AJ30" s="10"/>
    </row>
    <row r="31" spans="1:36" ht="26.25" customHeight="1">
      <c r="A31" s="380"/>
      <c r="B31" s="814"/>
      <c r="C31" s="815"/>
      <c r="D31" s="816"/>
      <c r="E31" s="808"/>
      <c r="F31" s="809"/>
      <c r="G31" s="809"/>
      <c r="H31" s="810"/>
      <c r="I31" s="808"/>
      <c r="J31" s="810"/>
      <c r="K31" s="808"/>
      <c r="L31" s="809"/>
      <c r="M31" s="809"/>
      <c r="N31" s="809"/>
      <c r="O31" s="810"/>
      <c r="P31" s="808"/>
      <c r="Q31" s="809"/>
      <c r="R31" s="809"/>
      <c r="S31" s="809"/>
      <c r="T31" s="809"/>
      <c r="U31" s="809"/>
      <c r="V31" s="809"/>
      <c r="W31" s="810"/>
      <c r="X31" s="808"/>
      <c r="Y31" s="809"/>
      <c r="Z31" s="809"/>
      <c r="AA31" s="809"/>
      <c r="AB31" s="809"/>
      <c r="AC31" s="809"/>
      <c r="AD31" s="809"/>
      <c r="AE31" s="810"/>
      <c r="AF31" s="811"/>
      <c r="AG31" s="812"/>
      <c r="AH31" s="813"/>
      <c r="AI31" s="20"/>
      <c r="AJ31" s="10"/>
    </row>
    <row r="32" spans="1:36" ht="26.25" customHeight="1">
      <c r="A32" s="380"/>
      <c r="B32" s="805"/>
      <c r="C32" s="806"/>
      <c r="D32" s="807"/>
      <c r="E32" s="808"/>
      <c r="F32" s="809"/>
      <c r="G32" s="809"/>
      <c r="H32" s="810"/>
      <c r="I32" s="808"/>
      <c r="J32" s="810"/>
      <c r="K32" s="808"/>
      <c r="L32" s="809"/>
      <c r="M32" s="809"/>
      <c r="N32" s="809"/>
      <c r="O32" s="810"/>
      <c r="P32" s="808"/>
      <c r="Q32" s="809"/>
      <c r="R32" s="809"/>
      <c r="S32" s="809"/>
      <c r="T32" s="809"/>
      <c r="U32" s="809"/>
      <c r="V32" s="809"/>
      <c r="W32" s="810"/>
      <c r="X32" s="808"/>
      <c r="Y32" s="809"/>
      <c r="Z32" s="809"/>
      <c r="AA32" s="809"/>
      <c r="AB32" s="809"/>
      <c r="AC32" s="809"/>
      <c r="AD32" s="809"/>
      <c r="AE32" s="810"/>
      <c r="AF32" s="811"/>
      <c r="AG32" s="812"/>
      <c r="AH32" s="813"/>
      <c r="AI32" s="20"/>
      <c r="AJ32" s="10"/>
    </row>
    <row r="33" spans="1:37" ht="26.25" customHeight="1">
      <c r="A33" s="380"/>
      <c r="B33" s="814"/>
      <c r="C33" s="815"/>
      <c r="D33" s="816"/>
      <c r="E33" s="808"/>
      <c r="F33" s="809"/>
      <c r="G33" s="809"/>
      <c r="H33" s="810"/>
      <c r="I33" s="808"/>
      <c r="J33" s="810"/>
      <c r="K33" s="808"/>
      <c r="L33" s="809"/>
      <c r="M33" s="809"/>
      <c r="N33" s="809"/>
      <c r="O33" s="810"/>
      <c r="P33" s="808"/>
      <c r="Q33" s="809"/>
      <c r="R33" s="809"/>
      <c r="S33" s="809"/>
      <c r="T33" s="809"/>
      <c r="U33" s="809"/>
      <c r="V33" s="809"/>
      <c r="W33" s="810"/>
      <c r="X33" s="808"/>
      <c r="Y33" s="809"/>
      <c r="Z33" s="809"/>
      <c r="AA33" s="809"/>
      <c r="AB33" s="809"/>
      <c r="AC33" s="809"/>
      <c r="AD33" s="809"/>
      <c r="AE33" s="810"/>
      <c r="AF33" s="811"/>
      <c r="AG33" s="812"/>
      <c r="AH33" s="813"/>
      <c r="AI33" s="20"/>
      <c r="AJ33" s="10"/>
    </row>
    <row r="34" spans="1:37" ht="26.25" customHeight="1">
      <c r="A34" s="380"/>
      <c r="B34" s="805"/>
      <c r="C34" s="806"/>
      <c r="D34" s="807"/>
      <c r="E34" s="808"/>
      <c r="F34" s="809"/>
      <c r="G34" s="809"/>
      <c r="H34" s="810"/>
      <c r="I34" s="808"/>
      <c r="J34" s="810"/>
      <c r="K34" s="808"/>
      <c r="L34" s="809"/>
      <c r="M34" s="809"/>
      <c r="N34" s="809"/>
      <c r="O34" s="810"/>
      <c r="P34" s="808"/>
      <c r="Q34" s="809"/>
      <c r="R34" s="809"/>
      <c r="S34" s="809"/>
      <c r="T34" s="809"/>
      <c r="U34" s="809"/>
      <c r="V34" s="809"/>
      <c r="W34" s="810"/>
      <c r="X34" s="808"/>
      <c r="Y34" s="809"/>
      <c r="Z34" s="809"/>
      <c r="AA34" s="809"/>
      <c r="AB34" s="809"/>
      <c r="AC34" s="809"/>
      <c r="AD34" s="809"/>
      <c r="AE34" s="810"/>
      <c r="AF34" s="811"/>
      <c r="AG34" s="812"/>
      <c r="AH34" s="813"/>
      <c r="AI34" s="20"/>
      <c r="AJ34" s="10"/>
    </row>
    <row r="35" spans="1:37" ht="26.25" customHeight="1">
      <c r="A35" s="380"/>
      <c r="B35" s="814"/>
      <c r="C35" s="815"/>
      <c r="D35" s="816"/>
      <c r="E35" s="808"/>
      <c r="F35" s="809"/>
      <c r="G35" s="809"/>
      <c r="H35" s="810"/>
      <c r="I35" s="808"/>
      <c r="J35" s="810"/>
      <c r="K35" s="808"/>
      <c r="L35" s="809"/>
      <c r="M35" s="809"/>
      <c r="N35" s="809"/>
      <c r="O35" s="810"/>
      <c r="P35" s="808"/>
      <c r="Q35" s="809"/>
      <c r="R35" s="809"/>
      <c r="S35" s="809"/>
      <c r="T35" s="809"/>
      <c r="U35" s="809"/>
      <c r="V35" s="809"/>
      <c r="W35" s="810"/>
      <c r="X35" s="808"/>
      <c r="Y35" s="809"/>
      <c r="Z35" s="809"/>
      <c r="AA35" s="809"/>
      <c r="AB35" s="809"/>
      <c r="AC35" s="809"/>
      <c r="AD35" s="809"/>
      <c r="AE35" s="810"/>
      <c r="AF35" s="811"/>
      <c r="AG35" s="812"/>
      <c r="AH35" s="813"/>
      <c r="AI35" s="20"/>
      <c r="AJ35" s="10"/>
    </row>
    <row r="36" spans="1:37" ht="26.25" customHeight="1">
      <c r="A36" s="380"/>
      <c r="B36" s="805"/>
      <c r="C36" s="806"/>
      <c r="D36" s="807"/>
      <c r="E36" s="808"/>
      <c r="F36" s="809"/>
      <c r="G36" s="809"/>
      <c r="H36" s="810"/>
      <c r="I36" s="808"/>
      <c r="J36" s="810"/>
      <c r="K36" s="808"/>
      <c r="L36" s="809"/>
      <c r="M36" s="809"/>
      <c r="N36" s="809"/>
      <c r="O36" s="810"/>
      <c r="P36" s="808"/>
      <c r="Q36" s="809"/>
      <c r="R36" s="809"/>
      <c r="S36" s="809"/>
      <c r="T36" s="809"/>
      <c r="U36" s="809"/>
      <c r="V36" s="809"/>
      <c r="W36" s="810"/>
      <c r="X36" s="808"/>
      <c r="Y36" s="809"/>
      <c r="Z36" s="809"/>
      <c r="AA36" s="809"/>
      <c r="AB36" s="809"/>
      <c r="AC36" s="809"/>
      <c r="AD36" s="809"/>
      <c r="AE36" s="810"/>
      <c r="AF36" s="811"/>
      <c r="AG36" s="812"/>
      <c r="AH36" s="813"/>
      <c r="AI36" s="20"/>
      <c r="AJ36" s="10"/>
    </row>
    <row r="37" spans="1:37" ht="26.25" customHeight="1">
      <c r="A37" s="380"/>
      <c r="B37" s="814"/>
      <c r="C37" s="815"/>
      <c r="D37" s="816"/>
      <c r="E37" s="808"/>
      <c r="F37" s="809"/>
      <c r="G37" s="809"/>
      <c r="H37" s="810"/>
      <c r="I37" s="808"/>
      <c r="J37" s="810"/>
      <c r="K37" s="808"/>
      <c r="L37" s="809"/>
      <c r="M37" s="809"/>
      <c r="N37" s="809"/>
      <c r="O37" s="810"/>
      <c r="P37" s="808"/>
      <c r="Q37" s="809"/>
      <c r="R37" s="809"/>
      <c r="S37" s="809"/>
      <c r="T37" s="809"/>
      <c r="U37" s="809"/>
      <c r="V37" s="809"/>
      <c r="W37" s="810"/>
      <c r="X37" s="808"/>
      <c r="Y37" s="809"/>
      <c r="Z37" s="809"/>
      <c r="AA37" s="809"/>
      <c r="AB37" s="809"/>
      <c r="AC37" s="809"/>
      <c r="AD37" s="809"/>
      <c r="AE37" s="810"/>
      <c r="AF37" s="811"/>
      <c r="AG37" s="812"/>
      <c r="AH37" s="813"/>
      <c r="AI37" s="20"/>
      <c r="AJ37" s="10"/>
    </row>
    <row r="38" spans="1:37" ht="26.25" customHeight="1">
      <c r="A38" s="380"/>
      <c r="B38" s="805"/>
      <c r="C38" s="806"/>
      <c r="D38" s="807"/>
      <c r="E38" s="808"/>
      <c r="F38" s="809"/>
      <c r="G38" s="809"/>
      <c r="H38" s="810"/>
      <c r="I38" s="808"/>
      <c r="J38" s="810"/>
      <c r="K38" s="808"/>
      <c r="L38" s="809"/>
      <c r="M38" s="809"/>
      <c r="N38" s="809"/>
      <c r="O38" s="810"/>
      <c r="P38" s="808"/>
      <c r="Q38" s="809"/>
      <c r="R38" s="809"/>
      <c r="S38" s="809"/>
      <c r="T38" s="809"/>
      <c r="U38" s="809"/>
      <c r="V38" s="809"/>
      <c r="W38" s="810"/>
      <c r="X38" s="808"/>
      <c r="Y38" s="809"/>
      <c r="Z38" s="809"/>
      <c r="AA38" s="809"/>
      <c r="AB38" s="809"/>
      <c r="AC38" s="809"/>
      <c r="AD38" s="809"/>
      <c r="AE38" s="810"/>
      <c r="AF38" s="811"/>
      <c r="AG38" s="812"/>
      <c r="AH38" s="813"/>
      <c r="AI38" s="20"/>
      <c r="AJ38" s="10"/>
    </row>
    <row r="39" spans="1:37" ht="26.25" customHeight="1">
      <c r="A39" s="380"/>
      <c r="B39" s="814"/>
      <c r="C39" s="815"/>
      <c r="D39" s="816"/>
      <c r="E39" s="808"/>
      <c r="F39" s="809"/>
      <c r="G39" s="809"/>
      <c r="H39" s="810"/>
      <c r="I39" s="808"/>
      <c r="J39" s="810"/>
      <c r="K39" s="808"/>
      <c r="L39" s="809"/>
      <c r="M39" s="809"/>
      <c r="N39" s="809"/>
      <c r="O39" s="810"/>
      <c r="P39" s="808"/>
      <c r="Q39" s="809"/>
      <c r="R39" s="809"/>
      <c r="S39" s="809"/>
      <c r="T39" s="809"/>
      <c r="U39" s="809"/>
      <c r="V39" s="809"/>
      <c r="W39" s="810"/>
      <c r="X39" s="808"/>
      <c r="Y39" s="809"/>
      <c r="Z39" s="809"/>
      <c r="AA39" s="809"/>
      <c r="AB39" s="809"/>
      <c r="AC39" s="809"/>
      <c r="AD39" s="809"/>
      <c r="AE39" s="810"/>
      <c r="AF39" s="811"/>
      <c r="AG39" s="812"/>
      <c r="AH39" s="813"/>
      <c r="AI39" s="20"/>
      <c r="AJ39" s="10"/>
    </row>
    <row r="40" spans="1:37" ht="26.25" customHeight="1">
      <c r="A40" s="380"/>
      <c r="B40" s="805"/>
      <c r="C40" s="806"/>
      <c r="D40" s="807"/>
      <c r="E40" s="808"/>
      <c r="F40" s="809"/>
      <c r="G40" s="809"/>
      <c r="H40" s="810"/>
      <c r="I40" s="808"/>
      <c r="J40" s="810"/>
      <c r="K40" s="808"/>
      <c r="L40" s="809"/>
      <c r="M40" s="809"/>
      <c r="N40" s="809"/>
      <c r="O40" s="810"/>
      <c r="P40" s="808"/>
      <c r="Q40" s="809"/>
      <c r="R40" s="809"/>
      <c r="S40" s="809"/>
      <c r="T40" s="809"/>
      <c r="U40" s="809"/>
      <c r="V40" s="809"/>
      <c r="W40" s="810"/>
      <c r="X40" s="808"/>
      <c r="Y40" s="809"/>
      <c r="Z40" s="809"/>
      <c r="AA40" s="809"/>
      <c r="AB40" s="809"/>
      <c r="AC40" s="809"/>
      <c r="AD40" s="809"/>
      <c r="AE40" s="810"/>
      <c r="AF40" s="811"/>
      <c r="AG40" s="812"/>
      <c r="AH40" s="813"/>
      <c r="AI40" s="20"/>
      <c r="AJ40" s="10"/>
    </row>
    <row r="41" spans="1:37" ht="26.25" customHeight="1">
      <c r="A41" s="380"/>
      <c r="B41" s="805"/>
      <c r="C41" s="806"/>
      <c r="D41" s="807"/>
      <c r="E41" s="808"/>
      <c r="F41" s="809"/>
      <c r="G41" s="809"/>
      <c r="H41" s="810"/>
      <c r="I41" s="808"/>
      <c r="J41" s="810"/>
      <c r="K41" s="808"/>
      <c r="L41" s="809"/>
      <c r="M41" s="809"/>
      <c r="N41" s="809"/>
      <c r="O41" s="810"/>
      <c r="P41" s="808"/>
      <c r="Q41" s="809"/>
      <c r="R41" s="809"/>
      <c r="S41" s="809"/>
      <c r="T41" s="809"/>
      <c r="U41" s="809"/>
      <c r="V41" s="809"/>
      <c r="W41" s="810"/>
      <c r="X41" s="808"/>
      <c r="Y41" s="809"/>
      <c r="Z41" s="809"/>
      <c r="AA41" s="809"/>
      <c r="AB41" s="809"/>
      <c r="AC41" s="809"/>
      <c r="AD41" s="809"/>
      <c r="AE41" s="810"/>
      <c r="AF41" s="811"/>
      <c r="AG41" s="812"/>
      <c r="AH41" s="813"/>
      <c r="AI41" s="20"/>
      <c r="AJ41" s="10"/>
    </row>
    <row r="42" spans="1:37" ht="26.25" customHeight="1">
      <c r="A42" s="380"/>
      <c r="B42" s="814"/>
      <c r="C42" s="815"/>
      <c r="D42" s="816"/>
      <c r="E42" s="808"/>
      <c r="F42" s="809"/>
      <c r="G42" s="809"/>
      <c r="H42" s="810"/>
      <c r="I42" s="808"/>
      <c r="J42" s="810"/>
      <c r="K42" s="808"/>
      <c r="L42" s="809"/>
      <c r="M42" s="809"/>
      <c r="N42" s="809"/>
      <c r="O42" s="810"/>
      <c r="P42" s="808"/>
      <c r="Q42" s="809"/>
      <c r="R42" s="809"/>
      <c r="S42" s="809"/>
      <c r="T42" s="809"/>
      <c r="U42" s="809"/>
      <c r="V42" s="809"/>
      <c r="W42" s="810"/>
      <c r="X42" s="808"/>
      <c r="Y42" s="809"/>
      <c r="Z42" s="809"/>
      <c r="AA42" s="809"/>
      <c r="AB42" s="809"/>
      <c r="AC42" s="809"/>
      <c r="AD42" s="809"/>
      <c r="AE42" s="810"/>
      <c r="AF42" s="811"/>
      <c r="AG42" s="812"/>
      <c r="AH42" s="813"/>
      <c r="AI42" s="20"/>
      <c r="AJ42" s="10"/>
    </row>
    <row r="43" spans="1:37" ht="26.25" customHeight="1">
      <c r="A43" s="380"/>
      <c r="B43" s="805"/>
      <c r="C43" s="806"/>
      <c r="D43" s="807"/>
      <c r="E43" s="808"/>
      <c r="F43" s="809"/>
      <c r="G43" s="809"/>
      <c r="H43" s="810"/>
      <c r="I43" s="808"/>
      <c r="J43" s="810"/>
      <c r="K43" s="808"/>
      <c r="L43" s="809"/>
      <c r="M43" s="809"/>
      <c r="N43" s="809"/>
      <c r="O43" s="810"/>
      <c r="P43" s="808"/>
      <c r="Q43" s="809"/>
      <c r="R43" s="809"/>
      <c r="S43" s="809"/>
      <c r="T43" s="809"/>
      <c r="U43" s="809"/>
      <c r="V43" s="809"/>
      <c r="W43" s="810"/>
      <c r="X43" s="808"/>
      <c r="Y43" s="809"/>
      <c r="Z43" s="809"/>
      <c r="AA43" s="809"/>
      <c r="AB43" s="809"/>
      <c r="AC43" s="809"/>
      <c r="AD43" s="809"/>
      <c r="AE43" s="810"/>
      <c r="AF43" s="811"/>
      <c r="AG43" s="812"/>
      <c r="AH43" s="813"/>
      <c r="AI43" s="20"/>
      <c r="AJ43" s="10"/>
    </row>
    <row r="44" spans="1:37" ht="26.25" customHeight="1">
      <c r="A44" s="380"/>
      <c r="B44" s="814"/>
      <c r="C44" s="815"/>
      <c r="D44" s="816"/>
      <c r="E44" s="808"/>
      <c r="F44" s="809"/>
      <c r="G44" s="809"/>
      <c r="H44" s="810"/>
      <c r="I44" s="808"/>
      <c r="J44" s="810"/>
      <c r="K44" s="808"/>
      <c r="L44" s="809"/>
      <c r="M44" s="809"/>
      <c r="N44" s="809"/>
      <c r="O44" s="810"/>
      <c r="P44" s="808"/>
      <c r="Q44" s="809"/>
      <c r="R44" s="809"/>
      <c r="S44" s="809"/>
      <c r="T44" s="809"/>
      <c r="U44" s="809"/>
      <c r="V44" s="809"/>
      <c r="W44" s="810"/>
      <c r="X44" s="808"/>
      <c r="Y44" s="809"/>
      <c r="Z44" s="809"/>
      <c r="AA44" s="809"/>
      <c r="AB44" s="809"/>
      <c r="AC44" s="809"/>
      <c r="AD44" s="809"/>
      <c r="AE44" s="810"/>
      <c r="AF44" s="811"/>
      <c r="AG44" s="812"/>
      <c r="AH44" s="813"/>
      <c r="AI44" s="20"/>
      <c r="AJ44" s="10"/>
    </row>
    <row r="45" spans="1:37" ht="26.25" customHeight="1">
      <c r="A45" s="380"/>
      <c r="B45" s="821" t="s">
        <v>56</v>
      </c>
      <c r="C45" s="822"/>
      <c r="D45" s="822"/>
      <c r="E45" s="822"/>
      <c r="F45" s="822"/>
      <c r="G45" s="822"/>
      <c r="H45" s="823"/>
      <c r="I45" s="824">
        <f>SUM(I20:I44)</f>
        <v>0</v>
      </c>
      <c r="J45" s="825"/>
      <c r="K45" s="716"/>
      <c r="L45" s="717"/>
      <c r="M45" s="717"/>
      <c r="N45" s="717"/>
      <c r="O45" s="717"/>
      <c r="P45" s="717"/>
      <c r="Q45" s="717"/>
      <c r="R45" s="717"/>
      <c r="S45" s="717"/>
      <c r="T45" s="717"/>
      <c r="U45" s="717"/>
      <c r="V45" s="717"/>
      <c r="W45" s="717"/>
      <c r="X45" s="717"/>
      <c r="Y45" s="717"/>
      <c r="Z45" s="717"/>
      <c r="AA45" s="717"/>
      <c r="AB45" s="717"/>
      <c r="AC45" s="717"/>
      <c r="AD45" s="717"/>
      <c r="AE45" s="717"/>
      <c r="AF45" s="717"/>
      <c r="AG45" s="717"/>
      <c r="AH45" s="718"/>
      <c r="AI45" s="20"/>
      <c r="AJ45" s="10"/>
    </row>
    <row r="46" spans="1:37" ht="26.25" customHeight="1">
      <c r="A46" s="380"/>
      <c r="B46" s="826" t="s">
        <v>55</v>
      </c>
      <c r="C46" s="827"/>
      <c r="D46" s="827"/>
      <c r="E46" s="827"/>
      <c r="F46" s="827"/>
      <c r="G46" s="827"/>
      <c r="H46" s="828"/>
      <c r="I46" s="829" t="str">
        <f>IF(COUNT(I20:I44)=0,"",ROUNDDOWN(AVERAGE(I20:I44),1))</f>
        <v/>
      </c>
      <c r="J46" s="830"/>
      <c r="K46" s="831" t="s">
        <v>440</v>
      </c>
      <c r="L46" s="832"/>
      <c r="M46" s="832"/>
      <c r="N46" s="832"/>
      <c r="O46" s="832"/>
      <c r="P46" s="832"/>
      <c r="Q46" s="832"/>
      <c r="R46" s="832"/>
      <c r="S46" s="832"/>
      <c r="T46" s="832"/>
      <c r="U46" s="832"/>
      <c r="V46" s="832"/>
      <c r="W46" s="832"/>
      <c r="X46" s="832"/>
      <c r="Y46" s="832"/>
      <c r="Z46" s="832"/>
      <c r="AA46" s="832"/>
      <c r="AB46" s="832"/>
      <c r="AC46" s="832"/>
      <c r="AD46" s="832"/>
      <c r="AE46" s="832"/>
      <c r="AF46" s="832"/>
      <c r="AG46" s="832"/>
      <c r="AH46" s="833"/>
      <c r="AI46" s="20"/>
      <c r="AJ46" s="10"/>
    </row>
    <row r="47" spans="1:37" s="15" customFormat="1" ht="23.25" customHeight="1">
      <c r="A47" s="293"/>
      <c r="B47" s="289"/>
      <c r="C47" s="289"/>
      <c r="D47" s="290"/>
      <c r="E47" s="290"/>
      <c r="F47" s="290"/>
      <c r="G47" s="290"/>
      <c r="H47" s="289"/>
      <c r="I47" s="291"/>
      <c r="J47" s="291"/>
      <c r="K47" s="291"/>
      <c r="L47" s="291"/>
      <c r="M47" s="291"/>
      <c r="N47" s="291"/>
      <c r="O47" s="291"/>
      <c r="P47" s="291"/>
      <c r="Q47" s="291"/>
      <c r="R47" s="291"/>
      <c r="S47" s="291"/>
      <c r="T47" s="291"/>
      <c r="U47" s="291"/>
      <c r="V47" s="291"/>
      <c r="W47" s="291"/>
      <c r="X47" s="291"/>
      <c r="Y47" s="292"/>
      <c r="Z47" s="292"/>
      <c r="AA47" s="292"/>
      <c r="AB47" s="291"/>
      <c r="AC47" s="291"/>
      <c r="AD47" s="291"/>
      <c r="AE47" s="291"/>
      <c r="AF47" s="291"/>
      <c r="AG47" s="291"/>
      <c r="AH47" s="291"/>
      <c r="AI47" s="291"/>
      <c r="AJ47" s="10"/>
      <c r="AK47" s="16"/>
    </row>
    <row r="48" spans="1:37" ht="20.25" customHeight="1">
      <c r="A48" s="380"/>
      <c r="B48" s="13"/>
      <c r="C48" s="61" t="s">
        <v>54</v>
      </c>
      <c r="D48" s="13"/>
      <c r="E48" s="14"/>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20"/>
      <c r="AJ48" s="10"/>
    </row>
    <row r="49" spans="1:36" ht="26.25" customHeight="1">
      <c r="A49" s="715" t="s">
        <v>53</v>
      </c>
      <c r="B49" s="715"/>
      <c r="C49" s="715"/>
      <c r="D49" s="715"/>
      <c r="E49" s="715"/>
      <c r="F49" s="715"/>
      <c r="G49" s="715"/>
      <c r="H49" s="715"/>
      <c r="I49" s="715"/>
      <c r="J49" s="715"/>
      <c r="K49" s="715"/>
      <c r="L49" s="715"/>
      <c r="M49" s="715"/>
      <c r="N49" s="715"/>
      <c r="O49" s="715"/>
      <c r="P49" s="715"/>
      <c r="Q49" s="715"/>
      <c r="R49" s="715"/>
      <c r="S49" s="715"/>
      <c r="T49" s="715"/>
      <c r="U49" s="715"/>
      <c r="V49" s="715"/>
      <c r="W49" s="715"/>
      <c r="X49" s="715"/>
      <c r="Y49" s="715"/>
      <c r="Z49" s="715"/>
      <c r="AA49" s="715"/>
      <c r="AB49" s="715"/>
      <c r="AC49" s="715"/>
      <c r="AD49" s="715"/>
      <c r="AE49" s="715"/>
      <c r="AF49" s="715"/>
      <c r="AG49" s="715"/>
      <c r="AH49" s="715"/>
      <c r="AI49" s="715"/>
      <c r="AJ49" s="10"/>
    </row>
    <row r="50" spans="1:36" ht="22.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1:36" ht="17.25" customHeight="1">
      <c r="AJ51" s="10"/>
    </row>
    <row r="52" spans="1:36" ht="17.25" customHeight="1">
      <c r="AJ52" s="10"/>
    </row>
    <row r="53" spans="1:36" ht="17.25" customHeight="1">
      <c r="AJ53" s="10"/>
    </row>
    <row r="54" spans="1:36" ht="17.25" customHeight="1">
      <c r="AJ54" s="10"/>
    </row>
    <row r="55" spans="1:36" ht="17.25" customHeight="1">
      <c r="AJ55" s="10"/>
    </row>
    <row r="56" spans="1:36" ht="17.25" customHeight="1">
      <c r="AJ56" s="10"/>
    </row>
    <row r="57" spans="1:36" ht="17.25" customHeight="1">
      <c r="AJ57" s="10"/>
    </row>
    <row r="58" spans="1:36" ht="17.25" customHeight="1">
      <c r="AJ58" s="10"/>
    </row>
    <row r="59" spans="1:36" ht="17.25" customHeight="1">
      <c r="AJ59" s="10"/>
    </row>
    <row r="60" spans="1:36" ht="17.25" customHeight="1">
      <c r="AJ60" s="10"/>
    </row>
    <row r="61" spans="1:36" ht="17.25" customHeight="1">
      <c r="AJ61" s="10"/>
    </row>
    <row r="62" spans="1:36" ht="17.25" customHeight="1">
      <c r="AJ62" s="10"/>
    </row>
    <row r="63" spans="1:36" ht="17.25" customHeight="1">
      <c r="AJ63" s="10"/>
    </row>
    <row r="64" spans="1:36" ht="17.25" customHeight="1">
      <c r="AJ64" s="10"/>
    </row>
    <row r="65" spans="36:36" ht="17.25" customHeight="1">
      <c r="AJ65" s="10"/>
    </row>
    <row r="66" spans="36:36" ht="17.25" customHeight="1">
      <c r="AJ66" s="10"/>
    </row>
    <row r="67" spans="36:36" ht="17.25" customHeight="1">
      <c r="AJ67" s="10"/>
    </row>
    <row r="68" spans="36:36" ht="17.25" customHeight="1">
      <c r="AJ68" s="10"/>
    </row>
    <row r="69" spans="36:36" ht="17.25" customHeight="1">
      <c r="AJ69" s="10"/>
    </row>
    <row r="70" spans="36:36" ht="17.25" customHeight="1">
      <c r="AJ70" s="10"/>
    </row>
    <row r="71" spans="36:36" ht="17.25" customHeight="1">
      <c r="AJ71" s="10"/>
    </row>
    <row r="72" spans="36:36" ht="17.25" customHeight="1">
      <c r="AJ72" s="10"/>
    </row>
    <row r="73" spans="36:36" ht="17.25" customHeight="1">
      <c r="AJ73" s="10"/>
    </row>
    <row r="74" spans="36:36" ht="17.25" customHeight="1">
      <c r="AJ74" s="10"/>
    </row>
    <row r="75" spans="36:36" ht="17.25" customHeight="1">
      <c r="AJ75" s="10"/>
    </row>
    <row r="76" spans="36:36" ht="17.25" customHeight="1">
      <c r="AJ76" s="10"/>
    </row>
    <row r="77" spans="36:36" ht="17.25" customHeight="1">
      <c r="AJ77" s="10"/>
    </row>
    <row r="78" spans="36:36" ht="17.25" customHeight="1">
      <c r="AJ78" s="10"/>
    </row>
    <row r="79" spans="36:36" ht="17.25" customHeight="1">
      <c r="AJ79" s="10"/>
    </row>
    <row r="80" spans="36:36" ht="17.25" customHeight="1">
      <c r="AJ80" s="10"/>
    </row>
    <row r="81" spans="36:36" ht="17.25" customHeight="1">
      <c r="AJ81" s="10"/>
    </row>
    <row r="82" spans="36:36" ht="17.25" customHeight="1">
      <c r="AJ82" s="10"/>
    </row>
    <row r="83" spans="36:36" ht="17.25" customHeight="1">
      <c r="AJ83" s="10"/>
    </row>
    <row r="84" spans="36:36" ht="17.25" customHeight="1">
      <c r="AJ84" s="10"/>
    </row>
    <row r="85" spans="36:36" ht="17.25" customHeight="1">
      <c r="AJ85" s="10"/>
    </row>
    <row r="86" spans="36:36" ht="17.25" customHeight="1">
      <c r="AJ86" s="10"/>
    </row>
    <row r="87" spans="36:36" ht="17.25" customHeight="1">
      <c r="AJ87" s="10"/>
    </row>
    <row r="88" spans="36:36" ht="17.25" customHeight="1">
      <c r="AJ88" s="10"/>
    </row>
    <row r="89" spans="36:36" ht="17.25" customHeight="1">
      <c r="AJ89" s="10"/>
    </row>
    <row r="90" spans="36:36" ht="17.25" customHeight="1">
      <c r="AJ90" s="10"/>
    </row>
    <row r="91" spans="36:36" ht="17.25" customHeight="1">
      <c r="AJ91" s="10"/>
    </row>
    <row r="92" spans="36:36" ht="17.25" customHeight="1">
      <c r="AJ92" s="10"/>
    </row>
    <row r="93" spans="36:36" ht="17.25" customHeight="1">
      <c r="AJ93" s="10"/>
    </row>
    <row r="94" spans="36:36" ht="17.25" customHeight="1">
      <c r="AJ94" s="10"/>
    </row>
    <row r="95" spans="36:36" ht="17.25" customHeight="1">
      <c r="AJ95" s="10"/>
    </row>
    <row r="96" spans="36:36" ht="17.25" customHeight="1">
      <c r="AJ96" s="10"/>
    </row>
    <row r="97" spans="36:36" ht="17.25" customHeight="1">
      <c r="AJ97" s="10"/>
    </row>
    <row r="98" spans="36:36" ht="17.25" customHeight="1">
      <c r="AJ98" s="10"/>
    </row>
    <row r="99" spans="36:36" ht="17.25" customHeight="1">
      <c r="AJ99" s="10"/>
    </row>
    <row r="100" spans="36:36" ht="17.25" customHeight="1">
      <c r="AJ100" s="10"/>
    </row>
    <row r="101" spans="36:36" ht="17.25" customHeight="1">
      <c r="AJ101" s="10"/>
    </row>
    <row r="102" spans="36:36" ht="17.25" customHeight="1">
      <c r="AJ102" s="10"/>
    </row>
    <row r="103" spans="36:36" ht="17.25" customHeight="1">
      <c r="AJ103" s="10"/>
    </row>
    <row r="104" spans="36:36" ht="17.25" customHeight="1">
      <c r="AJ104" s="10"/>
    </row>
    <row r="105" spans="36:36" ht="17.25" customHeight="1">
      <c r="AJ105" s="10"/>
    </row>
    <row r="106" spans="36:36" ht="17.25" customHeight="1">
      <c r="AJ106" s="10"/>
    </row>
    <row r="132" spans="40:43" ht="17.25" customHeight="1">
      <c r="AN132" s="10" t="s">
        <v>239</v>
      </c>
      <c r="AQ132" s="9" t="s">
        <v>52</v>
      </c>
    </row>
    <row r="133" spans="40:43" ht="17.25" customHeight="1">
      <c r="AN133" s="10" t="s">
        <v>51</v>
      </c>
      <c r="AQ133" s="9" t="s">
        <v>50</v>
      </c>
    </row>
    <row r="134" spans="40:43" ht="17.25" customHeight="1">
      <c r="AN134" s="10" t="s">
        <v>49</v>
      </c>
      <c r="AQ134" s="9" t="s">
        <v>48</v>
      </c>
    </row>
    <row r="135" spans="40:43" ht="17.25" customHeight="1">
      <c r="AN135" s="10" t="s">
        <v>47</v>
      </c>
      <c r="AQ135" s="9" t="s">
        <v>46</v>
      </c>
    </row>
    <row r="136" spans="40:43" ht="17.25" customHeight="1">
      <c r="AN136" s="10" t="s">
        <v>45</v>
      </c>
    </row>
    <row r="137" spans="40:43" ht="17.25" customHeight="1">
      <c r="AN137" s="10" t="s">
        <v>44</v>
      </c>
    </row>
    <row r="138" spans="40:43" ht="17.25" customHeight="1">
      <c r="AN138" s="10" t="s">
        <v>43</v>
      </c>
    </row>
    <row r="139" spans="40:43" ht="17.25" customHeight="1">
      <c r="AN139" s="10" t="s">
        <v>42</v>
      </c>
    </row>
    <row r="140" spans="40:43" ht="17.25" customHeight="1">
      <c r="AN140" s="10" t="s">
        <v>41</v>
      </c>
    </row>
    <row r="141" spans="40:43" ht="17.25" customHeight="1">
      <c r="AN141" s="10" t="s">
        <v>40</v>
      </c>
    </row>
    <row r="142" spans="40:43" ht="17.25" customHeight="1">
      <c r="AN142" s="10" t="s">
        <v>39</v>
      </c>
    </row>
    <row r="143" spans="40:43" ht="17.25" customHeight="1">
      <c r="AN143" s="10" t="s">
        <v>38</v>
      </c>
    </row>
    <row r="144" spans="40:43" ht="17.25" customHeight="1">
      <c r="AN144" s="10" t="s">
        <v>37</v>
      </c>
    </row>
    <row r="145" spans="40:40" ht="17.25" customHeight="1">
      <c r="AN145" s="10" t="s">
        <v>36</v>
      </c>
    </row>
    <row r="146" spans="40:40" ht="17.25" customHeight="1">
      <c r="AN146" s="10" t="s">
        <v>35</v>
      </c>
    </row>
    <row r="147" spans="40:40" ht="17.25" customHeight="1">
      <c r="AN147" s="10" t="s">
        <v>34</v>
      </c>
    </row>
    <row r="148" spans="40:40" ht="17.25" customHeight="1">
      <c r="AN148" s="10" t="s">
        <v>33</v>
      </c>
    </row>
    <row r="149" spans="40:40" ht="17.25" customHeight="1">
      <c r="AN149" s="10" t="s">
        <v>32</v>
      </c>
    </row>
    <row r="150" spans="40:40" ht="17.25" customHeight="1">
      <c r="AN150" s="10" t="s">
        <v>31</v>
      </c>
    </row>
    <row r="151" spans="40:40" ht="17.25" customHeight="1">
      <c r="AN151" s="10" t="s">
        <v>30</v>
      </c>
    </row>
    <row r="152" spans="40:40" ht="17.25" customHeight="1">
      <c r="AN152" s="10" t="s">
        <v>29</v>
      </c>
    </row>
    <row r="153" spans="40:40" ht="17.25" customHeight="1">
      <c r="AN153" s="10" t="s">
        <v>28</v>
      </c>
    </row>
    <row r="154" spans="40:40" ht="17.25" customHeight="1">
      <c r="AN154" s="10" t="s">
        <v>27</v>
      </c>
    </row>
    <row r="155" spans="40:40" ht="17.25" customHeight="1">
      <c r="AN155" s="10" t="s">
        <v>26</v>
      </c>
    </row>
    <row r="156" spans="40:40" ht="17.25" customHeight="1">
      <c r="AN156" s="10" t="s">
        <v>25</v>
      </c>
    </row>
    <row r="157" spans="40:40" ht="17.25" customHeight="1">
      <c r="AN157" s="10" t="s">
        <v>24</v>
      </c>
    </row>
    <row r="158" spans="40:40" ht="17.25" customHeight="1">
      <c r="AN158" s="10" t="s">
        <v>23</v>
      </c>
    </row>
    <row r="159" spans="40:40" ht="17.25" customHeight="1">
      <c r="AN159" s="10" t="s">
        <v>22</v>
      </c>
    </row>
    <row r="160" spans="40:40" ht="17.25" customHeight="1">
      <c r="AN160" s="9" t="s">
        <v>21</v>
      </c>
    </row>
  </sheetData>
  <sheetProtection sheet="1" selectLockedCells="1"/>
  <mergeCells count="203">
    <mergeCell ref="AF42:AH42"/>
    <mergeCell ref="B41:D41"/>
    <mergeCell ref="E41:H41"/>
    <mergeCell ref="B43:D43"/>
    <mergeCell ref="E43:H43"/>
    <mergeCell ref="I43:J43"/>
    <mergeCell ref="K43:O43"/>
    <mergeCell ref="P43:W43"/>
    <mergeCell ref="I41:J41"/>
    <mergeCell ref="K41:O41"/>
    <mergeCell ref="P41:W41"/>
    <mergeCell ref="X41:AE41"/>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s>
  <phoneticPr fontId="10"/>
  <conditionalFormatting sqref="B20:AH44">
    <cfRule type="expression" dxfId="265" priority="2">
      <formula>$M$13="○"</formula>
    </cfRule>
    <cfRule type="expression" dxfId="264" priority="3">
      <formula>$M$11="○"</formula>
    </cfRule>
  </conditionalFormatting>
  <conditionalFormatting sqref="M11:AA12">
    <cfRule type="expression" dxfId="263" priority="4">
      <formula>$M$13="○"</formula>
    </cfRule>
  </conditionalFormatting>
  <conditionalFormatting sqref="M11:AA14">
    <cfRule type="expression" dxfId="262" priority="1">
      <formula>$M$8=""</formula>
    </cfRule>
  </conditionalFormatting>
  <conditionalFormatting sqref="M13:AA14">
    <cfRule type="expression" dxfId="261"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O63"/>
  <sheetViews>
    <sheetView showGridLines="0" zoomScale="80" zoomScaleNormal="80" zoomScaleSheetLayoutView="100" workbookViewId="0">
      <selection activeCell="D10" sqref="D10:E12"/>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834" t="s">
        <v>71</v>
      </c>
      <c r="L2" s="834"/>
      <c r="M2" s="834"/>
      <c r="N2"/>
    </row>
    <row r="3" spans="1:33" ht="13.5" customHeight="1">
      <c r="A3"/>
      <c r="B3"/>
      <c r="C3"/>
      <c r="D3"/>
      <c r="E3"/>
      <c r="F3"/>
      <c r="G3"/>
      <c r="H3"/>
      <c r="I3"/>
      <c r="J3"/>
      <c r="K3" s="834"/>
      <c r="L3" s="834"/>
      <c r="M3" s="834"/>
      <c r="N3"/>
    </row>
    <row r="4" spans="1:33">
      <c r="A4"/>
      <c r="B4"/>
      <c r="C4"/>
      <c r="D4"/>
      <c r="E4"/>
      <c r="F4"/>
      <c r="G4"/>
      <c r="H4"/>
      <c r="I4"/>
      <c r="J4"/>
      <c r="K4" s="834"/>
      <c r="L4" s="834"/>
      <c r="M4" s="834"/>
      <c r="N4"/>
    </row>
    <row r="5" spans="1:33">
      <c r="A5"/>
      <c r="B5"/>
      <c r="C5"/>
      <c r="D5"/>
      <c r="E5"/>
      <c r="F5"/>
      <c r="G5"/>
      <c r="H5"/>
      <c r="I5"/>
      <c r="J5"/>
      <c r="K5"/>
      <c r="L5"/>
      <c r="M5"/>
      <c r="N5"/>
    </row>
    <row r="6" spans="1:33">
      <c r="A6"/>
      <c r="B6"/>
      <c r="C6"/>
      <c r="D6"/>
      <c r="E6"/>
      <c r="F6"/>
      <c r="G6"/>
      <c r="H6"/>
      <c r="I6"/>
      <c r="J6"/>
      <c r="K6"/>
      <c r="L6"/>
      <c r="M6"/>
      <c r="N6"/>
    </row>
    <row r="7" spans="1:33" ht="16.5">
      <c r="A7" s="835" t="s">
        <v>72</v>
      </c>
      <c r="B7" s="835"/>
      <c r="C7" s="835"/>
      <c r="D7" s="835"/>
      <c r="E7" s="835"/>
      <c r="F7" s="835"/>
      <c r="G7" s="835"/>
      <c r="H7" s="835"/>
      <c r="I7" s="835"/>
      <c r="J7" s="835"/>
      <c r="K7" s="835"/>
      <c r="L7" s="835"/>
      <c r="M7" s="835"/>
      <c r="N7"/>
    </row>
    <row r="8" spans="1:33">
      <c r="A8" s="3"/>
      <c r="B8" s="3"/>
      <c r="C8" s="3"/>
      <c r="D8" s="3"/>
      <c r="E8" s="3"/>
      <c r="F8" s="3"/>
      <c r="G8" s="3"/>
      <c r="H8" s="3"/>
      <c r="I8" s="3"/>
      <c r="J8" s="3"/>
      <c r="K8" s="3"/>
      <c r="L8" s="3"/>
      <c r="M8" s="3"/>
      <c r="N8"/>
    </row>
    <row r="9" spans="1:33">
      <c r="A9"/>
      <c r="B9"/>
      <c r="C9"/>
      <c r="D9"/>
      <c r="E9"/>
      <c r="F9"/>
      <c r="G9"/>
      <c r="H9"/>
      <c r="I9"/>
      <c r="J9"/>
      <c r="K9"/>
      <c r="L9"/>
      <c r="M9"/>
      <c r="N9"/>
    </row>
    <row r="10" spans="1:33" ht="13.5" customHeight="1">
      <c r="A10"/>
      <c r="B10" s="836" t="s">
        <v>66</v>
      </c>
      <c r="C10" s="837"/>
      <c r="D10" s="607"/>
      <c r="E10" s="608"/>
      <c r="F10" s="642" t="s">
        <v>73</v>
      </c>
      <c r="G10" s="642"/>
      <c r="H10" s="642"/>
      <c r="I10" s="642"/>
      <c r="J10" s="642"/>
      <c r="K10" s="642"/>
      <c r="L10" s="643"/>
      <c r="M10" s="274"/>
      <c r="N10"/>
    </row>
    <row r="11" spans="1:33" ht="13.5" customHeight="1">
      <c r="A11"/>
      <c r="B11" s="838"/>
      <c r="C11" s="839"/>
      <c r="D11" s="609"/>
      <c r="E11" s="610"/>
      <c r="F11" s="644"/>
      <c r="G11" s="644"/>
      <c r="H11" s="644"/>
      <c r="I11" s="644"/>
      <c r="J11" s="644"/>
      <c r="K11" s="644"/>
      <c r="L11" s="645"/>
      <c r="M11" s="274"/>
      <c r="N11" s="406"/>
    </row>
    <row r="12" spans="1:33">
      <c r="A12"/>
      <c r="B12" s="838"/>
      <c r="C12" s="839"/>
      <c r="D12" s="611"/>
      <c r="E12" s="612"/>
      <c r="F12" s="646"/>
      <c r="G12" s="646"/>
      <c r="H12" s="646"/>
      <c r="I12" s="646"/>
      <c r="J12" s="646"/>
      <c r="K12" s="646"/>
      <c r="L12" s="647"/>
      <c r="M12" s="274"/>
      <c r="N12"/>
    </row>
    <row r="13" spans="1:33">
      <c r="A13"/>
      <c r="B13" s="838"/>
      <c r="C13" s="839"/>
      <c r="D13" s="607"/>
      <c r="E13" s="608"/>
      <c r="F13" s="619" t="s">
        <v>8</v>
      </c>
      <c r="G13" s="619"/>
      <c r="H13" s="619"/>
      <c r="I13" s="619"/>
      <c r="J13" s="619"/>
      <c r="K13" s="619"/>
      <c r="L13" s="620"/>
      <c r="M13" s="274"/>
      <c r="N13"/>
    </row>
    <row r="14" spans="1:33">
      <c r="A14"/>
      <c r="B14" s="838"/>
      <c r="C14" s="839"/>
      <c r="D14" s="609"/>
      <c r="E14" s="610"/>
      <c r="F14" s="621"/>
      <c r="G14" s="621"/>
      <c r="H14" s="621"/>
      <c r="I14" s="621"/>
      <c r="J14" s="621"/>
      <c r="K14" s="621"/>
      <c r="L14" s="622"/>
      <c r="M14" s="274"/>
      <c r="N14"/>
    </row>
    <row r="15" spans="1:33">
      <c r="A15"/>
      <c r="B15" s="840"/>
      <c r="C15" s="841"/>
      <c r="D15" s="611"/>
      <c r="E15" s="612"/>
      <c r="F15" s="623"/>
      <c r="G15" s="623"/>
      <c r="H15" s="623"/>
      <c r="I15" s="623"/>
      <c r="J15" s="623"/>
      <c r="K15" s="623"/>
      <c r="L15" s="624"/>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row>
    <row r="18" spans="1:41">
      <c r="A18"/>
      <c r="B18"/>
      <c r="C18"/>
      <c r="D18"/>
      <c r="E18"/>
      <c r="F18"/>
      <c r="G18"/>
      <c r="H18"/>
      <c r="I18"/>
      <c r="J18"/>
      <c r="K18"/>
      <c r="L18"/>
      <c r="M18"/>
      <c r="N18"/>
    </row>
    <row r="19" spans="1:41">
      <c r="A19"/>
      <c r="B19"/>
      <c r="C19"/>
      <c r="D19"/>
      <c r="E19"/>
      <c r="F19"/>
      <c r="G19"/>
      <c r="H19"/>
      <c r="I19"/>
      <c r="J19"/>
      <c r="K19"/>
      <c r="L19"/>
      <c r="M19"/>
      <c r="N19"/>
    </row>
    <row r="20" spans="1:41">
      <c r="A20"/>
      <c r="B20"/>
      <c r="C20"/>
      <c r="D20"/>
      <c r="E20"/>
      <c r="F20"/>
      <c r="G20"/>
      <c r="H20"/>
      <c r="I20"/>
      <c r="J20"/>
      <c r="K20"/>
      <c r="L20"/>
      <c r="M20"/>
      <c r="N20"/>
      <c r="AO20"/>
    </row>
    <row r="21" spans="1:41">
      <c r="A21"/>
      <c r="B21"/>
      <c r="C21"/>
      <c r="D21"/>
      <c r="E21"/>
      <c r="F21"/>
      <c r="G21"/>
      <c r="H21"/>
      <c r="I21"/>
      <c r="J21"/>
      <c r="K21"/>
      <c r="L21"/>
      <c r="M21"/>
      <c r="N21"/>
    </row>
    <row r="22" spans="1:41">
      <c r="A22"/>
      <c r="B22" s="842" t="s">
        <v>74</v>
      </c>
      <c r="C22" s="842"/>
      <c r="D22" s="843"/>
      <c r="E22" s="844"/>
      <c r="F22" s="844"/>
      <c r="G22" s="844"/>
      <c r="H22" s="844"/>
      <c r="I22" s="844"/>
      <c r="J22" s="844"/>
      <c r="K22" s="844"/>
      <c r="L22" s="845"/>
      <c r="M22"/>
      <c r="N22"/>
    </row>
    <row r="23" spans="1:41">
      <c r="A23"/>
      <c r="B23" s="842"/>
      <c r="C23" s="842"/>
      <c r="D23" s="846"/>
      <c r="E23" s="847"/>
      <c r="F23" s="847"/>
      <c r="G23" s="847"/>
      <c r="H23" s="847"/>
      <c r="I23" s="847"/>
      <c r="J23" s="847"/>
      <c r="K23" s="847"/>
      <c r="L23" s="848"/>
      <c r="M23"/>
      <c r="N23"/>
    </row>
    <row r="24" spans="1:41">
      <c r="A24"/>
      <c r="B24" s="842"/>
      <c r="C24" s="842"/>
      <c r="D24" s="849"/>
      <c r="E24" s="850"/>
      <c r="F24" s="850"/>
      <c r="G24" s="850"/>
      <c r="H24" s="850"/>
      <c r="I24" s="850"/>
      <c r="J24" s="850"/>
      <c r="K24" s="850"/>
      <c r="L24" s="851"/>
      <c r="M24"/>
      <c r="N24"/>
    </row>
    <row r="25" spans="1:41">
      <c r="A25"/>
      <c r="B25" s="842" t="s">
        <v>60</v>
      </c>
      <c r="C25" s="842"/>
      <c r="D25" s="843"/>
      <c r="E25" s="844"/>
      <c r="F25" s="844"/>
      <c r="G25" s="844"/>
      <c r="H25" s="844"/>
      <c r="I25" s="844"/>
      <c r="J25" s="844"/>
      <c r="K25" s="844"/>
      <c r="L25" s="845"/>
      <c r="M25"/>
      <c r="N25"/>
    </row>
    <row r="26" spans="1:41">
      <c r="A26"/>
      <c r="B26" s="842"/>
      <c r="C26" s="842"/>
      <c r="D26" s="846"/>
      <c r="E26" s="847"/>
      <c r="F26" s="847"/>
      <c r="G26" s="847"/>
      <c r="H26" s="847"/>
      <c r="I26" s="847"/>
      <c r="J26" s="847"/>
      <c r="K26" s="847"/>
      <c r="L26" s="848"/>
      <c r="M26"/>
      <c r="N26"/>
    </row>
    <row r="27" spans="1:41">
      <c r="A27"/>
      <c r="B27" s="842"/>
      <c r="C27" s="842"/>
      <c r="D27" s="849"/>
      <c r="E27" s="850"/>
      <c r="F27" s="850"/>
      <c r="G27" s="850"/>
      <c r="H27" s="850"/>
      <c r="I27" s="850"/>
      <c r="J27" s="850"/>
      <c r="K27" s="850"/>
      <c r="L27" s="851"/>
      <c r="M27"/>
      <c r="N27"/>
    </row>
    <row r="28" spans="1:41">
      <c r="A28"/>
      <c r="B28" s="852" t="s">
        <v>58</v>
      </c>
      <c r="C28" s="852"/>
      <c r="D28" s="843"/>
      <c r="E28" s="844"/>
      <c r="F28" s="844"/>
      <c r="G28" s="844"/>
      <c r="H28" s="844"/>
      <c r="I28" s="844"/>
      <c r="J28" s="844"/>
      <c r="K28" s="844"/>
      <c r="L28" s="845"/>
      <c r="M28"/>
      <c r="N28"/>
    </row>
    <row r="29" spans="1:41">
      <c r="A29"/>
      <c r="B29" s="852"/>
      <c r="C29" s="852"/>
      <c r="D29" s="846"/>
      <c r="E29" s="847"/>
      <c r="F29" s="847"/>
      <c r="G29" s="847"/>
      <c r="H29" s="847"/>
      <c r="I29" s="847"/>
      <c r="J29" s="847"/>
      <c r="K29" s="847"/>
      <c r="L29" s="848"/>
      <c r="M29"/>
      <c r="N29"/>
    </row>
    <row r="30" spans="1:41">
      <c r="A30"/>
      <c r="B30" s="852"/>
      <c r="C30" s="852"/>
      <c r="D30" s="849"/>
      <c r="E30" s="850"/>
      <c r="F30" s="850"/>
      <c r="G30" s="850"/>
      <c r="H30" s="850"/>
      <c r="I30" s="850"/>
      <c r="J30" s="850"/>
      <c r="K30" s="850"/>
      <c r="L30" s="851"/>
      <c r="M30"/>
      <c r="N30"/>
    </row>
    <row r="31" spans="1:41">
      <c r="A31"/>
      <c r="B31" s="842" t="s">
        <v>75</v>
      </c>
      <c r="C31" s="842"/>
      <c r="D31" s="855"/>
      <c r="E31" s="856"/>
      <c r="F31" s="856"/>
      <c r="G31" s="856"/>
      <c r="H31" s="856"/>
      <c r="I31" s="856"/>
      <c r="J31" s="856"/>
      <c r="K31" s="861" t="s">
        <v>76</v>
      </c>
      <c r="L31" s="862"/>
      <c r="M31"/>
      <c r="N31"/>
    </row>
    <row r="32" spans="1:41">
      <c r="A32"/>
      <c r="B32" s="842"/>
      <c r="C32" s="842"/>
      <c r="D32" s="857"/>
      <c r="E32" s="858"/>
      <c r="F32" s="858"/>
      <c r="G32" s="858"/>
      <c r="H32" s="858"/>
      <c r="I32" s="858"/>
      <c r="J32" s="858"/>
      <c r="K32" s="863"/>
      <c r="L32" s="864"/>
      <c r="M32" s="112"/>
      <c r="N32"/>
    </row>
    <row r="33" spans="1:14">
      <c r="A33"/>
      <c r="B33" s="842"/>
      <c r="C33" s="842"/>
      <c r="D33" s="859"/>
      <c r="E33" s="860"/>
      <c r="F33" s="860"/>
      <c r="G33" s="860"/>
      <c r="H33" s="860"/>
      <c r="I33" s="860"/>
      <c r="J33" s="860"/>
      <c r="K33" s="865"/>
      <c r="L33" s="866"/>
      <c r="M33"/>
      <c r="N33"/>
    </row>
    <row r="34" spans="1:14" ht="13.5" customHeight="1">
      <c r="A34"/>
      <c r="B34" s="867" t="s">
        <v>77</v>
      </c>
      <c r="C34" s="868"/>
      <c r="D34" s="873"/>
      <c r="E34" s="853" t="s">
        <v>306</v>
      </c>
      <c r="F34" s="853"/>
      <c r="G34" s="853"/>
      <c r="H34" s="853"/>
      <c r="I34" s="853"/>
      <c r="J34" s="853"/>
      <c r="K34" s="876" t="s">
        <v>295</v>
      </c>
      <c r="L34" s="120"/>
      <c r="M34"/>
      <c r="N34"/>
    </row>
    <row r="35" spans="1:14" ht="13.5" customHeight="1">
      <c r="A35"/>
      <c r="B35" s="869"/>
      <c r="C35" s="870"/>
      <c r="D35" s="874"/>
      <c r="E35" s="854"/>
      <c r="F35" s="854"/>
      <c r="G35" s="854"/>
      <c r="H35" s="854"/>
      <c r="I35" s="854"/>
      <c r="J35" s="854"/>
      <c r="K35" s="877"/>
      <c r="L35" s="117"/>
      <c r="M35"/>
      <c r="N35"/>
    </row>
    <row r="36" spans="1:14" ht="13.5" customHeight="1">
      <c r="A36"/>
      <c r="B36" s="869"/>
      <c r="C36" s="870"/>
      <c r="D36" s="874"/>
      <c r="E36" s="854" t="s">
        <v>306</v>
      </c>
      <c r="F36" s="854"/>
      <c r="G36" s="854"/>
      <c r="H36" s="854"/>
      <c r="I36" s="854"/>
      <c r="J36" s="854"/>
      <c r="K36" s="877" t="s">
        <v>296</v>
      </c>
      <c r="L36" s="117"/>
      <c r="M36"/>
      <c r="N36"/>
    </row>
    <row r="37" spans="1:14" ht="13.5" customHeight="1">
      <c r="A37"/>
      <c r="B37" s="871"/>
      <c r="C37" s="872"/>
      <c r="D37" s="875"/>
      <c r="E37" s="878"/>
      <c r="F37" s="878"/>
      <c r="G37" s="878"/>
      <c r="H37" s="878"/>
      <c r="I37" s="878"/>
      <c r="J37" s="878"/>
      <c r="K37" s="879"/>
      <c r="L37" s="119"/>
      <c r="M37"/>
      <c r="N37"/>
    </row>
    <row r="38" spans="1:14" ht="13.5" customHeight="1">
      <c r="A38"/>
      <c r="B38" s="898" t="s">
        <v>513</v>
      </c>
      <c r="C38" s="899"/>
      <c r="D38" s="874"/>
      <c r="E38" s="853" t="s">
        <v>307</v>
      </c>
      <c r="F38" s="853"/>
      <c r="G38" s="853"/>
      <c r="H38" s="853"/>
      <c r="I38" s="853"/>
      <c r="J38" s="853"/>
      <c r="K38" s="925"/>
      <c r="L38" s="926"/>
      <c r="M38"/>
      <c r="N38"/>
    </row>
    <row r="39" spans="1:14" ht="13.5" customHeight="1">
      <c r="A39"/>
      <c r="B39" s="899"/>
      <c r="C39" s="899"/>
      <c r="D39" s="874"/>
      <c r="E39" s="854"/>
      <c r="F39" s="854"/>
      <c r="G39" s="854"/>
      <c r="H39" s="854"/>
      <c r="I39" s="854"/>
      <c r="J39" s="854"/>
      <c r="K39" s="925"/>
      <c r="L39" s="926"/>
      <c r="M39"/>
      <c r="N39"/>
    </row>
    <row r="40" spans="1:14" ht="13.5" customHeight="1">
      <c r="A40"/>
      <c r="B40" s="899"/>
      <c r="C40" s="899"/>
      <c r="D40" s="875"/>
      <c r="E40" s="878"/>
      <c r="F40" s="878"/>
      <c r="G40" s="878"/>
      <c r="H40" s="878"/>
      <c r="I40" s="878"/>
      <c r="J40" s="878"/>
      <c r="K40" s="927"/>
      <c r="L40" s="928"/>
      <c r="M40"/>
      <c r="N40"/>
    </row>
    <row r="41" spans="1:14" ht="13.5" customHeight="1">
      <c r="A41" s="274" t="s">
        <v>78</v>
      </c>
      <c r="B41" s="900" t="s">
        <v>79</v>
      </c>
      <c r="C41" s="901"/>
      <c r="D41" s="904"/>
      <c r="E41" s="905" t="s">
        <v>78</v>
      </c>
      <c r="F41" s="905"/>
      <c r="G41" s="906" t="s">
        <v>80</v>
      </c>
      <c r="H41" s="907"/>
      <c r="I41" s="908"/>
      <c r="J41" s="909"/>
      <c r="K41" s="909"/>
      <c r="L41" s="910"/>
      <c r="M41"/>
      <c r="N41"/>
    </row>
    <row r="42" spans="1:14" ht="13.5" customHeight="1">
      <c r="A42" s="274"/>
      <c r="B42" s="902"/>
      <c r="C42" s="903"/>
      <c r="D42" s="904"/>
      <c r="E42" s="905"/>
      <c r="F42" s="905"/>
      <c r="G42" s="906"/>
      <c r="H42" s="907"/>
      <c r="I42" s="911"/>
      <c r="J42" s="912"/>
      <c r="K42" s="912"/>
      <c r="L42" s="913"/>
      <c r="M42"/>
      <c r="N42"/>
    </row>
    <row r="43" spans="1:14" ht="13.5" customHeight="1">
      <c r="A43" s="274"/>
      <c r="B43" s="917" t="str">
        <f>IF(AND(D10="○",D13=""),IF(AND(D41="○",D43=""),"",IF(AND(D41="",D43="○"),"","どちらかに○→")),"")</f>
        <v/>
      </c>
      <c r="C43" s="918"/>
      <c r="D43" s="904"/>
      <c r="E43" s="921" t="s">
        <v>81</v>
      </c>
      <c r="F43" s="922"/>
      <c r="G43" s="907"/>
      <c r="H43" s="907"/>
      <c r="I43" s="911"/>
      <c r="J43" s="912"/>
      <c r="K43" s="912"/>
      <c r="L43" s="913"/>
      <c r="M43"/>
      <c r="N43"/>
    </row>
    <row r="44" spans="1:14" ht="13.5" customHeight="1">
      <c r="A44"/>
      <c r="B44" s="919"/>
      <c r="C44" s="920"/>
      <c r="D44" s="904"/>
      <c r="E44" s="923"/>
      <c r="F44" s="924"/>
      <c r="G44" s="907"/>
      <c r="H44" s="907"/>
      <c r="I44" s="914"/>
      <c r="J44" s="915"/>
      <c r="K44" s="915"/>
      <c r="L44" s="916"/>
      <c r="M44"/>
      <c r="N44"/>
    </row>
    <row r="45" spans="1:14" ht="13.5" customHeight="1">
      <c r="A45"/>
      <c r="B45" s="880" t="s">
        <v>82</v>
      </c>
      <c r="C45" s="881"/>
      <c r="D45" s="884"/>
      <c r="E45" s="885"/>
      <c r="F45" s="885"/>
      <c r="G45" s="885"/>
      <c r="H45" s="885"/>
      <c r="I45" s="885"/>
      <c r="J45" s="885"/>
      <c r="K45" s="885"/>
      <c r="L45" s="886"/>
      <c r="M45"/>
      <c r="N45"/>
    </row>
    <row r="46" spans="1:14" ht="13.5" customHeight="1">
      <c r="A46"/>
      <c r="B46" s="882"/>
      <c r="C46" s="883"/>
      <c r="D46" s="887"/>
      <c r="E46" s="888"/>
      <c r="F46" s="888"/>
      <c r="G46" s="888"/>
      <c r="H46" s="888"/>
      <c r="I46" s="888"/>
      <c r="J46" s="888"/>
      <c r="K46" s="888"/>
      <c r="L46" s="889"/>
      <c r="M46"/>
      <c r="N46"/>
    </row>
    <row r="47" spans="1:14">
      <c r="A47"/>
      <c r="B47" s="893" t="s">
        <v>83</v>
      </c>
      <c r="C47" s="894"/>
      <c r="D47" s="887"/>
      <c r="E47" s="888"/>
      <c r="F47" s="888"/>
      <c r="G47" s="888"/>
      <c r="H47" s="888"/>
      <c r="I47" s="888"/>
      <c r="J47" s="888"/>
      <c r="K47" s="888"/>
      <c r="L47" s="889"/>
      <c r="M47"/>
      <c r="N47"/>
    </row>
    <row r="48" spans="1:14">
      <c r="A48"/>
      <c r="B48" s="895"/>
      <c r="C48" s="894"/>
      <c r="D48" s="887"/>
      <c r="E48" s="888"/>
      <c r="F48" s="888"/>
      <c r="G48" s="888"/>
      <c r="H48" s="888"/>
      <c r="I48" s="888"/>
      <c r="J48" s="888"/>
      <c r="K48" s="888"/>
      <c r="L48" s="889"/>
      <c r="M48"/>
      <c r="N48"/>
    </row>
    <row r="49" spans="1:15">
      <c r="A49"/>
      <c r="B49" s="895"/>
      <c r="C49" s="894"/>
      <c r="D49" s="887"/>
      <c r="E49" s="888"/>
      <c r="F49" s="888"/>
      <c r="G49" s="888"/>
      <c r="H49" s="888"/>
      <c r="I49" s="888"/>
      <c r="J49" s="888"/>
      <c r="K49" s="888"/>
      <c r="L49" s="889"/>
      <c r="M49"/>
      <c r="N49"/>
    </row>
    <row r="50" spans="1:15">
      <c r="A50"/>
      <c r="B50" s="896"/>
      <c r="C50" s="897"/>
      <c r="D50" s="890"/>
      <c r="E50" s="891"/>
      <c r="F50" s="891"/>
      <c r="G50" s="891"/>
      <c r="H50" s="891"/>
      <c r="I50" s="891"/>
      <c r="J50" s="891"/>
      <c r="K50" s="891"/>
      <c r="L50" s="892"/>
      <c r="M50"/>
      <c r="N50"/>
    </row>
    <row r="51" spans="1:15">
      <c r="A51"/>
      <c r="B51"/>
      <c r="C51"/>
      <c r="D51"/>
      <c r="E51"/>
      <c r="F51"/>
      <c r="G51"/>
      <c r="H51"/>
      <c r="I51"/>
      <c r="J51"/>
      <c r="K51"/>
      <c r="L51"/>
      <c r="M51"/>
      <c r="N51"/>
    </row>
    <row r="52" spans="1:15" ht="14">
      <c r="A52"/>
      <c r="B52" s="276" t="s">
        <v>2</v>
      </c>
      <c r="C52"/>
      <c r="D52"/>
      <c r="E52"/>
      <c r="F52"/>
      <c r="G52"/>
      <c r="H52"/>
      <c r="I52"/>
      <c r="J52"/>
      <c r="K52"/>
      <c r="L52"/>
      <c r="M52"/>
      <c r="N52"/>
    </row>
    <row r="53" spans="1:15">
      <c r="A53"/>
      <c r="B53"/>
      <c r="C53"/>
      <c r="D53"/>
      <c r="E53"/>
      <c r="F53"/>
      <c r="G53"/>
      <c r="H53"/>
      <c r="I53"/>
      <c r="J53"/>
      <c r="K53"/>
      <c r="L53"/>
      <c r="M53"/>
      <c r="N53"/>
    </row>
    <row r="54" spans="1:15" s="22" customFormat="1" ht="14">
      <c r="A54" s="277"/>
      <c r="B54" s="270"/>
      <c r="C54" s="270"/>
      <c r="D54" s="270"/>
      <c r="E54" s="270"/>
      <c r="F54" s="270"/>
      <c r="G54" s="270"/>
      <c r="H54" s="270"/>
      <c r="I54" s="270"/>
      <c r="J54" s="270"/>
      <c r="K54" s="270"/>
      <c r="L54" s="270"/>
      <c r="M54" s="270"/>
      <c r="N54" s="270"/>
      <c r="O54" s="1"/>
    </row>
    <row r="55" spans="1:15" s="8" customFormat="1" ht="14">
      <c r="A55" s="294"/>
      <c r="B55" s="270"/>
      <c r="C55" s="269"/>
      <c r="D55" s="269"/>
      <c r="E55" s="269"/>
      <c r="F55" s="269"/>
      <c r="G55" s="269"/>
      <c r="H55" s="269"/>
      <c r="I55" s="269"/>
      <c r="J55" s="269"/>
      <c r="K55" s="269"/>
      <c r="L55" s="269"/>
      <c r="M55" s="269"/>
      <c r="N55" s="278"/>
      <c r="O55" s="1"/>
    </row>
    <row r="56" spans="1:15" s="8" customFormat="1" ht="14">
      <c r="A56" s="294"/>
      <c r="B56" s="269"/>
      <c r="C56" s="269"/>
      <c r="D56" s="269"/>
      <c r="E56" s="269"/>
      <c r="F56" s="269"/>
      <c r="G56" s="269"/>
      <c r="H56" s="269"/>
      <c r="I56" s="269"/>
      <c r="J56" s="269"/>
      <c r="K56" s="269"/>
      <c r="L56" s="269"/>
      <c r="M56" s="269"/>
      <c r="N56" s="278"/>
      <c r="O56" s="1"/>
    </row>
    <row r="57" spans="1:15" s="8" customFormat="1" ht="14">
      <c r="A57" s="294"/>
      <c r="B57" s="269"/>
      <c r="C57" s="269"/>
      <c r="D57" s="269"/>
      <c r="E57" s="269"/>
      <c r="F57" s="269"/>
      <c r="G57" s="269"/>
      <c r="H57" s="269"/>
      <c r="I57" s="269"/>
      <c r="J57" s="269"/>
      <c r="K57" s="269"/>
      <c r="L57" s="269"/>
      <c r="M57" s="269"/>
      <c r="N57" s="278"/>
      <c r="O57" s="1"/>
    </row>
    <row r="58" spans="1:15" s="8" customFormat="1" ht="14">
      <c r="A58" s="278"/>
      <c r="B58" s="278"/>
      <c r="C58" s="278"/>
      <c r="D58" s="278"/>
      <c r="E58" s="278"/>
      <c r="F58" s="278"/>
      <c r="G58" s="278"/>
      <c r="H58" s="278"/>
      <c r="I58" s="278"/>
      <c r="J58" s="278"/>
      <c r="K58" s="278"/>
      <c r="L58" s="278"/>
      <c r="M58" s="278"/>
      <c r="N58" s="278"/>
      <c r="O58" s="1"/>
    </row>
    <row r="59" spans="1:15" s="23" customFormat="1" ht="14">
      <c r="A59" s="295"/>
      <c r="B59" s="269"/>
      <c r="C59" s="269"/>
      <c r="D59" s="269"/>
      <c r="E59" s="269"/>
      <c r="F59" s="269"/>
      <c r="G59" s="269"/>
      <c r="H59" s="269"/>
      <c r="I59" s="269"/>
      <c r="J59" s="269"/>
      <c r="K59" s="269"/>
      <c r="L59" s="269"/>
      <c r="M59" s="269"/>
      <c r="N59" s="409"/>
      <c r="O59" s="1"/>
    </row>
    <row r="60" spans="1:15" ht="14.25" customHeight="1">
      <c r="A60" s="294"/>
      <c r="B60" s="269"/>
      <c r="C60" s="269"/>
      <c r="D60" s="269"/>
      <c r="E60" s="269"/>
      <c r="F60" s="269"/>
      <c r="G60" s="269"/>
      <c r="H60" s="269"/>
      <c r="I60" s="269"/>
      <c r="J60" s="269"/>
      <c r="K60" s="269"/>
      <c r="L60" s="269"/>
      <c r="M60" s="269"/>
      <c r="N60"/>
    </row>
    <row r="61" spans="1:15">
      <c r="A61"/>
      <c r="B61"/>
      <c r="C61"/>
      <c r="D61"/>
      <c r="E61"/>
      <c r="F61"/>
      <c r="G61"/>
      <c r="H61"/>
      <c r="I61"/>
      <c r="J61"/>
      <c r="K61"/>
      <c r="L61"/>
      <c r="M61"/>
      <c r="N61"/>
    </row>
    <row r="62" spans="1:15" ht="19">
      <c r="A62" s="715" t="s">
        <v>84</v>
      </c>
      <c r="B62" s="715"/>
      <c r="C62" s="715"/>
      <c r="D62" s="715"/>
      <c r="E62" s="715"/>
      <c r="F62" s="715"/>
      <c r="G62" s="715"/>
      <c r="H62" s="715"/>
      <c r="I62" s="715"/>
      <c r="J62" s="715"/>
      <c r="K62" s="715"/>
      <c r="L62" s="715"/>
      <c r="M62" s="715"/>
      <c r="N62" s="715"/>
    </row>
    <row r="63" spans="1:15" ht="22.5" customHeight="1"/>
  </sheetData>
  <sheetProtection sheet="1" selectLockedCells="1"/>
  <mergeCells count="40">
    <mergeCell ref="B45:C46"/>
    <mergeCell ref="D45:L50"/>
    <mergeCell ref="B47:C50"/>
    <mergeCell ref="B38:C40"/>
    <mergeCell ref="D38:D40"/>
    <mergeCell ref="B41:C42"/>
    <mergeCell ref="D41:D42"/>
    <mergeCell ref="E41:F42"/>
    <mergeCell ref="G41:H44"/>
    <mergeCell ref="I41:L44"/>
    <mergeCell ref="B43:C44"/>
    <mergeCell ref="D43:D44"/>
    <mergeCell ref="E43:F44"/>
    <mergeCell ref="E38:J40"/>
    <mergeCell ref="K38:L40"/>
    <mergeCell ref="D31:J33"/>
    <mergeCell ref="K31:L33"/>
    <mergeCell ref="B34:C37"/>
    <mergeCell ref="D34:D35"/>
    <mergeCell ref="D36:D37"/>
    <mergeCell ref="B31:C33"/>
    <mergeCell ref="K34:K35"/>
    <mergeCell ref="E36:J37"/>
    <mergeCell ref="K36:K37"/>
    <mergeCell ref="A62:N62"/>
    <mergeCell ref="K1:M1"/>
    <mergeCell ref="K2:M4"/>
    <mergeCell ref="A7:M7"/>
    <mergeCell ref="B10:C15"/>
    <mergeCell ref="D10:E12"/>
    <mergeCell ref="F10:L12"/>
    <mergeCell ref="D13:E15"/>
    <mergeCell ref="F13:L15"/>
    <mergeCell ref="B22:C24"/>
    <mergeCell ref="D22:L24"/>
    <mergeCell ref="B25:C27"/>
    <mergeCell ref="D25:L27"/>
    <mergeCell ref="B28:C30"/>
    <mergeCell ref="D28:L30"/>
    <mergeCell ref="E34:J35"/>
  </mergeCells>
  <phoneticPr fontId="10"/>
  <conditionalFormatting sqref="D34:E34 K34:L34 D35 L35 D36:E36 K36:L36 D37 L37 D38:E38 K38:L40 D39:D40">
    <cfRule type="cellIs" dxfId="260" priority="1" operator="between">
      <formula>43586</formula>
      <formula>43830</formula>
    </cfRule>
    <cfRule type="expression" dxfId="259" priority="2">
      <formula>$D$10="○"</formula>
    </cfRule>
  </conditionalFormatting>
  <conditionalFormatting sqref="D41:F42">
    <cfRule type="expression" dxfId="258" priority="5">
      <formula>$D$43="○"</formula>
    </cfRule>
  </conditionalFormatting>
  <conditionalFormatting sqref="D41:F44 I41:L44 D45:L50 D22:L33">
    <cfRule type="expression" dxfId="257" priority="8">
      <formula>$D$10="○"</formula>
    </cfRule>
  </conditionalFormatting>
  <conditionalFormatting sqref="D43:F44">
    <cfRule type="expression" dxfId="256" priority="4">
      <formula>$D$41="○"</formula>
    </cfRule>
  </conditionalFormatting>
  <conditionalFormatting sqref="D10:L12 D41:F44 I41:L44 D45:L50">
    <cfRule type="expression" dxfId="255" priority="7">
      <formula>$D$13="○"</formula>
    </cfRule>
  </conditionalFormatting>
  <conditionalFormatting sqref="D13:L15">
    <cfRule type="expression" dxfId="254" priority="6">
      <formula>$D$10="○"</formula>
    </cfRule>
  </conditionalFormatting>
  <conditionalFormatting sqref="D22:L33">
    <cfRule type="expression" dxfId="253" priority="3">
      <formula>$D$13="○"</formula>
    </cfRule>
  </conditionalFormatting>
  <dataValidations count="5">
    <dataValidation type="list" allowBlank="1" showInputMessage="1" showErrorMessage="1" sqref="D15:E15 D12:E12" xr:uid="{00000000-0002-0000-0400-000000000000}">
      <formula1>$N$10:$N$11</formula1>
    </dataValidation>
    <dataValidation type="list" allowBlank="1" showInputMessage="1" showErrorMessage="1" sqref="D10:E11 D13:E14 D41:D44" xr:uid="{00000000-0002-0000-0400-000001000000}">
      <formula1>"○"</formula1>
    </dataValidation>
    <dataValidation type="list" allowBlank="1" showInputMessage="1" showErrorMessage="1" sqref="F10:G11" xr:uid="{00000000-0002-0000-0400-000002000000}">
      <formula1>$AH$11:$AH$12</formula1>
    </dataValidation>
    <dataValidation allowBlank="1" showInputMessage="1" showErrorMessage="1" prompt="入力方法_x000a_【例】_x000a_2019/9/9_x000a_令和元年9月9日_x000a_R1.9.9" sqref="E36:J39" xr:uid="{00000000-0002-0000-0400-000003000000}"/>
    <dataValidation allowBlank="1" showInputMessage="1" showErrorMessage="1" prompt="入力方法_x000a_【例】_x000a_2018/10/10_x000a_平成30年10月10日_x000a_H30.10.10" sqref="E34:J35" xr:uid="{00000000-0002-0000-0400-000004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834" t="s">
        <v>85</v>
      </c>
      <c r="L2" s="834"/>
      <c r="M2" s="834"/>
      <c r="N2"/>
    </row>
    <row r="3" spans="1:33" ht="13.5" customHeight="1">
      <c r="A3"/>
      <c r="B3"/>
      <c r="C3"/>
      <c r="D3"/>
      <c r="E3"/>
      <c r="F3"/>
      <c r="G3"/>
      <c r="H3"/>
      <c r="I3"/>
      <c r="J3"/>
      <c r="K3" s="834"/>
      <c r="L3" s="834"/>
      <c r="M3" s="834"/>
      <c r="N3"/>
    </row>
    <row r="4" spans="1:33" ht="13.5" customHeight="1">
      <c r="A4"/>
      <c r="B4"/>
      <c r="C4"/>
      <c r="D4"/>
      <c r="E4"/>
      <c r="F4"/>
      <c r="G4"/>
      <c r="H4"/>
      <c r="I4"/>
      <c r="J4"/>
      <c r="K4" s="834"/>
      <c r="L4" s="834"/>
      <c r="M4" s="834"/>
      <c r="N4"/>
    </row>
    <row r="5" spans="1:33">
      <c r="A5"/>
      <c r="B5"/>
      <c r="C5"/>
      <c r="D5"/>
      <c r="E5"/>
      <c r="F5"/>
      <c r="G5"/>
      <c r="H5"/>
      <c r="I5"/>
      <c r="J5"/>
      <c r="K5"/>
      <c r="L5"/>
      <c r="M5"/>
      <c r="N5"/>
    </row>
    <row r="6" spans="1:33">
      <c r="A6"/>
      <c r="B6"/>
      <c r="C6"/>
      <c r="D6"/>
      <c r="E6"/>
      <c r="F6"/>
      <c r="G6"/>
      <c r="H6"/>
      <c r="I6"/>
      <c r="J6"/>
      <c r="K6"/>
      <c r="L6"/>
      <c r="M6"/>
      <c r="N6"/>
    </row>
    <row r="7" spans="1:33" ht="16.5">
      <c r="A7" s="929" t="s">
        <v>86</v>
      </c>
      <c r="B7" s="929"/>
      <c r="C7" s="929"/>
      <c r="D7" s="929"/>
      <c r="E7" s="929"/>
      <c r="F7" s="929"/>
      <c r="G7" s="929"/>
      <c r="H7" s="929"/>
      <c r="I7" s="929"/>
      <c r="J7" s="929"/>
      <c r="K7" s="929"/>
      <c r="L7" s="929"/>
      <c r="M7" s="929"/>
      <c r="N7"/>
    </row>
    <row r="8" spans="1:33">
      <c r="A8" s="3"/>
      <c r="B8" s="3"/>
      <c r="C8" s="3"/>
      <c r="D8" s="3"/>
      <c r="E8" s="3"/>
      <c r="F8" s="3"/>
      <c r="G8" s="3"/>
      <c r="H8" s="3"/>
      <c r="I8" s="3"/>
      <c r="J8" s="3"/>
      <c r="K8" s="3"/>
      <c r="L8" s="3"/>
      <c r="M8" s="3"/>
      <c r="N8"/>
    </row>
    <row r="9" spans="1:33">
      <c r="A9" s="3"/>
      <c r="B9" t="s">
        <v>87</v>
      </c>
      <c r="C9"/>
      <c r="D9"/>
      <c r="E9"/>
      <c r="F9"/>
      <c r="G9"/>
      <c r="H9"/>
      <c r="I9"/>
      <c r="J9"/>
      <c r="K9"/>
      <c r="L9"/>
      <c r="M9"/>
      <c r="N9"/>
    </row>
    <row r="10" spans="1:33" ht="13.5" customHeight="1">
      <c r="A10" s="3"/>
      <c r="B10" s="836" t="s">
        <v>88</v>
      </c>
      <c r="C10" s="837"/>
      <c r="D10" s="607"/>
      <c r="E10" s="608"/>
      <c r="F10" s="642" t="s">
        <v>89</v>
      </c>
      <c r="G10" s="642"/>
      <c r="H10" s="642"/>
      <c r="I10" s="642"/>
      <c r="J10" s="642"/>
      <c r="K10" s="642"/>
      <c r="L10" s="643"/>
      <c r="M10" s="274"/>
      <c r="N10"/>
    </row>
    <row r="11" spans="1:33" ht="13.5" customHeight="1">
      <c r="A11"/>
      <c r="B11" s="838"/>
      <c r="C11" s="839"/>
      <c r="D11" s="609"/>
      <c r="E11" s="610"/>
      <c r="F11" s="644"/>
      <c r="G11" s="644"/>
      <c r="H11" s="644"/>
      <c r="I11" s="644"/>
      <c r="J11" s="644"/>
      <c r="K11" s="644"/>
      <c r="L11" s="645"/>
      <c r="M11" s="274"/>
      <c r="N11" s="406"/>
    </row>
    <row r="12" spans="1:33" ht="13.5" customHeight="1">
      <c r="A12"/>
      <c r="B12" s="838"/>
      <c r="C12" s="839"/>
      <c r="D12" s="611"/>
      <c r="E12" s="612"/>
      <c r="F12" s="646"/>
      <c r="G12" s="646"/>
      <c r="H12" s="646"/>
      <c r="I12" s="646"/>
      <c r="J12" s="646"/>
      <c r="K12" s="646"/>
      <c r="L12" s="647"/>
      <c r="M12" s="274"/>
      <c r="N12"/>
    </row>
    <row r="13" spans="1:33" ht="13.5" customHeight="1">
      <c r="A13"/>
      <c r="B13" s="838"/>
      <c r="C13" s="839"/>
      <c r="D13" s="607"/>
      <c r="E13" s="608"/>
      <c r="F13" s="619" t="s">
        <v>241</v>
      </c>
      <c r="G13" s="619"/>
      <c r="H13" s="619"/>
      <c r="I13" s="619"/>
      <c r="J13" s="619"/>
      <c r="K13" s="619"/>
      <c r="L13" s="620"/>
      <c r="M13" s="274"/>
      <c r="N13"/>
    </row>
    <row r="14" spans="1:33" ht="13.5" customHeight="1">
      <c r="A14"/>
      <c r="B14" s="838"/>
      <c r="C14" s="839"/>
      <c r="D14" s="609"/>
      <c r="E14" s="610"/>
      <c r="F14" s="621"/>
      <c r="G14" s="621"/>
      <c r="H14" s="621"/>
      <c r="I14" s="621"/>
      <c r="J14" s="621"/>
      <c r="K14" s="621"/>
      <c r="L14" s="622"/>
      <c r="M14" s="274"/>
      <c r="N14"/>
    </row>
    <row r="15" spans="1:33" ht="13.5" customHeight="1">
      <c r="A15"/>
      <c r="B15" s="840"/>
      <c r="C15" s="841"/>
      <c r="D15" s="611"/>
      <c r="E15" s="612"/>
      <c r="F15" s="623"/>
      <c r="G15" s="623"/>
      <c r="H15" s="623"/>
      <c r="I15" s="623"/>
      <c r="J15" s="623"/>
      <c r="K15" s="623"/>
      <c r="L15" s="624"/>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276" t="s">
        <v>2</v>
      </c>
      <c r="C18" s="24"/>
      <c r="D18" s="24"/>
      <c r="E18" s="24"/>
      <c r="F18" s="24"/>
      <c r="G18" s="24"/>
      <c r="H18" s="24"/>
      <c r="I18" s="24"/>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835"/>
      <c r="B24" s="835"/>
      <c r="C24" s="835"/>
      <c r="D24" s="835"/>
      <c r="E24" s="835"/>
      <c r="F24" s="835"/>
      <c r="G24" s="835"/>
      <c r="H24" s="835"/>
      <c r="I24" s="835"/>
      <c r="J24" s="835"/>
      <c r="K24" s="835"/>
      <c r="L24" s="835"/>
      <c r="M24" s="835"/>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932"/>
      <c r="C27" s="932"/>
      <c r="D27" s="933"/>
      <c r="E27" s="933"/>
      <c r="F27" s="934"/>
      <c r="G27" s="934"/>
      <c r="H27" s="934"/>
      <c r="I27" s="934"/>
      <c r="J27" s="934"/>
      <c r="K27" s="934"/>
      <c r="L27" s="934"/>
      <c r="M27" s="274"/>
      <c r="N27"/>
    </row>
    <row r="28" spans="1:41" ht="13.5" customHeight="1">
      <c r="A28"/>
      <c r="B28" s="932"/>
      <c r="C28" s="932"/>
      <c r="D28" s="933"/>
      <c r="E28" s="933"/>
      <c r="F28" s="934"/>
      <c r="G28" s="934"/>
      <c r="H28" s="934"/>
      <c r="I28" s="934"/>
      <c r="J28" s="934"/>
      <c r="K28" s="934"/>
      <c r="L28" s="934"/>
      <c r="M28" s="274"/>
      <c r="N28"/>
    </row>
    <row r="29" spans="1:41" ht="13.5" customHeight="1">
      <c r="A29"/>
      <c r="B29" s="932"/>
      <c r="C29" s="932"/>
      <c r="D29" s="933"/>
      <c r="E29" s="933"/>
      <c r="F29" s="934"/>
      <c r="G29" s="934"/>
      <c r="H29" s="934"/>
      <c r="I29" s="934"/>
      <c r="J29" s="934"/>
      <c r="K29" s="934"/>
      <c r="L29" s="934"/>
      <c r="M29" s="274"/>
      <c r="N29"/>
    </row>
    <row r="30" spans="1:41" ht="13.5" customHeight="1">
      <c r="A30"/>
      <c r="B30" s="932"/>
      <c r="C30" s="932"/>
      <c r="D30" s="933"/>
      <c r="E30" s="933"/>
      <c r="F30" s="934"/>
      <c r="G30" s="934"/>
      <c r="H30" s="934"/>
      <c r="I30" s="934"/>
      <c r="J30" s="934"/>
      <c r="K30" s="934"/>
      <c r="L30" s="934"/>
      <c r="M30" s="274"/>
      <c r="N30"/>
    </row>
    <row r="31" spans="1:41" ht="13.5" customHeight="1">
      <c r="A31"/>
      <c r="B31" s="932"/>
      <c r="C31" s="932"/>
      <c r="D31" s="933"/>
      <c r="E31" s="933"/>
      <c r="F31" s="934"/>
      <c r="G31" s="934"/>
      <c r="H31" s="934"/>
      <c r="I31" s="934"/>
      <c r="J31" s="934"/>
      <c r="K31" s="934"/>
      <c r="L31" s="934"/>
      <c r="M31" s="274"/>
      <c r="N31"/>
    </row>
    <row r="32" spans="1:41" ht="13.5" customHeight="1">
      <c r="A32"/>
      <c r="B32" s="932"/>
      <c r="C32" s="932"/>
      <c r="D32" s="933"/>
      <c r="E32" s="933"/>
      <c r="F32" s="934"/>
      <c r="G32" s="934"/>
      <c r="H32" s="934"/>
      <c r="I32" s="934"/>
      <c r="J32" s="934"/>
      <c r="K32" s="934"/>
      <c r="L32" s="934"/>
      <c r="M32"/>
      <c r="N32"/>
    </row>
    <row r="33" spans="1:41">
      <c r="A33"/>
      <c r="B33" s="3"/>
      <c r="C33" s="3"/>
      <c r="D33" s="25"/>
      <c r="E33" s="26"/>
      <c r="F33" s="26"/>
      <c r="G33" s="26"/>
      <c r="H33" s="26"/>
      <c r="I33" s="26"/>
      <c r="J33" s="26"/>
      <c r="K33" s="26"/>
      <c r="L33" s="26"/>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935"/>
      <c r="C37" s="935"/>
      <c r="D37" s="936"/>
      <c r="E37" s="936"/>
      <c r="F37" s="936"/>
      <c r="G37" s="936"/>
      <c r="H37" s="936"/>
      <c r="I37" s="936"/>
      <c r="J37" s="936"/>
      <c r="K37" s="936"/>
      <c r="L37" s="936"/>
      <c r="M37"/>
      <c r="N37"/>
    </row>
    <row r="38" spans="1:41" ht="13.5" customHeight="1">
      <c r="A38"/>
      <c r="B38" s="935"/>
      <c r="C38" s="935"/>
      <c r="D38" s="936"/>
      <c r="E38" s="936"/>
      <c r="F38" s="936"/>
      <c r="G38" s="936"/>
      <c r="H38" s="936"/>
      <c r="I38" s="936"/>
      <c r="J38" s="936"/>
      <c r="K38" s="936"/>
      <c r="L38" s="936"/>
      <c r="M38"/>
      <c r="N38"/>
    </row>
    <row r="39" spans="1:41" ht="13.5" customHeight="1">
      <c r="A39"/>
      <c r="B39" s="935"/>
      <c r="C39" s="935"/>
      <c r="D39" s="936"/>
      <c r="E39" s="936"/>
      <c r="F39" s="936"/>
      <c r="G39" s="936"/>
      <c r="H39" s="936"/>
      <c r="I39" s="936"/>
      <c r="J39" s="936"/>
      <c r="K39" s="936"/>
      <c r="L39" s="936"/>
      <c r="M39"/>
      <c r="N39"/>
    </row>
    <row r="40" spans="1:41" ht="13.5" customHeight="1">
      <c r="A40"/>
      <c r="B40" s="932"/>
      <c r="C40" s="932"/>
      <c r="D40" s="501"/>
      <c r="E40" s="937"/>
      <c r="F40" s="937"/>
      <c r="G40" s="938"/>
      <c r="H40" s="937"/>
      <c r="I40" s="938"/>
      <c r="J40" s="937"/>
      <c r="K40" s="938"/>
      <c r="L40" s="937"/>
      <c r="M40"/>
      <c r="N40"/>
    </row>
    <row r="41" spans="1:41" ht="13.5" customHeight="1">
      <c r="A41"/>
      <c r="B41" s="932"/>
      <c r="C41" s="932"/>
      <c r="D41" s="501"/>
      <c r="E41" s="937"/>
      <c r="F41" s="937"/>
      <c r="G41" s="938"/>
      <c r="H41" s="937"/>
      <c r="I41" s="938"/>
      <c r="J41" s="937"/>
      <c r="K41" s="938"/>
      <c r="L41" s="937"/>
      <c r="M41"/>
      <c r="N41"/>
    </row>
    <row r="42" spans="1:41" ht="13.5" customHeight="1">
      <c r="A42"/>
      <c r="B42" s="932"/>
      <c r="C42" s="932"/>
      <c r="D42" s="501"/>
      <c r="E42" s="937"/>
      <c r="F42" s="937"/>
      <c r="G42" s="938"/>
      <c r="H42" s="937"/>
      <c r="I42" s="938"/>
      <c r="J42" s="937"/>
      <c r="K42" s="938"/>
      <c r="L42" s="937"/>
      <c r="M42"/>
      <c r="N42"/>
    </row>
    <row r="43" spans="1:41">
      <c r="A43"/>
      <c r="B43" s="932"/>
      <c r="C43" s="932"/>
      <c r="D43" s="501"/>
      <c r="E43" s="936"/>
      <c r="F43" s="936"/>
      <c r="G43" s="936"/>
      <c r="H43" s="936"/>
      <c r="I43" s="936"/>
      <c r="J43" s="936"/>
      <c r="K43" s="936"/>
      <c r="L43" s="936"/>
      <c r="M43"/>
      <c r="N43"/>
    </row>
    <row r="44" spans="1:41">
      <c r="A44"/>
      <c r="B44" s="932"/>
      <c r="C44" s="932"/>
      <c r="D44" s="501"/>
      <c r="E44" s="936"/>
      <c r="F44" s="936"/>
      <c r="G44" s="936"/>
      <c r="H44" s="936"/>
      <c r="I44" s="936"/>
      <c r="J44" s="936"/>
      <c r="K44" s="936"/>
      <c r="L44" s="936"/>
      <c r="M44"/>
      <c r="N44"/>
    </row>
    <row r="45" spans="1:41">
      <c r="A45"/>
      <c r="B45" s="932"/>
      <c r="C45" s="932"/>
      <c r="D45" s="501"/>
      <c r="E45" s="936"/>
      <c r="F45" s="936"/>
      <c r="G45" s="936"/>
      <c r="H45" s="936"/>
      <c r="I45" s="936"/>
      <c r="J45" s="936"/>
      <c r="K45" s="936"/>
      <c r="L45" s="936"/>
      <c r="M45"/>
      <c r="N45"/>
    </row>
    <row r="46" spans="1:41">
      <c r="A46"/>
      <c r="B46" s="932"/>
      <c r="C46" s="932"/>
      <c r="D46" s="501"/>
      <c r="E46" s="930"/>
      <c r="F46" s="931"/>
      <c r="G46" s="931"/>
      <c r="H46" s="931"/>
      <c r="I46" s="931"/>
      <c r="J46" s="931"/>
      <c r="K46" s="931"/>
      <c r="L46" s="931"/>
      <c r="M46"/>
      <c r="N46"/>
    </row>
    <row r="47" spans="1:41">
      <c r="A47"/>
      <c r="B47" s="932"/>
      <c r="C47" s="932"/>
      <c r="D47" s="501"/>
      <c r="E47" s="931"/>
      <c r="F47" s="931"/>
      <c r="G47" s="931"/>
      <c r="H47" s="931"/>
      <c r="I47" s="931"/>
      <c r="J47" s="931"/>
      <c r="K47" s="931"/>
      <c r="L47" s="931"/>
      <c r="M47"/>
      <c r="N47"/>
    </row>
    <row r="48" spans="1:41">
      <c r="A48"/>
      <c r="B48" s="932"/>
      <c r="C48" s="932"/>
      <c r="D48" s="501"/>
      <c r="E48" s="931"/>
      <c r="F48" s="931"/>
      <c r="G48" s="931"/>
      <c r="H48" s="931"/>
      <c r="I48" s="931"/>
      <c r="J48" s="931"/>
      <c r="K48" s="931"/>
      <c r="L48" s="931"/>
      <c r="M48"/>
      <c r="N48"/>
    </row>
    <row r="49" spans="1:15">
      <c r="A49"/>
      <c r="B49" s="932"/>
      <c r="C49" s="932"/>
      <c r="D49" s="501"/>
      <c r="E49" s="931"/>
      <c r="F49" s="931"/>
      <c r="G49" s="931"/>
      <c r="H49" s="931"/>
      <c r="I49" s="931"/>
      <c r="J49" s="931"/>
      <c r="K49" s="931"/>
      <c r="L49" s="931"/>
      <c r="M49"/>
      <c r="N49"/>
    </row>
    <row r="50" spans="1:15">
      <c r="A50"/>
      <c r="B50" s="932"/>
      <c r="C50" s="932"/>
      <c r="D50" s="501"/>
      <c r="E50" s="931"/>
      <c r="F50" s="931"/>
      <c r="G50" s="931"/>
      <c r="H50" s="931"/>
      <c r="I50" s="931"/>
      <c r="J50" s="931"/>
      <c r="K50" s="931"/>
      <c r="L50" s="931"/>
      <c r="M50"/>
      <c r="N50"/>
    </row>
    <row r="51" spans="1:15">
      <c r="A51"/>
      <c r="B51"/>
      <c r="C51"/>
      <c r="D51"/>
      <c r="E51"/>
      <c r="F51"/>
      <c r="G51"/>
      <c r="H51"/>
      <c r="I51"/>
      <c r="J51"/>
      <c r="K51"/>
      <c r="L51"/>
      <c r="M51"/>
      <c r="N51"/>
    </row>
    <row r="52" spans="1:15" s="22" customFormat="1" ht="14">
      <c r="A52" s="270"/>
      <c r="B52" s="277"/>
      <c r="C52" s="270"/>
      <c r="D52" s="270"/>
      <c r="E52" s="270"/>
      <c r="F52" s="270"/>
      <c r="G52" s="270"/>
      <c r="H52" s="270"/>
      <c r="I52" s="270"/>
      <c r="J52" s="270"/>
      <c r="K52" s="270"/>
      <c r="L52" s="270"/>
      <c r="M52" s="270"/>
      <c r="N52" s="270"/>
      <c r="O52" s="1"/>
    </row>
    <row r="53" spans="1:15" s="22" customFormat="1" ht="14">
      <c r="A53" s="270"/>
      <c r="B53" s="277"/>
      <c r="C53" s="270"/>
      <c r="D53" s="270"/>
      <c r="E53" s="270"/>
      <c r="F53" s="270"/>
      <c r="G53" s="270"/>
      <c r="H53" s="270"/>
      <c r="I53" s="270"/>
      <c r="J53" s="270"/>
      <c r="K53" s="270"/>
      <c r="L53" s="270"/>
      <c r="M53" s="270"/>
      <c r="N53" s="270"/>
      <c r="O53" s="1"/>
    </row>
    <row r="54" spans="1:15" s="22" customFormat="1" ht="14">
      <c r="A54" s="270"/>
      <c r="B54" s="277"/>
      <c r="C54" s="270"/>
      <c r="D54" s="270"/>
      <c r="E54" s="270"/>
      <c r="F54" s="270"/>
      <c r="G54" s="270"/>
      <c r="H54" s="270"/>
      <c r="I54" s="270"/>
      <c r="J54" s="270"/>
      <c r="K54" s="270"/>
      <c r="L54" s="270"/>
      <c r="M54" s="270"/>
      <c r="N54" s="270"/>
      <c r="O54" s="1"/>
    </row>
    <row r="55" spans="1:15" s="22" customFormat="1" ht="14">
      <c r="A55" s="270"/>
      <c r="B55" s="277"/>
      <c r="C55" s="270"/>
      <c r="D55" s="270"/>
      <c r="E55" s="270"/>
      <c r="F55" s="270"/>
      <c r="G55" s="270"/>
      <c r="H55" s="270"/>
      <c r="I55" s="270"/>
      <c r="J55" s="270"/>
      <c r="K55" s="270"/>
      <c r="L55" s="270"/>
      <c r="M55" s="270"/>
      <c r="N55" s="270"/>
      <c r="O55" s="1"/>
    </row>
    <row r="56" spans="1:15" s="22" customFormat="1" ht="14">
      <c r="A56" s="270"/>
      <c r="B56" s="277"/>
      <c r="C56" s="270"/>
      <c r="D56" s="270"/>
      <c r="E56" s="270"/>
      <c r="F56" s="270"/>
      <c r="G56" s="270"/>
      <c r="H56" s="270"/>
      <c r="I56" s="270"/>
      <c r="J56" s="270"/>
      <c r="K56" s="270"/>
      <c r="L56" s="270"/>
      <c r="M56" s="270"/>
      <c r="N56" s="270"/>
      <c r="O56" s="1"/>
    </row>
    <row r="57" spans="1:15" s="22" customFormat="1" ht="14">
      <c r="A57" s="270"/>
      <c r="B57" s="277"/>
      <c r="C57" s="270"/>
      <c r="D57" s="270"/>
      <c r="E57" s="270"/>
      <c r="F57" s="270"/>
      <c r="G57" s="270"/>
      <c r="H57" s="270"/>
      <c r="I57" s="270"/>
      <c r="J57" s="270"/>
      <c r="K57" s="270"/>
      <c r="L57" s="270"/>
      <c r="M57" s="270"/>
      <c r="N57" s="270"/>
      <c r="O57" s="1"/>
    </row>
    <row r="58" spans="1:15" s="22" customFormat="1" ht="14">
      <c r="A58" s="270"/>
      <c r="B58" s="277"/>
      <c r="C58" s="270"/>
      <c r="D58" s="270"/>
      <c r="E58" s="270"/>
      <c r="F58" s="270"/>
      <c r="G58" s="270"/>
      <c r="H58" s="270"/>
      <c r="I58" s="270"/>
      <c r="J58" s="270"/>
      <c r="K58" s="270"/>
      <c r="L58" s="270"/>
      <c r="M58" s="270"/>
      <c r="N58" s="270"/>
      <c r="O58" s="1"/>
    </row>
    <row r="59" spans="1:15" s="22" customFormat="1" ht="14">
      <c r="A59" s="270"/>
      <c r="B59" s="277"/>
      <c r="C59" s="270"/>
      <c r="D59" s="270"/>
      <c r="E59" s="270"/>
      <c r="F59" s="270"/>
      <c r="G59" s="270"/>
      <c r="H59" s="270"/>
      <c r="I59" s="270"/>
      <c r="J59" s="270"/>
      <c r="K59" s="270"/>
      <c r="L59" s="270"/>
      <c r="M59" s="270"/>
      <c r="N59" s="270"/>
      <c r="O59" s="1"/>
    </row>
    <row r="60" spans="1:15">
      <c r="A60"/>
      <c r="B60"/>
      <c r="C60"/>
      <c r="D60"/>
      <c r="E60"/>
      <c r="F60"/>
      <c r="G60"/>
      <c r="H60"/>
      <c r="I60"/>
      <c r="J60"/>
      <c r="K60"/>
      <c r="L60"/>
      <c r="M60"/>
      <c r="N60"/>
    </row>
    <row r="61" spans="1:15" ht="19">
      <c r="A61" s="715" t="s">
        <v>90</v>
      </c>
      <c r="B61" s="715"/>
      <c r="C61" s="715"/>
      <c r="D61" s="715"/>
      <c r="E61" s="715"/>
      <c r="F61" s="715"/>
      <c r="G61" s="715"/>
      <c r="H61" s="715"/>
      <c r="I61" s="715"/>
      <c r="J61" s="715"/>
      <c r="K61" s="715"/>
      <c r="L61" s="715"/>
      <c r="M61" s="715"/>
      <c r="N61" s="715"/>
    </row>
    <row r="62" spans="1:15" ht="22.5" customHeight="1"/>
  </sheetData>
  <sheetProtection sheet="1" selectLockedCells="1"/>
  <mergeCells count="31">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 ref="E46:L50"/>
    <mergeCell ref="A24:M24"/>
    <mergeCell ref="B27:C32"/>
    <mergeCell ref="D27:E29"/>
    <mergeCell ref="F27:L29"/>
    <mergeCell ref="D30:E32"/>
    <mergeCell ref="F30:L32"/>
    <mergeCell ref="K1:M1"/>
    <mergeCell ref="K2:M4"/>
    <mergeCell ref="A7:M7"/>
    <mergeCell ref="B10:C15"/>
    <mergeCell ref="D10:E12"/>
    <mergeCell ref="F10:L12"/>
    <mergeCell ref="D13:E15"/>
    <mergeCell ref="F13:L15"/>
  </mergeCells>
  <phoneticPr fontId="10"/>
  <conditionalFormatting sqref="D10:L12">
    <cfRule type="expression" dxfId="252" priority="2">
      <formula>$D$13="○"</formula>
    </cfRule>
  </conditionalFormatting>
  <conditionalFormatting sqref="D13:L15">
    <cfRule type="expression" dxfId="251" priority="1">
      <formula>$D$10="○"</formula>
    </cfRule>
  </conditionalFormatting>
  <conditionalFormatting sqref="D37:L39 E40:L50">
    <cfRule type="expression" dxfId="250" priority="5" stopIfTrue="1">
      <formula>$D$30="○"</formula>
    </cfRule>
    <cfRule type="expression" dxfId="249"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70C0"/>
    <pageSetUpPr fitToPage="1"/>
  </sheetPr>
  <dimension ref="A1:AO63"/>
  <sheetViews>
    <sheetView showGridLines="0" zoomScale="80" zoomScaleNormal="80" zoomScaleSheetLayoutView="115" workbookViewId="0">
      <selection activeCell="D9" sqref="D9:E11"/>
    </sheetView>
  </sheetViews>
  <sheetFormatPr defaultColWidth="6.453125" defaultRowHeight="13"/>
  <cols>
    <col min="1"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405"/>
      <c r="K1" s="820" t="s">
        <v>542</v>
      </c>
      <c r="L1" s="820"/>
      <c r="M1" s="820"/>
      <c r="N1"/>
      <c r="AA1" s="63"/>
      <c r="AB1" s="63"/>
      <c r="AC1" s="63"/>
      <c r="AD1" s="63"/>
      <c r="AE1" s="63"/>
      <c r="AF1" s="63"/>
      <c r="AG1" s="63"/>
    </row>
    <row r="2" spans="1:33" ht="13.5" customHeight="1">
      <c r="A2"/>
      <c r="B2"/>
      <c r="C2"/>
      <c r="D2"/>
      <c r="E2"/>
      <c r="F2"/>
      <c r="G2"/>
      <c r="H2"/>
      <c r="I2"/>
      <c r="J2"/>
      <c r="K2" s="834" t="s">
        <v>91</v>
      </c>
      <c r="L2" s="834"/>
      <c r="M2" s="834"/>
      <c r="N2"/>
    </row>
    <row r="3" spans="1:33" ht="13.5" customHeight="1">
      <c r="A3"/>
      <c r="B3"/>
      <c r="C3"/>
      <c r="D3"/>
      <c r="E3"/>
      <c r="F3"/>
      <c r="G3"/>
      <c r="H3"/>
      <c r="I3"/>
      <c r="J3"/>
      <c r="K3" s="834"/>
      <c r="L3" s="834"/>
      <c r="M3" s="834"/>
      <c r="N3"/>
    </row>
    <row r="4" spans="1:33" ht="13.5" customHeight="1">
      <c r="A4"/>
      <c r="B4"/>
      <c r="C4"/>
      <c r="D4"/>
      <c r="E4"/>
      <c r="F4"/>
      <c r="G4"/>
      <c r="H4"/>
      <c r="I4"/>
      <c r="J4"/>
      <c r="K4" s="834"/>
      <c r="L4" s="834"/>
      <c r="M4" s="834"/>
      <c r="N4"/>
    </row>
    <row r="5" spans="1:33">
      <c r="A5"/>
      <c r="B5"/>
      <c r="C5"/>
      <c r="D5"/>
      <c r="E5"/>
      <c r="F5"/>
      <c r="G5"/>
      <c r="H5"/>
      <c r="I5"/>
      <c r="J5"/>
      <c r="K5"/>
      <c r="L5"/>
      <c r="M5"/>
      <c r="N5"/>
    </row>
    <row r="6" spans="1:33">
      <c r="A6"/>
      <c r="B6" s="3"/>
      <c r="C6" s="3"/>
      <c r="D6" s="3"/>
      <c r="E6" s="3"/>
      <c r="F6" s="3"/>
      <c r="G6" s="3"/>
      <c r="H6" s="3"/>
      <c r="I6" s="3"/>
      <c r="J6" s="3"/>
      <c r="K6" s="3"/>
      <c r="L6" s="3"/>
      <c r="M6"/>
      <c r="N6"/>
    </row>
    <row r="7" spans="1:33" ht="16.5">
      <c r="A7" s="605" t="s">
        <v>285</v>
      </c>
      <c r="B7" s="605"/>
      <c r="C7" s="605"/>
      <c r="D7" s="605"/>
      <c r="E7" s="605"/>
      <c r="F7" s="605"/>
      <c r="G7" s="605"/>
      <c r="H7" s="605"/>
      <c r="I7" s="605"/>
      <c r="J7" s="605"/>
      <c r="K7" s="605"/>
      <c r="L7" s="605"/>
      <c r="M7" s="605"/>
      <c r="N7"/>
    </row>
    <row r="8" spans="1:33">
      <c r="A8"/>
      <c r="B8" s="3"/>
      <c r="C8" s="3"/>
      <c r="D8" s="3"/>
      <c r="E8" s="3"/>
      <c r="F8" s="3"/>
      <c r="G8" s="3"/>
      <c r="H8" s="3"/>
      <c r="I8" s="3"/>
      <c r="J8" s="3"/>
      <c r="K8" s="3"/>
      <c r="L8" s="3"/>
      <c r="M8"/>
      <c r="N8"/>
    </row>
    <row r="9" spans="1:33" ht="13.5" customHeight="1">
      <c r="A9"/>
      <c r="B9" s="836" t="s">
        <v>297</v>
      </c>
      <c r="C9" s="837"/>
      <c r="D9" s="607"/>
      <c r="E9" s="608"/>
      <c r="F9" s="945" t="s">
        <v>458</v>
      </c>
      <c r="G9" s="619"/>
      <c r="H9" s="619"/>
      <c r="I9" s="619"/>
      <c r="J9" s="619"/>
      <c r="K9" s="619"/>
      <c r="L9" s="620"/>
      <c r="M9" s="274"/>
      <c r="N9"/>
    </row>
    <row r="10" spans="1:33" ht="13.5" customHeight="1">
      <c r="A10"/>
      <c r="B10" s="838"/>
      <c r="C10" s="839"/>
      <c r="D10" s="609"/>
      <c r="E10" s="610"/>
      <c r="F10" s="943"/>
      <c r="G10" s="621"/>
      <c r="H10" s="621"/>
      <c r="I10" s="621"/>
      <c r="J10" s="621"/>
      <c r="K10" s="621"/>
      <c r="L10" s="622"/>
      <c r="M10" s="274"/>
      <c r="N10" s="406"/>
    </row>
    <row r="11" spans="1:33" ht="13.5" customHeight="1">
      <c r="A11"/>
      <c r="B11" s="838"/>
      <c r="C11" s="839"/>
      <c r="D11" s="611"/>
      <c r="E11" s="612"/>
      <c r="F11" s="944"/>
      <c r="G11" s="623"/>
      <c r="H11" s="623"/>
      <c r="I11" s="623"/>
      <c r="J11" s="623"/>
      <c r="K11" s="623"/>
      <c r="L11" s="624"/>
      <c r="M11" s="274"/>
      <c r="N11"/>
    </row>
    <row r="12" spans="1:33" ht="13.5" customHeight="1">
      <c r="A12"/>
      <c r="B12" s="838"/>
      <c r="C12" s="839"/>
      <c r="D12" s="607"/>
      <c r="E12" s="608"/>
      <c r="F12" s="942" t="s">
        <v>8</v>
      </c>
      <c r="G12" s="619"/>
      <c r="H12" s="619"/>
      <c r="I12" s="619"/>
      <c r="J12" s="619"/>
      <c r="K12" s="619"/>
      <c r="L12" s="620"/>
      <c r="M12" s="274"/>
      <c r="N12"/>
    </row>
    <row r="13" spans="1:33" ht="13.5" customHeight="1">
      <c r="A13"/>
      <c r="B13" s="838"/>
      <c r="C13" s="839"/>
      <c r="D13" s="609"/>
      <c r="E13" s="610"/>
      <c r="F13" s="943"/>
      <c r="G13" s="621"/>
      <c r="H13" s="621"/>
      <c r="I13" s="621"/>
      <c r="J13" s="621"/>
      <c r="K13" s="621"/>
      <c r="L13" s="622"/>
      <c r="M13" s="274"/>
      <c r="N13"/>
    </row>
    <row r="14" spans="1:33" ht="13.5" customHeight="1">
      <c r="A14"/>
      <c r="B14" s="840"/>
      <c r="C14" s="841"/>
      <c r="D14" s="611"/>
      <c r="E14" s="612"/>
      <c r="F14" s="944"/>
      <c r="G14" s="623"/>
      <c r="H14" s="623"/>
      <c r="I14" s="623"/>
      <c r="J14" s="623"/>
      <c r="K14" s="623"/>
      <c r="L14" s="624"/>
      <c r="M14"/>
      <c r="N14"/>
    </row>
    <row r="15" spans="1:33">
      <c r="A15"/>
      <c r="B15" s="3"/>
      <c r="C15" s="3"/>
      <c r="D15" s="21" t="str">
        <f>IF(COUNTBLANK(D9:E14)=12,"　↑　該当する方に○",IF(COUNTBLANK(D9:E14)=10,"　↑　どちらか一方に○",""))</f>
        <v>　↑　該当する方に○</v>
      </c>
      <c r="E15" s="26"/>
      <c r="F15" s="26"/>
      <c r="G15" s="26"/>
      <c r="H15" s="26"/>
      <c r="I15" s="26"/>
      <c r="J15" s="26"/>
      <c r="K15" s="26"/>
      <c r="L15" s="26"/>
      <c r="M15"/>
      <c r="N15"/>
    </row>
    <row r="16" spans="1:33">
      <c r="A16"/>
      <c r="B16" s="3"/>
      <c r="C16" s="3"/>
      <c r="D16" s="25"/>
      <c r="E16" s="26"/>
      <c r="F16" s="26"/>
      <c r="G16" s="26"/>
      <c r="H16" s="26"/>
      <c r="I16" s="26"/>
      <c r="J16" s="26"/>
      <c r="K16" s="26"/>
      <c r="L16" s="26"/>
      <c r="M16"/>
      <c r="N16"/>
    </row>
    <row r="17" spans="1:41">
      <c r="A17"/>
      <c r="B17" t="s">
        <v>505</v>
      </c>
      <c r="C17" s="3"/>
      <c r="D17" s="3"/>
      <c r="E17" s="3"/>
      <c r="F17" s="3"/>
      <c r="G17" s="3"/>
      <c r="H17" s="3"/>
      <c r="I17" s="3"/>
      <c r="J17" s="3"/>
      <c r="K17" s="3"/>
      <c r="L17" s="3"/>
      <c r="M17"/>
      <c r="N17"/>
    </row>
    <row r="18" spans="1:41" ht="13.5" customHeight="1">
      <c r="A18"/>
      <c r="B18" s="836" t="s">
        <v>66</v>
      </c>
      <c r="C18" s="837"/>
      <c r="D18" s="607"/>
      <c r="E18" s="608"/>
      <c r="F18" s="939" t="s">
        <v>92</v>
      </c>
      <c r="G18" s="642"/>
      <c r="H18" s="642"/>
      <c r="I18" s="642"/>
      <c r="J18" s="642"/>
      <c r="K18" s="642"/>
      <c r="L18" s="643"/>
      <c r="M18" s="274"/>
      <c r="N18"/>
    </row>
    <row r="19" spans="1:41" ht="13.5" customHeight="1">
      <c r="A19"/>
      <c r="B19" s="838"/>
      <c r="C19" s="839"/>
      <c r="D19" s="609"/>
      <c r="E19" s="610"/>
      <c r="F19" s="940"/>
      <c r="G19" s="644"/>
      <c r="H19" s="644"/>
      <c r="I19" s="644"/>
      <c r="J19" s="644"/>
      <c r="K19" s="644"/>
      <c r="L19" s="645"/>
      <c r="M19" s="274"/>
      <c r="N19" s="406"/>
    </row>
    <row r="20" spans="1:41" ht="13.5" customHeight="1">
      <c r="A20"/>
      <c r="B20" s="838"/>
      <c r="C20" s="839"/>
      <c r="D20" s="611"/>
      <c r="E20" s="612"/>
      <c r="F20" s="941"/>
      <c r="G20" s="646"/>
      <c r="H20" s="646"/>
      <c r="I20" s="646"/>
      <c r="J20" s="646"/>
      <c r="K20" s="646"/>
      <c r="L20" s="647"/>
      <c r="M20" s="274"/>
      <c r="N20"/>
    </row>
    <row r="21" spans="1:41" ht="13.5" customHeight="1">
      <c r="A21"/>
      <c r="B21" s="838"/>
      <c r="C21" s="839"/>
      <c r="D21" s="607"/>
      <c r="E21" s="608"/>
      <c r="F21" s="942" t="s">
        <v>8</v>
      </c>
      <c r="G21" s="619"/>
      <c r="H21" s="619"/>
      <c r="I21" s="619"/>
      <c r="J21" s="619"/>
      <c r="K21" s="619"/>
      <c r="L21" s="620"/>
      <c r="M21" s="274"/>
      <c r="N21"/>
    </row>
    <row r="22" spans="1:41" ht="13.5" customHeight="1">
      <c r="A22"/>
      <c r="B22" s="838"/>
      <c r="C22" s="839"/>
      <c r="D22" s="609"/>
      <c r="E22" s="610"/>
      <c r="F22" s="943"/>
      <c r="G22" s="621"/>
      <c r="H22" s="621"/>
      <c r="I22" s="621"/>
      <c r="J22" s="621"/>
      <c r="K22" s="621"/>
      <c r="L22" s="622"/>
      <c r="M22" s="274"/>
      <c r="N22"/>
    </row>
    <row r="23" spans="1:41" ht="13.5" customHeight="1">
      <c r="A23"/>
      <c r="B23" s="840"/>
      <c r="C23" s="841"/>
      <c r="D23" s="611"/>
      <c r="E23" s="612"/>
      <c r="F23" s="944"/>
      <c r="G23" s="623"/>
      <c r="H23" s="623"/>
      <c r="I23" s="623"/>
      <c r="J23" s="623"/>
      <c r="K23" s="623"/>
      <c r="L23" s="624"/>
      <c r="M23"/>
      <c r="N23"/>
    </row>
    <row r="24" spans="1:41">
      <c r="A24"/>
      <c r="B24" s="3"/>
      <c r="C24" s="3"/>
      <c r="D24" s="21" t="str">
        <f>IF(COUNTBLANK(D18:E23)=12,"　↑　該当する方に○",IF(COUNTBLANK(D18:E23)=10,"　↑　どちらか一方に○",""))</f>
        <v>　↑　該当する方に○</v>
      </c>
      <c r="E24" s="26"/>
      <c r="F24" s="26"/>
      <c r="G24" s="26"/>
      <c r="H24" s="26"/>
      <c r="I24" s="26"/>
      <c r="J24" s="26"/>
      <c r="K24" s="26"/>
      <c r="L24" s="26"/>
      <c r="M24"/>
      <c r="N24"/>
      <c r="Y24" s="128"/>
    </row>
    <row r="25" spans="1:41">
      <c r="A25"/>
      <c r="B25"/>
      <c r="C25"/>
      <c r="D25"/>
      <c r="E25"/>
      <c r="F25"/>
      <c r="G25"/>
      <c r="H25"/>
      <c r="I25"/>
      <c r="J25"/>
      <c r="K25"/>
      <c r="L25"/>
      <c r="M25"/>
      <c r="N25"/>
      <c r="Y25" s="128"/>
      <c r="AO25"/>
    </row>
    <row r="26" spans="1:41">
      <c r="A26"/>
      <c r="B26"/>
      <c r="C26"/>
      <c r="D26"/>
      <c r="E26"/>
      <c r="F26"/>
      <c r="G26"/>
      <c r="H26"/>
      <c r="I26"/>
      <c r="J26"/>
      <c r="K26"/>
      <c r="L26"/>
      <c r="M26"/>
      <c r="N26"/>
    </row>
    <row r="27" spans="1:41">
      <c r="A27"/>
      <c r="B27" t="s">
        <v>7</v>
      </c>
      <c r="C27"/>
      <c r="D27"/>
      <c r="E27"/>
      <c r="F27"/>
      <c r="G27"/>
      <c r="H27"/>
      <c r="I27"/>
      <c r="J27"/>
      <c r="K27"/>
      <c r="L27"/>
      <c r="M27"/>
      <c r="N27"/>
    </row>
    <row r="28" spans="1:41" ht="13.5" customHeight="1">
      <c r="A28"/>
      <c r="B28" s="648" t="s">
        <v>93</v>
      </c>
      <c r="C28" s="649"/>
      <c r="D28" s="843"/>
      <c r="E28" s="844"/>
      <c r="F28" s="844"/>
      <c r="G28" s="844"/>
      <c r="H28" s="844"/>
      <c r="I28" s="844"/>
      <c r="J28" s="844"/>
      <c r="K28" s="844"/>
      <c r="L28" s="845"/>
      <c r="M28"/>
      <c r="N28"/>
    </row>
    <row r="29" spans="1:41" ht="13.5" customHeight="1">
      <c r="A29"/>
      <c r="B29" s="650"/>
      <c r="C29" s="651"/>
      <c r="D29" s="846"/>
      <c r="E29" s="847"/>
      <c r="F29" s="847"/>
      <c r="G29" s="847"/>
      <c r="H29" s="847"/>
      <c r="I29" s="847"/>
      <c r="J29" s="847"/>
      <c r="K29" s="847"/>
      <c r="L29" s="848"/>
      <c r="M29"/>
      <c r="N29"/>
    </row>
    <row r="30" spans="1:41" ht="13.5" customHeight="1">
      <c r="A30"/>
      <c r="B30" s="652"/>
      <c r="C30" s="653"/>
      <c r="D30" s="849"/>
      <c r="E30" s="850"/>
      <c r="F30" s="850"/>
      <c r="G30" s="850"/>
      <c r="H30" s="850"/>
      <c r="I30" s="850"/>
      <c r="J30" s="850"/>
      <c r="K30" s="850"/>
      <c r="L30" s="851"/>
      <c r="M30"/>
      <c r="N30"/>
    </row>
    <row r="31" spans="1:41" ht="13.5" customHeight="1">
      <c r="A31"/>
      <c r="B31" s="867" t="s">
        <v>94</v>
      </c>
      <c r="C31" s="868"/>
      <c r="D31" s="946" t="s">
        <v>95</v>
      </c>
      <c r="E31" s="873"/>
      <c r="F31" s="853" t="s">
        <v>307</v>
      </c>
      <c r="G31" s="853"/>
      <c r="H31" s="853"/>
      <c r="I31" s="853"/>
      <c r="J31" s="853"/>
      <c r="K31" s="853"/>
      <c r="L31" s="958"/>
      <c r="M31"/>
      <c r="N31"/>
    </row>
    <row r="32" spans="1:41" ht="13.5" customHeight="1">
      <c r="A32"/>
      <c r="B32" s="869"/>
      <c r="C32" s="870"/>
      <c r="D32" s="947"/>
      <c r="E32" s="874"/>
      <c r="F32" s="854"/>
      <c r="G32" s="854"/>
      <c r="H32" s="854"/>
      <c r="I32" s="854"/>
      <c r="J32" s="854"/>
      <c r="K32" s="854"/>
      <c r="L32" s="959"/>
      <c r="M32"/>
      <c r="N32"/>
    </row>
    <row r="33" spans="1:14" ht="13.5" customHeight="1">
      <c r="A33"/>
      <c r="B33" s="869"/>
      <c r="C33" s="870"/>
      <c r="D33" s="948"/>
      <c r="E33" s="875"/>
      <c r="F33" s="878"/>
      <c r="G33" s="878"/>
      <c r="H33" s="878"/>
      <c r="I33" s="878"/>
      <c r="J33" s="878"/>
      <c r="K33" s="878"/>
      <c r="L33" s="960"/>
      <c r="M33"/>
      <c r="N33"/>
    </row>
    <row r="34" spans="1:14">
      <c r="A34"/>
      <c r="B34" s="869"/>
      <c r="C34" s="870"/>
      <c r="D34" s="946" t="s">
        <v>96</v>
      </c>
      <c r="E34" s="843"/>
      <c r="F34" s="844"/>
      <c r="G34" s="844"/>
      <c r="H34" s="844"/>
      <c r="I34" s="844"/>
      <c r="J34" s="844"/>
      <c r="K34" s="844"/>
      <c r="L34" s="845"/>
      <c r="M34"/>
      <c r="N34"/>
    </row>
    <row r="35" spans="1:14">
      <c r="A35"/>
      <c r="B35" s="869"/>
      <c r="C35" s="870"/>
      <c r="D35" s="947"/>
      <c r="E35" s="846"/>
      <c r="F35" s="847"/>
      <c r="G35" s="847"/>
      <c r="H35" s="847"/>
      <c r="I35" s="847"/>
      <c r="J35" s="847"/>
      <c r="K35" s="847"/>
      <c r="L35" s="848"/>
      <c r="M35"/>
      <c r="N35"/>
    </row>
    <row r="36" spans="1:14">
      <c r="A36"/>
      <c r="B36" s="869"/>
      <c r="C36" s="870"/>
      <c r="D36" s="948"/>
      <c r="E36" s="849"/>
      <c r="F36" s="850"/>
      <c r="G36" s="850"/>
      <c r="H36" s="850"/>
      <c r="I36" s="850"/>
      <c r="J36" s="850"/>
      <c r="K36" s="850"/>
      <c r="L36" s="851"/>
      <c r="M36"/>
      <c r="N36"/>
    </row>
    <row r="37" spans="1:14">
      <c r="A37"/>
      <c r="B37" s="869"/>
      <c r="C37" s="870"/>
      <c r="D37" s="946" t="s">
        <v>97</v>
      </c>
      <c r="E37" s="949"/>
      <c r="F37" s="950"/>
      <c r="G37" s="950"/>
      <c r="H37" s="950"/>
      <c r="I37" s="950"/>
      <c r="J37" s="950"/>
      <c r="K37" s="950"/>
      <c r="L37" s="951"/>
      <c r="M37"/>
      <c r="N37"/>
    </row>
    <row r="38" spans="1:14">
      <c r="A38"/>
      <c r="B38" s="869"/>
      <c r="C38" s="870"/>
      <c r="D38" s="947"/>
      <c r="E38" s="952"/>
      <c r="F38" s="953"/>
      <c r="G38" s="953"/>
      <c r="H38" s="953"/>
      <c r="I38" s="953"/>
      <c r="J38" s="953"/>
      <c r="K38" s="953"/>
      <c r="L38" s="954"/>
      <c r="M38"/>
      <c r="N38"/>
    </row>
    <row r="39" spans="1:14">
      <c r="A39"/>
      <c r="B39" s="869"/>
      <c r="C39" s="870"/>
      <c r="D39" s="947"/>
      <c r="E39" s="952"/>
      <c r="F39" s="953"/>
      <c r="G39" s="953"/>
      <c r="H39" s="953"/>
      <c r="I39" s="953"/>
      <c r="J39" s="953"/>
      <c r="K39" s="953"/>
      <c r="L39" s="954"/>
      <c r="M39"/>
      <c r="N39"/>
    </row>
    <row r="40" spans="1:14">
      <c r="A40"/>
      <c r="B40" s="869"/>
      <c r="C40" s="870"/>
      <c r="D40" s="947"/>
      <c r="E40" s="952"/>
      <c r="F40" s="953"/>
      <c r="G40" s="953"/>
      <c r="H40" s="953"/>
      <c r="I40" s="953"/>
      <c r="J40" s="953"/>
      <c r="K40" s="953"/>
      <c r="L40" s="954"/>
      <c r="M40"/>
      <c r="N40"/>
    </row>
    <row r="41" spans="1:14">
      <c r="A41"/>
      <c r="B41" s="871"/>
      <c r="C41" s="872"/>
      <c r="D41" s="948"/>
      <c r="E41" s="955"/>
      <c r="F41" s="956"/>
      <c r="G41" s="956"/>
      <c r="H41" s="956"/>
      <c r="I41" s="956"/>
      <c r="J41" s="956"/>
      <c r="K41" s="956"/>
      <c r="L41" s="957"/>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t="s">
        <v>504</v>
      </c>
      <c r="C44" s="24"/>
      <c r="D44" s="24"/>
      <c r="E44" s="24"/>
      <c r="F44" s="24"/>
      <c r="G44" s="24"/>
      <c r="H44" s="24"/>
      <c r="I44" s="24"/>
      <c r="J44" s="24"/>
      <c r="K44" s="24"/>
      <c r="L44" s="24"/>
      <c r="M44"/>
      <c r="N44"/>
    </row>
    <row r="45" spans="1:14">
      <c r="A45"/>
      <c r="B45" s="648" t="s">
        <v>93</v>
      </c>
      <c r="C45" s="649"/>
      <c r="D45" s="843"/>
      <c r="E45" s="844"/>
      <c r="F45" s="844"/>
      <c r="G45" s="844"/>
      <c r="H45" s="844"/>
      <c r="I45" s="844"/>
      <c r="J45" s="844"/>
      <c r="K45" s="844"/>
      <c r="L45" s="845"/>
      <c r="M45"/>
      <c r="N45"/>
    </row>
    <row r="46" spans="1:14">
      <c r="A46"/>
      <c r="B46" s="650"/>
      <c r="C46" s="651"/>
      <c r="D46" s="846"/>
      <c r="E46" s="847"/>
      <c r="F46" s="847"/>
      <c r="G46" s="847"/>
      <c r="H46" s="847"/>
      <c r="I46" s="847"/>
      <c r="J46" s="847"/>
      <c r="K46" s="847"/>
      <c r="L46" s="848"/>
      <c r="M46"/>
      <c r="N46"/>
    </row>
    <row r="47" spans="1:14">
      <c r="A47"/>
      <c r="B47" s="652"/>
      <c r="C47" s="653"/>
      <c r="D47" s="849"/>
      <c r="E47" s="850"/>
      <c r="F47" s="850"/>
      <c r="G47" s="850"/>
      <c r="H47" s="850"/>
      <c r="I47" s="850"/>
      <c r="J47" s="850"/>
      <c r="K47" s="850"/>
      <c r="L47" s="851"/>
      <c r="M47"/>
      <c r="N47"/>
    </row>
    <row r="48" spans="1:14" ht="13.5" customHeight="1">
      <c r="A48"/>
      <c r="B48" s="867" t="s">
        <v>94</v>
      </c>
      <c r="C48" s="868"/>
      <c r="D48" s="946" t="s">
        <v>95</v>
      </c>
      <c r="E48" s="873"/>
      <c r="F48" s="853" t="s">
        <v>308</v>
      </c>
      <c r="G48" s="853"/>
      <c r="H48" s="853"/>
      <c r="I48" s="853"/>
      <c r="J48" s="853"/>
      <c r="K48" s="853"/>
      <c r="L48" s="958"/>
      <c r="M48"/>
      <c r="N48"/>
    </row>
    <row r="49" spans="1:14" ht="13.5" customHeight="1">
      <c r="A49"/>
      <c r="B49" s="869"/>
      <c r="C49" s="870"/>
      <c r="D49" s="947"/>
      <c r="E49" s="874"/>
      <c r="F49" s="854"/>
      <c r="G49" s="854"/>
      <c r="H49" s="854"/>
      <c r="I49" s="854"/>
      <c r="J49" s="854"/>
      <c r="K49" s="854"/>
      <c r="L49" s="959"/>
      <c r="M49"/>
      <c r="N49"/>
    </row>
    <row r="50" spans="1:14" ht="13.5" customHeight="1">
      <c r="A50"/>
      <c r="B50" s="869"/>
      <c r="C50" s="870"/>
      <c r="D50" s="948"/>
      <c r="E50" s="875"/>
      <c r="F50" s="878"/>
      <c r="G50" s="878"/>
      <c r="H50" s="878"/>
      <c r="I50" s="878"/>
      <c r="J50" s="878"/>
      <c r="K50" s="878"/>
      <c r="L50" s="960"/>
      <c r="M50"/>
      <c r="N50"/>
    </row>
    <row r="51" spans="1:14">
      <c r="A51"/>
      <c r="B51" s="869"/>
      <c r="C51" s="870"/>
      <c r="D51" s="946" t="s">
        <v>96</v>
      </c>
      <c r="E51" s="843"/>
      <c r="F51" s="844"/>
      <c r="G51" s="844"/>
      <c r="H51" s="844"/>
      <c r="I51" s="844"/>
      <c r="J51" s="844"/>
      <c r="K51" s="844"/>
      <c r="L51" s="845"/>
      <c r="M51"/>
      <c r="N51"/>
    </row>
    <row r="52" spans="1:14">
      <c r="A52"/>
      <c r="B52" s="869"/>
      <c r="C52" s="870"/>
      <c r="D52" s="947"/>
      <c r="E52" s="846"/>
      <c r="F52" s="847"/>
      <c r="G52" s="847"/>
      <c r="H52" s="847"/>
      <c r="I52" s="847"/>
      <c r="J52" s="847"/>
      <c r="K52" s="847"/>
      <c r="L52" s="848"/>
      <c r="M52"/>
      <c r="N52"/>
    </row>
    <row r="53" spans="1:14">
      <c r="A53"/>
      <c r="B53" s="869"/>
      <c r="C53" s="870"/>
      <c r="D53" s="948"/>
      <c r="E53" s="849"/>
      <c r="F53" s="850"/>
      <c r="G53" s="850"/>
      <c r="H53" s="850"/>
      <c r="I53" s="850"/>
      <c r="J53" s="850"/>
      <c r="K53" s="850"/>
      <c r="L53" s="851"/>
      <c r="M53"/>
      <c r="N53"/>
    </row>
    <row r="54" spans="1:14">
      <c r="A54"/>
      <c r="B54" s="869"/>
      <c r="C54" s="870"/>
      <c r="D54" s="946" t="s">
        <v>97</v>
      </c>
      <c r="E54" s="949"/>
      <c r="F54" s="950"/>
      <c r="G54" s="950"/>
      <c r="H54" s="950"/>
      <c r="I54" s="950"/>
      <c r="J54" s="950"/>
      <c r="K54" s="950"/>
      <c r="L54" s="951"/>
      <c r="M54"/>
      <c r="N54"/>
    </row>
    <row r="55" spans="1:14">
      <c r="A55"/>
      <c r="B55" s="869"/>
      <c r="C55" s="870"/>
      <c r="D55" s="947"/>
      <c r="E55" s="952"/>
      <c r="F55" s="953"/>
      <c r="G55" s="953"/>
      <c r="H55" s="953"/>
      <c r="I55" s="953"/>
      <c r="J55" s="953"/>
      <c r="K55" s="953"/>
      <c r="L55" s="954"/>
      <c r="M55"/>
      <c r="N55"/>
    </row>
    <row r="56" spans="1:14">
      <c r="A56"/>
      <c r="B56" s="869"/>
      <c r="C56" s="870"/>
      <c r="D56" s="947"/>
      <c r="E56" s="952"/>
      <c r="F56" s="953"/>
      <c r="G56" s="953"/>
      <c r="H56" s="953"/>
      <c r="I56" s="953"/>
      <c r="J56" s="953"/>
      <c r="K56" s="953"/>
      <c r="L56" s="954"/>
      <c r="M56"/>
      <c r="N56"/>
    </row>
    <row r="57" spans="1:14">
      <c r="A57"/>
      <c r="B57" s="869"/>
      <c r="C57" s="870"/>
      <c r="D57" s="947"/>
      <c r="E57" s="952"/>
      <c r="F57" s="953"/>
      <c r="G57" s="953"/>
      <c r="H57" s="953"/>
      <c r="I57" s="953"/>
      <c r="J57" s="953"/>
      <c r="K57" s="953"/>
      <c r="L57" s="954"/>
      <c r="M57"/>
      <c r="N57"/>
    </row>
    <row r="58" spans="1:14" s="22" customFormat="1">
      <c r="A58" s="270"/>
      <c r="B58" s="871"/>
      <c r="C58" s="872"/>
      <c r="D58" s="948"/>
      <c r="E58" s="955"/>
      <c r="F58" s="956"/>
      <c r="G58" s="956"/>
      <c r="H58" s="956"/>
      <c r="I58" s="956"/>
      <c r="J58" s="956"/>
      <c r="K58" s="956"/>
      <c r="L58" s="957"/>
      <c r="M58" s="270"/>
      <c r="N58" s="270"/>
    </row>
    <row r="59" spans="1:14" s="22" customFormat="1" ht="14">
      <c r="A59" s="270"/>
      <c r="B59" s="277"/>
      <c r="C59" s="270"/>
      <c r="D59" s="270"/>
      <c r="E59" s="270"/>
      <c r="F59" s="270"/>
      <c r="G59" s="270"/>
      <c r="H59" s="270"/>
      <c r="I59" s="270"/>
      <c r="J59" s="270"/>
      <c r="K59" s="270"/>
      <c r="L59" s="270"/>
      <c r="M59" s="270"/>
      <c r="N59" s="270"/>
    </row>
    <row r="60" spans="1:14" s="22" customFormat="1" ht="14">
      <c r="A60" s="270"/>
      <c r="B60" s="277"/>
      <c r="C60" s="270"/>
      <c r="D60" s="270"/>
      <c r="E60" s="270"/>
      <c r="F60" s="270"/>
      <c r="G60" s="270"/>
      <c r="H60" s="270"/>
      <c r="I60" s="270"/>
      <c r="J60" s="270"/>
      <c r="K60" s="270"/>
      <c r="L60" s="270"/>
      <c r="M60" s="270"/>
      <c r="N60" s="270"/>
    </row>
    <row r="61" spans="1:14" s="22" customFormat="1" ht="14">
      <c r="A61" s="270"/>
      <c r="B61" s="276" t="s">
        <v>98</v>
      </c>
      <c r="C61" s="270"/>
      <c r="D61" s="270"/>
      <c r="E61" s="270"/>
      <c r="F61" s="270"/>
      <c r="G61" s="270"/>
      <c r="H61" s="270"/>
      <c r="I61" s="270"/>
      <c r="J61" s="270"/>
      <c r="K61" s="270"/>
      <c r="L61" s="270"/>
      <c r="M61" s="270"/>
      <c r="N61" s="270"/>
    </row>
    <row r="62" spans="1:14" ht="19">
      <c r="A62" s="715" t="s">
        <v>99</v>
      </c>
      <c r="B62" s="715"/>
      <c r="C62" s="715"/>
      <c r="D62" s="715"/>
      <c r="E62" s="715"/>
      <c r="F62" s="715"/>
      <c r="G62" s="715"/>
      <c r="H62" s="715"/>
      <c r="I62" s="715"/>
      <c r="J62" s="715"/>
      <c r="K62" s="715"/>
      <c r="L62" s="715"/>
      <c r="M62" s="715"/>
      <c r="N62" s="715"/>
    </row>
    <row r="63" spans="1:14" ht="22.5" customHeight="1"/>
  </sheetData>
  <sheetProtection sheet="1" selectLockedCells="1"/>
  <mergeCells count="34">
    <mergeCell ref="A62:N62"/>
    <mergeCell ref="B45:C47"/>
    <mergeCell ref="D45:L47"/>
    <mergeCell ref="B48:C58"/>
    <mergeCell ref="D48:D50"/>
    <mergeCell ref="E48:E50"/>
    <mergeCell ref="D51:D53"/>
    <mergeCell ref="E51:L53"/>
    <mergeCell ref="D54:D58"/>
    <mergeCell ref="E54:L58"/>
    <mergeCell ref="F48:L50"/>
    <mergeCell ref="B28:C30"/>
    <mergeCell ref="D28:L30"/>
    <mergeCell ref="B31:C41"/>
    <mergeCell ref="D31:D33"/>
    <mergeCell ref="E31:E33"/>
    <mergeCell ref="D34:D36"/>
    <mergeCell ref="E34:L36"/>
    <mergeCell ref="D37:D41"/>
    <mergeCell ref="E37:L41"/>
    <mergeCell ref="F31:L33"/>
    <mergeCell ref="K1:M1"/>
    <mergeCell ref="K2:M4"/>
    <mergeCell ref="A7:M7"/>
    <mergeCell ref="B18:C23"/>
    <mergeCell ref="D18:E20"/>
    <mergeCell ref="F18:L20"/>
    <mergeCell ref="D21:E23"/>
    <mergeCell ref="F21:L23"/>
    <mergeCell ref="B9:C14"/>
    <mergeCell ref="D9:E11"/>
    <mergeCell ref="F9:L11"/>
    <mergeCell ref="D12:E14"/>
    <mergeCell ref="F12:L14"/>
  </mergeCells>
  <phoneticPr fontId="10"/>
  <conditionalFormatting sqref="D9:L11">
    <cfRule type="expression" dxfId="248" priority="16">
      <formula>$D$12="○"</formula>
    </cfRule>
  </conditionalFormatting>
  <conditionalFormatting sqref="D12:L14">
    <cfRule type="expression" dxfId="247" priority="17">
      <formula>$D$9="○"</formula>
    </cfRule>
  </conditionalFormatting>
  <conditionalFormatting sqref="D18:L20">
    <cfRule type="expression" dxfId="246" priority="26">
      <formula>$D$21="○"</formula>
    </cfRule>
  </conditionalFormatting>
  <conditionalFormatting sqref="D21:L23">
    <cfRule type="expression" dxfId="245" priority="25">
      <formula>$D$18="○"</formula>
    </cfRule>
  </conditionalFormatting>
  <conditionalFormatting sqref="D28:L30">
    <cfRule type="expression" dxfId="244" priority="11">
      <formula>OR(AND($D$9="○",$D$18="○"),AND($D$12="○",$D$18="○"))</formula>
    </cfRule>
  </conditionalFormatting>
  <conditionalFormatting sqref="D45:L47">
    <cfRule type="expression" dxfId="243" priority="15">
      <formula>AND($D$9="○",$D$18="○")</formula>
    </cfRule>
    <cfRule type="expression" dxfId="242" priority="30" stopIfTrue="1">
      <formula>OR($D$12,AND($D$9,$D$21))="○"</formula>
    </cfRule>
  </conditionalFormatting>
  <conditionalFormatting sqref="E31:E33">
    <cfRule type="expression" dxfId="241" priority="10">
      <formula>OR(AND($D$9="○",$D$18="○"),AND($D$12="○",$D$18="○"))</formula>
    </cfRule>
  </conditionalFormatting>
  <conditionalFormatting sqref="E34:L41">
    <cfRule type="expression" dxfId="240" priority="9">
      <formula>OR(AND($D$9="○",$D$18="○"),AND($D$12="○",$D$18="○"))</formula>
    </cfRule>
  </conditionalFormatting>
  <conditionalFormatting sqref="E48:L58">
    <cfRule type="expression" dxfId="239" priority="2">
      <formula>AND($D$9="○",$D$18="○")</formula>
    </cfRule>
  </conditionalFormatting>
  <conditionalFormatting sqref="F31">
    <cfRule type="expression" dxfId="238" priority="23" stopIfTrue="1">
      <formula>$D$21="○"</formula>
    </cfRule>
    <cfRule type="expression" dxfId="237" priority="24" stopIfTrue="1">
      <formula>OR(AND($D$9="○",$D$18="○"),AND($D$12="○",$D$18="○"))</formula>
    </cfRule>
  </conditionalFormatting>
  <conditionalFormatting sqref="F31:L33">
    <cfRule type="cellIs" dxfId="236" priority="8" operator="between">
      <formula>43586</formula>
      <formula>43830</formula>
    </cfRule>
  </conditionalFormatting>
  <conditionalFormatting sqref="F48:L50">
    <cfRule type="cellIs" dxfId="235" priority="5" operator="between">
      <formula>43586</formula>
      <formula>43830</formula>
    </cfRule>
  </conditionalFormatting>
  <dataValidations count="3">
    <dataValidation type="list" allowBlank="1" showInputMessage="1" showErrorMessage="1" sqref="D20:E20 D23:E23 D11:E11 D14:E14" xr:uid="{00000000-0002-0000-0600-000000000000}">
      <formula1>$N$18:$N$19</formula1>
    </dataValidation>
    <dataValidation type="list" allowBlank="1" showInputMessage="1" showErrorMessage="1" sqref="D18:E19 D21:E22 D9:E10 D12:E13" xr:uid="{00000000-0002-0000-0600-000001000000}">
      <formula1>"○"</formula1>
    </dataValidation>
    <dataValidation allowBlank="1" showInputMessage="1" showErrorMessage="1" prompt="入力方法_x000a_【例】_x000a_2018/10/10_x000a_平成30年10月10日_x000a_H30.10.10" sqref="F31:K32" xr:uid="{00000000-0002-0000-0600-000002000000}"/>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8"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pageSetUpPr fitToPage="1"/>
  </sheetPr>
  <dimension ref="A1:BO66"/>
  <sheetViews>
    <sheetView showGridLines="0" zoomScale="80" zoomScaleNormal="80" zoomScaleSheetLayoutView="100" workbookViewId="0">
      <selection activeCell="X8" sqref="X8:AF8"/>
    </sheetView>
  </sheetViews>
  <sheetFormatPr defaultColWidth="3.453125" defaultRowHeight="17.25" customHeight="1"/>
  <cols>
    <col min="1" max="1" width="2.453125" style="9" customWidth="1"/>
    <col min="2" max="3" width="3.453125" style="12" customWidth="1"/>
    <col min="4" max="7" width="3.453125" style="9" customWidth="1"/>
    <col min="8" max="8" width="3.453125" style="12" customWidth="1"/>
    <col min="9" max="24" width="3.453125" style="9" customWidth="1"/>
    <col min="25" max="27" width="3.453125" style="11" customWidth="1"/>
    <col min="28" max="34" width="3.453125" style="9"/>
    <col min="35" max="35" width="2.453125" style="9" customWidth="1"/>
    <col min="36" max="36" width="3.7265625" style="9" customWidth="1"/>
    <col min="37" max="42" width="3.453125" style="64"/>
    <col min="43" max="44" width="0" style="64" hidden="1" customWidth="1"/>
    <col min="45" max="45" width="10.6328125" style="64" hidden="1" customWidth="1"/>
    <col min="46" max="16384" width="3.453125" style="64"/>
  </cols>
  <sheetData>
    <row r="1" spans="1:36" ht="30" customHeight="1">
      <c r="A1" s="380"/>
      <c r="B1" s="33"/>
      <c r="C1" s="33"/>
      <c r="D1" s="20"/>
      <c r="E1" s="20"/>
      <c r="F1" s="20"/>
      <c r="G1" s="20"/>
      <c r="H1" s="33"/>
      <c r="I1" s="20"/>
      <c r="J1" s="20"/>
      <c r="K1" s="20"/>
      <c r="L1" s="20"/>
      <c r="M1" s="20"/>
      <c r="N1" s="20"/>
      <c r="O1" s="20"/>
      <c r="P1" s="20"/>
      <c r="Q1" s="20"/>
      <c r="R1" s="20"/>
      <c r="S1" s="20"/>
      <c r="T1" s="20"/>
      <c r="U1" s="20"/>
      <c r="V1" s="20"/>
      <c r="W1" s="20"/>
      <c r="X1" s="20"/>
      <c r="Y1" s="281"/>
      <c r="Z1" s="281"/>
      <c r="AA1" s="281"/>
      <c r="AB1" s="820" t="s">
        <v>542</v>
      </c>
      <c r="AC1" s="820"/>
      <c r="AD1" s="820"/>
      <c r="AE1" s="820"/>
      <c r="AF1" s="820"/>
      <c r="AG1" s="820"/>
      <c r="AH1" s="820"/>
      <c r="AI1" s="20"/>
    </row>
    <row r="2" spans="1:36" ht="17.25" customHeight="1">
      <c r="A2" s="380"/>
      <c r="B2" s="33"/>
      <c r="C2" s="33"/>
      <c r="D2" s="20"/>
      <c r="E2" s="20"/>
      <c r="F2" s="20"/>
      <c r="G2" s="20"/>
      <c r="H2" s="33"/>
      <c r="I2" s="20"/>
      <c r="J2" s="20"/>
      <c r="K2" s="20"/>
      <c r="L2" s="20"/>
      <c r="M2" s="20"/>
      <c r="N2" s="20"/>
      <c r="O2" s="20"/>
      <c r="P2" s="20"/>
      <c r="Q2" s="20"/>
      <c r="R2" s="20"/>
      <c r="S2" s="20"/>
      <c r="T2" s="20"/>
      <c r="U2" s="20"/>
      <c r="V2" s="20"/>
      <c r="W2" s="20"/>
      <c r="X2" s="20"/>
      <c r="Y2" s="281"/>
      <c r="Z2" s="281"/>
      <c r="AA2" s="281"/>
      <c r="AB2" s="768" t="s">
        <v>100</v>
      </c>
      <c r="AC2" s="768"/>
      <c r="AD2" s="768"/>
      <c r="AE2" s="768"/>
      <c r="AF2" s="768"/>
      <c r="AG2" s="768"/>
      <c r="AH2" s="768"/>
      <c r="AI2" s="20"/>
    </row>
    <row r="3" spans="1:36" ht="23.25" customHeight="1">
      <c r="A3" s="380"/>
      <c r="B3" s="33"/>
      <c r="C3" s="33"/>
      <c r="D3" s="20"/>
      <c r="E3" s="20"/>
      <c r="F3" s="20"/>
      <c r="G3" s="20"/>
      <c r="H3" s="33"/>
      <c r="I3" s="20"/>
      <c r="J3" s="20"/>
      <c r="K3" s="20"/>
      <c r="L3" s="20"/>
      <c r="M3" s="20"/>
      <c r="N3" s="20"/>
      <c r="O3" s="20"/>
      <c r="P3" s="20"/>
      <c r="Q3" s="20"/>
      <c r="R3" s="20"/>
      <c r="S3" s="20"/>
      <c r="T3" s="20"/>
      <c r="U3" s="20"/>
      <c r="V3" s="20"/>
      <c r="W3" s="20"/>
      <c r="X3" s="20"/>
      <c r="Y3" s="281"/>
      <c r="Z3" s="281"/>
      <c r="AA3" s="281"/>
      <c r="AB3" s="768"/>
      <c r="AC3" s="768"/>
      <c r="AD3" s="768"/>
      <c r="AE3" s="768"/>
      <c r="AF3" s="768"/>
      <c r="AG3" s="768"/>
      <c r="AH3" s="768"/>
      <c r="AI3" s="20"/>
    </row>
    <row r="4" spans="1:36" ht="17.25" customHeight="1">
      <c r="A4" s="380"/>
      <c r="B4" s="33"/>
      <c r="C4" s="33"/>
      <c r="D4" s="20"/>
      <c r="E4" s="20"/>
      <c r="F4" s="20"/>
      <c r="G4" s="20"/>
      <c r="H4" s="33"/>
      <c r="I4" s="20"/>
      <c r="J4" s="20"/>
      <c r="K4" s="20"/>
      <c r="L4" s="20"/>
      <c r="M4" s="20"/>
      <c r="N4" s="20"/>
      <c r="O4" s="20"/>
      <c r="P4" s="20"/>
      <c r="Q4" s="20"/>
      <c r="R4" s="20"/>
      <c r="S4" s="20"/>
      <c r="T4" s="20"/>
      <c r="U4" s="20"/>
      <c r="V4" s="20"/>
      <c r="W4" s="20"/>
      <c r="X4" s="20"/>
      <c r="Y4" s="281"/>
      <c r="Z4" s="281"/>
      <c r="AA4" s="281"/>
      <c r="AB4" s="768"/>
      <c r="AC4" s="768"/>
      <c r="AD4" s="768"/>
      <c r="AE4" s="768"/>
      <c r="AF4" s="768"/>
      <c r="AG4" s="768"/>
      <c r="AH4" s="768"/>
      <c r="AI4" s="281"/>
    </row>
    <row r="5" spans="1:36" ht="23.25" customHeight="1">
      <c r="A5" s="380"/>
      <c r="B5" s="33"/>
      <c r="C5" s="33"/>
      <c r="D5" s="20"/>
      <c r="E5" s="20"/>
      <c r="F5" s="20"/>
      <c r="G5" s="20"/>
      <c r="H5" s="33"/>
      <c r="I5" s="20"/>
      <c r="J5" s="20"/>
      <c r="K5" s="20"/>
      <c r="L5" s="20"/>
      <c r="M5" s="20"/>
      <c r="N5" s="20"/>
      <c r="O5" s="20"/>
      <c r="P5" s="20"/>
      <c r="Q5" s="20"/>
      <c r="R5" s="20"/>
      <c r="S5" s="20"/>
      <c r="T5" s="20"/>
      <c r="U5" s="20"/>
      <c r="V5" s="20"/>
      <c r="W5" s="20"/>
      <c r="X5" s="20"/>
      <c r="Y5" s="281"/>
      <c r="Z5" s="281"/>
      <c r="AA5" s="281"/>
      <c r="AB5" s="20"/>
      <c r="AC5" s="20"/>
      <c r="AD5" s="20"/>
      <c r="AE5" s="281"/>
      <c r="AF5" s="281"/>
      <c r="AG5" s="281"/>
      <c r="AH5" s="281"/>
      <c r="AI5" s="281"/>
    </row>
    <row r="6" spans="1:36" ht="23.25" customHeight="1">
      <c r="A6" s="380"/>
      <c r="B6" s="769" t="s">
        <v>101</v>
      </c>
      <c r="C6" s="769"/>
      <c r="D6" s="769"/>
      <c r="E6" s="769"/>
      <c r="F6" s="769"/>
      <c r="G6" s="769"/>
      <c r="H6" s="769"/>
      <c r="I6" s="769"/>
      <c r="J6" s="769"/>
      <c r="K6" s="769"/>
      <c r="L6" s="769"/>
      <c r="M6" s="769"/>
      <c r="N6" s="769"/>
      <c r="O6" s="769"/>
      <c r="P6" s="769"/>
      <c r="Q6" s="769"/>
      <c r="R6" s="769"/>
      <c r="S6" s="769"/>
      <c r="T6" s="769"/>
      <c r="U6" s="769"/>
      <c r="V6" s="769"/>
      <c r="W6" s="769"/>
      <c r="X6" s="769"/>
      <c r="Y6" s="769"/>
      <c r="Z6" s="769"/>
      <c r="AA6" s="769"/>
      <c r="AB6" s="769"/>
      <c r="AC6" s="769"/>
      <c r="AD6" s="769"/>
      <c r="AE6" s="769"/>
      <c r="AF6" s="769"/>
      <c r="AG6" s="769"/>
      <c r="AH6" s="769"/>
      <c r="AI6" s="20"/>
    </row>
    <row r="7" spans="1:36" ht="23.25" customHeight="1">
      <c r="A7" s="380"/>
      <c r="B7" s="33"/>
      <c r="C7" s="33"/>
      <c r="D7" s="20"/>
      <c r="E7" s="20"/>
      <c r="F7" s="20"/>
      <c r="G7" s="20"/>
      <c r="H7" s="33"/>
      <c r="I7" s="20"/>
      <c r="J7" s="20"/>
      <c r="K7" s="20"/>
      <c r="L7" s="20"/>
      <c r="M7" s="20"/>
      <c r="N7" s="20"/>
      <c r="O7" s="20"/>
      <c r="P7" s="20"/>
      <c r="Q7" s="282"/>
      <c r="R7" s="282"/>
      <c r="S7" s="282"/>
      <c r="T7" s="282"/>
      <c r="U7" s="282"/>
      <c r="V7" s="282"/>
      <c r="W7" s="282"/>
      <c r="X7" s="282"/>
      <c r="Y7" s="282"/>
      <c r="Z7" s="282"/>
      <c r="AA7" s="282"/>
      <c r="AB7" s="282"/>
      <c r="AC7" s="282"/>
      <c r="AD7" s="282"/>
      <c r="AE7" s="282"/>
      <c r="AF7" s="282"/>
      <c r="AG7" s="282"/>
      <c r="AH7" s="282"/>
      <c r="AI7" s="20"/>
    </row>
    <row r="8" spans="1:36" ht="23.25" customHeight="1">
      <c r="A8" s="380"/>
      <c r="B8" s="33"/>
      <c r="C8" s="33"/>
      <c r="D8" s="20"/>
      <c r="E8" s="20"/>
      <c r="F8" s="20"/>
      <c r="G8" s="20"/>
      <c r="H8" s="33"/>
      <c r="I8" s="20"/>
      <c r="J8" s="20"/>
      <c r="K8" s="20"/>
      <c r="L8" s="20"/>
      <c r="M8" s="20"/>
      <c r="N8" s="20"/>
      <c r="O8" s="20"/>
      <c r="P8" s="20"/>
      <c r="Q8" s="282"/>
      <c r="R8" s="282"/>
      <c r="S8" s="282"/>
      <c r="T8" s="282"/>
      <c r="U8" s="961"/>
      <c r="V8" s="961"/>
      <c r="W8" s="961"/>
      <c r="X8" s="962"/>
      <c r="Y8" s="962"/>
      <c r="Z8" s="962"/>
      <c r="AA8" s="962"/>
      <c r="AB8" s="962"/>
      <c r="AC8" s="962"/>
      <c r="AD8" s="962"/>
      <c r="AE8" s="962"/>
      <c r="AF8" s="962"/>
      <c r="AG8" s="282"/>
      <c r="AH8" s="282"/>
      <c r="AI8" s="20"/>
    </row>
    <row r="9" spans="1:36" ht="23.25" customHeight="1">
      <c r="A9" s="380"/>
      <c r="B9" s="33"/>
      <c r="C9" s="33"/>
      <c r="D9" s="126"/>
      <c r="E9" s="126"/>
      <c r="F9" s="126"/>
      <c r="G9" s="126"/>
      <c r="H9" s="126"/>
      <c r="I9" s="963" t="s">
        <v>304</v>
      </c>
      <c r="J9" s="964"/>
      <c r="K9" s="964"/>
      <c r="L9" s="964"/>
      <c r="M9" s="967"/>
      <c r="N9" s="968"/>
      <c r="O9" s="968"/>
      <c r="P9" s="968"/>
      <c r="Q9" s="968"/>
      <c r="R9" s="968"/>
      <c r="S9" s="968"/>
      <c r="T9" s="968"/>
      <c r="U9" s="968"/>
      <c r="V9" s="968"/>
      <c r="W9" s="968"/>
      <c r="X9" s="968"/>
      <c r="Y9" s="968"/>
      <c r="Z9" s="968"/>
      <c r="AA9" s="969"/>
      <c r="AB9" s="127"/>
      <c r="AC9" s="127"/>
      <c r="AD9" s="127"/>
      <c r="AE9" s="127"/>
      <c r="AF9" s="127"/>
      <c r="AG9" s="296"/>
      <c r="AH9" s="296"/>
      <c r="AI9" s="20"/>
    </row>
    <row r="10" spans="1:36" ht="23.25" customHeight="1">
      <c r="A10" s="380"/>
      <c r="B10" s="33"/>
      <c r="C10" s="33"/>
      <c r="D10" s="126"/>
      <c r="E10" s="126"/>
      <c r="F10" s="126"/>
      <c r="G10" s="126"/>
      <c r="H10" s="126"/>
      <c r="I10" s="965"/>
      <c r="J10" s="966"/>
      <c r="K10" s="966"/>
      <c r="L10" s="966"/>
      <c r="M10" s="970"/>
      <c r="N10" s="971"/>
      <c r="O10" s="971"/>
      <c r="P10" s="971"/>
      <c r="Q10" s="971"/>
      <c r="R10" s="971"/>
      <c r="S10" s="971"/>
      <c r="T10" s="971"/>
      <c r="U10" s="971"/>
      <c r="V10" s="971"/>
      <c r="W10" s="971"/>
      <c r="X10" s="971"/>
      <c r="Y10" s="971"/>
      <c r="Z10" s="971"/>
      <c r="AA10" s="972"/>
      <c r="AB10" s="127"/>
      <c r="AC10" s="127"/>
      <c r="AD10" s="127"/>
      <c r="AE10" s="127"/>
      <c r="AF10" s="127"/>
      <c r="AG10" s="296"/>
      <c r="AH10" s="296"/>
      <c r="AI10" s="20"/>
    </row>
    <row r="11" spans="1:36" ht="23.25" customHeight="1">
      <c r="A11" s="380"/>
      <c r="B11" s="284"/>
      <c r="C11" s="284"/>
      <c r="D11" s="284"/>
      <c r="E11" s="284"/>
      <c r="F11" s="284"/>
      <c r="G11" s="284"/>
      <c r="H11" s="19"/>
      <c r="I11" s="19"/>
      <c r="J11" s="19"/>
      <c r="K11" s="19"/>
      <c r="L11" s="19"/>
      <c r="M11" s="19"/>
      <c r="N11" s="19"/>
      <c r="O11" s="19"/>
      <c r="P11" s="19"/>
      <c r="Q11" s="19"/>
      <c r="R11" s="19"/>
      <c r="S11" s="19"/>
      <c r="T11" s="19"/>
      <c r="U11" s="19"/>
      <c r="V11" s="19"/>
      <c r="W11" s="19"/>
      <c r="X11" s="984"/>
      <c r="Y11" s="984"/>
      <c r="Z11" s="984"/>
      <c r="AA11" s="984"/>
      <c r="AB11" s="984"/>
      <c r="AC11" s="984"/>
      <c r="AD11" s="984"/>
      <c r="AE11" s="984"/>
      <c r="AF11" s="984"/>
      <c r="AG11" s="20"/>
      <c r="AH11" s="20"/>
      <c r="AI11" s="20"/>
    </row>
    <row r="12" spans="1:36" s="60" customFormat="1" ht="23.25" customHeight="1">
      <c r="A12" s="111"/>
      <c r="B12" s="282"/>
      <c r="C12" s="282"/>
      <c r="D12" s="284"/>
      <c r="E12" s="284"/>
      <c r="F12" s="284"/>
      <c r="G12" s="284"/>
      <c r="H12" s="27"/>
      <c r="I12" s="27"/>
      <c r="J12" s="27"/>
      <c r="K12" s="27"/>
      <c r="L12" s="27"/>
      <c r="M12" s="27"/>
      <c r="N12" s="27"/>
      <c r="O12" s="27"/>
      <c r="P12" s="27"/>
      <c r="Q12" s="27"/>
      <c r="R12" s="27"/>
      <c r="S12" s="27"/>
      <c r="T12" s="27"/>
      <c r="U12" s="27"/>
      <c r="V12" s="27"/>
      <c r="W12" s="27"/>
      <c r="X12"/>
      <c r="Y12"/>
      <c r="Z12"/>
      <c r="AA12"/>
      <c r="AB12"/>
      <c r="AC12"/>
      <c r="AD12"/>
      <c r="AE12"/>
      <c r="AF12"/>
      <c r="AG12"/>
      <c r="AH12"/>
      <c r="AI12"/>
      <c r="AJ12" s="1"/>
    </row>
    <row r="13" spans="1:36" ht="23.25" customHeight="1">
      <c r="A13" s="380"/>
      <c r="B13"/>
      <c r="C13"/>
      <c r="D13"/>
      <c r="E13"/>
      <c r="F13"/>
      <c r="G13"/>
      <c r="H13"/>
      <c r="I13" s="836" t="s">
        <v>66</v>
      </c>
      <c r="J13" s="985"/>
      <c r="K13" s="985"/>
      <c r="L13" s="837"/>
      <c r="M13" s="988"/>
      <c r="N13" s="989"/>
      <c r="O13" s="989"/>
      <c r="P13" s="990"/>
      <c r="Q13" s="794" t="s">
        <v>73</v>
      </c>
      <c r="R13" s="794"/>
      <c r="S13" s="794"/>
      <c r="T13" s="794"/>
      <c r="U13" s="794"/>
      <c r="V13" s="794"/>
      <c r="W13" s="794"/>
      <c r="X13" s="794"/>
      <c r="Y13" s="794"/>
      <c r="Z13" s="794"/>
      <c r="AA13" s="794"/>
      <c r="AB13" s="274"/>
      <c r="AC13" s="274"/>
      <c r="AD13"/>
      <c r="AE13"/>
      <c r="AF13"/>
      <c r="AG13"/>
      <c r="AH13"/>
      <c r="AI13" s="20"/>
    </row>
    <row r="14" spans="1:36" s="65" customFormat="1" ht="23.25" customHeight="1">
      <c r="A14" s="407"/>
      <c r="B14"/>
      <c r="C14"/>
      <c r="D14"/>
      <c r="E14"/>
      <c r="F14"/>
      <c r="G14"/>
      <c r="H14"/>
      <c r="I14" s="838"/>
      <c r="J14" s="986"/>
      <c r="K14" s="986"/>
      <c r="L14" s="839"/>
      <c r="M14" s="991"/>
      <c r="N14" s="992"/>
      <c r="O14" s="992"/>
      <c r="P14" s="993"/>
      <c r="Q14" s="794"/>
      <c r="R14" s="794"/>
      <c r="S14" s="794"/>
      <c r="T14" s="794"/>
      <c r="U14" s="794"/>
      <c r="V14" s="794"/>
      <c r="W14" s="794"/>
      <c r="X14" s="794"/>
      <c r="Y14" s="794"/>
      <c r="Z14" s="794"/>
      <c r="AA14" s="794"/>
      <c r="AB14"/>
      <c r="AC14"/>
      <c r="AD14"/>
      <c r="AE14"/>
      <c r="AF14"/>
      <c r="AG14"/>
      <c r="AH14"/>
      <c r="AI14" s="412"/>
      <c r="AJ14" s="12"/>
    </row>
    <row r="15" spans="1:36" ht="23.25" customHeight="1">
      <c r="A15" s="380"/>
      <c r="B15"/>
      <c r="C15"/>
      <c r="D15"/>
      <c r="E15"/>
      <c r="F15"/>
      <c r="G15"/>
      <c r="H15"/>
      <c r="I15" s="838"/>
      <c r="J15" s="986"/>
      <c r="K15" s="986"/>
      <c r="L15" s="839"/>
      <c r="M15" s="988"/>
      <c r="N15" s="989"/>
      <c r="O15" s="989"/>
      <c r="P15" s="990"/>
      <c r="Q15" s="994" t="s">
        <v>8</v>
      </c>
      <c r="R15" s="994"/>
      <c r="S15" s="994"/>
      <c r="T15" s="994"/>
      <c r="U15" s="994"/>
      <c r="V15" s="994"/>
      <c r="W15" s="994"/>
      <c r="X15" s="994"/>
      <c r="Y15" s="994"/>
      <c r="Z15" s="994"/>
      <c r="AA15" s="994"/>
      <c r="AB15"/>
      <c r="AC15"/>
      <c r="AD15"/>
      <c r="AE15"/>
      <c r="AF15"/>
      <c r="AG15"/>
      <c r="AH15"/>
      <c r="AI15" s="20"/>
    </row>
    <row r="16" spans="1:36" ht="23.25" customHeight="1">
      <c r="A16" s="380"/>
      <c r="B16"/>
      <c r="C16"/>
      <c r="D16"/>
      <c r="E16"/>
      <c r="F16"/>
      <c r="G16"/>
      <c r="H16"/>
      <c r="I16" s="840"/>
      <c r="J16" s="987"/>
      <c r="K16" s="987"/>
      <c r="L16" s="841"/>
      <c r="M16" s="991"/>
      <c r="N16" s="992"/>
      <c r="O16" s="992"/>
      <c r="P16" s="993"/>
      <c r="Q16" s="994"/>
      <c r="R16" s="994"/>
      <c r="S16" s="994"/>
      <c r="T16" s="994"/>
      <c r="U16" s="994"/>
      <c r="V16" s="994"/>
      <c r="W16" s="994"/>
      <c r="X16" s="994"/>
      <c r="Y16" s="994"/>
      <c r="Z16" s="994"/>
      <c r="AA16" s="994"/>
      <c r="AB16"/>
      <c r="AC16"/>
      <c r="AD16"/>
      <c r="AE16"/>
      <c r="AF16"/>
      <c r="AG16"/>
      <c r="AH16"/>
      <c r="AI16" s="20"/>
    </row>
    <row r="17" spans="1:35" ht="23.25" customHeight="1">
      <c r="A17" s="380"/>
      <c r="B17" s="20"/>
      <c r="C17" s="20"/>
      <c r="D17" s="20"/>
      <c r="E17" s="20"/>
      <c r="F17" s="20"/>
      <c r="G17" s="20"/>
      <c r="H17" s="33"/>
      <c r="I17" s="20"/>
      <c r="J17" s="20"/>
      <c r="K17" s="20"/>
      <c r="L17" s="20"/>
      <c r="M17" s="297" t="str">
        <f>IF(COUNTBLANK(M13:P16)=16,"　↑　該当する方に○",IF(COUNTBLANK(M13:P16)=14,"　↑　どちらか一方に○",""))</f>
        <v>　↑　該当する方に○</v>
      </c>
      <c r="N17" s="298"/>
      <c r="O17" s="298"/>
      <c r="P17" s="285"/>
      <c r="Q17" s="285"/>
      <c r="R17" s="285"/>
      <c r="S17" s="285"/>
      <c r="T17" s="286"/>
      <c r="U17" s="286"/>
      <c r="V17" s="286"/>
      <c r="W17" s="286"/>
      <c r="X17" s="20"/>
      <c r="Y17" s="281"/>
      <c r="Z17" s="281"/>
      <c r="AA17" s="281"/>
      <c r="AB17" s="20"/>
      <c r="AC17" s="20"/>
      <c r="AD17" s="20"/>
      <c r="AE17" s="20"/>
      <c r="AF17" s="20"/>
      <c r="AG17" s="20"/>
      <c r="AH17" s="20"/>
      <c r="AI17" s="20"/>
    </row>
    <row r="18" spans="1:35" ht="23.25" customHeight="1">
      <c r="A18" s="380"/>
      <c r="B18" s="20"/>
      <c r="C18" s="20"/>
      <c r="D18" s="20"/>
      <c r="E18" s="20"/>
      <c r="F18" s="20"/>
      <c r="G18" s="20"/>
      <c r="H18" s="33"/>
      <c r="I18" s="20"/>
      <c r="J18" s="20"/>
      <c r="K18" s="20"/>
      <c r="L18" s="20"/>
      <c r="M18" s="286"/>
      <c r="N18" s="20"/>
      <c r="O18" s="20"/>
      <c r="P18" s="286"/>
      <c r="Q18" s="286"/>
      <c r="R18" s="286"/>
      <c r="S18" s="286"/>
      <c r="T18" s="286"/>
      <c r="U18" s="286"/>
      <c r="V18" s="286"/>
      <c r="W18" s="286"/>
      <c r="X18" s="20"/>
      <c r="Y18" s="281"/>
      <c r="Z18" s="281"/>
      <c r="AA18" s="281"/>
      <c r="AB18" s="20"/>
      <c r="AC18" s="20"/>
      <c r="AD18" s="20"/>
      <c r="AE18" s="20"/>
      <c r="AF18" s="20"/>
      <c r="AG18" s="20"/>
      <c r="AH18" s="20"/>
      <c r="AI18" s="20"/>
    </row>
    <row r="19" spans="1:35" ht="23.25" customHeight="1">
      <c r="A19" s="380"/>
      <c r="B19" s="20"/>
      <c r="C19" s="20"/>
      <c r="D19" s="20"/>
      <c r="E19" s="20"/>
      <c r="F19" s="20"/>
      <c r="G19" s="20"/>
      <c r="H19" s="33"/>
      <c r="I19" s="20"/>
      <c r="J19" s="20"/>
      <c r="K19" s="20"/>
      <c r="L19" s="20"/>
      <c r="M19" s="20"/>
      <c r="N19" s="20"/>
      <c r="O19" s="20"/>
      <c r="P19" s="287"/>
      <c r="Q19" s="287"/>
      <c r="R19" s="287"/>
      <c r="S19" s="287"/>
      <c r="T19" s="287"/>
      <c r="U19" s="287"/>
      <c r="V19" s="287"/>
      <c r="W19" s="287"/>
      <c r="X19" s="20"/>
      <c r="Y19" s="281"/>
      <c r="Z19" s="281"/>
      <c r="AA19" s="281"/>
      <c r="AB19" s="20"/>
      <c r="AC19" s="20"/>
      <c r="AD19" s="20"/>
      <c r="AE19" s="20"/>
      <c r="AF19" s="20"/>
      <c r="AG19" s="20"/>
      <c r="AH19" s="20"/>
      <c r="AI19" s="20"/>
    </row>
    <row r="20" spans="1:35" ht="23.25" customHeight="1">
      <c r="A20" s="380"/>
      <c r="B20" s="20"/>
      <c r="C20" s="20"/>
      <c r="D20" s="20"/>
      <c r="E20" s="20"/>
      <c r="F20" s="20"/>
      <c r="G20" s="20"/>
      <c r="H20" s="33"/>
      <c r="I20" s="20"/>
      <c r="J20" s="20"/>
      <c r="K20" s="20"/>
      <c r="L20" s="20"/>
      <c r="M20" s="20"/>
      <c r="N20" s="20"/>
      <c r="O20" s="20"/>
      <c r="P20" s="287"/>
      <c r="Q20" s="287"/>
      <c r="R20" s="287"/>
      <c r="S20" s="287"/>
      <c r="T20" s="287"/>
      <c r="U20" s="287"/>
      <c r="V20" s="287"/>
      <c r="W20" s="287"/>
      <c r="X20" s="20"/>
      <c r="Y20" s="281"/>
      <c r="Z20" s="281"/>
      <c r="AA20" s="281"/>
      <c r="AB20" s="20"/>
      <c r="AC20" s="20"/>
      <c r="AD20" s="20"/>
      <c r="AE20" s="20"/>
      <c r="AF20" s="20"/>
      <c r="AG20" s="20"/>
      <c r="AH20" s="20"/>
      <c r="AI20" s="20"/>
    </row>
    <row r="21" spans="1:35" ht="23.25" customHeight="1">
      <c r="A21" s="380"/>
      <c r="B21" s="18" t="s">
        <v>7</v>
      </c>
      <c r="C21" s="20"/>
      <c r="D21" s="20"/>
      <c r="E21" s="20"/>
      <c r="F21" s="20"/>
      <c r="G21" s="20"/>
      <c r="H21" s="33"/>
      <c r="I21" s="20"/>
      <c r="J21" s="20"/>
      <c r="K21" s="20"/>
      <c r="L21" s="20"/>
      <c r="M21" s="20"/>
      <c r="N21" s="20"/>
      <c r="O21" s="20"/>
      <c r="P21" s="287"/>
      <c r="Q21" s="287"/>
      <c r="R21" s="287"/>
      <c r="S21" s="287"/>
      <c r="T21" s="287"/>
      <c r="U21" s="287"/>
      <c r="V21" s="287"/>
      <c r="W21" s="287"/>
      <c r="X21" s="20"/>
      <c r="Y21" s="281"/>
      <c r="Z21" s="281"/>
      <c r="AA21" s="281"/>
      <c r="AB21" s="20"/>
      <c r="AC21" s="20"/>
      <c r="AD21" s="20"/>
      <c r="AE21" s="20"/>
      <c r="AF21" s="20"/>
      <c r="AG21" s="20"/>
      <c r="AH21" s="20"/>
      <c r="AI21" s="20"/>
    </row>
    <row r="22" spans="1:35" ht="23.25" customHeight="1">
      <c r="A22" s="380"/>
      <c r="B22" s="973" t="s">
        <v>102</v>
      </c>
      <c r="C22" s="973"/>
      <c r="D22" s="973"/>
      <c r="E22" s="973"/>
      <c r="F22" s="973"/>
      <c r="G22" s="973"/>
      <c r="H22" s="973"/>
      <c r="I22" s="973"/>
      <c r="J22" s="974"/>
      <c r="K22" s="974"/>
      <c r="L22" s="974"/>
      <c r="M22" s="974"/>
      <c r="N22" s="974"/>
      <c r="O22" s="974"/>
      <c r="P22" s="974"/>
      <c r="Q22" s="974"/>
      <c r="R22" s="974"/>
      <c r="S22" s="974"/>
      <c r="T22" s="974"/>
      <c r="U22" s="974"/>
      <c r="V22" s="974"/>
      <c r="W22" s="974"/>
      <c r="X22" s="974"/>
      <c r="Y22" s="974"/>
      <c r="Z22" s="974"/>
      <c r="AA22" s="974"/>
      <c r="AB22" s="974"/>
      <c r="AC22" s="974"/>
      <c r="AD22" s="974"/>
      <c r="AE22" s="974"/>
      <c r="AF22" s="974"/>
      <c r="AG22" s="974"/>
      <c r="AH22" s="974"/>
      <c r="AI22" s="20"/>
    </row>
    <row r="23" spans="1:35" ht="23.25" customHeight="1">
      <c r="A23" s="380"/>
      <c r="B23" s="973"/>
      <c r="C23" s="973"/>
      <c r="D23" s="973"/>
      <c r="E23" s="973"/>
      <c r="F23" s="973"/>
      <c r="G23" s="973"/>
      <c r="H23" s="973"/>
      <c r="I23" s="973"/>
      <c r="J23" s="974"/>
      <c r="K23" s="974"/>
      <c r="L23" s="974"/>
      <c r="M23" s="974"/>
      <c r="N23" s="974"/>
      <c r="O23" s="974"/>
      <c r="P23" s="974"/>
      <c r="Q23" s="974"/>
      <c r="R23" s="974"/>
      <c r="S23" s="974"/>
      <c r="T23" s="974"/>
      <c r="U23" s="974"/>
      <c r="V23" s="974"/>
      <c r="W23" s="974"/>
      <c r="X23" s="974"/>
      <c r="Y23" s="974"/>
      <c r="Z23" s="974"/>
      <c r="AA23" s="974"/>
      <c r="AB23" s="974"/>
      <c r="AC23" s="974"/>
      <c r="AD23" s="974"/>
      <c r="AE23" s="974"/>
      <c r="AF23" s="974"/>
      <c r="AG23" s="974"/>
      <c r="AH23" s="974"/>
      <c r="AI23" s="20"/>
    </row>
    <row r="24" spans="1:35" ht="23.25" customHeight="1">
      <c r="A24" s="380"/>
      <c r="B24" s="973" t="s">
        <v>103</v>
      </c>
      <c r="C24" s="973"/>
      <c r="D24" s="973"/>
      <c r="E24" s="973"/>
      <c r="F24" s="973"/>
      <c r="G24" s="973"/>
      <c r="H24" s="973"/>
      <c r="I24" s="973"/>
      <c r="J24" s="975"/>
      <c r="K24" s="976"/>
      <c r="L24" s="976"/>
      <c r="M24" s="976"/>
      <c r="N24" s="976"/>
      <c r="O24" s="976"/>
      <c r="P24" s="976"/>
      <c r="Q24" s="976"/>
      <c r="R24" s="976"/>
      <c r="S24" s="976"/>
      <c r="T24" s="976"/>
      <c r="U24" s="976"/>
      <c r="V24" s="976"/>
      <c r="W24" s="976"/>
      <c r="X24" s="976"/>
      <c r="Y24" s="976"/>
      <c r="Z24" s="976"/>
      <c r="AA24" s="976"/>
      <c r="AB24" s="976"/>
      <c r="AC24" s="976"/>
      <c r="AD24" s="976"/>
      <c r="AE24" s="976"/>
      <c r="AF24" s="976"/>
      <c r="AG24" s="976"/>
      <c r="AH24" s="977"/>
      <c r="AI24" s="20"/>
    </row>
    <row r="25" spans="1:35" ht="23.25" customHeight="1">
      <c r="A25" s="380"/>
      <c r="B25" s="973"/>
      <c r="C25" s="973"/>
      <c r="D25" s="973"/>
      <c r="E25" s="973"/>
      <c r="F25" s="973"/>
      <c r="G25" s="973"/>
      <c r="H25" s="973"/>
      <c r="I25" s="973"/>
      <c r="J25" s="978"/>
      <c r="K25" s="979"/>
      <c r="L25" s="979"/>
      <c r="M25" s="979"/>
      <c r="N25" s="979"/>
      <c r="O25" s="979"/>
      <c r="P25" s="979"/>
      <c r="Q25" s="979"/>
      <c r="R25" s="979"/>
      <c r="S25" s="979"/>
      <c r="T25" s="979"/>
      <c r="U25" s="979"/>
      <c r="V25" s="979"/>
      <c r="W25" s="979"/>
      <c r="X25" s="979"/>
      <c r="Y25" s="979"/>
      <c r="Z25" s="979"/>
      <c r="AA25" s="979"/>
      <c r="AB25" s="979"/>
      <c r="AC25" s="979"/>
      <c r="AD25" s="979"/>
      <c r="AE25" s="979"/>
      <c r="AF25" s="979"/>
      <c r="AG25" s="979"/>
      <c r="AH25" s="980"/>
      <c r="AI25" s="20"/>
    </row>
    <row r="26" spans="1:35" ht="23.25" customHeight="1">
      <c r="A26" s="380"/>
      <c r="B26" s="973"/>
      <c r="C26" s="973"/>
      <c r="D26" s="973"/>
      <c r="E26" s="973"/>
      <c r="F26" s="973"/>
      <c r="G26" s="973"/>
      <c r="H26" s="973"/>
      <c r="I26" s="973"/>
      <c r="J26" s="978"/>
      <c r="K26" s="979"/>
      <c r="L26" s="979"/>
      <c r="M26" s="979"/>
      <c r="N26" s="979"/>
      <c r="O26" s="979"/>
      <c r="P26" s="979"/>
      <c r="Q26" s="979"/>
      <c r="R26" s="979"/>
      <c r="S26" s="979"/>
      <c r="T26" s="979"/>
      <c r="U26" s="979"/>
      <c r="V26" s="979"/>
      <c r="W26" s="979"/>
      <c r="X26" s="979"/>
      <c r="Y26" s="979"/>
      <c r="Z26" s="979"/>
      <c r="AA26" s="979"/>
      <c r="AB26" s="979"/>
      <c r="AC26" s="979"/>
      <c r="AD26" s="979"/>
      <c r="AE26" s="979"/>
      <c r="AF26" s="979"/>
      <c r="AG26" s="979"/>
      <c r="AH26" s="980"/>
      <c r="AI26" s="20"/>
    </row>
    <row r="27" spans="1:35" ht="23.25" customHeight="1">
      <c r="A27" s="380"/>
      <c r="B27" s="973"/>
      <c r="C27" s="973"/>
      <c r="D27" s="973"/>
      <c r="E27" s="973"/>
      <c r="F27" s="973"/>
      <c r="G27" s="973"/>
      <c r="H27" s="973"/>
      <c r="I27" s="973"/>
      <c r="J27" s="981"/>
      <c r="K27" s="982"/>
      <c r="L27" s="982"/>
      <c r="M27" s="982"/>
      <c r="N27" s="982"/>
      <c r="O27" s="982"/>
      <c r="P27" s="982"/>
      <c r="Q27" s="982"/>
      <c r="R27" s="982"/>
      <c r="S27" s="982"/>
      <c r="T27" s="982"/>
      <c r="U27" s="982"/>
      <c r="V27" s="982"/>
      <c r="W27" s="982"/>
      <c r="X27" s="982"/>
      <c r="Y27" s="982"/>
      <c r="Z27" s="982"/>
      <c r="AA27" s="982"/>
      <c r="AB27" s="982"/>
      <c r="AC27" s="982"/>
      <c r="AD27" s="982"/>
      <c r="AE27" s="982"/>
      <c r="AF27" s="982"/>
      <c r="AG27" s="982"/>
      <c r="AH27" s="983"/>
      <c r="AI27" s="20"/>
    </row>
    <row r="28" spans="1:35" ht="23.25" customHeight="1">
      <c r="A28" s="380"/>
      <c r="B28" s="20"/>
      <c r="C28" s="20"/>
      <c r="D28" s="20"/>
      <c r="E28" s="20"/>
      <c r="F28" s="20"/>
      <c r="G28" s="20"/>
      <c r="H28" s="33"/>
      <c r="I28" s="20"/>
      <c r="J28" s="20"/>
      <c r="K28" s="20"/>
      <c r="L28" s="20"/>
      <c r="M28" s="20"/>
      <c r="N28" s="20"/>
      <c r="O28" s="20"/>
      <c r="P28" s="287"/>
      <c r="Q28" s="287"/>
      <c r="R28" s="287"/>
      <c r="S28" s="287"/>
      <c r="T28" s="287"/>
      <c r="U28" s="287"/>
      <c r="V28" s="287"/>
      <c r="W28" s="287"/>
      <c r="X28" s="20"/>
      <c r="Y28" s="281"/>
      <c r="Z28" s="281"/>
      <c r="AA28" s="281"/>
      <c r="AB28" s="20"/>
      <c r="AC28" s="20"/>
      <c r="AD28" s="20"/>
      <c r="AE28" s="20"/>
      <c r="AF28" s="20"/>
      <c r="AG28" s="20"/>
      <c r="AH28" s="20"/>
      <c r="AI28" s="20"/>
    </row>
    <row r="29" spans="1:35" ht="12.75" customHeight="1">
      <c r="A29" s="380"/>
      <c r="B29" s="1021" t="s">
        <v>63</v>
      </c>
      <c r="C29" s="1022"/>
      <c r="D29" s="1025" t="s">
        <v>62</v>
      </c>
      <c r="E29" s="1026"/>
      <c r="F29" s="1026"/>
      <c r="G29" s="1027"/>
      <c r="H29" s="1031" t="s">
        <v>61</v>
      </c>
      <c r="I29" s="1032"/>
      <c r="J29" s="1025" t="s">
        <v>60</v>
      </c>
      <c r="K29" s="1026"/>
      <c r="L29" s="1026"/>
      <c r="M29" s="1027"/>
      <c r="N29" s="1026" t="s">
        <v>59</v>
      </c>
      <c r="O29" s="1026"/>
      <c r="P29" s="1026"/>
      <c r="Q29" s="1026"/>
      <c r="R29" s="1026"/>
      <c r="S29" s="1027"/>
      <c r="T29" s="1025" t="s">
        <v>58</v>
      </c>
      <c r="U29" s="1026"/>
      <c r="V29" s="1026"/>
      <c r="W29" s="1026"/>
      <c r="X29" s="1026"/>
      <c r="Y29" s="1027"/>
      <c r="Z29" s="1045" t="s">
        <v>104</v>
      </c>
      <c r="AA29" s="1045"/>
      <c r="AB29" s="1045"/>
      <c r="AC29" s="1045"/>
      <c r="AD29" s="1046"/>
      <c r="AE29" s="1047" t="s">
        <v>57</v>
      </c>
      <c r="AF29" s="1048"/>
      <c r="AG29" s="1047" t="s">
        <v>105</v>
      </c>
      <c r="AH29" s="1048"/>
      <c r="AI29" s="20"/>
    </row>
    <row r="30" spans="1:35" ht="12.75" customHeight="1">
      <c r="A30" s="380"/>
      <c r="B30" s="1023"/>
      <c r="C30" s="1024"/>
      <c r="D30" s="1028"/>
      <c r="E30" s="1029"/>
      <c r="F30" s="1029"/>
      <c r="G30" s="1030"/>
      <c r="H30" s="1033"/>
      <c r="I30" s="1034"/>
      <c r="J30" s="1028"/>
      <c r="K30" s="1029"/>
      <c r="L30" s="1029"/>
      <c r="M30" s="1030"/>
      <c r="N30" s="1029"/>
      <c r="O30" s="1029"/>
      <c r="P30" s="1029"/>
      <c r="Q30" s="1029"/>
      <c r="R30" s="1029"/>
      <c r="S30" s="1030"/>
      <c r="T30" s="1028"/>
      <c r="U30" s="1029"/>
      <c r="V30" s="1029"/>
      <c r="W30" s="1029"/>
      <c r="X30" s="1029"/>
      <c r="Y30" s="1030"/>
      <c r="Z30" s="1051" t="s">
        <v>106</v>
      </c>
      <c r="AA30" s="1051"/>
      <c r="AB30" s="1051"/>
      <c r="AC30" s="1051"/>
      <c r="AD30" s="1052"/>
      <c r="AE30" s="1049"/>
      <c r="AF30" s="1050"/>
      <c r="AG30" s="1049"/>
      <c r="AH30" s="1050"/>
      <c r="AI30" s="20"/>
    </row>
    <row r="31" spans="1:35" ht="12.75" customHeight="1">
      <c r="A31" s="380"/>
      <c r="B31" s="995"/>
      <c r="C31" s="996"/>
      <c r="D31" s="999"/>
      <c r="E31" s="1000"/>
      <c r="F31" s="1000"/>
      <c r="G31" s="1001"/>
      <c r="H31" s="1005"/>
      <c r="I31" s="1006"/>
      <c r="J31" s="1009"/>
      <c r="K31" s="1010"/>
      <c r="L31" s="1010"/>
      <c r="M31" s="1011"/>
      <c r="N31" s="999"/>
      <c r="O31" s="1000"/>
      <c r="P31" s="1000"/>
      <c r="Q31" s="1000"/>
      <c r="R31" s="1000"/>
      <c r="S31" s="1001"/>
      <c r="T31" s="1015"/>
      <c r="U31" s="1016"/>
      <c r="V31" s="1016"/>
      <c r="W31" s="1016"/>
      <c r="X31" s="1016"/>
      <c r="Y31" s="1017"/>
      <c r="Z31" s="1035"/>
      <c r="AA31" s="1035"/>
      <c r="AB31" s="28" t="s">
        <v>107</v>
      </c>
      <c r="AC31" s="1035"/>
      <c r="AD31" s="1036"/>
      <c r="AE31" s="1037"/>
      <c r="AF31" s="1038"/>
      <c r="AG31" s="1041"/>
      <c r="AH31" s="1042"/>
      <c r="AI31" s="20"/>
    </row>
    <row r="32" spans="1:35" ht="12.75" customHeight="1">
      <c r="A32" s="380"/>
      <c r="B32" s="997"/>
      <c r="C32" s="998"/>
      <c r="D32" s="1002"/>
      <c r="E32" s="1003"/>
      <c r="F32" s="1003"/>
      <c r="G32" s="1004"/>
      <c r="H32" s="1007"/>
      <c r="I32" s="1008"/>
      <c r="J32" s="1012"/>
      <c r="K32" s="1013"/>
      <c r="L32" s="1013"/>
      <c r="M32" s="1014"/>
      <c r="N32" s="1002"/>
      <c r="O32" s="1003"/>
      <c r="P32" s="1003"/>
      <c r="Q32" s="1003"/>
      <c r="R32" s="1003"/>
      <c r="S32" s="1004"/>
      <c r="T32" s="1018"/>
      <c r="U32" s="1019"/>
      <c r="V32" s="1019"/>
      <c r="W32" s="1019"/>
      <c r="X32" s="1019"/>
      <c r="Y32" s="1020"/>
      <c r="Z32" s="1043"/>
      <c r="AA32" s="1043"/>
      <c r="AB32" s="29" t="s">
        <v>107</v>
      </c>
      <c r="AC32" s="1043"/>
      <c r="AD32" s="1040"/>
      <c r="AE32" s="1039"/>
      <c r="AF32" s="1040"/>
      <c r="AG32" s="1039"/>
      <c r="AH32" s="1044"/>
      <c r="AI32" s="20"/>
    </row>
    <row r="33" spans="1:35" ht="12.75" customHeight="1">
      <c r="A33" s="380"/>
      <c r="B33" s="995"/>
      <c r="C33" s="996"/>
      <c r="D33" s="999"/>
      <c r="E33" s="1000"/>
      <c r="F33" s="1000"/>
      <c r="G33" s="1001"/>
      <c r="H33" s="1005"/>
      <c r="I33" s="1006"/>
      <c r="J33" s="1009"/>
      <c r="K33" s="1010"/>
      <c r="L33" s="1010"/>
      <c r="M33" s="1011"/>
      <c r="N33" s="999"/>
      <c r="O33" s="1000"/>
      <c r="P33" s="1000"/>
      <c r="Q33" s="1000"/>
      <c r="R33" s="1000"/>
      <c r="S33" s="1001"/>
      <c r="T33" s="1015"/>
      <c r="U33" s="1016"/>
      <c r="V33" s="1016"/>
      <c r="W33" s="1016"/>
      <c r="X33" s="1016"/>
      <c r="Y33" s="1017"/>
      <c r="Z33" s="1035"/>
      <c r="AA33" s="1035"/>
      <c r="AB33" s="28" t="s">
        <v>107</v>
      </c>
      <c r="AC33" s="1035"/>
      <c r="AD33" s="1036"/>
      <c r="AE33" s="1037"/>
      <c r="AF33" s="1038"/>
      <c r="AG33" s="1041"/>
      <c r="AH33" s="1042"/>
      <c r="AI33" s="20"/>
    </row>
    <row r="34" spans="1:35" ht="12.75" customHeight="1">
      <c r="A34" s="380"/>
      <c r="B34" s="997"/>
      <c r="C34" s="998"/>
      <c r="D34" s="1002"/>
      <c r="E34" s="1003"/>
      <c r="F34" s="1003"/>
      <c r="G34" s="1004"/>
      <c r="H34" s="1007"/>
      <c r="I34" s="1008"/>
      <c r="J34" s="1012"/>
      <c r="K34" s="1013"/>
      <c r="L34" s="1013"/>
      <c r="M34" s="1014"/>
      <c r="N34" s="1002"/>
      <c r="O34" s="1003"/>
      <c r="P34" s="1003"/>
      <c r="Q34" s="1003"/>
      <c r="R34" s="1003"/>
      <c r="S34" s="1004"/>
      <c r="T34" s="1018"/>
      <c r="U34" s="1019"/>
      <c r="V34" s="1019"/>
      <c r="W34" s="1019"/>
      <c r="X34" s="1019"/>
      <c r="Y34" s="1020"/>
      <c r="Z34" s="1043"/>
      <c r="AA34" s="1043"/>
      <c r="AB34" s="29" t="s">
        <v>107</v>
      </c>
      <c r="AC34" s="1043"/>
      <c r="AD34" s="1040"/>
      <c r="AE34" s="1039"/>
      <c r="AF34" s="1040"/>
      <c r="AG34" s="1039"/>
      <c r="AH34" s="1044"/>
      <c r="AI34" s="20"/>
    </row>
    <row r="35" spans="1:35" ht="12.75" customHeight="1">
      <c r="A35" s="380"/>
      <c r="B35" s="995"/>
      <c r="C35" s="996"/>
      <c r="D35" s="999"/>
      <c r="E35" s="1000"/>
      <c r="F35" s="1000"/>
      <c r="G35" s="1001"/>
      <c r="H35" s="1005"/>
      <c r="I35" s="1006"/>
      <c r="J35" s="1009"/>
      <c r="K35" s="1010"/>
      <c r="L35" s="1010"/>
      <c r="M35" s="1011"/>
      <c r="N35" s="999"/>
      <c r="O35" s="1000"/>
      <c r="P35" s="1000"/>
      <c r="Q35" s="1000"/>
      <c r="R35" s="1000"/>
      <c r="S35" s="1001"/>
      <c r="T35" s="1015"/>
      <c r="U35" s="1016"/>
      <c r="V35" s="1016"/>
      <c r="W35" s="1016"/>
      <c r="X35" s="1016"/>
      <c r="Y35" s="1017"/>
      <c r="Z35" s="1035"/>
      <c r="AA35" s="1035"/>
      <c r="AB35" s="28" t="s">
        <v>107</v>
      </c>
      <c r="AC35" s="1035"/>
      <c r="AD35" s="1036"/>
      <c r="AE35" s="1037"/>
      <c r="AF35" s="1038"/>
      <c r="AG35" s="1041"/>
      <c r="AH35" s="1042"/>
      <c r="AI35" s="20"/>
    </row>
    <row r="36" spans="1:35" ht="12.75" customHeight="1">
      <c r="A36" s="380"/>
      <c r="B36" s="997"/>
      <c r="C36" s="998"/>
      <c r="D36" s="1002"/>
      <c r="E36" s="1003"/>
      <c r="F36" s="1003"/>
      <c r="G36" s="1004"/>
      <c r="H36" s="1007"/>
      <c r="I36" s="1008"/>
      <c r="J36" s="1012"/>
      <c r="K36" s="1013"/>
      <c r="L36" s="1013"/>
      <c r="M36" s="1014"/>
      <c r="N36" s="1002"/>
      <c r="O36" s="1003"/>
      <c r="P36" s="1003"/>
      <c r="Q36" s="1003"/>
      <c r="R36" s="1003"/>
      <c r="S36" s="1004"/>
      <c r="T36" s="1018"/>
      <c r="U36" s="1019"/>
      <c r="V36" s="1019"/>
      <c r="W36" s="1019"/>
      <c r="X36" s="1019"/>
      <c r="Y36" s="1020"/>
      <c r="Z36" s="1043"/>
      <c r="AA36" s="1043"/>
      <c r="AB36" s="29" t="s">
        <v>107</v>
      </c>
      <c r="AC36" s="1043"/>
      <c r="AD36" s="1040"/>
      <c r="AE36" s="1039"/>
      <c r="AF36" s="1040"/>
      <c r="AG36" s="1039"/>
      <c r="AH36" s="1044"/>
      <c r="AI36" s="20"/>
    </row>
    <row r="37" spans="1:35" ht="12.75" customHeight="1">
      <c r="A37" s="380"/>
      <c r="B37" s="995"/>
      <c r="C37" s="996"/>
      <c r="D37" s="999"/>
      <c r="E37" s="1000"/>
      <c r="F37" s="1000"/>
      <c r="G37" s="1001"/>
      <c r="H37" s="1005"/>
      <c r="I37" s="1006"/>
      <c r="J37" s="1009"/>
      <c r="K37" s="1010"/>
      <c r="L37" s="1010"/>
      <c r="M37" s="1011"/>
      <c r="N37" s="999"/>
      <c r="O37" s="1000"/>
      <c r="P37" s="1000"/>
      <c r="Q37" s="1000"/>
      <c r="R37" s="1000"/>
      <c r="S37" s="1001"/>
      <c r="T37" s="1015"/>
      <c r="U37" s="1016"/>
      <c r="V37" s="1016"/>
      <c r="W37" s="1016"/>
      <c r="X37" s="1016"/>
      <c r="Y37" s="1017"/>
      <c r="Z37" s="1035"/>
      <c r="AA37" s="1035"/>
      <c r="AB37" s="28" t="s">
        <v>107</v>
      </c>
      <c r="AC37" s="1035"/>
      <c r="AD37" s="1036"/>
      <c r="AE37" s="1037"/>
      <c r="AF37" s="1038"/>
      <c r="AG37" s="1041"/>
      <c r="AH37" s="1042"/>
      <c r="AI37" s="20"/>
    </row>
    <row r="38" spans="1:35" ht="12.75" customHeight="1">
      <c r="A38" s="380"/>
      <c r="B38" s="997"/>
      <c r="C38" s="998"/>
      <c r="D38" s="1002"/>
      <c r="E38" s="1003"/>
      <c r="F38" s="1003"/>
      <c r="G38" s="1004"/>
      <c r="H38" s="1007"/>
      <c r="I38" s="1008"/>
      <c r="J38" s="1012"/>
      <c r="K38" s="1013"/>
      <c r="L38" s="1013"/>
      <c r="M38" s="1014"/>
      <c r="N38" s="1002"/>
      <c r="O38" s="1003"/>
      <c r="P38" s="1003"/>
      <c r="Q38" s="1003"/>
      <c r="R38" s="1003"/>
      <c r="S38" s="1004"/>
      <c r="T38" s="1018"/>
      <c r="U38" s="1019"/>
      <c r="V38" s="1019"/>
      <c r="W38" s="1019"/>
      <c r="X38" s="1019"/>
      <c r="Y38" s="1020"/>
      <c r="Z38" s="1043"/>
      <c r="AA38" s="1043"/>
      <c r="AB38" s="29" t="s">
        <v>107</v>
      </c>
      <c r="AC38" s="1043"/>
      <c r="AD38" s="1040"/>
      <c r="AE38" s="1039"/>
      <c r="AF38" s="1040"/>
      <c r="AG38" s="1039"/>
      <c r="AH38" s="1044"/>
      <c r="AI38" s="20"/>
    </row>
    <row r="39" spans="1:35" ht="12.75" customHeight="1">
      <c r="A39" s="380"/>
      <c r="B39" s="995"/>
      <c r="C39" s="996"/>
      <c r="D39" s="999"/>
      <c r="E39" s="1000"/>
      <c r="F39" s="1000"/>
      <c r="G39" s="1001"/>
      <c r="H39" s="1005"/>
      <c r="I39" s="1006"/>
      <c r="J39" s="1009"/>
      <c r="K39" s="1010"/>
      <c r="L39" s="1010"/>
      <c r="M39" s="1011"/>
      <c r="N39" s="999"/>
      <c r="O39" s="1000"/>
      <c r="P39" s="1000"/>
      <c r="Q39" s="1000"/>
      <c r="R39" s="1000"/>
      <c r="S39" s="1001"/>
      <c r="T39" s="1015"/>
      <c r="U39" s="1016"/>
      <c r="V39" s="1016"/>
      <c r="W39" s="1016"/>
      <c r="X39" s="1016"/>
      <c r="Y39" s="1017"/>
      <c r="Z39" s="1035"/>
      <c r="AA39" s="1035"/>
      <c r="AB39" s="28" t="s">
        <v>107</v>
      </c>
      <c r="AC39" s="1035"/>
      <c r="AD39" s="1036"/>
      <c r="AE39" s="1037"/>
      <c r="AF39" s="1038"/>
      <c r="AG39" s="1041"/>
      <c r="AH39" s="1042"/>
      <c r="AI39" s="20"/>
    </row>
    <row r="40" spans="1:35" ht="12.75" customHeight="1">
      <c r="A40" s="380"/>
      <c r="B40" s="997"/>
      <c r="C40" s="998"/>
      <c r="D40" s="1002"/>
      <c r="E40" s="1003"/>
      <c r="F40" s="1003"/>
      <c r="G40" s="1004"/>
      <c r="H40" s="1007"/>
      <c r="I40" s="1008"/>
      <c r="J40" s="1012"/>
      <c r="K40" s="1013"/>
      <c r="L40" s="1013"/>
      <c r="M40" s="1014"/>
      <c r="N40" s="1002"/>
      <c r="O40" s="1003"/>
      <c r="P40" s="1003"/>
      <c r="Q40" s="1003"/>
      <c r="R40" s="1003"/>
      <c r="S40" s="1004"/>
      <c r="T40" s="1018"/>
      <c r="U40" s="1019"/>
      <c r="V40" s="1019"/>
      <c r="W40" s="1019"/>
      <c r="X40" s="1019"/>
      <c r="Y40" s="1020"/>
      <c r="Z40" s="1043"/>
      <c r="AA40" s="1043"/>
      <c r="AB40" s="29" t="s">
        <v>107</v>
      </c>
      <c r="AC40" s="1043"/>
      <c r="AD40" s="1040"/>
      <c r="AE40" s="1039"/>
      <c r="AF40" s="1040"/>
      <c r="AG40" s="1039"/>
      <c r="AH40" s="1044"/>
      <c r="AI40" s="20"/>
    </row>
    <row r="41" spans="1:35" ht="12.75" customHeight="1">
      <c r="A41" s="380"/>
      <c r="B41" s="995"/>
      <c r="C41" s="996"/>
      <c r="D41" s="999"/>
      <c r="E41" s="1000"/>
      <c r="F41" s="1000"/>
      <c r="G41" s="1001"/>
      <c r="H41" s="1005"/>
      <c r="I41" s="1006"/>
      <c r="J41" s="1009"/>
      <c r="K41" s="1010"/>
      <c r="L41" s="1010"/>
      <c r="M41" s="1011"/>
      <c r="N41" s="999"/>
      <c r="O41" s="1000"/>
      <c r="P41" s="1000"/>
      <c r="Q41" s="1000"/>
      <c r="R41" s="1000"/>
      <c r="S41" s="1001"/>
      <c r="T41" s="1015"/>
      <c r="U41" s="1016"/>
      <c r="V41" s="1016"/>
      <c r="W41" s="1016"/>
      <c r="X41" s="1016"/>
      <c r="Y41" s="1017"/>
      <c r="Z41" s="1035"/>
      <c r="AA41" s="1035"/>
      <c r="AB41" s="28" t="s">
        <v>107</v>
      </c>
      <c r="AC41" s="1035"/>
      <c r="AD41" s="1036"/>
      <c r="AE41" s="1037"/>
      <c r="AF41" s="1038"/>
      <c r="AG41" s="1041"/>
      <c r="AH41" s="1042"/>
      <c r="AI41" s="20"/>
    </row>
    <row r="42" spans="1:35" ht="12.75" customHeight="1">
      <c r="A42" s="380"/>
      <c r="B42" s="997"/>
      <c r="C42" s="998"/>
      <c r="D42" s="1002"/>
      <c r="E42" s="1003"/>
      <c r="F42" s="1003"/>
      <c r="G42" s="1004"/>
      <c r="H42" s="1007"/>
      <c r="I42" s="1008"/>
      <c r="J42" s="1012"/>
      <c r="K42" s="1013"/>
      <c r="L42" s="1013"/>
      <c r="M42" s="1014"/>
      <c r="N42" s="1002"/>
      <c r="O42" s="1003"/>
      <c r="P42" s="1003"/>
      <c r="Q42" s="1003"/>
      <c r="R42" s="1003"/>
      <c r="S42" s="1004"/>
      <c r="T42" s="1018"/>
      <c r="U42" s="1019"/>
      <c r="V42" s="1019"/>
      <c r="W42" s="1019"/>
      <c r="X42" s="1019"/>
      <c r="Y42" s="1020"/>
      <c r="Z42" s="1043"/>
      <c r="AA42" s="1043"/>
      <c r="AB42" s="29" t="s">
        <v>107</v>
      </c>
      <c r="AC42" s="1043"/>
      <c r="AD42" s="1040"/>
      <c r="AE42" s="1039"/>
      <c r="AF42" s="1040"/>
      <c r="AG42" s="1039"/>
      <c r="AH42" s="1044"/>
      <c r="AI42" s="20"/>
    </row>
    <row r="43" spans="1:35" ht="12.75" customHeight="1">
      <c r="A43" s="380"/>
      <c r="B43" s="995"/>
      <c r="C43" s="996"/>
      <c r="D43" s="999"/>
      <c r="E43" s="1000"/>
      <c r="F43" s="1000"/>
      <c r="G43" s="1001"/>
      <c r="H43" s="1005"/>
      <c r="I43" s="1006"/>
      <c r="J43" s="1009"/>
      <c r="K43" s="1010"/>
      <c r="L43" s="1010"/>
      <c r="M43" s="1011"/>
      <c r="N43" s="999"/>
      <c r="O43" s="1000"/>
      <c r="P43" s="1000"/>
      <c r="Q43" s="1000"/>
      <c r="R43" s="1000"/>
      <c r="S43" s="1001"/>
      <c r="T43" s="1015"/>
      <c r="U43" s="1016"/>
      <c r="V43" s="1016"/>
      <c r="W43" s="1016"/>
      <c r="X43" s="1016"/>
      <c r="Y43" s="1017"/>
      <c r="Z43" s="1035"/>
      <c r="AA43" s="1035"/>
      <c r="AB43" s="28" t="s">
        <v>107</v>
      </c>
      <c r="AC43" s="1035"/>
      <c r="AD43" s="1036"/>
      <c r="AE43" s="1037"/>
      <c r="AF43" s="1038"/>
      <c r="AG43" s="1041"/>
      <c r="AH43" s="1042"/>
      <c r="AI43" s="20"/>
    </row>
    <row r="44" spans="1:35" ht="12.75" customHeight="1">
      <c r="A44" s="380"/>
      <c r="B44" s="997"/>
      <c r="C44" s="998"/>
      <c r="D44" s="1002"/>
      <c r="E44" s="1003"/>
      <c r="F44" s="1003"/>
      <c r="G44" s="1004"/>
      <c r="H44" s="1007"/>
      <c r="I44" s="1008"/>
      <c r="J44" s="1012"/>
      <c r="K44" s="1013"/>
      <c r="L44" s="1013"/>
      <c r="M44" s="1014"/>
      <c r="N44" s="1002"/>
      <c r="O44" s="1003"/>
      <c r="P44" s="1003"/>
      <c r="Q44" s="1003"/>
      <c r="R44" s="1003"/>
      <c r="S44" s="1004"/>
      <c r="T44" s="1018"/>
      <c r="U44" s="1019"/>
      <c r="V44" s="1019"/>
      <c r="W44" s="1019"/>
      <c r="X44" s="1019"/>
      <c r="Y44" s="1020"/>
      <c r="Z44" s="1043"/>
      <c r="AA44" s="1043"/>
      <c r="AB44" s="29" t="s">
        <v>107</v>
      </c>
      <c r="AC44" s="1043"/>
      <c r="AD44" s="1040"/>
      <c r="AE44" s="1039"/>
      <c r="AF44" s="1040"/>
      <c r="AG44" s="1039"/>
      <c r="AH44" s="1044"/>
      <c r="AI44" s="20"/>
    </row>
    <row r="45" spans="1:35" ht="12.75" customHeight="1">
      <c r="A45" s="380"/>
      <c r="B45" s="995"/>
      <c r="C45" s="996"/>
      <c r="D45" s="999"/>
      <c r="E45" s="1000"/>
      <c r="F45" s="1000"/>
      <c r="G45" s="1001"/>
      <c r="H45" s="1005"/>
      <c r="I45" s="1006"/>
      <c r="J45" s="1009"/>
      <c r="K45" s="1010"/>
      <c r="L45" s="1010"/>
      <c r="M45" s="1011"/>
      <c r="N45" s="999"/>
      <c r="O45" s="1000"/>
      <c r="P45" s="1000"/>
      <c r="Q45" s="1000"/>
      <c r="R45" s="1000"/>
      <c r="S45" s="1001"/>
      <c r="T45" s="1015"/>
      <c r="U45" s="1016"/>
      <c r="V45" s="1016"/>
      <c r="W45" s="1016"/>
      <c r="X45" s="1016"/>
      <c r="Y45" s="1017"/>
      <c r="Z45" s="1035"/>
      <c r="AA45" s="1035"/>
      <c r="AB45" s="28" t="s">
        <v>107</v>
      </c>
      <c r="AC45" s="1035"/>
      <c r="AD45" s="1036"/>
      <c r="AE45" s="1037"/>
      <c r="AF45" s="1038"/>
      <c r="AG45" s="1041"/>
      <c r="AH45" s="1042"/>
      <c r="AI45" s="20"/>
    </row>
    <row r="46" spans="1:35" ht="12.75" customHeight="1">
      <c r="A46" s="380"/>
      <c r="B46" s="997"/>
      <c r="C46" s="998"/>
      <c r="D46" s="1002"/>
      <c r="E46" s="1003"/>
      <c r="F46" s="1003"/>
      <c r="G46" s="1004"/>
      <c r="H46" s="1007"/>
      <c r="I46" s="1008"/>
      <c r="J46" s="1012"/>
      <c r="K46" s="1013"/>
      <c r="L46" s="1013"/>
      <c r="M46" s="1014"/>
      <c r="N46" s="1002"/>
      <c r="O46" s="1003"/>
      <c r="P46" s="1003"/>
      <c r="Q46" s="1003"/>
      <c r="R46" s="1003"/>
      <c r="S46" s="1004"/>
      <c r="T46" s="1018"/>
      <c r="U46" s="1019"/>
      <c r="V46" s="1019"/>
      <c r="W46" s="1019"/>
      <c r="X46" s="1019"/>
      <c r="Y46" s="1020"/>
      <c r="Z46" s="1043"/>
      <c r="AA46" s="1043"/>
      <c r="AB46" s="29" t="s">
        <v>107</v>
      </c>
      <c r="AC46" s="1043"/>
      <c r="AD46" s="1040"/>
      <c r="AE46" s="1039"/>
      <c r="AF46" s="1040"/>
      <c r="AG46" s="1039"/>
      <c r="AH46" s="1044"/>
      <c r="AI46" s="20"/>
    </row>
    <row r="47" spans="1:35" ht="12.75" customHeight="1">
      <c r="A47" s="380"/>
      <c r="B47" s="995"/>
      <c r="C47" s="996"/>
      <c r="D47" s="999"/>
      <c r="E47" s="1000"/>
      <c r="F47" s="1000"/>
      <c r="G47" s="1001"/>
      <c r="H47" s="1005"/>
      <c r="I47" s="1006"/>
      <c r="J47" s="1009"/>
      <c r="K47" s="1010"/>
      <c r="L47" s="1010"/>
      <c r="M47" s="1011"/>
      <c r="N47" s="999"/>
      <c r="O47" s="1000"/>
      <c r="P47" s="1000"/>
      <c r="Q47" s="1000"/>
      <c r="R47" s="1000"/>
      <c r="S47" s="1001"/>
      <c r="T47" s="1015"/>
      <c r="U47" s="1016"/>
      <c r="V47" s="1016"/>
      <c r="W47" s="1016"/>
      <c r="X47" s="1016"/>
      <c r="Y47" s="1017"/>
      <c r="Z47" s="1035"/>
      <c r="AA47" s="1035"/>
      <c r="AB47" s="28" t="s">
        <v>107</v>
      </c>
      <c r="AC47" s="1035"/>
      <c r="AD47" s="1036"/>
      <c r="AE47" s="1037"/>
      <c r="AF47" s="1038"/>
      <c r="AG47" s="1041"/>
      <c r="AH47" s="1042"/>
      <c r="AI47" s="20"/>
    </row>
    <row r="48" spans="1:35" ht="12.75" customHeight="1">
      <c r="A48" s="380"/>
      <c r="B48" s="997"/>
      <c r="C48" s="998"/>
      <c r="D48" s="1002"/>
      <c r="E48" s="1003"/>
      <c r="F48" s="1003"/>
      <c r="G48" s="1004"/>
      <c r="H48" s="1007"/>
      <c r="I48" s="1008"/>
      <c r="J48" s="1012"/>
      <c r="K48" s="1013"/>
      <c r="L48" s="1013"/>
      <c r="M48" s="1014"/>
      <c r="N48" s="1002"/>
      <c r="O48" s="1003"/>
      <c r="P48" s="1003"/>
      <c r="Q48" s="1003"/>
      <c r="R48" s="1003"/>
      <c r="S48" s="1004"/>
      <c r="T48" s="1018"/>
      <c r="U48" s="1019"/>
      <c r="V48" s="1019"/>
      <c r="W48" s="1019"/>
      <c r="X48" s="1019"/>
      <c r="Y48" s="1020"/>
      <c r="Z48" s="1043"/>
      <c r="AA48" s="1043"/>
      <c r="AB48" s="29" t="s">
        <v>107</v>
      </c>
      <c r="AC48" s="1043"/>
      <c r="AD48" s="1040"/>
      <c r="AE48" s="1039"/>
      <c r="AF48" s="1040"/>
      <c r="AG48" s="1039"/>
      <c r="AH48" s="1044"/>
      <c r="AI48" s="20"/>
    </row>
    <row r="49" spans="1:67" ht="26.25" customHeight="1">
      <c r="A49" s="380"/>
      <c r="B49" s="1053" t="s">
        <v>56</v>
      </c>
      <c r="C49" s="1054"/>
      <c r="D49" s="1054"/>
      <c r="E49" s="1054"/>
      <c r="F49" s="1054"/>
      <c r="G49" s="1055"/>
      <c r="H49" s="824">
        <f>SUM(H31:H48)</f>
        <v>0</v>
      </c>
      <c r="I49" s="1056"/>
      <c r="J49" s="1057"/>
      <c r="K49" s="1058"/>
      <c r="L49" s="1058"/>
      <c r="M49" s="1058"/>
      <c r="N49" s="1058"/>
      <c r="O49" s="1058"/>
      <c r="P49" s="1058"/>
      <c r="Q49" s="1058"/>
      <c r="R49" s="1058"/>
      <c r="S49" s="1058"/>
      <c r="T49" s="1058"/>
      <c r="U49" s="1058"/>
      <c r="V49" s="1058"/>
      <c r="W49" s="1058"/>
      <c r="X49" s="1058"/>
      <c r="Y49" s="1058"/>
      <c r="Z49" s="1058"/>
      <c r="AA49" s="1058"/>
      <c r="AB49" s="1058"/>
      <c r="AC49" s="1058"/>
      <c r="AD49" s="1058"/>
      <c r="AE49" s="1058"/>
      <c r="AF49" s="1058"/>
      <c r="AG49" s="1058"/>
      <c r="AH49" s="1059"/>
      <c r="AI49" s="20"/>
    </row>
    <row r="50" spans="1:67" s="66" customFormat="1" ht="23.25" customHeight="1">
      <c r="A50" s="293"/>
      <c r="B50" s="826" t="s">
        <v>55</v>
      </c>
      <c r="C50" s="827"/>
      <c r="D50" s="827"/>
      <c r="E50" s="827"/>
      <c r="F50" s="827"/>
      <c r="G50" s="828"/>
      <c r="H50" s="1060" t="str">
        <f>IF(COUNT(H31:H48)=0,"",ROUNDDOWN(AVERAGE(H31:H48),1))</f>
        <v/>
      </c>
      <c r="I50" s="1061"/>
      <c r="J50" s="1062" t="s">
        <v>441</v>
      </c>
      <c r="K50" s="1063"/>
      <c r="L50" s="1063"/>
      <c r="M50" s="1063"/>
      <c r="N50" s="1063"/>
      <c r="O50" s="1063"/>
      <c r="P50" s="1063"/>
      <c r="Q50" s="1063"/>
      <c r="R50" s="1063"/>
      <c r="S50" s="1063"/>
      <c r="T50" s="1063"/>
      <c r="U50" s="1063"/>
      <c r="V50" s="1063"/>
      <c r="W50" s="1063"/>
      <c r="X50" s="1063"/>
      <c r="Y50" s="1063"/>
      <c r="Z50" s="1063"/>
      <c r="AA50" s="1063"/>
      <c r="AB50" s="1063"/>
      <c r="AC50" s="1063"/>
      <c r="AD50" s="1063"/>
      <c r="AE50" s="1063"/>
      <c r="AF50" s="1063"/>
      <c r="AG50" s="1063"/>
      <c r="AH50" s="1064"/>
      <c r="AI50" s="291"/>
      <c r="AJ50" s="15"/>
    </row>
    <row r="51" spans="1:67" ht="23.25" customHeight="1">
      <c r="A51" s="380"/>
      <c r="B51" s="33"/>
      <c r="C51" s="33"/>
      <c r="D51" s="20"/>
      <c r="E51" s="20"/>
      <c r="F51" s="20"/>
      <c r="G51" s="20"/>
      <c r="H51" s="33"/>
      <c r="I51" s="20"/>
      <c r="J51" s="20"/>
      <c r="K51" s="20"/>
      <c r="L51" s="20"/>
      <c r="M51" s="20"/>
      <c r="N51" s="20"/>
      <c r="O51" s="20"/>
      <c r="P51" s="20"/>
      <c r="Q51" s="20"/>
      <c r="R51" s="20"/>
      <c r="S51" s="20"/>
      <c r="T51" s="20"/>
      <c r="U51" s="20"/>
      <c r="V51" s="20"/>
      <c r="W51" s="20"/>
      <c r="X51" s="20"/>
      <c r="Y51" s="281"/>
      <c r="Z51" s="281"/>
      <c r="AA51" s="281"/>
      <c r="AB51" s="20"/>
      <c r="AC51" s="20"/>
      <c r="AD51" s="20"/>
      <c r="AE51" s="20"/>
      <c r="AF51" s="20"/>
      <c r="AG51" s="20"/>
      <c r="AH51" s="20"/>
      <c r="AI51" s="20"/>
    </row>
    <row r="52" spans="1:67" ht="23.25" customHeight="1">
      <c r="A52" s="380"/>
      <c r="B52" s="289"/>
      <c r="C52" s="289"/>
      <c r="D52" s="276" t="s">
        <v>2</v>
      </c>
      <c r="E52" s="299"/>
      <c r="F52" s="299"/>
      <c r="G52" s="299"/>
      <c r="H52" s="300"/>
      <c r="I52" s="301"/>
      <c r="J52" s="301"/>
      <c r="K52" s="301"/>
      <c r="L52" s="301"/>
      <c r="M52" s="301"/>
      <c r="N52" s="301"/>
      <c r="O52" s="301"/>
      <c r="P52" s="301"/>
      <c r="Q52" s="301"/>
      <c r="R52" s="301"/>
      <c r="S52" s="291"/>
      <c r="T52" s="291"/>
      <c r="U52" s="291"/>
      <c r="V52" s="291"/>
      <c r="W52" s="291"/>
      <c r="X52" s="291"/>
      <c r="Y52" s="292"/>
      <c r="Z52" s="292"/>
      <c r="AA52" s="292"/>
      <c r="AB52" s="291"/>
      <c r="AC52" s="291"/>
      <c r="AD52" s="291"/>
      <c r="AE52" s="291"/>
      <c r="AF52" s="291"/>
      <c r="AG52" s="291"/>
      <c r="AH52" s="291"/>
      <c r="AI52" s="20"/>
    </row>
    <row r="53" spans="1:67" ht="23.25" customHeight="1">
      <c r="A53" s="380"/>
      <c r="B53" s="289"/>
      <c r="C53" s="289"/>
      <c r="D53" s="291"/>
      <c r="E53" s="291"/>
      <c r="F53" s="291"/>
      <c r="G53" s="291"/>
      <c r="H53" s="291"/>
      <c r="I53" s="291"/>
      <c r="J53" s="291"/>
      <c r="K53" s="291"/>
      <c r="L53" s="291"/>
      <c r="M53" s="291"/>
      <c r="N53" s="291"/>
      <c r="O53" s="291"/>
      <c r="P53" s="291"/>
      <c r="Q53" s="291"/>
      <c r="R53" s="291"/>
      <c r="S53" s="291"/>
      <c r="T53" s="291"/>
      <c r="U53" s="291"/>
      <c r="V53" s="291"/>
      <c r="W53" s="291"/>
      <c r="X53" s="291"/>
      <c r="Y53" s="292"/>
      <c r="Z53" s="292"/>
      <c r="AA53" s="292"/>
      <c r="AB53" s="291"/>
      <c r="AC53" s="291"/>
      <c r="AD53" s="291"/>
      <c r="AE53" s="291"/>
      <c r="AF53" s="291"/>
      <c r="AG53" s="291"/>
      <c r="AH53" s="291"/>
      <c r="AI53" s="20"/>
    </row>
    <row r="54" spans="1:67" ht="23.25" customHeight="1">
      <c r="A54" s="380"/>
      <c r="B54" s="289"/>
      <c r="C54" s="289"/>
      <c r="D54" s="276" t="s">
        <v>108</v>
      </c>
      <c r="E54" s="302"/>
      <c r="F54" s="302"/>
      <c r="G54" s="270"/>
      <c r="H54" s="303"/>
      <c r="I54" s="303"/>
      <c r="J54" s="303"/>
      <c r="K54" s="303"/>
      <c r="L54" s="303"/>
      <c r="M54" s="303"/>
      <c r="N54" s="303"/>
      <c r="O54" s="303"/>
      <c r="P54" s="304"/>
      <c r="Q54" s="304"/>
      <c r="R54" s="304"/>
      <c r="S54" s="304"/>
      <c r="T54" s="304"/>
      <c r="U54" s="304"/>
      <c r="V54" s="304"/>
      <c r="W54" s="304"/>
      <c r="X54" s="304"/>
      <c r="Y54" s="304"/>
      <c r="Z54" s="304"/>
      <c r="AA54" s="304"/>
      <c r="AB54" s="304"/>
      <c r="AC54" s="304"/>
      <c r="AD54" s="304"/>
      <c r="AE54" s="304"/>
      <c r="AF54" s="304"/>
      <c r="AG54" s="304"/>
      <c r="AH54" s="304"/>
      <c r="AI54" s="20"/>
      <c r="AK54" s="411"/>
      <c r="AL54" s="67"/>
      <c r="AM54" s="68"/>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row>
    <row r="55" spans="1:67" ht="23.25" customHeight="1">
      <c r="A55" s="380"/>
      <c r="B55" s="289"/>
      <c r="C55" s="289"/>
      <c r="D55" s="277" t="s">
        <v>109</v>
      </c>
      <c r="E55" s="305"/>
      <c r="F55" s="278"/>
      <c r="G55"/>
      <c r="H55" s="270"/>
      <c r="I55" s="270"/>
      <c r="J55" s="270"/>
      <c r="K55" s="270"/>
      <c r="L55" s="270"/>
      <c r="M55" s="270"/>
      <c r="N55" s="270"/>
      <c r="O55" s="270"/>
      <c r="P55" s="304"/>
      <c r="Q55" s="304"/>
      <c r="R55" s="304"/>
      <c r="S55" s="304"/>
      <c r="T55" s="304"/>
      <c r="U55" s="304"/>
      <c r="V55" s="304"/>
      <c r="W55" s="304"/>
      <c r="X55" s="304"/>
      <c r="Y55" s="304"/>
      <c r="Z55" s="304"/>
      <c r="AA55" s="304"/>
      <c r="AB55" s="304"/>
      <c r="AC55" s="304"/>
      <c r="AD55" s="304"/>
      <c r="AE55" s="304"/>
      <c r="AF55" s="304"/>
      <c r="AG55" s="304"/>
      <c r="AH55" s="304"/>
      <c r="AI55" s="20"/>
      <c r="AK55" s="70"/>
      <c r="AL55" s="70"/>
      <c r="AM55" s="68"/>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row>
    <row r="56" spans="1:67" ht="23.25" customHeight="1">
      <c r="A56" s="380"/>
      <c r="B56" s="289"/>
      <c r="C56" s="289"/>
      <c r="D56" s="277" t="s">
        <v>110</v>
      </c>
      <c r="E56" s="273"/>
      <c r="F56" s="30"/>
      <c r="G56"/>
      <c r="H56"/>
      <c r="I56"/>
      <c r="J56"/>
      <c r="K56"/>
      <c r="L56"/>
      <c r="M56"/>
      <c r="N56"/>
      <c r="O56"/>
      <c r="P56" s="304"/>
      <c r="Q56" s="304"/>
      <c r="R56" s="304"/>
      <c r="S56" s="304"/>
      <c r="T56" s="304"/>
      <c r="U56" s="304"/>
      <c r="V56" s="304"/>
      <c r="W56" s="304"/>
      <c r="X56" s="304"/>
      <c r="Y56" s="304"/>
      <c r="Z56" s="304"/>
      <c r="AA56" s="304"/>
      <c r="AB56" s="304"/>
      <c r="AC56" s="304"/>
      <c r="AD56" s="304"/>
      <c r="AE56" s="304"/>
      <c r="AF56" s="304"/>
      <c r="AG56" s="304"/>
      <c r="AH56" s="304"/>
      <c r="AI56" s="20"/>
    </row>
    <row r="57" spans="1:67" ht="16.5" customHeight="1">
      <c r="A57" s="380"/>
      <c r="B57" s="289"/>
      <c r="C57" s="289"/>
      <c r="D57" s="306"/>
      <c r="E57" s="306"/>
      <c r="F57" s="306"/>
      <c r="G57" s="304"/>
      <c r="H57" s="304"/>
      <c r="I57" s="304"/>
      <c r="J57" s="304"/>
      <c r="K57" s="304"/>
      <c r="L57" s="304"/>
      <c r="M57" s="304"/>
      <c r="N57" s="304"/>
      <c r="O57" s="304"/>
      <c r="P57" s="304"/>
      <c r="Q57" s="304"/>
      <c r="R57" s="304"/>
      <c r="S57" s="304"/>
      <c r="T57" s="304"/>
      <c r="U57" s="304"/>
      <c r="V57" s="304"/>
      <c r="W57" s="304"/>
      <c r="X57" s="304"/>
      <c r="Y57" s="304"/>
      <c r="Z57" s="304"/>
      <c r="AA57" s="304"/>
      <c r="AB57" s="304"/>
      <c r="AC57" s="304"/>
      <c r="AD57" s="304"/>
      <c r="AE57" s="304"/>
      <c r="AF57" s="304"/>
      <c r="AG57" s="304"/>
      <c r="AH57" s="304"/>
      <c r="AI57" s="20"/>
    </row>
    <row r="58" spans="1:67" s="60" customFormat="1" ht="19">
      <c r="A58" s="715" t="s">
        <v>111</v>
      </c>
      <c r="B58" s="715"/>
      <c r="C58" s="715"/>
      <c r="D58" s="715"/>
      <c r="E58" s="715"/>
      <c r="F58" s="715"/>
      <c r="G58" s="715"/>
      <c r="H58" s="715"/>
      <c r="I58" s="715"/>
      <c r="J58" s="715"/>
      <c r="K58" s="715"/>
      <c r="L58" s="715"/>
      <c r="M58" s="715"/>
      <c r="N58" s="715"/>
      <c r="O58" s="715"/>
      <c r="P58" s="715"/>
      <c r="Q58" s="715"/>
      <c r="R58" s="715"/>
      <c r="S58" s="715"/>
      <c r="T58" s="715"/>
      <c r="U58" s="715"/>
      <c r="V58" s="715"/>
      <c r="W58" s="715"/>
      <c r="X58" s="715"/>
      <c r="Y58" s="715"/>
      <c r="Z58" s="715"/>
      <c r="AA58" s="715"/>
      <c r="AB58" s="715"/>
      <c r="AC58" s="715"/>
      <c r="AD58" s="715"/>
      <c r="AE58" s="715"/>
      <c r="AF58" s="715"/>
      <c r="AG58" s="715"/>
      <c r="AH58" s="715"/>
      <c r="AI58" s="715"/>
      <c r="AJ58" s="9"/>
    </row>
    <row r="59" spans="1:67" ht="22.5" customHeight="1">
      <c r="Y59" s="410"/>
      <c r="Z59" s="410"/>
      <c r="AA59" s="410"/>
    </row>
    <row r="63" spans="1:67" ht="17.25" customHeight="1">
      <c r="AQ63" s="64" t="s">
        <v>112</v>
      </c>
      <c r="AS63" s="64" t="s">
        <v>113</v>
      </c>
    </row>
    <row r="64" spans="1:67" ht="17.25" customHeight="1">
      <c r="AQ64" s="64" t="s">
        <v>114</v>
      </c>
      <c r="AS64" s="64" t="s">
        <v>115</v>
      </c>
    </row>
    <row r="65" spans="43:45" ht="17.25" customHeight="1">
      <c r="AQ65" s="64" t="s">
        <v>116</v>
      </c>
      <c r="AS65" s="64" t="s">
        <v>117</v>
      </c>
    </row>
    <row r="66" spans="43:45" ht="9.5">
      <c r="AQ66" s="64" t="s">
        <v>118</v>
      </c>
    </row>
  </sheetData>
  <sheetProtection sheet="1" selectLockedCells="1"/>
  <mergeCells count="151">
    <mergeCell ref="A58:AI58"/>
    <mergeCell ref="B49:G49"/>
    <mergeCell ref="H49:I49"/>
    <mergeCell ref="J49:AH49"/>
    <mergeCell ref="B50:G50"/>
    <mergeCell ref="H50:I50"/>
    <mergeCell ref="J50:AH50"/>
    <mergeCell ref="Z47:AA47"/>
    <mergeCell ref="AC47:AD47"/>
    <mergeCell ref="AE47:AF48"/>
    <mergeCell ref="AG47:AH47"/>
    <mergeCell ref="Z48:AA48"/>
    <mergeCell ref="AC48:AD48"/>
    <mergeCell ref="AG48:AH48"/>
    <mergeCell ref="B47:C48"/>
    <mergeCell ref="D47:G48"/>
    <mergeCell ref="H47:I48"/>
    <mergeCell ref="J47:M48"/>
    <mergeCell ref="N47:S48"/>
    <mergeCell ref="T47:Y48"/>
    <mergeCell ref="Z45:AA45"/>
    <mergeCell ref="AC45:AD45"/>
    <mergeCell ref="AE45:AF46"/>
    <mergeCell ref="AG45:AH45"/>
    <mergeCell ref="Z46:AA46"/>
    <mergeCell ref="AC46:AD46"/>
    <mergeCell ref="AG46:AH46"/>
    <mergeCell ref="B45:C46"/>
    <mergeCell ref="D45:G46"/>
    <mergeCell ref="H45:I46"/>
    <mergeCell ref="J45:M46"/>
    <mergeCell ref="N45:S46"/>
    <mergeCell ref="T45:Y46"/>
    <mergeCell ref="Z43:AA43"/>
    <mergeCell ref="AC43:AD43"/>
    <mergeCell ref="AE43:AF44"/>
    <mergeCell ref="AG43:AH43"/>
    <mergeCell ref="Z44:AA44"/>
    <mergeCell ref="AC44:AD44"/>
    <mergeCell ref="AG44:AH44"/>
    <mergeCell ref="B43:C44"/>
    <mergeCell ref="D43:G44"/>
    <mergeCell ref="H43:I44"/>
    <mergeCell ref="J43:M44"/>
    <mergeCell ref="N43:S44"/>
    <mergeCell ref="T43:Y44"/>
    <mergeCell ref="Z41:AA41"/>
    <mergeCell ref="AC41:AD41"/>
    <mergeCell ref="AE41:AF42"/>
    <mergeCell ref="AG41:AH41"/>
    <mergeCell ref="Z42:AA42"/>
    <mergeCell ref="AC42:AD42"/>
    <mergeCell ref="AG42:AH42"/>
    <mergeCell ref="B41:C42"/>
    <mergeCell ref="D41:G42"/>
    <mergeCell ref="H41:I42"/>
    <mergeCell ref="J41:M42"/>
    <mergeCell ref="N41:S42"/>
    <mergeCell ref="T41:Y42"/>
    <mergeCell ref="Z39:AA39"/>
    <mergeCell ref="AC39:AD39"/>
    <mergeCell ref="AE39:AF40"/>
    <mergeCell ref="AG39:AH39"/>
    <mergeCell ref="Z40:AA40"/>
    <mergeCell ref="AC40:AD40"/>
    <mergeCell ref="AG40:AH40"/>
    <mergeCell ref="B39:C40"/>
    <mergeCell ref="D39:G40"/>
    <mergeCell ref="H39:I40"/>
    <mergeCell ref="J39:M40"/>
    <mergeCell ref="N39:S40"/>
    <mergeCell ref="T39:Y40"/>
    <mergeCell ref="Z37:AA37"/>
    <mergeCell ref="AC37:AD37"/>
    <mergeCell ref="AE37:AF38"/>
    <mergeCell ref="AG37:AH37"/>
    <mergeCell ref="Z38:AA38"/>
    <mergeCell ref="AC38:AD38"/>
    <mergeCell ref="AG38:AH38"/>
    <mergeCell ref="B37:C38"/>
    <mergeCell ref="D37:G38"/>
    <mergeCell ref="H37:I38"/>
    <mergeCell ref="J37:M38"/>
    <mergeCell ref="N37:S38"/>
    <mergeCell ref="T37:Y38"/>
    <mergeCell ref="AG35:AH35"/>
    <mergeCell ref="Z36:AA36"/>
    <mergeCell ref="AC36:AD36"/>
    <mergeCell ref="AG36:AH36"/>
    <mergeCell ref="B35:C36"/>
    <mergeCell ref="D35:G36"/>
    <mergeCell ref="H35:I36"/>
    <mergeCell ref="J35:M36"/>
    <mergeCell ref="N35:S36"/>
    <mergeCell ref="T35:Y36"/>
    <mergeCell ref="B33:C34"/>
    <mergeCell ref="D33:G34"/>
    <mergeCell ref="H33:I34"/>
    <mergeCell ref="J33:M34"/>
    <mergeCell ref="N33:S34"/>
    <mergeCell ref="T33:Y34"/>
    <mergeCell ref="Z35:AA35"/>
    <mergeCell ref="AC35:AD35"/>
    <mergeCell ref="AE35:AF36"/>
    <mergeCell ref="Z32:AA32"/>
    <mergeCell ref="AC32:AD32"/>
    <mergeCell ref="AG32:AH32"/>
    <mergeCell ref="Z29:AD29"/>
    <mergeCell ref="AE29:AF30"/>
    <mergeCell ref="AG29:AH30"/>
    <mergeCell ref="Z30:AD30"/>
    <mergeCell ref="Z33:AA33"/>
    <mergeCell ref="AC33:AD33"/>
    <mergeCell ref="AE33:AF34"/>
    <mergeCell ref="AG33:AH33"/>
    <mergeCell ref="Z34:AA34"/>
    <mergeCell ref="AC34:AD34"/>
    <mergeCell ref="AG34:AH34"/>
    <mergeCell ref="B24:I27"/>
    <mergeCell ref="J24:AH27"/>
    <mergeCell ref="X11:AF11"/>
    <mergeCell ref="I13:L16"/>
    <mergeCell ref="M13:P14"/>
    <mergeCell ref="Q13:AA14"/>
    <mergeCell ref="M15:P16"/>
    <mergeCell ref="Q15:AA16"/>
    <mergeCell ref="B31:C32"/>
    <mergeCell ref="D31:G32"/>
    <mergeCell ref="H31:I32"/>
    <mergeCell ref="J31:M32"/>
    <mergeCell ref="N31:S32"/>
    <mergeCell ref="T31:Y32"/>
    <mergeCell ref="B29:C30"/>
    <mergeCell ref="D29:G30"/>
    <mergeCell ref="H29:I30"/>
    <mergeCell ref="J29:M30"/>
    <mergeCell ref="N29:S30"/>
    <mergeCell ref="T29:Y30"/>
    <mergeCell ref="Z31:AA31"/>
    <mergeCell ref="AC31:AD31"/>
    <mergeCell ref="AE31:AF32"/>
    <mergeCell ref="AG31:AH31"/>
    <mergeCell ref="AB1:AH1"/>
    <mergeCell ref="AB2:AH4"/>
    <mergeCell ref="B6:AH6"/>
    <mergeCell ref="U8:W8"/>
    <mergeCell ref="X8:AF8"/>
    <mergeCell ref="I9:L10"/>
    <mergeCell ref="M9:AA10"/>
    <mergeCell ref="B22:I23"/>
    <mergeCell ref="J22:AH23"/>
  </mergeCells>
  <phoneticPr fontId="10"/>
  <conditionalFormatting sqref="B31:AH48">
    <cfRule type="expression" dxfId="234" priority="7">
      <formula>$M$15="○"</formula>
    </cfRule>
    <cfRule type="expression" dxfId="233" priority="13" stopIfTrue="1">
      <formula>$M$13="○"</formula>
    </cfRule>
  </conditionalFormatting>
  <conditionalFormatting sqref="J22:AH27">
    <cfRule type="expression" dxfId="232" priority="8">
      <formula>$M$15="○"</formula>
    </cfRule>
    <cfRule type="expression" dxfId="231" priority="9">
      <formula>$M$13="○"</formula>
    </cfRule>
  </conditionalFormatting>
  <conditionalFormatting sqref="M13:AA14">
    <cfRule type="expression" dxfId="230" priority="2">
      <formula>$M$15="○"</formula>
    </cfRule>
  </conditionalFormatting>
  <conditionalFormatting sqref="M13:AA16">
    <cfRule type="expression" dxfId="229" priority="4">
      <formula>$M$9=""</formula>
    </cfRule>
  </conditionalFormatting>
  <conditionalFormatting sqref="M15:AA16">
    <cfRule type="expression" dxfId="228" priority="1">
      <formula>$M$13="○"</formula>
    </cfRule>
  </conditionalFormatting>
  <dataValidations disablePrompts="1" count="3">
    <dataValidation type="decimal" imeMode="off" operator="greaterThan" allowBlank="1" showInputMessage="1" showErrorMessage="1" sqref="H49" xr:uid="{00000000-0002-0000-0700-000000000000}">
      <formula1>0</formula1>
    </dataValidation>
    <dataValidation type="list" allowBlank="1" showInputMessage="1" showErrorMessage="1" sqref="M13:P16" xr:uid="{00000000-0002-0000-0700-000001000000}">
      <formula1>"○"</formula1>
    </dataValidation>
    <dataValidation type="list" allowBlank="1" showInputMessage="1" showErrorMessage="1" sqref="AG31:AH48" xr:uid="{00000000-0002-0000-0700-000002000000}">
      <formula1>$AS$63:$AS$66</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colBreaks count="1" manualBreakCount="1">
    <brk id="34"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70C0"/>
    <pageSetUpPr fitToPage="1"/>
  </sheetPr>
  <dimension ref="A1:AG62"/>
  <sheetViews>
    <sheetView showGridLines="0" zoomScale="80" zoomScaleNormal="80" zoomScaleSheetLayoutView="100" workbookViewId="0">
      <selection activeCell="D9" sqref="D9:L11"/>
    </sheetView>
  </sheetViews>
  <sheetFormatPr defaultColWidth="6.453125" defaultRowHeight="13"/>
  <cols>
    <col min="1" max="2" width="6.453125" style="1"/>
    <col min="3" max="3" width="7" style="1" customWidth="1"/>
    <col min="4" max="13" width="6.453125" style="1"/>
    <col min="14" max="14" width="2.453125" style="1" customWidth="1"/>
    <col min="15" max="15" width="3.7265625" style="1" customWidth="1"/>
    <col min="16" max="21" width="6.453125" style="60"/>
    <col min="22" max="22" width="6.453125" style="60" customWidth="1"/>
    <col min="23" max="16384" width="6.453125" style="60"/>
  </cols>
  <sheetData>
    <row r="1" spans="1:33" ht="25.5">
      <c r="A1"/>
      <c r="B1"/>
      <c r="C1"/>
      <c r="D1"/>
      <c r="E1"/>
      <c r="F1"/>
      <c r="G1"/>
      <c r="H1"/>
      <c r="I1"/>
      <c r="J1" s="405"/>
      <c r="K1" s="820" t="s">
        <v>543</v>
      </c>
      <c r="L1" s="820"/>
      <c r="M1" s="820"/>
      <c r="N1"/>
      <c r="AA1" s="71"/>
      <c r="AB1" s="71"/>
      <c r="AC1" s="71"/>
      <c r="AD1" s="71"/>
      <c r="AE1" s="71"/>
      <c r="AF1" s="71"/>
      <c r="AG1" s="71"/>
    </row>
    <row r="2" spans="1:33" ht="13.5" customHeight="1">
      <c r="A2"/>
      <c r="B2"/>
      <c r="C2"/>
      <c r="D2"/>
      <c r="E2"/>
      <c r="F2"/>
      <c r="G2"/>
      <c r="H2"/>
      <c r="I2"/>
      <c r="J2"/>
      <c r="K2" s="834" t="s">
        <v>119</v>
      </c>
      <c r="L2" s="834"/>
      <c r="M2" s="834"/>
      <c r="N2"/>
    </row>
    <row r="3" spans="1:33" ht="13.5" customHeight="1">
      <c r="A3"/>
      <c r="B3"/>
      <c r="C3"/>
      <c r="D3"/>
      <c r="E3"/>
      <c r="F3"/>
      <c r="G3"/>
      <c r="H3"/>
      <c r="I3"/>
      <c r="J3"/>
      <c r="K3" s="834"/>
      <c r="L3" s="834"/>
      <c r="M3" s="834"/>
      <c r="N3"/>
    </row>
    <row r="4" spans="1:33">
      <c r="A4"/>
      <c r="B4"/>
      <c r="C4"/>
      <c r="D4"/>
      <c r="E4"/>
      <c r="F4"/>
      <c r="G4"/>
      <c r="H4"/>
      <c r="I4"/>
      <c r="J4"/>
      <c r="K4" s="834"/>
      <c r="L4" s="834"/>
      <c r="M4" s="834"/>
      <c r="N4"/>
    </row>
    <row r="5" spans="1:33">
      <c r="A5"/>
      <c r="B5"/>
      <c r="C5"/>
      <c r="D5"/>
      <c r="E5"/>
      <c r="F5"/>
      <c r="G5"/>
      <c r="H5"/>
      <c r="I5"/>
      <c r="J5"/>
      <c r="K5"/>
      <c r="L5"/>
      <c r="M5"/>
      <c r="N5"/>
    </row>
    <row r="6" spans="1:33" ht="16.5">
      <c r="A6" s="835" t="s">
        <v>120</v>
      </c>
      <c r="B6" s="835"/>
      <c r="C6" s="835"/>
      <c r="D6" s="835"/>
      <c r="E6" s="835"/>
      <c r="F6" s="835"/>
      <c r="G6" s="835"/>
      <c r="H6" s="835"/>
      <c r="I6" s="835"/>
      <c r="J6" s="835"/>
      <c r="K6" s="835"/>
      <c r="L6" s="835"/>
      <c r="M6" s="835"/>
      <c r="N6"/>
    </row>
    <row r="7" spans="1:33">
      <c r="A7" s="3"/>
      <c r="B7" s="3"/>
      <c r="C7" s="3"/>
      <c r="D7" s="3"/>
      <c r="E7" s="3"/>
      <c r="F7" s="3"/>
      <c r="G7" s="3"/>
      <c r="H7" s="3"/>
      <c r="I7" s="3"/>
      <c r="J7" s="3"/>
      <c r="K7" s="3"/>
      <c r="L7" s="3"/>
      <c r="M7" s="3"/>
      <c r="N7"/>
    </row>
    <row r="8" spans="1:33">
      <c r="A8"/>
      <c r="B8"/>
      <c r="C8"/>
      <c r="D8"/>
      <c r="E8"/>
      <c r="F8"/>
      <c r="G8"/>
      <c r="H8"/>
      <c r="I8"/>
      <c r="J8"/>
      <c r="K8"/>
      <c r="L8"/>
      <c r="M8"/>
      <c r="N8"/>
    </row>
    <row r="9" spans="1:33" ht="13.5" customHeight="1">
      <c r="A9"/>
      <c r="B9" s="625" t="s">
        <v>121</v>
      </c>
      <c r="C9" s="625"/>
      <c r="D9" s="1081"/>
      <c r="E9" s="1082"/>
      <c r="F9" s="1082"/>
      <c r="G9" s="1082"/>
      <c r="H9" s="1082"/>
      <c r="I9" s="1082"/>
      <c r="J9" s="1082"/>
      <c r="K9" s="1082"/>
      <c r="L9" s="1083"/>
      <c r="M9"/>
      <c r="N9"/>
    </row>
    <row r="10" spans="1:33" ht="13.5" customHeight="1">
      <c r="A10"/>
      <c r="B10" s="625"/>
      <c r="C10" s="625"/>
      <c r="D10" s="1084"/>
      <c r="E10" s="1085"/>
      <c r="F10" s="1085"/>
      <c r="G10" s="1085"/>
      <c r="H10" s="1085"/>
      <c r="I10" s="1085"/>
      <c r="J10" s="1085"/>
      <c r="K10" s="1085"/>
      <c r="L10" s="1086"/>
      <c r="M10"/>
      <c r="N10"/>
    </row>
    <row r="11" spans="1:33" ht="13.5" customHeight="1">
      <c r="A11"/>
      <c r="B11" s="625"/>
      <c r="C11" s="625"/>
      <c r="D11" s="1087"/>
      <c r="E11" s="1088"/>
      <c r="F11" s="1088"/>
      <c r="G11" s="1088"/>
      <c r="H11" s="1088"/>
      <c r="I11" s="1088"/>
      <c r="J11" s="1088"/>
      <c r="K11" s="1088"/>
      <c r="L11" s="1089"/>
      <c r="M11"/>
      <c r="N11"/>
    </row>
    <row r="12" spans="1:33" ht="13.5" customHeight="1">
      <c r="A12"/>
      <c r="B12" s="31"/>
      <c r="C12" s="31"/>
      <c r="D12" s="32"/>
      <c r="E12" s="32"/>
      <c r="F12" s="32"/>
      <c r="G12" s="32"/>
      <c r="H12" s="32"/>
      <c r="I12" s="32"/>
      <c r="J12" s="32"/>
      <c r="K12" s="33"/>
      <c r="L12" s="32"/>
      <c r="M12"/>
      <c r="N12"/>
    </row>
    <row r="13" spans="1:33" ht="13.5" customHeight="1">
      <c r="A13"/>
      <c r="B13" s="31"/>
      <c r="C13" s="31"/>
      <c r="D13" s="32"/>
      <c r="E13" s="32"/>
      <c r="F13" s="32"/>
      <c r="G13" s="32"/>
      <c r="H13" s="32"/>
      <c r="I13" s="32"/>
      <c r="J13" s="32"/>
      <c r="K13" s="32"/>
      <c r="L13" s="32"/>
      <c r="M13"/>
      <c r="N13"/>
    </row>
    <row r="14" spans="1:33" ht="13.5" customHeight="1">
      <c r="A14"/>
      <c r="B14" s="1090" t="s">
        <v>122</v>
      </c>
      <c r="C14" s="1090"/>
      <c r="D14" s="1091"/>
      <c r="E14" s="1091"/>
      <c r="F14" s="1092" t="s">
        <v>123</v>
      </c>
      <c r="G14" s="1092"/>
      <c r="H14" s="1092"/>
      <c r="I14" s="1092"/>
      <c r="J14" s="1092"/>
      <c r="K14" s="1092"/>
      <c r="L14" s="1092"/>
      <c r="M14" s="274"/>
      <c r="N14"/>
    </row>
    <row r="15" spans="1:33" ht="13.5" customHeight="1">
      <c r="A15"/>
      <c r="B15" s="1090"/>
      <c r="C15" s="1090"/>
      <c r="D15" s="1091"/>
      <c r="E15" s="1091"/>
      <c r="F15" s="1092"/>
      <c r="G15" s="1092"/>
      <c r="H15" s="1092"/>
      <c r="I15" s="1092"/>
      <c r="J15" s="1092"/>
      <c r="K15" s="1092"/>
      <c r="L15" s="1092"/>
      <c r="M15" s="274"/>
      <c r="N15" s="406"/>
    </row>
    <row r="16" spans="1:33" ht="13.5" customHeight="1">
      <c r="A16"/>
      <c r="B16" s="1090"/>
      <c r="C16" s="1090"/>
      <c r="D16" s="1091"/>
      <c r="E16" s="1091"/>
      <c r="F16" s="1092"/>
      <c r="G16" s="1092"/>
      <c r="H16" s="1092"/>
      <c r="I16" s="1092"/>
      <c r="J16" s="1092"/>
      <c r="K16" s="1092"/>
      <c r="L16" s="1092"/>
      <c r="M16" s="274"/>
      <c r="N16"/>
    </row>
    <row r="17" spans="1:14" ht="13.5" customHeight="1">
      <c r="A17"/>
      <c r="B17" s="1090"/>
      <c r="C17" s="1090"/>
      <c r="D17" s="1091"/>
      <c r="E17" s="1091"/>
      <c r="F17" s="1093" t="s">
        <v>8</v>
      </c>
      <c r="G17" s="1093"/>
      <c r="H17" s="1093"/>
      <c r="I17" s="1093"/>
      <c r="J17" s="1093"/>
      <c r="K17" s="1093"/>
      <c r="L17" s="1093"/>
      <c r="M17" s="274"/>
      <c r="N17"/>
    </row>
    <row r="18" spans="1:14" ht="13.5" customHeight="1">
      <c r="A18"/>
      <c r="B18" s="1090"/>
      <c r="C18" s="1090"/>
      <c r="D18" s="1091"/>
      <c r="E18" s="1091"/>
      <c r="F18" s="1093"/>
      <c r="G18" s="1093"/>
      <c r="H18" s="1093"/>
      <c r="I18" s="1093"/>
      <c r="J18" s="1093"/>
      <c r="K18" s="1093"/>
      <c r="L18" s="1093"/>
      <c r="M18" s="274"/>
      <c r="N18"/>
    </row>
    <row r="19" spans="1:14" ht="13.5" customHeight="1">
      <c r="A19"/>
      <c r="B19" s="1090"/>
      <c r="C19" s="1090"/>
      <c r="D19" s="1091"/>
      <c r="E19" s="1091"/>
      <c r="F19" s="1093"/>
      <c r="G19" s="1093"/>
      <c r="H19" s="1093"/>
      <c r="I19" s="1093"/>
      <c r="J19" s="1093"/>
      <c r="K19" s="1093"/>
      <c r="L19" s="1093"/>
      <c r="M19"/>
      <c r="N19"/>
    </row>
    <row r="20" spans="1:14">
      <c r="A20"/>
      <c r="B20"/>
      <c r="C20"/>
      <c r="D20" s="21" t="str">
        <f>IF(COUNTBLANK(D14:E19)=12,"　↑　該当する方に○",IF(COUNTBLANK(D14:E19)=10,"　↑　どちらか一方に○",""))</f>
        <v>　↑　該当する方に○</v>
      </c>
      <c r="E20" s="6"/>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t="s">
        <v>7</v>
      </c>
      <c r="C25"/>
      <c r="D25"/>
      <c r="E25"/>
      <c r="F25"/>
      <c r="G25"/>
      <c r="H25"/>
      <c r="I25"/>
      <c r="J25"/>
      <c r="K25"/>
      <c r="L25"/>
      <c r="M25"/>
      <c r="N25"/>
    </row>
    <row r="26" spans="1:14">
      <c r="A26"/>
      <c r="B26" s="1065" t="s">
        <v>74</v>
      </c>
      <c r="C26" s="1065"/>
      <c r="D26" s="843"/>
      <c r="E26" s="844"/>
      <c r="F26" s="844"/>
      <c r="G26" s="844"/>
      <c r="H26" s="844"/>
      <c r="I26" s="844"/>
      <c r="J26" s="844"/>
      <c r="K26" s="844"/>
      <c r="L26" s="845"/>
      <c r="M26"/>
      <c r="N26"/>
    </row>
    <row r="27" spans="1:14">
      <c r="A27"/>
      <c r="B27" s="1065"/>
      <c r="C27" s="1065"/>
      <c r="D27" s="849"/>
      <c r="E27" s="850"/>
      <c r="F27" s="850"/>
      <c r="G27" s="850"/>
      <c r="H27" s="850"/>
      <c r="I27" s="850"/>
      <c r="J27" s="850"/>
      <c r="K27" s="850"/>
      <c r="L27" s="851"/>
      <c r="M27"/>
      <c r="N27"/>
    </row>
    <row r="28" spans="1:14">
      <c r="A28"/>
      <c r="B28" s="1065" t="s">
        <v>60</v>
      </c>
      <c r="C28" s="1065"/>
      <c r="D28" s="843"/>
      <c r="E28" s="844"/>
      <c r="F28" s="844"/>
      <c r="G28" s="844"/>
      <c r="H28" s="844"/>
      <c r="I28" s="844"/>
      <c r="J28" s="844"/>
      <c r="K28" s="844"/>
      <c r="L28" s="845"/>
      <c r="M28"/>
      <c r="N28"/>
    </row>
    <row r="29" spans="1:14">
      <c r="A29"/>
      <c r="B29" s="1065"/>
      <c r="C29" s="1065"/>
      <c r="D29" s="849"/>
      <c r="E29" s="850"/>
      <c r="F29" s="850"/>
      <c r="G29" s="850"/>
      <c r="H29" s="850"/>
      <c r="I29" s="850"/>
      <c r="J29" s="850"/>
      <c r="K29" s="850"/>
      <c r="L29" s="851"/>
      <c r="M29"/>
      <c r="N29"/>
    </row>
    <row r="30" spans="1:14" ht="13.5" customHeight="1">
      <c r="A30"/>
      <c r="B30" s="1065" t="s">
        <v>77</v>
      </c>
      <c r="C30" s="1065"/>
      <c r="D30" s="34"/>
      <c r="E30" s="853" t="s">
        <v>310</v>
      </c>
      <c r="F30" s="853"/>
      <c r="G30" s="853"/>
      <c r="H30" s="853"/>
      <c r="I30" s="853"/>
      <c r="J30" s="853"/>
      <c r="K30" s="1066" t="s">
        <v>291</v>
      </c>
      <c r="L30" s="1067"/>
      <c r="M30"/>
      <c r="N30"/>
    </row>
    <row r="31" spans="1:14" ht="13.5" customHeight="1">
      <c r="A31"/>
      <c r="B31" s="1065"/>
      <c r="C31" s="1065"/>
      <c r="D31" s="35"/>
      <c r="E31" s="854"/>
      <c r="F31" s="854"/>
      <c r="G31" s="854"/>
      <c r="H31" s="854"/>
      <c r="I31" s="854"/>
      <c r="J31" s="854"/>
      <c r="K31" s="925"/>
      <c r="L31" s="926"/>
      <c r="M31"/>
      <c r="N31"/>
    </row>
    <row r="32" spans="1:14" ht="13.5" customHeight="1">
      <c r="A32"/>
      <c r="B32" s="1065"/>
      <c r="C32" s="1065"/>
      <c r="D32" s="35"/>
      <c r="E32" s="854" t="s">
        <v>309</v>
      </c>
      <c r="F32" s="854"/>
      <c r="G32" s="854"/>
      <c r="H32" s="854"/>
      <c r="I32" s="854"/>
      <c r="J32" s="854"/>
      <c r="K32" s="925" t="s">
        <v>292</v>
      </c>
      <c r="L32" s="926"/>
      <c r="M32"/>
      <c r="N32"/>
    </row>
    <row r="33" spans="1:14" ht="13.5" customHeight="1">
      <c r="A33"/>
      <c r="B33" s="1065"/>
      <c r="C33" s="1065"/>
      <c r="D33" s="36"/>
      <c r="E33" s="878"/>
      <c r="F33" s="878"/>
      <c r="G33" s="878"/>
      <c r="H33" s="878"/>
      <c r="I33" s="878"/>
      <c r="J33" s="878"/>
      <c r="K33" s="927"/>
      <c r="L33" s="928"/>
      <c r="M33"/>
      <c r="N33"/>
    </row>
    <row r="34" spans="1:14" ht="13.5" customHeight="1">
      <c r="A34"/>
      <c r="B34" s="1079" t="s">
        <v>242</v>
      </c>
      <c r="C34" s="1080"/>
      <c r="D34" s="874"/>
      <c r="E34" s="853"/>
      <c r="F34" s="853"/>
      <c r="G34" s="853"/>
      <c r="H34" s="853"/>
      <c r="I34" s="853"/>
      <c r="J34" s="853"/>
      <c r="K34" s="116"/>
      <c r="L34" s="117"/>
      <c r="M34"/>
      <c r="N34"/>
    </row>
    <row r="35" spans="1:14" ht="13.5" customHeight="1">
      <c r="A35"/>
      <c r="B35" s="1080"/>
      <c r="C35" s="1080"/>
      <c r="D35" s="875"/>
      <c r="E35" s="878"/>
      <c r="F35" s="878"/>
      <c r="G35" s="878"/>
      <c r="H35" s="878"/>
      <c r="I35" s="878"/>
      <c r="J35" s="878"/>
      <c r="K35" s="118"/>
      <c r="L35" s="119"/>
      <c r="M35"/>
      <c r="N35"/>
    </row>
    <row r="36" spans="1:14" ht="13.5" customHeight="1">
      <c r="A36"/>
      <c r="B36" s="1094" t="s">
        <v>80</v>
      </c>
      <c r="C36" s="1065"/>
      <c r="D36" s="843"/>
      <c r="E36" s="844"/>
      <c r="F36" s="844"/>
      <c r="G36" s="844"/>
      <c r="H36" s="844"/>
      <c r="I36" s="844"/>
      <c r="J36" s="844"/>
      <c r="K36" s="844"/>
      <c r="L36" s="845"/>
      <c r="M36"/>
      <c r="N36"/>
    </row>
    <row r="37" spans="1:14">
      <c r="A37"/>
      <c r="B37" s="1065"/>
      <c r="C37" s="1065"/>
      <c r="D37" s="849"/>
      <c r="E37" s="850"/>
      <c r="F37" s="850"/>
      <c r="G37" s="850"/>
      <c r="H37" s="850"/>
      <c r="I37" s="850"/>
      <c r="J37" s="850"/>
      <c r="K37" s="850"/>
      <c r="L37" s="851"/>
      <c r="M37"/>
      <c r="N37"/>
    </row>
    <row r="38" spans="1:14" ht="13.5" customHeight="1">
      <c r="A38"/>
      <c r="B38" s="880" t="s">
        <v>82</v>
      </c>
      <c r="C38" s="881"/>
      <c r="D38" s="1095"/>
      <c r="E38" s="950"/>
      <c r="F38" s="950"/>
      <c r="G38" s="950"/>
      <c r="H38" s="950"/>
      <c r="I38" s="950"/>
      <c r="J38" s="950"/>
      <c r="K38" s="950"/>
      <c r="L38" s="951"/>
      <c r="M38"/>
      <c r="N38"/>
    </row>
    <row r="39" spans="1:14" ht="13.5" customHeight="1">
      <c r="A39"/>
      <c r="B39" s="882"/>
      <c r="C39" s="883"/>
      <c r="D39" s="952"/>
      <c r="E39" s="953"/>
      <c r="F39" s="953"/>
      <c r="G39" s="953"/>
      <c r="H39" s="953"/>
      <c r="I39" s="953"/>
      <c r="J39" s="953"/>
      <c r="K39" s="953"/>
      <c r="L39" s="954"/>
      <c r="M39"/>
      <c r="N39"/>
    </row>
    <row r="40" spans="1:14">
      <c r="A40"/>
      <c r="B40" s="893" t="s">
        <v>83</v>
      </c>
      <c r="C40" s="894"/>
      <c r="D40" s="952"/>
      <c r="E40" s="953"/>
      <c r="F40" s="953"/>
      <c r="G40" s="953"/>
      <c r="H40" s="953"/>
      <c r="I40" s="953"/>
      <c r="J40" s="953"/>
      <c r="K40" s="953"/>
      <c r="L40" s="954"/>
      <c r="M40"/>
      <c r="N40"/>
    </row>
    <row r="41" spans="1:14">
      <c r="A41"/>
      <c r="B41" s="895"/>
      <c r="C41" s="894"/>
      <c r="D41" s="952"/>
      <c r="E41" s="953"/>
      <c r="F41" s="953"/>
      <c r="G41" s="953"/>
      <c r="H41" s="953"/>
      <c r="I41" s="953"/>
      <c r="J41" s="953"/>
      <c r="K41" s="953"/>
      <c r="L41" s="954"/>
      <c r="M41"/>
      <c r="N41"/>
    </row>
    <row r="42" spans="1:14">
      <c r="A42"/>
      <c r="B42" s="896"/>
      <c r="C42" s="897"/>
      <c r="D42" s="955"/>
      <c r="E42" s="956"/>
      <c r="F42" s="956"/>
      <c r="G42" s="956"/>
      <c r="H42" s="956"/>
      <c r="I42" s="956"/>
      <c r="J42" s="956"/>
      <c r="K42" s="956"/>
      <c r="L42" s="957"/>
      <c r="M42"/>
      <c r="N42"/>
    </row>
    <row r="43" spans="1:14" ht="13.5" customHeight="1">
      <c r="A43"/>
      <c r="B43" s="1065" t="s">
        <v>105</v>
      </c>
      <c r="C43" s="1065"/>
      <c r="D43" s="1077"/>
      <c r="E43" s="1105" t="s">
        <v>113</v>
      </c>
      <c r="F43" s="1105"/>
      <c r="G43" s="1105"/>
      <c r="H43" s="1068" t="s">
        <v>124</v>
      </c>
      <c r="I43" s="1069"/>
      <c r="J43" s="1069"/>
      <c r="K43" s="1069"/>
      <c r="L43" s="1070"/>
      <c r="M43"/>
      <c r="N43"/>
    </row>
    <row r="44" spans="1:14" ht="13.5" customHeight="1">
      <c r="A44"/>
      <c r="B44" s="1065"/>
      <c r="C44" s="1065"/>
      <c r="D44" s="1078"/>
      <c r="E44" s="1105"/>
      <c r="F44" s="1105"/>
      <c r="G44" s="1105"/>
      <c r="H44" s="1071"/>
      <c r="I44" s="1072"/>
      <c r="J44" s="1072"/>
      <c r="K44" s="1072"/>
      <c r="L44" s="1073"/>
      <c r="M44"/>
      <c r="N44"/>
    </row>
    <row r="45" spans="1:14" ht="13.5" customHeight="1">
      <c r="A45"/>
      <c r="B45" s="1065"/>
      <c r="C45" s="1065"/>
      <c r="D45" s="1077"/>
      <c r="E45" s="873" t="s">
        <v>115</v>
      </c>
      <c r="F45" s="876"/>
      <c r="G45" s="1097"/>
      <c r="H45" s="1071"/>
      <c r="I45" s="1072"/>
      <c r="J45" s="1072"/>
      <c r="K45" s="1072"/>
      <c r="L45" s="1073"/>
      <c r="M45"/>
      <c r="N45"/>
    </row>
    <row r="46" spans="1:14" ht="13.5" customHeight="1">
      <c r="A46"/>
      <c r="B46" s="1065"/>
      <c r="C46" s="1065"/>
      <c r="D46" s="1078"/>
      <c r="E46" s="875"/>
      <c r="F46" s="879"/>
      <c r="G46" s="1098"/>
      <c r="H46" s="1071"/>
      <c r="I46" s="1072"/>
      <c r="J46" s="1072"/>
      <c r="K46" s="1072"/>
      <c r="L46" s="1073"/>
      <c r="M46"/>
      <c r="N46"/>
    </row>
    <row r="47" spans="1:14" ht="13.5" customHeight="1">
      <c r="A47"/>
      <c r="B47" s="1065"/>
      <c r="C47" s="1065"/>
      <c r="D47" s="1077"/>
      <c r="E47" s="873" t="s">
        <v>117</v>
      </c>
      <c r="F47" s="876"/>
      <c r="G47" s="1097"/>
      <c r="H47" s="1071"/>
      <c r="I47" s="1072"/>
      <c r="J47" s="1072"/>
      <c r="K47" s="1072"/>
      <c r="L47" s="1073"/>
      <c r="M47"/>
      <c r="N47"/>
    </row>
    <row r="48" spans="1:14" ht="13.5" customHeight="1">
      <c r="A48"/>
      <c r="B48" s="1065"/>
      <c r="C48" s="1065"/>
      <c r="D48" s="1078"/>
      <c r="E48" s="875"/>
      <c r="F48" s="879"/>
      <c r="G48" s="1098"/>
      <c r="H48" s="1074"/>
      <c r="I48" s="1075"/>
      <c r="J48" s="1075"/>
      <c r="K48" s="1075"/>
      <c r="L48" s="1076"/>
      <c r="M48"/>
      <c r="N48"/>
    </row>
    <row r="49" spans="1:27" ht="13.5" customHeight="1">
      <c r="A49"/>
      <c r="B49" s="1099" t="s">
        <v>125</v>
      </c>
      <c r="C49" s="1100"/>
      <c r="D49" s="34"/>
      <c r="E49" s="853" t="s">
        <v>309</v>
      </c>
      <c r="F49" s="853"/>
      <c r="G49" s="853"/>
      <c r="H49" s="853"/>
      <c r="I49" s="853"/>
      <c r="J49" s="853"/>
      <c r="K49" s="1066" t="s">
        <v>293</v>
      </c>
      <c r="L49" s="1067"/>
      <c r="M49"/>
      <c r="N49"/>
    </row>
    <row r="50" spans="1:27" ht="13.5" customHeight="1">
      <c r="A50"/>
      <c r="B50" s="1101"/>
      <c r="C50" s="1102"/>
      <c r="D50" s="35"/>
      <c r="E50" s="854"/>
      <c r="F50" s="854"/>
      <c r="G50" s="854"/>
      <c r="H50" s="854"/>
      <c r="I50" s="854"/>
      <c r="J50" s="854"/>
      <c r="K50" s="925"/>
      <c r="L50" s="926"/>
      <c r="M50"/>
      <c r="N50"/>
    </row>
    <row r="51" spans="1:27" ht="13.5" customHeight="1">
      <c r="A51"/>
      <c r="B51" s="1101"/>
      <c r="C51" s="1102"/>
      <c r="D51" s="35"/>
      <c r="E51" s="854" t="s">
        <v>309</v>
      </c>
      <c r="F51" s="854"/>
      <c r="G51" s="854"/>
      <c r="H51" s="854"/>
      <c r="I51" s="854"/>
      <c r="J51" s="854"/>
      <c r="K51" s="925" t="s">
        <v>294</v>
      </c>
      <c r="L51" s="926"/>
      <c r="M51"/>
      <c r="N51"/>
    </row>
    <row r="52" spans="1:27" ht="13.5" customHeight="1">
      <c r="A52"/>
      <c r="B52" s="1103"/>
      <c r="C52" s="1104"/>
      <c r="D52" s="36"/>
      <c r="E52" s="878"/>
      <c r="F52" s="878"/>
      <c r="G52" s="878"/>
      <c r="H52" s="878"/>
      <c r="I52" s="878"/>
      <c r="J52" s="878"/>
      <c r="K52" s="927"/>
      <c r="L52" s="928"/>
      <c r="M52"/>
      <c r="N52"/>
    </row>
    <row r="53" spans="1:27">
      <c r="A53"/>
      <c r="B53"/>
      <c r="C53"/>
      <c r="D53"/>
      <c r="E53"/>
      <c r="F53"/>
      <c r="G53"/>
      <c r="H53"/>
      <c r="I53"/>
      <c r="J53"/>
      <c r="K53"/>
      <c r="L53"/>
      <c r="M53"/>
      <c r="N53"/>
    </row>
    <row r="54" spans="1:27" s="72" customFormat="1" ht="14">
      <c r="A54" s="291"/>
      <c r="B54" s="276" t="s">
        <v>2</v>
      </c>
      <c r="C54" s="270"/>
      <c r="D54" s="270"/>
      <c r="E54" s="270"/>
      <c r="F54" s="270"/>
      <c r="G54" s="270"/>
      <c r="H54" s="270"/>
      <c r="I54" s="270"/>
      <c r="J54" s="270"/>
      <c r="K54" s="270"/>
      <c r="L54" s="270"/>
      <c r="M54" s="270"/>
      <c r="N54" s="270"/>
      <c r="O54" s="22"/>
    </row>
    <row r="55" spans="1:27" s="72" customFormat="1" ht="14.25" customHeight="1">
      <c r="A55" s="294"/>
      <c r="B55" s="291"/>
      <c r="C55" s="307"/>
      <c r="D55" s="307"/>
      <c r="E55" s="307"/>
      <c r="F55" s="307"/>
      <c r="G55" s="307"/>
      <c r="H55" s="307"/>
      <c r="I55" s="307"/>
      <c r="J55" s="307"/>
      <c r="K55" s="307"/>
      <c r="L55" s="307"/>
      <c r="M55" s="307"/>
      <c r="N55" s="270"/>
      <c r="O55" s="22"/>
    </row>
    <row r="56" spans="1:27" s="72" customFormat="1" ht="14.25" customHeight="1">
      <c r="A56" s="289"/>
      <c r="B56" s="277" t="s">
        <v>108</v>
      </c>
      <c r="C56" s="302"/>
      <c r="D56" s="277"/>
      <c r="E56" s="277"/>
      <c r="F56" s="277"/>
      <c r="G56" s="277"/>
      <c r="H56" s="277"/>
      <c r="I56" s="277"/>
      <c r="J56" s="277"/>
      <c r="K56" s="277"/>
      <c r="L56" s="277"/>
      <c r="M56" s="277"/>
      <c r="N56" s="270"/>
      <c r="O56" s="22"/>
      <c r="P56" s="1096"/>
      <c r="Q56" s="1096"/>
      <c r="R56" s="1096"/>
      <c r="S56" s="1096"/>
      <c r="T56" s="1096"/>
      <c r="U56" s="1096"/>
      <c r="V56" s="1096"/>
      <c r="W56" s="1096"/>
      <c r="X56" s="1096"/>
      <c r="Y56" s="1096"/>
      <c r="Z56" s="1096"/>
      <c r="AA56" s="1096"/>
    </row>
    <row r="57" spans="1:27" s="72" customFormat="1" ht="14.25" customHeight="1">
      <c r="A57" s="289"/>
      <c r="B57" s="277" t="s">
        <v>126</v>
      </c>
      <c r="C57" s="305"/>
      <c r="D57" s="308"/>
      <c r="E57" s="308"/>
      <c r="F57" s="308"/>
      <c r="G57" s="308"/>
      <c r="H57" s="308"/>
      <c r="I57" s="308"/>
      <c r="J57" s="308"/>
      <c r="K57" s="308"/>
      <c r="L57" s="308"/>
      <c r="M57" s="308"/>
      <c r="N57" s="270"/>
      <c r="O57" s="22"/>
      <c r="P57" s="70"/>
      <c r="Q57" s="413"/>
      <c r="R57" s="413"/>
      <c r="S57" s="413"/>
      <c r="T57" s="413"/>
      <c r="U57" s="413"/>
      <c r="V57" s="413"/>
      <c r="W57" s="413"/>
      <c r="X57" s="413"/>
      <c r="Y57" s="413"/>
      <c r="Z57" s="413"/>
      <c r="AA57" s="413"/>
    </row>
    <row r="58" spans="1:27" s="72" customFormat="1" ht="14">
      <c r="A58" s="277"/>
      <c r="B58" s="277" t="s">
        <v>127</v>
      </c>
      <c r="C58" s="273"/>
      <c r="D58" s="270"/>
      <c r="E58" s="270"/>
      <c r="F58" s="270"/>
      <c r="G58" s="270"/>
      <c r="H58" s="270"/>
      <c r="I58" s="270"/>
      <c r="J58" s="270"/>
      <c r="K58" s="270"/>
      <c r="L58" s="270"/>
      <c r="M58" s="270"/>
      <c r="N58" s="270"/>
      <c r="O58" s="22"/>
    </row>
    <row r="59" spans="1:27" s="72" customFormat="1" ht="14.25" customHeight="1">
      <c r="A59" s="294"/>
      <c r="B59" s="307"/>
      <c r="C59" s="307"/>
      <c r="D59" s="307"/>
      <c r="E59" s="307"/>
      <c r="F59" s="307"/>
      <c r="G59" s="307"/>
      <c r="H59" s="307"/>
      <c r="I59" s="307"/>
      <c r="J59" s="307"/>
      <c r="K59" s="307"/>
      <c r="L59" s="307"/>
      <c r="M59" s="307"/>
      <c r="N59" s="270"/>
      <c r="O59" s="22"/>
    </row>
    <row r="60" spans="1:27" s="72" customFormat="1" ht="14">
      <c r="A60" s="294"/>
      <c r="B60" s="309"/>
      <c r="C60" s="309"/>
      <c r="D60" s="309"/>
      <c r="E60" s="309"/>
      <c r="F60" s="309"/>
      <c r="G60" s="309"/>
      <c r="H60" s="309"/>
      <c r="I60" s="309"/>
      <c r="J60" s="309"/>
      <c r="K60" s="309"/>
      <c r="L60" s="309"/>
      <c r="M60" s="309"/>
      <c r="N60" s="270"/>
      <c r="O60" s="22"/>
    </row>
    <row r="61" spans="1:27" ht="19">
      <c r="A61" s="715" t="s">
        <v>128</v>
      </c>
      <c r="B61" s="715"/>
      <c r="C61" s="715"/>
      <c r="D61" s="715"/>
      <c r="E61" s="715"/>
      <c r="F61" s="715"/>
      <c r="G61" s="715"/>
      <c r="H61" s="715"/>
      <c r="I61" s="715"/>
      <c r="J61" s="715"/>
      <c r="K61" s="715"/>
      <c r="L61" s="715"/>
      <c r="M61" s="715"/>
      <c r="N61" s="715"/>
    </row>
    <row r="62" spans="1:27" ht="22.5" customHeight="1"/>
  </sheetData>
  <sheetProtection sheet="1" selectLockedCells="1"/>
  <mergeCells count="42">
    <mergeCell ref="A61:N61"/>
    <mergeCell ref="K51:L52"/>
    <mergeCell ref="P56:AA56"/>
    <mergeCell ref="K49:L50"/>
    <mergeCell ref="E45:G46"/>
    <mergeCell ref="D47:D48"/>
    <mergeCell ref="E47:G48"/>
    <mergeCell ref="B49:C52"/>
    <mergeCell ref="B43:C48"/>
    <mergeCell ref="D43:D44"/>
    <mergeCell ref="E43:G44"/>
    <mergeCell ref="B36:C37"/>
    <mergeCell ref="D36:L37"/>
    <mergeCell ref="B38:C39"/>
    <mergeCell ref="D38:L42"/>
    <mergeCell ref="B40:C42"/>
    <mergeCell ref="B14:C19"/>
    <mergeCell ref="D14:E16"/>
    <mergeCell ref="F14:L16"/>
    <mergeCell ref="D17:E19"/>
    <mergeCell ref="F17:L19"/>
    <mergeCell ref="K1:M1"/>
    <mergeCell ref="K2:M4"/>
    <mergeCell ref="A6:M6"/>
    <mergeCell ref="B9:C11"/>
    <mergeCell ref="D9:L11"/>
    <mergeCell ref="E34:J35"/>
    <mergeCell ref="E49:J50"/>
    <mergeCell ref="E51:J52"/>
    <mergeCell ref="B26:C27"/>
    <mergeCell ref="D26:L27"/>
    <mergeCell ref="B28:C29"/>
    <mergeCell ref="D28:L29"/>
    <mergeCell ref="B30:C33"/>
    <mergeCell ref="K30:L31"/>
    <mergeCell ref="E30:J31"/>
    <mergeCell ref="E32:J33"/>
    <mergeCell ref="H43:L48"/>
    <mergeCell ref="D45:D46"/>
    <mergeCell ref="K32:L33"/>
    <mergeCell ref="B34:C35"/>
    <mergeCell ref="D34:D35"/>
  </mergeCells>
  <phoneticPr fontId="5"/>
  <conditionalFormatting sqref="D30:D33 K30:L35 D35 D36:L48">
    <cfRule type="expression" dxfId="227" priority="21">
      <formula>$D$14="○"</formula>
    </cfRule>
  </conditionalFormatting>
  <conditionalFormatting sqref="D49:D52 D30:D33 K30:L35 D35">
    <cfRule type="expression" dxfId="226" priority="14">
      <formula>$D$17="○"</formula>
    </cfRule>
  </conditionalFormatting>
  <conditionalFormatting sqref="D49:D52 K49:L52">
    <cfRule type="expression" dxfId="225" priority="12">
      <formula>$D$14="○"</formula>
    </cfRule>
    <cfRule type="expression" dxfId="224" priority="13">
      <formula>$D$45="○"</formula>
    </cfRule>
    <cfRule type="expression" dxfId="223" priority="15" stopIfTrue="1">
      <formula>$D$43="○"</formula>
    </cfRule>
  </conditionalFormatting>
  <conditionalFormatting sqref="D34:E34">
    <cfRule type="expression" dxfId="222" priority="16">
      <formula>$D$17="○"</formula>
    </cfRule>
    <cfRule type="expression" dxfId="221" priority="17">
      <formula>$D$14="○"</formula>
    </cfRule>
  </conditionalFormatting>
  <conditionalFormatting sqref="D14:L16">
    <cfRule type="expression" dxfId="220" priority="26">
      <formula>OR($D$9="",$D$17="○")</formula>
    </cfRule>
  </conditionalFormatting>
  <conditionalFormatting sqref="D17:L19">
    <cfRule type="expression" dxfId="219" priority="27">
      <formula>OR($D$9="",$D$14="○")</formula>
    </cfRule>
  </conditionalFormatting>
  <conditionalFormatting sqref="D26:L29">
    <cfRule type="expression" dxfId="218" priority="30">
      <formula>OR($D$9="",$D$17="○")</formula>
    </cfRule>
    <cfRule type="expression" dxfId="217" priority="31">
      <formula>$D$14="○"</formula>
    </cfRule>
  </conditionalFormatting>
  <conditionalFormatting sqref="D36:L48">
    <cfRule type="expression" dxfId="216" priority="33">
      <formula>OR($D$9="",$D$17="○")</formula>
    </cfRule>
  </conditionalFormatting>
  <conditionalFormatting sqref="E30">
    <cfRule type="expression" dxfId="215" priority="18">
      <formula>$D$17="○"</formula>
    </cfRule>
    <cfRule type="expression" dxfId="214" priority="19">
      <formula>$D$14="○"</formula>
    </cfRule>
  </conditionalFormatting>
  <conditionalFormatting sqref="E32">
    <cfRule type="expression" dxfId="213" priority="8">
      <formula>$D$17="○"</formula>
    </cfRule>
    <cfRule type="expression" dxfId="212" priority="9">
      <formula>$D$14="○"</formula>
    </cfRule>
  </conditionalFormatting>
  <conditionalFormatting sqref="E49">
    <cfRule type="expression" dxfId="211" priority="5">
      <formula>$D$17="○"</formula>
    </cfRule>
    <cfRule type="expression" dxfId="210" priority="6">
      <formula>$D$14="○"</formula>
    </cfRule>
  </conditionalFormatting>
  <conditionalFormatting sqref="E51">
    <cfRule type="expression" dxfId="209" priority="2">
      <formula>$D$17="○"</formula>
    </cfRule>
    <cfRule type="expression" dxfId="208" priority="3">
      <formula>$D$14="○"</formula>
    </cfRule>
  </conditionalFormatting>
  <conditionalFormatting sqref="E30:J33">
    <cfRule type="cellIs" dxfId="207" priority="7" operator="between">
      <formula>43586</formula>
      <formula>43830</formula>
    </cfRule>
  </conditionalFormatting>
  <conditionalFormatting sqref="E49:J52">
    <cfRule type="cellIs" dxfId="206" priority="1" operator="between">
      <formula>43586</formula>
      <formula>43830</formula>
    </cfRule>
  </conditionalFormatting>
  <conditionalFormatting sqref="K49:L52">
    <cfRule type="expression" dxfId="205" priority="20">
      <formula>$D$17="○"</formula>
    </cfRule>
  </conditionalFormatting>
  <dataValidations disablePrompts="1" count="4">
    <dataValidation type="list" allowBlank="1" showInputMessage="1" showErrorMessage="1" sqref="D43:D48 D14:E15 D17:E18" xr:uid="{00000000-0002-0000-0800-000000000000}">
      <formula1>"○"</formula1>
    </dataValidation>
    <dataValidation type="list" allowBlank="1" showInputMessage="1" showErrorMessage="1" sqref="D16:E16 D19:E19" xr:uid="{00000000-0002-0000-0800-000001000000}">
      <formula1>$N$10:$N$11</formula1>
    </dataValidation>
    <dataValidation allowBlank="1" showInputMessage="1" showErrorMessage="1" prompt="入力方法_x000a_【例】_x000a_2025/10/10_x000a_令和7年10月10日_x000a_R7.10.10" sqref="E30:J33 E49:J52" xr:uid="{00000000-0002-0000-0800-000002000000}"/>
    <dataValidation allowBlank="1" showInputMessage="1" showErrorMessage="1" prompt="入力方法_x000a_【例】_x000a_2019/9/9_x000a_令和元年9月9日_x000a_R1.9.9" sqref="E34:J35" xr:uid="{00000000-0002-0000-0800-000003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33</vt:i4>
      </vt:variant>
      <vt:variant>
        <vt:lpstr>名前付き一覧</vt:lpstr>
      </vt:variant>
      <vt:variant>
        <vt:i4>33</vt:i4>
      </vt:variant>
    </vt:vector>
  </HeadingPairs>
  <TitlesOfParts>
    <vt:vector size="66" baseType="lpstr">
      <vt:lpstr>提出書</vt:lpstr>
      <vt:lpstr>社名情報</vt:lpstr>
      <vt:lpstr>配置予定技術者</vt:lpstr>
      <vt:lpstr>ア(ｱ)</vt:lpstr>
      <vt:lpstr>ア(ｲ)</vt:lpstr>
      <vt:lpstr>イ(ｱ)</vt:lpstr>
      <vt:lpstr>イ(ｲ)</vt:lpstr>
      <vt:lpstr>ウ(ｱ)</vt:lpstr>
      <vt:lpstr>ウ(ｲ)</vt:lpstr>
      <vt:lpstr>カ(ｱ)~(ｳ)</vt:lpstr>
      <vt:lpstr>キ(ｱ)</vt:lpstr>
      <vt:lpstr>キ(ｲ) </vt:lpstr>
      <vt:lpstr>キ(ｳ)</vt:lpstr>
      <vt:lpstr>キ(ｴ)</vt:lpstr>
      <vt:lpstr>キ(ｵ)</vt:lpstr>
      <vt:lpstr>キ(ｶ) </vt:lpstr>
      <vt:lpstr>ク(ｴ)</vt:lpstr>
      <vt:lpstr>ク(ｵ)</vt:lpstr>
      <vt:lpstr>ク(ｶ)</vt:lpstr>
      <vt:lpstr>コ(ｱ)</vt:lpstr>
      <vt:lpstr>コ(ｲ)</vt:lpstr>
      <vt:lpstr>コ(ｳ)</vt:lpstr>
      <vt:lpstr>コ(ｴ)</vt:lpstr>
      <vt:lpstr>コ(ｵ) </vt:lpstr>
      <vt:lpstr>コ(ｷ)</vt:lpstr>
      <vt:lpstr>コ(ｸ)</vt:lpstr>
      <vt:lpstr>サ(ｱ)</vt:lpstr>
      <vt:lpstr>サ(ｲ)</vt:lpstr>
      <vt:lpstr>サ(ｴ)</vt:lpstr>
      <vt:lpstr>シ(ｱ)</vt:lpstr>
      <vt:lpstr>ス(ｱ)</vt:lpstr>
      <vt:lpstr>ス(ｲ)</vt:lpstr>
      <vt:lpstr>ｽ(ｳ)</vt:lpstr>
      <vt:lpstr>'ア(ｱ)'!Print_Area</vt:lpstr>
      <vt:lpstr>'ア(ｲ)'!Print_Area</vt:lpstr>
      <vt:lpstr>'イ(ｱ)'!Print_Area</vt:lpstr>
      <vt:lpstr>'イ(ｲ)'!Print_Area</vt:lpstr>
      <vt:lpstr>'ウ(ｱ)'!Print_Area</vt:lpstr>
      <vt:lpstr>'ウ(ｲ)'!Print_Area</vt:lpstr>
      <vt:lpstr>'カ(ｱ)~(ｳ)'!Print_Area</vt:lpstr>
      <vt:lpstr>'キ(ｱ)'!Print_Area</vt:lpstr>
      <vt:lpstr>'キ(ｲ) '!Print_Area</vt:lpstr>
      <vt:lpstr>'キ(ｳ)'!Print_Area</vt:lpstr>
      <vt:lpstr>'キ(ｴ)'!Print_Area</vt:lpstr>
      <vt:lpstr>'キ(ｵ)'!Print_Area</vt:lpstr>
      <vt:lpstr>'キ(ｶ) '!Print_Area</vt:lpstr>
      <vt:lpstr>'ク(ｴ)'!Print_Area</vt:lpstr>
      <vt:lpstr>'ク(ｵ)'!Print_Area</vt:lpstr>
      <vt:lpstr>'ク(ｶ)'!Print_Area</vt:lpstr>
      <vt:lpstr>'コ(ｱ)'!Print_Area</vt:lpstr>
      <vt:lpstr>'コ(ｲ)'!Print_Area</vt:lpstr>
      <vt:lpstr>'コ(ｳ)'!Print_Area</vt:lpstr>
      <vt:lpstr>'コ(ｴ)'!Print_Area</vt:lpstr>
      <vt:lpstr>'コ(ｵ) '!Print_Area</vt:lpstr>
      <vt:lpstr>'コ(ｷ)'!Print_Area</vt:lpstr>
      <vt:lpstr>'コ(ｸ)'!Print_Area</vt:lpstr>
      <vt:lpstr>'サ(ｱ)'!Print_Area</vt:lpstr>
      <vt:lpstr>'サ(ｲ)'!Print_Area</vt:lpstr>
      <vt:lpstr>'サ(ｴ)'!Print_Area</vt:lpstr>
      <vt:lpstr>'シ(ｱ)'!Print_Area</vt:lpstr>
      <vt:lpstr>'ス(ｱ)'!Print_Area</vt:lpstr>
      <vt:lpstr>'ス(ｲ)'!Print_Area</vt:lpstr>
      <vt:lpstr>'ｽ(ｳ)'!Print_Area</vt:lpstr>
      <vt:lpstr>社名情報!Print_Area</vt:lpstr>
      <vt:lpstr>提出書!Print_Area</vt:lpstr>
      <vt:lpstr>配置予定技術者!Print_Area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2025-06-20T05:07:56Z</cp:lastPrinted>
  <dcterms:created xsi:type="dcterms:W3CDTF">2010-12-14T05:07:15Z</dcterms:created>
  <dcterms:modified xsi:type="dcterms:W3CDTF">2025-06-20T05:08:59Z</dcterms:modified>
</cp:coreProperties>
</file>