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C:\Users\109509\Desktop\"/>
    </mc:Choice>
  </mc:AlternateContent>
  <xr:revisionPtr revIDLastSave="0" documentId="8_{1C0AEEBB-2CA0-4D86-B3D6-480C20A09ABE}" xr6:coauthVersionLast="36" xr6:coauthVersionMax="36" xr10:uidLastSave="{00000000-0000-0000-0000-000000000000}"/>
  <workbookProtection workbookAlgorithmName="SHA-512" workbookHashValue="GmwX7K7fS1AhYuRwGTFXTc47dNcrCjXjjrleYY7YvBqvqCPZVOScKccXw2R4itHxBOVXeHkiHxehPvhunyE/vA==" workbookSaltValue="hWPNph2FPWzPWqOk6aGYxA==" workbookSpinCount="100000" lockStructure="1"/>
  <bookViews>
    <workbookView xWindow="0" yWindow="0" windowWidth="20490" windowHeight="77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B10" i="4"/>
  <c r="BB8" i="4"/>
  <c r="I8" i="4"/>
  <c r="C10" i="5" l="1"/>
  <c r="D10" i="5"/>
  <c r="E10" i="5"/>
  <c r="B10" i="5"/>
</calcChain>
</file>

<file path=xl/sharedStrings.xml><?xml version="1.0" encoding="utf-8"?>
<sst xmlns="http://schemas.openxmlformats.org/spreadsheetml/2006/main" count="242" uniqueCount="114">
  <si>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</si>
  <si>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</si>
  <si>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</si>
  <si>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</si>
  <si>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</si>
  <si>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</si>
  <si>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</si>
  <si>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</si>
  <si>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</si>
  <si>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</si>
  <si>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</si>
  <si>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</si>
  <si>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</si>
  <si>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</si>
  <si>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</si>
  <si>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</si>
  <si>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</si>
  <si>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</si>
  <si>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</si>
  <si>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</si>
  <si>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</si>
  <si>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</si>
  <si>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</si>
  <si>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</si>
  <si>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</si>
  <si>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</si>
  <si>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</si>
  <si>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</si>
  <si>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</si>
  <si>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</si>
  <si>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</si>
  <si>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</si>
  <si>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</si>
  <si>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</si>
  <si>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</si>
  <si>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</si>
  <si>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</si>
  <si>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</si>
  <si>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</si>
  <si>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</si>
  <si>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</si>
  <si>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</si>
  <si>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</si>
  <si>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</si>
  <si>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</si>
  <si>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</si>
  <si>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</si>
  <si>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</si>
  <si>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</si>
  <si>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</si>
  <si>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</si>
  <si>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</si>
  <si>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</si>
  <si>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</si>
  <si>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</si>
  <si>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</si>
  <si>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</si>
  <si>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</si>
  <si>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</si>
  <si>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</si>
  <si>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</si>
  <si>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</si>
  <si>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</si>
  <si>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</si>
  <si>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</si>
  <si>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</si>
  <si>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</si>
  <si>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</si>
  <si>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</si>
  <si>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</si>
  <si>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</si>
  <si>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</si>
  <si>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</si>
  <si>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</si>
  <si>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</si>
  <si>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</si>
  <si>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</si>
  <si>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</si>
  <si>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</si>
  <si>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</si>
  <si>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</si>
  <si>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</si>
  <si>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</si>
  <si>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</si>
  <si>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</si>
  <si>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</si>
  <si>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</si>
  <si>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</si>
  <si>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</si>
  <si>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</si>
  <si>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</si>
  <si>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</si>
  <si>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</si>
  <si>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</si>
  <si>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</si>
  <si>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</si>
  <si>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</si>
  <si>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</si>
  <si>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皆野・長瀞下水道組合</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</si>
  <si>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</si>
  <si>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</si>
  <si>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</si>
  <si>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</si>
  <si>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</si>
  <si>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</si>
  <si>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</si>
  <si>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</si>
  <si>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</si>
  <si>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</si>
  <si>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</si>
  <si>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</si>
  <si>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該当なし</t>
    <phoneticPr fontId="4"/>
  </si>
  <si>
    <t>　収益的収支比率は平成27年度に大きく減少した後に年度によって数値が乱高下している。これは、浄化槽設置基数の増減による収益の変化の表れだと思われます。組合の事業計画では年間30基の設置を見込んでいるが、満たない場合もあります。今後も注視していきたい。
　企業債残高対事業規模比率は類似団体平均値よりもやや高く、使用料収入等では採算がとれず、起債収入にも頼っている状況が読み取れます。また平成25年度に関しては事業開始年度であり、設置費用がかかっても料金収入が遅れて入ってくるため異常値となってしまっていますが、ここ数年で落ち着きを取り戻しています。すこしずつではあるが減少してきており、全国平均値に近づいているので、今後もこうした数値になるように経営努力を重ねていきたい。
　経費回収率は設置基数の増により汚水処理原価が減少したことに伴い改善されました。今後もより多く利用して頂ける事で改善傾向に向かえるため普及促進活動にも力を注いでいきたい。
　施設利用率と水洗化率に関しては、数値の算出の方法が今まで誤っていたこともあり今年度から訂正しています。（決算統計ﾊﾝﾄﾞﾌﾞｯｸ参照）
　</t>
    <rPh sb="25" eb="27">
      <t>ネンド</t>
    </rPh>
    <rPh sb="31" eb="33">
      <t>スウチ</t>
    </rPh>
    <rPh sb="34" eb="37">
      <t>ランコウゲ</t>
    </rPh>
    <rPh sb="62" eb="64">
      <t>ヘンカ</t>
    </rPh>
    <rPh sb="75" eb="77">
      <t>クミアイ</t>
    </rPh>
    <rPh sb="78" eb="80">
      <t>ジギョウ</t>
    </rPh>
    <rPh sb="80" eb="82">
      <t>ケイカク</t>
    </rPh>
    <rPh sb="84" eb="86">
      <t>ネンカン</t>
    </rPh>
    <rPh sb="113" eb="115">
      <t>コンゴ</t>
    </rPh>
    <rPh sb="293" eb="295">
      <t>ゼンコク</t>
    </rPh>
    <rPh sb="295" eb="298">
      <t>ヘイキンチ</t>
    </rPh>
    <rPh sb="299" eb="300">
      <t>チカ</t>
    </rPh>
    <rPh sb="323" eb="325">
      <t>ケイエイ</t>
    </rPh>
    <rPh sb="325" eb="327">
      <t>ドリョク</t>
    </rPh>
    <rPh sb="328" eb="329">
      <t>カサ</t>
    </rPh>
    <rPh sb="344" eb="346">
      <t>セッチ</t>
    </rPh>
    <rPh sb="346" eb="348">
      <t>キスウ</t>
    </rPh>
    <rPh sb="424" eb="426">
      <t>シセツ</t>
    </rPh>
    <rPh sb="426" eb="429">
      <t>リヨウリツ</t>
    </rPh>
    <rPh sb="430" eb="433">
      <t>スイセンカ</t>
    </rPh>
    <rPh sb="433" eb="434">
      <t>リツ</t>
    </rPh>
    <rPh sb="435" eb="436">
      <t>カン</t>
    </rPh>
    <rPh sb="440" eb="442">
      <t>スウチ</t>
    </rPh>
    <rPh sb="443" eb="445">
      <t>サンシュツ</t>
    </rPh>
    <rPh sb="446" eb="448">
      <t>ホウホウ</t>
    </rPh>
    <rPh sb="449" eb="450">
      <t>イマ</t>
    </rPh>
    <rPh sb="452" eb="453">
      <t>アヤマ</t>
    </rPh>
    <rPh sb="462" eb="465">
      <t>コンネンド</t>
    </rPh>
    <rPh sb="467" eb="469">
      <t>テイセイ</t>
    </rPh>
    <rPh sb="476" eb="478">
      <t>ケッサン</t>
    </rPh>
    <rPh sb="478" eb="480">
      <t>トウケイ</t>
    </rPh>
    <rPh sb="488" eb="490">
      <t>サンショウ</t>
    </rPh>
    <phoneticPr fontId="4"/>
  </si>
  <si>
    <t>　当組合では、平成25年度より市町村整備型浄化槽事業が開始されました。
 まだ事業が開始されて間もないこともあり、設置数、経費回収率などが低い状態にあります。
　しかし、組合が行っている他の事業（特定環境保全公共下水道事業）が平成28年度末に認可区域の見なおしを行い、区域を拡大しないことを決めたため、浄化槽の対象戸数の増加が見込まれる事となりました。
 地域の環境保全の為にも設置件数を１件でも多く合併浄化槽の設置していただけるように職員全員で普及活動をとりおこなっていくつもりです。
　また、今後の事業展望は今後は令和2年度に経営戦略の策定を予定しており、収支のバランスのとれた事業投資を行っていく予定です。</t>
    <rPh sb="248" eb="250">
      <t>コンゴ</t>
    </rPh>
    <rPh sb="251" eb="253">
      <t>ジギョウ</t>
    </rPh>
    <rPh sb="253" eb="255">
      <t>テンボウ</t>
    </rPh>
    <rPh sb="280" eb="282">
      <t>シュウシ</t>
    </rPh>
    <rPh sb="291" eb="293">
      <t>ジギョウ</t>
    </rPh>
    <rPh sb="293" eb="295">
      <t>トウシ</t>
    </rPh>
    <rPh sb="296" eb="297">
      <t>オコナ</t>
    </rPh>
    <rPh sb="301" eb="30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</si>
</sst>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41-4FA5-AD7C-C3980CB40D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41-4FA5-AD7C-C3980CB40D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1.0900000000000001</c:v>
                </c:pt>
                <c:pt idx="1">
                  <c:v>0.79</c:v>
                </c:pt>
                <c:pt idx="2">
                  <c:v>0.62</c:v>
                </c:pt>
                <c:pt idx="3">
                  <c:v>0.51</c:v>
                </c:pt>
                <c:pt idx="4">
                  <c:v>100</c:v>
                </c:pt>
              </c:numCache>
            </c:numRef>
          </c:val>
          <c:extLst>
            <c:ext xmlns:c16="http://schemas.microsoft.com/office/drawing/2014/chart" uri="{C3380CC4-5D6E-409C-BE32-E72D297353CC}">
              <c16:uniqueId val="{00000000-0904-4CCF-B4AF-FC71F1DF97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0904-4CCF-B4AF-FC71F1DF97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formatCode="#,##0.00;&quot;△&quot;#,##0.00">
                  <c:v>0</c:v>
                </c:pt>
                <c:pt idx="1">
                  <c:v>6.75</c:v>
                </c:pt>
                <c:pt idx="2">
                  <c:v>6.23</c:v>
                </c:pt>
                <c:pt idx="3">
                  <c:v>7.72</c:v>
                </c:pt>
                <c:pt idx="4">
                  <c:v>100</c:v>
                </c:pt>
              </c:numCache>
            </c:numRef>
          </c:val>
          <c:extLst>
            <c:ext xmlns:c16="http://schemas.microsoft.com/office/drawing/2014/chart" uri="{C3380CC4-5D6E-409C-BE32-E72D297353CC}">
              <c16:uniqueId val="{00000000-2D12-4068-92DB-BA01BDE82A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2D12-4068-92DB-BA01BDE82A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274.38</c:v>
                </c:pt>
                <c:pt idx="1">
                  <c:v>107.4</c:v>
                </c:pt>
                <c:pt idx="2">
                  <c:v>165.11</c:v>
                </c:pt>
                <c:pt idx="3">
                  <c:v>118.24</c:v>
                </c:pt>
                <c:pt idx="4">
                  <c:v>94.81</c:v>
                </c:pt>
              </c:numCache>
            </c:numRef>
          </c:val>
          <c:extLst>
            <c:ext xmlns:c16="http://schemas.microsoft.com/office/drawing/2014/chart" uri="{C3380CC4-5D6E-409C-BE32-E72D297353CC}">
              <c16:uniqueId val="{00000000-CA9C-4C17-A635-A636203B0A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C-4C17-A635-A636203B0A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3B-473F-9FEC-34ED071AAD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3B-473F-9FEC-34ED071AAD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5B-4CEA-ABE6-042AB9F885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5B-4CEA-ABE6-042AB9F885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7-4965-803A-03CD7630E8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7-4965-803A-03CD7630E8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E6-4F67-B4A1-ADDF82479B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E6-4F67-B4A1-ADDF82479B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1289.93</c:v>
                </c:pt>
                <c:pt idx="1">
                  <c:v>797.61</c:v>
                </c:pt>
                <c:pt idx="2">
                  <c:v>707.36</c:v>
                </c:pt>
                <c:pt idx="3">
                  <c:v>582.30999999999995</c:v>
                </c:pt>
                <c:pt idx="4">
                  <c:v>506.67</c:v>
                </c:pt>
              </c:numCache>
            </c:numRef>
          </c:val>
          <c:extLst>
            <c:ext xmlns:c16="http://schemas.microsoft.com/office/drawing/2014/chart" uri="{C3380CC4-5D6E-409C-BE32-E72D297353CC}">
              <c16:uniqueId val="{00000000-1E04-47FB-BF66-B43188AAB6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1E04-47FB-BF66-B43188AAB6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19.100000000000001</c:v>
                </c:pt>
                <c:pt idx="1">
                  <c:v>11.4</c:v>
                </c:pt>
                <c:pt idx="2">
                  <c:v>19.61</c:v>
                </c:pt>
                <c:pt idx="3">
                  <c:v>22.52</c:v>
                </c:pt>
                <c:pt idx="4">
                  <c:v>52.11</c:v>
                </c:pt>
              </c:numCache>
            </c:numRef>
          </c:val>
          <c:extLst>
            <c:ext xmlns:c16="http://schemas.microsoft.com/office/drawing/2014/chart" uri="{C3380CC4-5D6E-409C-BE32-E72D297353CC}">
              <c16:uniqueId val="{00000000-6F30-4B65-8844-8BD1CAEE83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6F30-4B65-8844-8BD1CAEE83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208.28</c:v>
                </c:pt>
                <c:pt idx="1">
                  <c:v>396.07</c:v>
                </c:pt>
                <c:pt idx="2">
                  <c:v>240.3</c:v>
                </c:pt>
                <c:pt idx="3">
                  <c:v>219.65</c:v>
                </c:pt>
                <c:pt idx="4">
                  <c:v>209.1</c:v>
                </c:pt>
              </c:numCache>
            </c:numRef>
          </c:val>
          <c:extLst>
            <c:ext xmlns:c16="http://schemas.microsoft.com/office/drawing/2014/chart" uri="{C3380CC4-5D6E-409C-BE32-E72D297353CC}">
              <c16:uniqueId val="{00000000-828A-4A9A-99FE-315D2CDE67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828A-4A9A-99FE-315D2CDE67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1" zoomScale="60" zoomScaleNormal="60" workbookViewId="0">
      <selection activeCell="P10" sqref="P10:V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皆野・長瀞下水道組合</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t="str">
        <f>データ!S6</f>
        <v>-</v>
      </c>
      <c r="AM8" s="68"/>
      <c r="AN8" s="68"/>
      <c r="AO8" s="68"/>
      <c r="AP8" s="68"/>
      <c r="AQ8" s="68"/>
      <c r="AR8" s="68"/>
      <c r="AS8" s="68"/>
      <c r="AT8" s="67" t="str">
        <f>データ!T6</f>
        <v>-</v>
      </c>
      <c r="AU8" s="67"/>
      <c r="AV8" s="67"/>
      <c r="AW8" s="67"/>
      <c r="AX8" s="67"/>
      <c r="AY8" s="67"/>
      <c r="AZ8" s="67"/>
      <c r="BA8" s="67"/>
      <c r="BB8" s="67" t="str">
        <f>データ!U6</f>
        <v>-</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3.01</v>
      </c>
      <c r="Q10" s="67"/>
      <c r="R10" s="67"/>
      <c r="S10" s="67"/>
      <c r="T10" s="67"/>
      <c r="U10" s="67"/>
      <c r="V10" s="67"/>
      <c r="W10" s="67">
        <f>データ!Q6</f>
        <v>100</v>
      </c>
      <c r="X10" s="67"/>
      <c r="Y10" s="67"/>
      <c r="Z10" s="67"/>
      <c r="AA10" s="67"/>
      <c r="AB10" s="67"/>
      <c r="AC10" s="67"/>
      <c r="AD10" s="68">
        <f>データ!R6</f>
        <v>2052</v>
      </c>
      <c r="AE10" s="68"/>
      <c r="AF10" s="68"/>
      <c r="AG10" s="68"/>
      <c r="AH10" s="68"/>
      <c r="AI10" s="68"/>
      <c r="AJ10" s="68"/>
      <c r="AK10" s="2"/>
      <c r="AL10" s="68">
        <f>データ!V6</f>
        <v>506</v>
      </c>
      <c r="AM10" s="68"/>
      <c r="AN10" s="68"/>
      <c r="AO10" s="68"/>
      <c r="AP10" s="68"/>
      <c r="AQ10" s="68"/>
      <c r="AR10" s="68"/>
      <c r="AS10" s="68"/>
      <c r="AT10" s="67">
        <f>データ!W6</f>
        <v>89.18</v>
      </c>
      <c r="AU10" s="67"/>
      <c r="AV10" s="67"/>
      <c r="AW10" s="67"/>
      <c r="AX10" s="67"/>
      <c r="AY10" s="67"/>
      <c r="AZ10" s="67"/>
      <c r="BA10" s="67"/>
      <c r="BB10" s="67">
        <f>データ!X6</f>
        <v>5.67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jIayjJgUVs+LoRw3dzaptv6IcRAoAT2Mnfx3tSyGbIvtBy1tLqRF6VSxW7Gk0CBE+BQWLpLzNvA/e/spxFsDTA==" saltValue="AVVjqi2wy8nFXx3vmKOh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118982</v>
      </c>
      <c r="D6" s="33">
        <f t="shared" si="3"/>
        <v>47</v>
      </c>
      <c r="E6" s="33">
        <f t="shared" si="3"/>
        <v>18</v>
      </c>
      <c r="F6" s="33">
        <f t="shared" si="3"/>
        <v>0</v>
      </c>
      <c r="G6" s="33">
        <f t="shared" si="3"/>
        <v>0</v>
      </c>
      <c r="H6" s="33" t="str">
        <f t="shared" si="3"/>
        <v>埼玉県　皆野・長瀞下水道組合</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3.01</v>
      </c>
      <c r="Q6" s="34">
        <f t="shared" si="3"/>
        <v>100</v>
      </c>
      <c r="R6" s="34">
        <f t="shared" si="3"/>
        <v>2052</v>
      </c>
      <c r="S6" s="34" t="str">
        <f t="shared" si="3"/>
        <v>-</v>
      </c>
      <c r="T6" s="34" t="str">
        <f t="shared" si="3"/>
        <v>-</v>
      </c>
      <c r="U6" s="34" t="str">
        <f t="shared" si="3"/>
        <v>-</v>
      </c>
      <c r="V6" s="34">
        <f t="shared" si="3"/>
        <v>506</v>
      </c>
      <c r="W6" s="34">
        <f t="shared" si="3"/>
        <v>89.18</v>
      </c>
      <c r="X6" s="34">
        <f t="shared" si="3"/>
        <v>5.67</v>
      </c>
      <c r="Y6" s="35">
        <f>IF(Y7="",NA(),Y7)</f>
        <v>274.38</v>
      </c>
      <c r="Z6" s="35">
        <f t="shared" ref="Z6:AH6" si="4">IF(Z7="",NA(),Z7)</f>
        <v>107.4</v>
      </c>
      <c r="AA6" s="35">
        <f t="shared" si="4"/>
        <v>165.11</v>
      </c>
      <c r="AB6" s="35">
        <f t="shared" si="4"/>
        <v>118.24</v>
      </c>
      <c r="AC6" s="35">
        <f t="shared" si="4"/>
        <v>94.81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1289.93</v>
      </c>
      <c r="BG6" s="35">
        <f t="shared" ref="BG6:BO6" si="7">IF(BG7="",NA(),BG7)</f>
        <v>797.61</v>
      </c>
      <c r="BH6" s="35">
        <f t="shared" si="7"/>
        <v>707.36</v>
      </c>
      <c r="BI6" s="35">
        <f t="shared" si="7"/>
        <v>582.30999999999995</v>
      </c>
      <c r="BJ6" s="35">
        <f t="shared" si="7"/>
        <v>506.67</v>
      </c>
      <c r="BK6" s="35">
        <f t="shared" si="7"/>
        <v>416.91</v>
      </c>
      <c r="BL6" s="35">
        <f t="shared" si="7"/>
        <v>392.19</v>
      </c>
      <c r="BM6" s="35">
        <f t="shared" si="7"/>
        <v>413.5</v>
      </c>
      <c r="BN6" s="35">
        <f t="shared" si="7"/>
        <v>407.42</v>
      </c>
      <c r="BO6" s="35">
        <f t="shared" si="7"/>
        <v>386.46</v>
      </c>
      <c r="BP6" s="34" t="str">
        <f>IF(BP7="","",IF(BP7="-","【-】","【"&amp;SUBSTITUTE(TEXT(BP7,"#,##0.00"),"-","△")&amp;"】"))</f>
        <v>【325.02】</v>
      </c>
      <c r="BQ6" s="35">
        <f>IF(BQ7="",NA(),BQ7)</f>
        <v>19.100000000000001</v>
      </c>
      <c r="BR6" s="35">
        <f t="shared" ref="BR6:BZ6" si="8">IF(BR7="",NA(),BR7)</f>
        <v>11.4</v>
      </c>
      <c r="BS6" s="35">
        <f t="shared" si="8"/>
        <v>19.61</v>
      </c>
      <c r="BT6" s="35">
        <f t="shared" si="8"/>
        <v>22.52</v>
      </c>
      <c r="BU6" s="35">
        <f t="shared" si="8"/>
        <v>52.11</v>
      </c>
      <c r="BV6" s="35">
        <f t="shared" si="8"/>
        <v>57.93</v>
      </c>
      <c r="BW6" s="35">
        <f t="shared" si="8"/>
        <v>57.03</v>
      </c>
      <c r="BX6" s="35">
        <f t="shared" si="8"/>
        <v>55.84</v>
      </c>
      <c r="BY6" s="35">
        <f t="shared" si="8"/>
        <v>57.08</v>
      </c>
      <c r="BZ6" s="35">
        <f t="shared" si="8"/>
        <v>55.85</v>
      </c>
      <c r="CA6" s="34" t="str">
        <f>IF(CA7="","",IF(CA7="-","【-】","【"&amp;SUBSTITUTE(TEXT(CA7,"#,##0.00"),"-","△")&amp;"】"))</f>
        <v>【60.61】</v>
      </c>
      <c r="CB6" s="35">
        <f>IF(CB7="",NA(),CB7)</f>
        <v>208.28</v>
      </c>
      <c r="CC6" s="35">
        <f t="shared" ref="CC6:CK6" si="9">IF(CC7="",NA(),CC7)</f>
        <v>396.07</v>
      </c>
      <c r="CD6" s="35">
        <f t="shared" si="9"/>
        <v>240.3</v>
      </c>
      <c r="CE6" s="35">
        <f t="shared" si="9"/>
        <v>219.65</v>
      </c>
      <c r="CF6" s="35">
        <f t="shared" si="9"/>
        <v>209.1</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1.0900000000000001</v>
      </c>
      <c r="CN6" s="35">
        <f t="shared" ref="CN6:CV6" si="10">IF(CN7="",NA(),CN7)</f>
        <v>0.79</v>
      </c>
      <c r="CO6" s="35">
        <f t="shared" si="10"/>
        <v>0.62</v>
      </c>
      <c r="CP6" s="35">
        <f t="shared" si="10"/>
        <v>0.51</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4">
        <f>IF(CX7="",NA(),CX7)</f>
        <v>0</v>
      </c>
      <c r="CY6" s="35">
        <f t="shared" ref="CY6:DG6" si="11">IF(CY7="",NA(),CY7)</f>
        <v>6.75</v>
      </c>
      <c r="CZ6" s="35">
        <f t="shared" si="11"/>
        <v>6.23</v>
      </c>
      <c r="DA6" s="35">
        <f t="shared" si="11"/>
        <v>7.72</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118982</v>
      </c>
      <c r="D7" s="37">
        <v>47</v>
      </c>
      <c r="E7" s="37">
        <v>18</v>
      </c>
      <c r="F7" s="37">
        <v>0</v>
      </c>
      <c r="G7" s="37">
        <v>0</v>
      </c>
      <c r="H7" s="37" t="s">
        <v>98</v>
      </c>
      <c r="I7" s="37" t="s">
        <v>99</v>
      </c>
      <c r="J7" s="37" t="s">
        <v>100</v>
      </c>
      <c r="K7" s="37" t="s">
        <v>101</v>
      </c>
      <c r="L7" s="37" t="s">
        <v>102</v>
      </c>
      <c r="M7" s="37" t="s">
        <v>103</v>
      </c>
      <c r="N7" s="38" t="s">
        <v>104</v>
      </c>
      <c r="O7" s="38" t="s">
        <v>105</v>
      </c>
      <c r="P7" s="38">
        <v>3.01</v>
      </c>
      <c r="Q7" s="38">
        <v>100</v>
      </c>
      <c r="R7" s="38">
        <v>2052</v>
      </c>
      <c r="S7" s="38" t="s">
        <v>104</v>
      </c>
      <c r="T7" s="38" t="s">
        <v>104</v>
      </c>
      <c r="U7" s="38" t="s">
        <v>104</v>
      </c>
      <c r="V7" s="38">
        <v>506</v>
      </c>
      <c r="W7" s="38">
        <v>89.18</v>
      </c>
      <c r="X7" s="38">
        <v>5.67</v>
      </c>
      <c r="Y7" s="38">
        <v>274.38</v>
      </c>
      <c r="Z7" s="38">
        <v>107.4</v>
      </c>
      <c r="AA7" s="38">
        <v>165.11</v>
      </c>
      <c r="AB7" s="38">
        <v>118.24</v>
      </c>
      <c r="AC7" s="38">
        <v>94.81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1289.93</v>
      </c>
      <c r="BG7" s="38">
        <v>797.61</v>
      </c>
      <c r="BH7" s="38">
        <v>707.36</v>
      </c>
      <c r="BI7" s="38">
        <v>582.30999999999995</v>
      </c>
      <c r="BJ7" s="38">
        <v>506.67</v>
      </c>
      <c r="BK7" s="38">
        <v>416.91</v>
      </c>
      <c r="BL7" s="38">
        <v>392.19</v>
      </c>
      <c r="BM7" s="38">
        <v>413.5</v>
      </c>
      <c r="BN7" s="38">
        <v>407.42</v>
      </c>
      <c r="BO7" s="38">
        <v>386.46</v>
      </c>
      <c r="BP7" s="38">
        <v>325.02</v>
      </c>
      <c r="BQ7" s="38">
        <v>19.100000000000001</v>
      </c>
      <c r="BR7" s="38">
        <v>11.4</v>
      </c>
      <c r="BS7" s="38">
        <v>19.61</v>
      </c>
      <c r="BT7" s="38">
        <v>22.52</v>
      </c>
      <c r="BU7" s="38">
        <v>52.11</v>
      </c>
      <c r="BV7" s="38">
        <v>57.93</v>
      </c>
      <c r="BW7" s="38">
        <v>57.03</v>
      </c>
      <c r="BX7" s="38">
        <v>55.84</v>
      </c>
      <c r="BY7" s="38">
        <v>57.08</v>
      </c>
      <c r="BZ7" s="38">
        <v>55.85</v>
      </c>
      <c r="CA7" s="38">
        <v>60.61</v>
      </c>
      <c r="CB7" s="38">
        <v>208.28</v>
      </c>
      <c r="CC7" s="38">
        <v>396.07</v>
      </c>
      <c r="CD7" s="38">
        <v>240.3</v>
      </c>
      <c r="CE7" s="38">
        <v>219.65</v>
      </c>
      <c r="CF7" s="38">
        <v>209.1</v>
      </c>
      <c r="CG7" s="38">
        <v>276.93</v>
      </c>
      <c r="CH7" s="38">
        <v>283.73</v>
      </c>
      <c r="CI7" s="38">
        <v>287.57</v>
      </c>
      <c r="CJ7" s="38">
        <v>286.86</v>
      </c>
      <c r="CK7" s="38">
        <v>287.91000000000003</v>
      </c>
      <c r="CL7" s="38">
        <v>270.94</v>
      </c>
      <c r="CM7" s="38">
        <v>1.0900000000000001</v>
      </c>
      <c r="CN7" s="38">
        <v>0.79</v>
      </c>
      <c r="CO7" s="38">
        <v>0.62</v>
      </c>
      <c r="CP7" s="38">
        <v>0.51</v>
      </c>
      <c r="CQ7" s="38">
        <v>100</v>
      </c>
      <c r="CR7" s="38">
        <v>59.08</v>
      </c>
      <c r="CS7" s="38">
        <v>58.25</v>
      </c>
      <c r="CT7" s="38">
        <v>61.55</v>
      </c>
      <c r="CU7" s="38">
        <v>57.22</v>
      </c>
      <c r="CV7" s="38">
        <v>54.93</v>
      </c>
      <c r="CW7" s="38">
        <v>57.8</v>
      </c>
      <c r="CX7" s="38">
        <v>0</v>
      </c>
      <c r="CY7" s="38">
        <v>6.75</v>
      </c>
      <c r="CZ7" s="38">
        <v>6.23</v>
      </c>
      <c r="DA7" s="38">
        <v>7.72</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2020-01-20T06:59:30Z</cp:lastPrinted>
  <dcterms:created xsi:type="dcterms:W3CDTF">2019-12-05T05:28:53Z</dcterms:created>
  <dcterms:modified xsi:type="dcterms:W3CDTF">2020-01-24T04:47:04Z</dcterms:modified>
  <cp:category/>
</cp:coreProperties>
</file>