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総務課\財務\3.決算\Ｈ３０年度決算\経営分析比較表\"/>
    </mc:Choice>
  </mc:AlternateContent>
  <xr:revisionPtr revIDLastSave="0" documentId="13_ncr:1_{AEFA7FE8-55D5-4FD8-BB9D-87D292FB0505}" xr6:coauthVersionLast="36" xr6:coauthVersionMax="36" xr10:uidLastSave="{00000000-0000-0000-0000-000000000000}"/>
  <workbookProtection workbookAlgorithmName="SHA-512" workbookHashValue="mGZ8qWWYN0GpDmbtlo9/c+SIFdPq5x+gliXBLn9ORMHs84TfjWoDgnRdDhr/PgLWpN1zWD8IYJbzkXXjAPZXEA==" workbookSaltValue="3Zm2pNsW2rhp2a/9FlE0B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<sst xmlns="http://schemas.openxmlformats.org/spreadsheetml/2006/main" count="231" uniqueCount="113">
  <si>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</si>
  <si>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</si>
  <si>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</si>
  <si>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</si>
  <si>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</si>
  <si>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</si>
  <si>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</si>
  <si>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</si>
  <si>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</si>
  <si>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</si>
  <si>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</si>
  <si>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</si>
  <si>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</si>
  <si>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</si>
  <si>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</si>
  <si>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</si>
  <si>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</si>
  <si>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</si>
  <si>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</si>
  <si>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</si>
  <si>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</si>
  <si>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</si>
  <si>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</si>
  <si>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</si>
  <si>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</si>
  <si>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</si>
  <si>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</si>
  <si>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</si>
  <si>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</si>
  <si>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</si>
  <si>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</si>
  <si>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</si>
  <si>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</si>
  <si>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</si>
  <si>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</si>
  <si>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</si>
  <si>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</si>
  <si>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</si>
  <si>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</si>
  <si>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</si>
  <si>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</si>
  <si>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</si>
  <si>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</si>
  <si>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</si>
  <si>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</si>
  <si>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</si>
  <si>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</si>
  <si>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</si>
  <si>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</si>
  <si>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</si>
  <si>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</si>
  <si>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</si>
  <si>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</si>
  <si>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</si>
  <si>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</si>
  <si>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</si>
  <si>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</si>
  <si>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</si>
  <si>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</si>
  <si>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</si>
  <si>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</si>
  <si>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</si>
  <si>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</si>
  <si>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</si>
  <si>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</si>
  <si>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</si>
  <si>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</si>
  <si>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</si>
  <si>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</si>
  <si>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</si>
  <si>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</si>
  <si>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</si>
  <si>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</si>
  <si>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</si>
  <si>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</si>
  <si>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</si>
  <si>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</si>
  <si>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</si>
  <si>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</si>
  <si>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</si>
  <si>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</si>
  <si>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</si>
  <si>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</si>
  <si>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</si>
  <si>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</si>
  <si>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</si>
  <si>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</si>
  <si>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</si>
  <si>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</si>
  <si>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</si>
  <si>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</si>
  <si>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</si>
  <si>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</si>
  <si>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</si>
  <si>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</si>
  <si>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</si>
  <si>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</si>
  <si>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坂戸、鶴ケ島下水道組合</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</si>
  <si>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</si>
  <si>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</si>
  <si>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</si>
  <si>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</si>
  <si>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</si>
  <si>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</si>
  <si>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</si>
  <si>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</si>
  <si>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</si>
  <si>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</si>
  <si>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</si>
  <si>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</si>
  <si>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組合においては、既存施設の老朽化対策及び処理区域拡大の整備が同時並行で実施されており、依然として坂戸市及び鶴ヶ島市負担金に支えられている状況である。近年、下水道使用料改定等により、坂戸市及び鶴ヶ島市負担金による補てん割合は改善傾向にあるが、今後も中・長期的に自立・安定した経営基盤を築くために、普及活動による水洗化率の向上はもとより、「経営戦略」策定による効率的な収支計画の検討が必要である。
　また、令和２年度より地方公営企業法の適用を予定しており、経営状況や課題等を的確に把握することで、公営企業の基本原則である独立採算制の実現や経営の健全化、効率化を図っていく。</t>
    <phoneticPr fontId="4"/>
  </si>
  <si>
    <r>
      <t>①収益的収支比率
  区域拡大及び大口使用者が増えたことにより使用料収入は微増傾向にあるが、それ以上に維持管理費用が増えたことにより支出が増加していることから、比率の減少が見られる。
④企業債残高対事業規模比率
　前年度に比べ、水処理センター増設工事（3系列目土木工事）の完了等により起債対象事業が少なかったことから、債務残高は減少となっている。
⑤経費回収率、⑥汚水処理原価
  本表は、汚水処理原価150円/㎥を超える費用を公費負担とした場合での数値である。当組合では、雨水等公費負担をのぞいた資本費のうち３割を公費負担とする算定方式を採用しており、経費回収率は85.6％、残りの14.4％は坂戸市及び鶴ヶ島市からの負担金で賄っている現状である。
⑦</t>
    </r>
    <r>
      <rPr>
        <sz val="11"/>
        <rFont val="ＭＳ ゴシック"/>
        <family val="3"/>
        <charset val="128"/>
      </rPr>
      <t xml:space="preserve">施設利用率
  石井水処理センター水処理施設3系列目2分の1の増設工事が完了し、処理能力が増えたことにより大幅な減少となった。年間平均では施設利用率は約6割となったが、下水道事業計画における晴天時一日最大処理水量を見込むと、適切な施設増設が必要な時期である。現在は石井水処理センター水処理施設3系列目残り2分の1の増設工事を実施しており、今後は水処理施設4系列目の増設工事を予定している。 
⑧水洗化率
　公共下水道が整備途上であることもあり、引き続き普及活動が必要である。    
              </t>
    </r>
    <r>
      <rPr>
        <sz val="11"/>
        <color theme="1"/>
        <rFont val="ＭＳ ゴシック"/>
        <family val="3"/>
        <charset val="128"/>
      </rPr>
      <t xml:space="preserve">
</t>
    </r>
    <rPh sb="128" eb="130">
      <t>レツメ</t>
    </rPh>
    <rPh sb="130" eb="132">
      <t>ドボク</t>
    </rPh>
    <rPh sb="132" eb="134">
      <t>コウジ</t>
    </rPh>
    <rPh sb="477" eb="478">
      <t>ノコ</t>
    </rPh>
    <rPh sb="480" eb="481">
      <t>ブン</t>
    </rPh>
    <rPh sb="530" eb="532">
      <t>コウキョウ</t>
    </rPh>
    <phoneticPr fontId="4"/>
  </si>
  <si>
    <t>　令和２年度よりストックマネジメント計画策定を実施し、処理場施設及び管渠について計画的かつ効率的に整備を進めて行く予定である。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</si>
</sst>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0.19</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42-4043-846E-4E84E6A3AB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0.21</c:v>
                </c:pt>
              </c:numCache>
            </c:numRef>
          </c:val>
          <c:smooth val="0"/>
          <c:extLst>
            <c:ext xmlns:c16="http://schemas.microsoft.com/office/drawing/2014/chart" uri="{C3380CC4-5D6E-409C-BE32-E72D297353CC}">
              <c16:uniqueId val="{00000001-A742-4043-846E-4E84E6A3AB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68.02</c:v>
                </c:pt>
                <c:pt idx="1">
                  <c:v>68.790000000000006</c:v>
                </c:pt>
                <c:pt idx="2">
                  <c:v>70.91</c:v>
                </c:pt>
                <c:pt idx="3">
                  <c:v>76.23</c:v>
                </c:pt>
                <c:pt idx="4">
                  <c:v>60.44</c:v>
                </c:pt>
              </c:numCache>
            </c:numRef>
          </c:val>
          <c:extLst>
            <c:ext xmlns:c16="http://schemas.microsoft.com/office/drawing/2014/chart" uri="{C3380CC4-5D6E-409C-BE32-E72D297353CC}">
              <c16:uniqueId val="{00000000-B38E-4543-BD09-91A5112B59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61.93</c:v>
                </c:pt>
              </c:numCache>
            </c:numRef>
          </c:val>
          <c:smooth val="0"/>
          <c:extLst>
            <c:ext xmlns:c16="http://schemas.microsoft.com/office/drawing/2014/chart" uri="{C3380CC4-5D6E-409C-BE32-E72D297353CC}">
              <c16:uniqueId val="{00000001-B38E-4543-BD09-91A5112B59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93.92</c:v>
                </c:pt>
                <c:pt idx="1">
                  <c:v>93.98</c:v>
                </c:pt>
                <c:pt idx="2">
                  <c:v>94.91</c:v>
                </c:pt>
                <c:pt idx="3">
                  <c:v>95.04</c:v>
                </c:pt>
                <c:pt idx="4">
                  <c:v>95.13</c:v>
                </c:pt>
              </c:numCache>
            </c:numRef>
          </c:val>
          <c:extLst>
            <c:ext xmlns:c16="http://schemas.microsoft.com/office/drawing/2014/chart" uri="{C3380CC4-5D6E-409C-BE32-E72D297353CC}">
              <c16:uniqueId val="{00000000-0AC0-46E6-8FC0-759D6EED5D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94.45</c:v>
                </c:pt>
              </c:numCache>
            </c:numRef>
          </c:val>
          <c:smooth val="0"/>
          <c:extLst>
            <c:ext xmlns:c16="http://schemas.microsoft.com/office/drawing/2014/chart" uri="{C3380CC4-5D6E-409C-BE32-E72D297353CC}">
              <c16:uniqueId val="{00000001-0AC0-46E6-8FC0-759D6EED5D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98.16</c:v>
                </c:pt>
                <c:pt idx="1">
                  <c:v>97.45</c:v>
                </c:pt>
                <c:pt idx="2">
                  <c:v>96.54</c:v>
                </c:pt>
                <c:pt idx="3">
                  <c:v>101.02</c:v>
                </c:pt>
                <c:pt idx="4">
                  <c:v>98.27</c:v>
                </c:pt>
              </c:numCache>
            </c:numRef>
          </c:val>
          <c:extLst>
            <c:ext xmlns:c16="http://schemas.microsoft.com/office/drawing/2014/chart" uri="{C3380CC4-5D6E-409C-BE32-E72D297353CC}">
              <c16:uniqueId val="{00000000-2721-473A-9FC6-21C05F93F0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1-473A-9FC6-21C05F93F0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7B-45A9-96AF-0130331B2F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B-45A9-96AF-0130331B2F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B-4516-8187-857241729D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B-4516-8187-857241729D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41-4925-B68B-56DB37F62F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41-4925-B68B-56DB37F62F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7-4808-A13D-0E86653FD7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7-4808-A13D-0E86653FD7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807.03</c:v>
                </c:pt>
                <c:pt idx="1">
                  <c:v>784.9</c:v>
                </c:pt>
                <c:pt idx="2">
                  <c:v>799.06</c:v>
                </c:pt>
                <c:pt idx="3">
                  <c:v>647.48</c:v>
                </c:pt>
                <c:pt idx="4">
                  <c:v>603.34</c:v>
                </c:pt>
              </c:numCache>
            </c:numRef>
          </c:val>
          <c:extLst>
            <c:ext xmlns:c16="http://schemas.microsoft.com/office/drawing/2014/chart" uri="{C3380CC4-5D6E-409C-BE32-E72D297353CC}">
              <c16:uniqueId val="{00000000-DDD0-4469-BF61-3BCC7F744C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730.93</c:v>
                </c:pt>
              </c:numCache>
            </c:numRef>
          </c:val>
          <c:smooth val="0"/>
          <c:extLst>
            <c:ext xmlns:c16="http://schemas.microsoft.com/office/drawing/2014/chart" uri="{C3380CC4-5D6E-409C-BE32-E72D297353CC}">
              <c16:uniqueId val="{00000001-DDD0-4469-BF61-3BCC7F744C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87.68</c:v>
                </c:pt>
                <c:pt idx="1">
                  <c:v>88.68</c:v>
                </c:pt>
                <c:pt idx="2">
                  <c:v>88.18</c:v>
                </c:pt>
                <c:pt idx="3">
                  <c:v>101.33</c:v>
                </c:pt>
                <c:pt idx="4">
                  <c:v>96.57</c:v>
                </c:pt>
              </c:numCache>
            </c:numRef>
          </c:val>
          <c:extLst>
            <c:ext xmlns:c16="http://schemas.microsoft.com/office/drawing/2014/chart" uri="{C3380CC4-5D6E-409C-BE32-E72D297353CC}">
              <c16:uniqueId val="{00000000-917B-4491-97CA-7D08785E93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98.09</c:v>
                </c:pt>
              </c:numCache>
            </c:numRef>
          </c:val>
          <c:smooth val="0"/>
          <c:extLst>
            <c:ext xmlns:c16="http://schemas.microsoft.com/office/drawing/2014/chart" uri="{C3380CC4-5D6E-409C-BE32-E72D297353CC}">
              <c16:uniqueId val="{00000001-917B-4491-97CA-7D08785E93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151.28</c:v>
                </c:pt>
                <c:pt idx="1">
                  <c:v>150.57</c:v>
                </c:pt>
                <c:pt idx="2">
                  <c:v>150.36000000000001</c:v>
                </c:pt>
                <c:pt idx="3">
                  <c:v>150</c:v>
                </c:pt>
                <c:pt idx="4">
                  <c:v>160.61000000000001</c:v>
                </c:pt>
              </c:numCache>
            </c:numRef>
          </c:val>
          <c:extLst>
            <c:ext xmlns:c16="http://schemas.microsoft.com/office/drawing/2014/chart" uri="{C3380CC4-5D6E-409C-BE32-E72D297353CC}">
              <c16:uniqueId val="{00000000-D2AE-4C6E-BE3E-9FA2F90E27E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146.08000000000001</c:v>
                </c:pt>
              </c:numCache>
            </c:numRef>
          </c:val>
          <c:smooth val="0"/>
          <c:extLst>
            <c:ext xmlns:c16="http://schemas.microsoft.com/office/drawing/2014/chart" uri="{C3380CC4-5D6E-409C-BE32-E72D297353CC}">
              <c16:uniqueId val="{00000001-D2AE-4C6E-BE3E-9FA2F90E27E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0" zoomScaleNormal="100" workbookViewId="0">
      <selection activeCell="BG58" sqref="BG5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坂戸、鶴ケ島下水道組合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75.45</v>
      </c>
      <c r="Q10" s="45"/>
      <c r="R10" s="45"/>
      <c r="S10" s="45"/>
      <c r="T10" s="45"/>
      <c r="U10" s="45"/>
      <c r="V10" s="45"/>
      <c r="W10" s="45">
        <f>データ!Q6</f>
        <v>83.17</v>
      </c>
      <c r="X10" s="45"/>
      <c r="Y10" s="45"/>
      <c r="Z10" s="45"/>
      <c r="AA10" s="45"/>
      <c r="AB10" s="45"/>
      <c r="AC10" s="45"/>
      <c r="AD10" s="50">
        <f>データ!R6</f>
        <v>2300</v>
      </c>
      <c r="AE10" s="50"/>
      <c r="AF10" s="50"/>
      <c r="AG10" s="50"/>
      <c r="AH10" s="50"/>
      <c r="AI10" s="50"/>
      <c r="AJ10" s="50"/>
      <c r="AK10" s="2"/>
      <c r="AL10" s="50">
        <f>データ!V6</f>
        <v>123412</v>
      </c>
      <c r="AM10" s="50"/>
      <c r="AN10" s="50"/>
      <c r="AO10" s="50"/>
      <c r="AP10" s="50"/>
      <c r="AQ10" s="50"/>
      <c r="AR10" s="50"/>
      <c r="AS10" s="50"/>
      <c r="AT10" s="45">
        <f>データ!W6</f>
        <v>16.760000000000002</v>
      </c>
      <c r="AU10" s="45"/>
      <c r="AV10" s="45"/>
      <c r="AW10" s="45"/>
      <c r="AX10" s="45"/>
      <c r="AY10" s="45"/>
      <c r="AZ10" s="45"/>
      <c r="BA10" s="45"/>
      <c r="BB10" s="45">
        <f>データ!X6</f>
        <v>7363.48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wMWdwYSZmGHJQvmO4JF26jZ68/0eXLVsacwL08mGKvVvUmuPhrtfMlGZsKbQLOu/DYIVMqCkyPTibtGrTI1Trw==" saltValue="mJ0cvv/SYXsTj9NKSZnO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118541</v>
      </c>
      <c r="D6" s="33">
        <f t="shared" si="3"/>
        <v>47</v>
      </c>
      <c r="E6" s="33">
        <f t="shared" si="3"/>
        <v>17</v>
      </c>
      <c r="F6" s="33">
        <f t="shared" si="3"/>
        <v>1</v>
      </c>
      <c r="G6" s="33">
        <f t="shared" si="3"/>
        <v>0</v>
      </c>
      <c r="H6" s="33" t="str">
        <f t="shared" si="3"/>
        <v>埼玉県　坂戸、鶴ケ島下水道組合</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75.45</v>
      </c>
      <c r="Q6" s="34">
        <f t="shared" si="3"/>
        <v>83.17</v>
      </c>
      <c r="R6" s="34">
        <f t="shared" si="3"/>
        <v>2300</v>
      </c>
      <c r="S6" s="34" t="str">
        <f t="shared" si="3"/>
        <v>-</v>
      </c>
      <c r="T6" s="34" t="str">
        <f t="shared" si="3"/>
        <v>-</v>
      </c>
      <c r="U6" s="34" t="str">
        <f t="shared" si="3"/>
        <v>-</v>
      </c>
      <c r="V6" s="34">
        <f t="shared" si="3"/>
        <v>123412</v>
      </c>
      <c r="W6" s="34">
        <f t="shared" si="3"/>
        <v>16.760000000000002</v>
      </c>
      <c r="X6" s="34">
        <f t="shared" si="3"/>
        <v>7363.48</v>
      </c>
      <c r="Y6" s="35">
        <f>IF(Y7="",NA(),Y7)</f>
        <v>98.16</v>
      </c>
      <c r="Z6" s="35">
        <f t="shared" ref="Z6:AH6" si="4">IF(Z7="",NA(),Z7)</f>
        <v>97.45</v>
      </c>
      <c r="AA6" s="35">
        <f t="shared" si="4"/>
        <v>96.54</v>
      </c>
      <c r="AB6" s="35">
        <f t="shared" si="4"/>
        <v>101.02</v>
      </c>
      <c r="AC6" s="35">
        <f t="shared" si="4"/>
        <v>98.27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807.03</v>
      </c>
      <c r="BG6" s="35">
        <f t="shared" ref="BG6:BO6" si="7">IF(BG7="",NA(),BG7)</f>
        <v>784.9</v>
      </c>
      <c r="BH6" s="35">
        <f t="shared" si="7"/>
        <v>799.06</v>
      </c>
      <c r="BI6" s="35">
        <f t="shared" si="7"/>
        <v>647.48</v>
      </c>
      <c r="BJ6" s="35">
        <f t="shared" si="7"/>
        <v>603.34</v>
      </c>
      <c r="BK6" s="35">
        <f t="shared" si="7"/>
        <v>607.52</v>
      </c>
      <c r="BL6" s="35">
        <f t="shared" si="7"/>
        <v>643.19000000000005</v>
      </c>
      <c r="BM6" s="35">
        <f t="shared" si="7"/>
        <v>596.44000000000005</v>
      </c>
      <c r="BN6" s="35">
        <f t="shared" si="7"/>
        <v>612.6</v>
      </c>
      <c r="BO6" s="35">
        <f t="shared" si="7"/>
        <v>730.93</v>
      </c>
      <c r="BP6" s="34" t="str">
        <f>IF(BP7="","",IF(BP7="-","【-】","【"&amp;SUBSTITUTE(TEXT(BP7,"#,##0.00"),"-","△")&amp;"】"))</f>
        <v>【682.78】</v>
      </c>
      <c r="BQ6" s="35">
        <f>IF(BQ7="",NA(),BQ7)</f>
        <v>87.68</v>
      </c>
      <c r="BR6" s="35">
        <f t="shared" ref="BR6:BZ6" si="8">IF(BR7="",NA(),BR7)</f>
        <v>88.68</v>
      </c>
      <c r="BS6" s="35">
        <f t="shared" si="8"/>
        <v>88.18</v>
      </c>
      <c r="BT6" s="35">
        <f t="shared" si="8"/>
        <v>101.33</v>
      </c>
      <c r="BU6" s="35">
        <f t="shared" si="8"/>
        <v>96.57</v>
      </c>
      <c r="BV6" s="35">
        <f t="shared" si="8"/>
        <v>96.91</v>
      </c>
      <c r="BW6" s="35">
        <f t="shared" si="8"/>
        <v>101.54</v>
      </c>
      <c r="BX6" s="35">
        <f t="shared" si="8"/>
        <v>102.42</v>
      </c>
      <c r="BY6" s="35">
        <f t="shared" si="8"/>
        <v>100.97</v>
      </c>
      <c r="BZ6" s="35">
        <f t="shared" si="8"/>
        <v>98.09</v>
      </c>
      <c r="CA6" s="34" t="str">
        <f>IF(CA7="","",IF(CA7="-","【-】","【"&amp;SUBSTITUTE(TEXT(CA7,"#,##0.00"),"-","△")&amp;"】"))</f>
        <v>【100.91】</v>
      </c>
      <c r="CB6" s="35">
        <f>IF(CB7="",NA(),CB7)</f>
        <v>151.28</v>
      </c>
      <c r="CC6" s="35">
        <f t="shared" ref="CC6:CK6" si="9">IF(CC7="",NA(),CC7)</f>
        <v>150.57</v>
      </c>
      <c r="CD6" s="35">
        <f t="shared" si="9"/>
        <v>150.36000000000001</v>
      </c>
      <c r="CE6" s="35">
        <f t="shared" si="9"/>
        <v>150</v>
      </c>
      <c r="CF6" s="35">
        <f t="shared" si="9"/>
        <v>160.61000000000001</v>
      </c>
      <c r="CG6" s="35">
        <f t="shared" si="9"/>
        <v>120.5</v>
      </c>
      <c r="CH6" s="35">
        <f t="shared" si="9"/>
        <v>116.15</v>
      </c>
      <c r="CI6" s="35">
        <f t="shared" si="9"/>
        <v>116.2</v>
      </c>
      <c r="CJ6" s="35">
        <f t="shared" si="9"/>
        <v>118.78</v>
      </c>
      <c r="CK6" s="35">
        <f t="shared" si="9"/>
        <v>146.08000000000001</v>
      </c>
      <c r="CL6" s="34" t="str">
        <f>IF(CL7="","",IF(CL7="-","【-】","【"&amp;SUBSTITUTE(TEXT(CL7,"#,##0.00"),"-","△")&amp;"】"))</f>
        <v>【136.86】</v>
      </c>
      <c r="CM6" s="35">
        <f>IF(CM7="",NA(),CM7)</f>
        <v>68.02</v>
      </c>
      <c r="CN6" s="35">
        <f t="shared" ref="CN6:CV6" si="10">IF(CN7="",NA(),CN7)</f>
        <v>68.790000000000006</v>
      </c>
      <c r="CO6" s="35">
        <f t="shared" si="10"/>
        <v>70.91</v>
      </c>
      <c r="CP6" s="35">
        <f t="shared" si="10"/>
        <v>76.23</v>
      </c>
      <c r="CQ6" s="35">
        <f t="shared" si="10"/>
        <v>60.44</v>
      </c>
      <c r="CR6" s="35">
        <f t="shared" si="10"/>
        <v>69.95</v>
      </c>
      <c r="CS6" s="35">
        <f t="shared" si="10"/>
        <v>72.239999999999995</v>
      </c>
      <c r="CT6" s="35">
        <f t="shared" si="10"/>
        <v>69.23</v>
      </c>
      <c r="CU6" s="35">
        <f t="shared" si="10"/>
        <v>70.37</v>
      </c>
      <c r="CV6" s="35">
        <f t="shared" si="10"/>
        <v>61.93</v>
      </c>
      <c r="CW6" s="34" t="str">
        <f>IF(CW7="","",IF(CW7="-","【-】","【"&amp;SUBSTITUTE(TEXT(CW7,"#,##0.00"),"-","△")&amp;"】"))</f>
        <v>【58.98】</v>
      </c>
      <c r="CX6" s="35">
        <f>IF(CX7="",NA(),CX7)</f>
        <v>93.92</v>
      </c>
      <c r="CY6" s="35">
        <f t="shared" ref="CY6:DG6" si="11">IF(CY7="",NA(),CY7)</f>
        <v>93.98</v>
      </c>
      <c r="CZ6" s="35">
        <f t="shared" si="11"/>
        <v>94.91</v>
      </c>
      <c r="DA6" s="35">
        <f t="shared" si="11"/>
        <v>95.04</v>
      </c>
      <c r="DB6" s="35">
        <f t="shared" si="11"/>
        <v>95.13</v>
      </c>
      <c r="DC6" s="35">
        <f t="shared" si="11"/>
        <v>96.69</v>
      </c>
      <c r="DD6" s="35">
        <f t="shared" si="11"/>
        <v>96.84</v>
      </c>
      <c r="DE6" s="35">
        <f t="shared" si="11"/>
        <v>96.84</v>
      </c>
      <c r="DF6" s="35">
        <f t="shared" si="11"/>
        <v>96.75</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0.19</v>
      </c>
      <c r="EF6" s="35">
        <f t="shared" ref="EF6:EN6" si="14">IF(EF7="",NA(),EF7)</f>
        <v>0.08</v>
      </c>
      <c r="EG6" s="34">
        <f t="shared" si="14"/>
        <v>0</v>
      </c>
      <c r="EH6" s="34">
        <f t="shared" si="14"/>
        <v>0</v>
      </c>
      <c r="EI6" s="34">
        <f t="shared" si="14"/>
        <v>0</v>
      </c>
      <c r="EJ6" s="35">
        <f t="shared" si="14"/>
        <v>0.1</v>
      </c>
      <c r="EK6" s="35">
        <f t="shared" si="14"/>
        <v>0.11</v>
      </c>
      <c r="EL6" s="35">
        <f t="shared" si="14"/>
        <v>0.13</v>
      </c>
      <c r="EM6" s="35">
        <f t="shared" si="14"/>
        <v>0.1</v>
      </c>
      <c r="EN6" s="35">
        <f t="shared" si="14"/>
        <v>0.21</v>
      </c>
      <c r="EO6" s="34" t="str">
        <f>IF(EO7="","",IF(EO7="-","【-】","【"&amp;SUBSTITUTE(TEXT(EO7,"#,##0.00"),"-","△")&amp;"】"))</f>
        <v>【0.23】</v>
      </c>
    </row>
    <row r="7" spans="1:145" s="36" customFormat="1" x14ac:dyDescent="0.15">
      <c r="A7" s="28"/>
      <c r="B7" s="37">
        <v>2018</v>
      </c>
      <c r="C7" s="37">
        <v>118541</v>
      </c>
      <c r="D7" s="37">
        <v>47</v>
      </c>
      <c r="E7" s="37">
        <v>17</v>
      </c>
      <c r="F7" s="37">
        <v>1</v>
      </c>
      <c r="G7" s="37">
        <v>0</v>
      </c>
      <c r="H7" s="37" t="s">
        <v>97</v>
      </c>
      <c r="I7" s="37" t="s">
        <v>98</v>
      </c>
      <c r="J7" s="37" t="s">
        <v>99</v>
      </c>
      <c r="K7" s="37" t="s">
        <v>100</v>
      </c>
      <c r="L7" s="37" t="s">
        <v>101</v>
      </c>
      <c r="M7" s="37" t="s">
        <v>102</v>
      </c>
      <c r="N7" s="38" t="s">
        <v>103</v>
      </c>
      <c r="O7" s="38" t="s">
        <v>104</v>
      </c>
      <c r="P7" s="38">
        <v>75.45</v>
      </c>
      <c r="Q7" s="38">
        <v>83.17</v>
      </c>
      <c r="R7" s="38">
        <v>2300</v>
      </c>
      <c r="S7" s="38" t="s">
        <v>103</v>
      </c>
      <c r="T7" s="38" t="s">
        <v>103</v>
      </c>
      <c r="U7" s="38" t="s">
        <v>103</v>
      </c>
      <c r="V7" s="38">
        <v>123412</v>
      </c>
      <c r="W7" s="38">
        <v>16.760000000000002</v>
      </c>
      <c r="X7" s="38">
        <v>7363.48</v>
      </c>
      <c r="Y7" s="38">
        <v>98.16</v>
      </c>
      <c r="Z7" s="38">
        <v>97.45</v>
      </c>
      <c r="AA7" s="38">
        <v>96.54</v>
      </c>
      <c r="AB7" s="38">
        <v>101.02</v>
      </c>
      <c r="AC7" s="38">
        <v>98.27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807.03</v>
      </c>
      <c r="BG7" s="38">
        <v>784.9</v>
      </c>
      <c r="BH7" s="38">
        <v>799.06</v>
      </c>
      <c r="BI7" s="38">
        <v>647.48</v>
      </c>
      <c r="BJ7" s="38">
        <v>603.34</v>
      </c>
      <c r="BK7" s="38">
        <v>607.52</v>
      </c>
      <c r="BL7" s="38">
        <v>643.19000000000005</v>
      </c>
      <c r="BM7" s="38">
        <v>596.44000000000005</v>
      </c>
      <c r="BN7" s="38">
        <v>612.6</v>
      </c>
      <c r="BO7" s="38">
        <v>730.93</v>
      </c>
      <c r="BP7" s="38">
        <v>682.78</v>
      </c>
      <c r="BQ7" s="38">
        <v>87.68</v>
      </c>
      <c r="BR7" s="38">
        <v>88.68</v>
      </c>
      <c r="BS7" s="38">
        <v>88.18</v>
      </c>
      <c r="BT7" s="38">
        <v>101.33</v>
      </c>
      <c r="BU7" s="38">
        <v>96.57</v>
      </c>
      <c r="BV7" s="38">
        <v>96.91</v>
      </c>
      <c r="BW7" s="38">
        <v>101.54</v>
      </c>
      <c r="BX7" s="38">
        <v>102.42</v>
      </c>
      <c r="BY7" s="38">
        <v>100.97</v>
      </c>
      <c r="BZ7" s="38">
        <v>98.09</v>
      </c>
      <c r="CA7" s="38">
        <v>100.91</v>
      </c>
      <c r="CB7" s="38">
        <v>151.28</v>
      </c>
      <c r="CC7" s="38">
        <v>150.57</v>
      </c>
      <c r="CD7" s="38">
        <v>150.36000000000001</v>
      </c>
      <c r="CE7" s="38">
        <v>150</v>
      </c>
      <c r="CF7" s="38">
        <v>160.61000000000001</v>
      </c>
      <c r="CG7" s="38">
        <v>120.5</v>
      </c>
      <c r="CH7" s="38">
        <v>116.15</v>
      </c>
      <c r="CI7" s="38">
        <v>116.2</v>
      </c>
      <c r="CJ7" s="38">
        <v>118.78</v>
      </c>
      <c r="CK7" s="38">
        <v>146.08000000000001</v>
      </c>
      <c r="CL7" s="38">
        <v>136.86000000000001</v>
      </c>
      <c r="CM7" s="38">
        <v>68.02</v>
      </c>
      <c r="CN7" s="38">
        <v>68.790000000000006</v>
      </c>
      <c r="CO7" s="38">
        <v>70.91</v>
      </c>
      <c r="CP7" s="38">
        <v>76.23</v>
      </c>
      <c r="CQ7" s="38">
        <v>60.44</v>
      </c>
      <c r="CR7" s="38">
        <v>69.95</v>
      </c>
      <c r="CS7" s="38">
        <v>72.239999999999995</v>
      </c>
      <c r="CT7" s="38">
        <v>69.23</v>
      </c>
      <c r="CU7" s="38">
        <v>70.37</v>
      </c>
      <c r="CV7" s="38">
        <v>61.93</v>
      </c>
      <c r="CW7" s="38">
        <v>58.98</v>
      </c>
      <c r="CX7" s="38">
        <v>93.92</v>
      </c>
      <c r="CY7" s="38">
        <v>93.98</v>
      </c>
      <c r="CZ7" s="38">
        <v>94.91</v>
      </c>
      <c r="DA7" s="38">
        <v>95.04</v>
      </c>
      <c r="DB7" s="38">
        <v>95.13</v>
      </c>
      <c r="DC7" s="38">
        <v>96.69</v>
      </c>
      <c r="DD7" s="38">
        <v>96.84</v>
      </c>
      <c r="DE7" s="38">
        <v>96.84</v>
      </c>
      <c r="DF7" s="38">
        <v>96.75</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0.19</v>
      </c>
      <c r="EF7" s="38">
        <v>0.08</v>
      </c>
      <c r="EG7" s="38">
        <v>0</v>
      </c>
      <c r="EH7" s="38">
        <v>0</v>
      </c>
      <c r="EI7" s="38">
        <v>0</v>
      </c>
      <c r="EJ7" s="38">
        <v>0.1</v>
      </c>
      <c r="EK7" s="38">
        <v>0.11</v>
      </c>
      <c r="EL7" s="38">
        <v>0.13</v>
      </c>
      <c r="EM7" s="38">
        <v>0.1</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2020-01-17T06:01:04Z</cp:lastPrinted>
  <dcterms:created xsi:type="dcterms:W3CDTF">2019-12-05T05:03:03Z</dcterms:created>
  <dcterms:modified xsi:type="dcterms:W3CDTF">2020-01-17T06:02:49Z</dcterms:modified>
  <cp:category/>
</cp:coreProperties>
</file>