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R:\150上下水道課\03_経営総務担当（下水道）\H31\23_下水管理\【2】_02_調査･統計\【3】_03_財務関連調査\02.1.16 公営企業に係る経営比較分析表（平成30年度決算）の分析等について\62杉戸町\"/>
    </mc:Choice>
  </mc:AlternateContent>
  <xr:revisionPtr revIDLastSave="0" documentId="13_ncr:1_{2E3934E5-FD7C-4C2A-B7BF-4707D0B9ABDB}" xr6:coauthVersionLast="45" xr6:coauthVersionMax="45" xr10:uidLastSave="{00000000-0000-0000-0000-000000000000}"/>
  <workbookProtection workbookAlgorithmName="SHA-512" workbookHashValue="wnE8roERSZLxBrCZk62dOeB0nZ93nKwFFXdBiMwkMv/c+Qwkvkz338pgT1TRZX7kgFX/un69y6enJ0ouNqm+sw==" workbookSaltValue="60zhPgq4iislRZn6YDygS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W10" i="4" s="1"/>
  <c r="P6" i="5"/>
  <c r="O6" i="5"/>
  <c r="N6" i="5"/>
  <c r="B10" i="4" s="1"/>
  <c r="M6" i="5"/>
  <c r="AD8" i="4" s="1"/>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BB10" i="4"/>
  <c r="AT10" i="4"/>
  <c r="P10" i="4"/>
  <c r="I10" i="4"/>
  <c r="AL8" i="4"/>
  <c r="W8" i="4"/>
  <c r="P8" i="4"/>
  <c r="B6" i="4"/>
  <c r="B10" i="5" l="1"/>
  <c r="F10" i="5"/>
  <c r="C10" i="5"/>
  <c r="D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<sst xmlns="http://schemas.openxmlformats.org/spreadsheetml/2006/main" count="233" uniqueCount="112">
  <si>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</si>
  <si>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</si>
  <si>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</si>
  <si>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</si>
  <si>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</si>
  <si>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</si>
  <si>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</si>
  <si>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</si>
  <si>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</si>
  <si>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</si>
  <si>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</si>
  <si>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</si>
  <si>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</si>
  <si>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</si>
  <si>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</si>
  <si>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</si>
  <si>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</si>
  <si>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</si>
  <si>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</si>
  <si>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</si>
  <si>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</si>
  <si>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</si>
  <si>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</si>
  <si>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</si>
  <si>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</si>
  <si>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</si>
  <si>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</si>
  <si>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</si>
  <si>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</si>
  <si>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</si>
  <si>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</si>
  <si>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</si>
  <si>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</si>
  <si>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</si>
  <si>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</si>
  <si>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</si>
  <si>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</si>
  <si>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</si>
  <si>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</si>
  <si>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</si>
  <si>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</si>
  <si>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</si>
  <si>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</si>
  <si>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</si>
  <si>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</si>
  <si>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</si>
  <si>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</si>
  <si>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</si>
  <si>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</si>
  <si>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</si>
  <si>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</si>
  <si>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</si>
  <si>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</si>
  <si>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</si>
  <si>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</si>
  <si>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</si>
  <si>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</si>
  <si>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</si>
  <si>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</si>
  <si>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</si>
  <si>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</si>
  <si>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</si>
  <si>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</si>
  <si>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</si>
  <si>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</si>
  <si>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</si>
  <si>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</si>
  <si>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</si>
  <si>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</si>
  <si>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</si>
  <si>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</si>
  <si>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</si>
  <si>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</si>
  <si>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</si>
  <si>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</si>
  <si>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</si>
  <si>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</si>
  <si>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</si>
  <si>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</si>
  <si>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</si>
  <si>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</si>
  <si>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</si>
  <si>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</si>
  <si>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</si>
  <si>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</si>
  <si>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</si>
  <si>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</si>
  <si>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</si>
  <si>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</si>
  <si>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</si>
  <si>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</si>
  <si>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</si>
  <si>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</si>
  <si>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</si>
  <si>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</si>
  <si>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</si>
  <si>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杉戸町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</si>
  <si>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</si>
  <si>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</si>
  <si>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</si>
  <si>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</si>
  <si>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</si>
  <si>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</si>
  <si>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</si>
  <si>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</si>
  <si>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</si>
  <si>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</si>
  <si>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</si>
  <si>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</si>
  <si>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年度の供用開始から使用料の見直しが未実施であったが、経費回収率及び今後の更新事業に向けた財源確保のため、平成27年度中に使用料の改定を実施したことにより、平成28年度以降、経費回収率は改定前と比較し大幅に上昇している。だが、料金改定後においても経費回収率は平均値を下回る水準のため、今後も料金改定や普及啓発による料金収入の確保及びコスト縮減の取組を推進する必要がある。</t>
    <phoneticPr fontId="4"/>
  </si>
  <si>
    <t>①収益的収支比率：平成28年度は使用料の改定により上昇に転じたが、平成30年度は核家族化や節水機器の普及等による使用料収入の減により率の低下となった。今後も料金改定の検討や不明水対策を推進する必要がある。
④企業債残高対事業規模比率：昭和56年度の整備開始から38年が経過していることにより償還終了件数が増加傾向にある一方で、新規面整備による新規地方債の発行により、企業債残高は高止まりとなっている。
⑤経費回収率：昭和56年度からの逐次的な面整備の実施により事業としての収支は後回しとなってきたが、使用料の改定（H28.1.1）により大幅な上昇となった。料金改定後においても平均値を下回る水準のため、今後も料金改定やコスト縮減の取組を推進する必要がある。
⑥汚水処理原価：分流式下水道等に要する経費として一般会計より繰入を行っているため横ばいとなっている。
⑧水洗化率：未接続世帯への普及啓発の効果により近年上昇傾向にあるが、平成29・30年度は新規面整備により減となった。</t>
    <rPh sb="40" eb="44">
      <t>カクカゾクカ</t>
    </rPh>
    <rPh sb="56" eb="59">
      <t>シヨウリョウ</t>
    </rPh>
    <rPh sb="59" eb="61">
      <t>シュウニュウ</t>
    </rPh>
    <rPh sb="62" eb="63">
      <t>ゲン</t>
    </rPh>
    <rPh sb="189" eb="191">
      <t>タカド</t>
    </rPh>
    <phoneticPr fontId="4"/>
  </si>
  <si>
    <t>昭和56年度の整備開始から38年が経過し、更新事業計画策定のための管渠調査等が急務だが、新規面整備の途上にあり、老朽化対策については新規面整備が終了次第着手する必要がある。</t>
    <rPh sb="56" eb="59">
      <t>ロウキュウカ</t>
    </rPh>
    <rPh sb="59" eb="61">
      <t>タイサク</t>
    </rPh>
    <rPh sb="66" eb="68">
      <t>シンキ</t>
    </rPh>
    <rPh sb="68" eb="69">
      <t>メン</t>
    </rPh>
    <rPh sb="69" eb="71">
      <t>セイビ</t>
    </rPh>
    <rPh sb="72" eb="74">
      <t>シュウリョウ</t>
    </rPh>
    <rPh sb="74" eb="76">
      <t>シダイ</t>
    </rPh>
    <rPh sb="76" eb="78">
      <t>チャクシュ</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</si>
</sst>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8D-4BF7-A699-08D4FBD3C5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1.1499999999999999</c:v>
                </c:pt>
                <c:pt idx="3">
                  <c:v>0.89</c:v>
                </c:pt>
                <c:pt idx="4">
                  <c:v>0.28999999999999998</c:v>
                </c:pt>
              </c:numCache>
            </c:numRef>
          </c:val>
          <c:smooth val="0"/>
          <c:extLst>
            <c:ext xmlns:c16="http://schemas.microsoft.com/office/drawing/2014/chart" uri="{C3380CC4-5D6E-409C-BE32-E72D297353CC}">
              <c16:uniqueId val="{00000001-8C8D-4BF7-A699-08D4FBD3C5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E5-4C11-A1BB-ADEBD0D899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56.35</c:v>
                </c:pt>
                <c:pt idx="3">
                  <c:v>58.13</c:v>
                </c:pt>
                <c:pt idx="4">
                  <c:v>55.46</c:v>
                </c:pt>
              </c:numCache>
            </c:numRef>
          </c:val>
          <c:smooth val="0"/>
          <c:extLst>
            <c:ext xmlns:c16="http://schemas.microsoft.com/office/drawing/2014/chart" uri="{C3380CC4-5D6E-409C-BE32-E72D297353CC}">
              <c16:uniqueId val="{00000001-F0E5-4C11-A1BB-ADEBD0D899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93.43</c:v>
                </c:pt>
                <c:pt idx="1">
                  <c:v>93.76</c:v>
                </c:pt>
                <c:pt idx="2">
                  <c:v>94.42</c:v>
                </c:pt>
                <c:pt idx="3">
                  <c:v>93.24</c:v>
                </c:pt>
                <c:pt idx="4">
                  <c:v>91.42</c:v>
                </c:pt>
              </c:numCache>
            </c:numRef>
          </c:val>
          <c:extLst>
            <c:ext xmlns:c16="http://schemas.microsoft.com/office/drawing/2014/chart" uri="{C3380CC4-5D6E-409C-BE32-E72D297353CC}">
              <c16:uniqueId val="{00000000-51A0-492B-A6C1-547A9464A2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93.3</c:v>
                </c:pt>
                <c:pt idx="3">
                  <c:v>91.75</c:v>
                </c:pt>
                <c:pt idx="4">
                  <c:v>92.45</c:v>
                </c:pt>
              </c:numCache>
            </c:numRef>
          </c:val>
          <c:smooth val="0"/>
          <c:extLst>
            <c:ext xmlns:c16="http://schemas.microsoft.com/office/drawing/2014/chart" uri="{C3380CC4-5D6E-409C-BE32-E72D297353CC}">
              <c16:uniqueId val="{00000001-51A0-492B-A6C1-547A9464A2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69.209999999999994</c:v>
                </c:pt>
                <c:pt idx="1">
                  <c:v>64.239999999999995</c:v>
                </c:pt>
                <c:pt idx="2">
                  <c:v>66.45</c:v>
                </c:pt>
                <c:pt idx="3">
                  <c:v>62.59</c:v>
                </c:pt>
                <c:pt idx="4">
                  <c:v>61.62</c:v>
                </c:pt>
              </c:numCache>
            </c:numRef>
          </c:val>
          <c:extLst>
            <c:ext xmlns:c16="http://schemas.microsoft.com/office/drawing/2014/chart" uri="{C3380CC4-5D6E-409C-BE32-E72D297353CC}">
              <c16:uniqueId val="{00000000-64C1-4148-BF69-50E0F6420E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1-4148-BF69-50E0F6420E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38-4E85-979E-9BD518227A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38-4E85-979E-9BD518227A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EA-4F20-9B5D-089DA02349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EA-4F20-9B5D-089DA02349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A-43D0-AC73-A9CCCB6616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A-43D0-AC73-A9CCCB6616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F6-4A80-A156-004B0A0016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6-4A80-A156-004B0A0016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1251.6300000000001</c:v>
                </c:pt>
                <c:pt idx="1">
                  <c:v>1250.94</c:v>
                </c:pt>
                <c:pt idx="2">
                  <c:v>1161.06</c:v>
                </c:pt>
                <c:pt idx="3">
                  <c:v>1148.18</c:v>
                </c:pt>
                <c:pt idx="4">
                  <c:v>1151.8699999999999</c:v>
                </c:pt>
              </c:numCache>
            </c:numRef>
          </c:val>
          <c:extLst>
            <c:ext xmlns:c16="http://schemas.microsoft.com/office/drawing/2014/chart" uri="{C3380CC4-5D6E-409C-BE32-E72D297353CC}">
              <c16:uniqueId val="{00000000-FBFD-4606-B165-A0DBB8F032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773.95</c:v>
                </c:pt>
                <c:pt idx="3">
                  <c:v>857.76</c:v>
                </c:pt>
                <c:pt idx="4">
                  <c:v>978.87</c:v>
                </c:pt>
              </c:numCache>
            </c:numRef>
          </c:val>
          <c:smooth val="0"/>
          <c:extLst>
            <c:ext xmlns:c16="http://schemas.microsoft.com/office/drawing/2014/chart" uri="{C3380CC4-5D6E-409C-BE32-E72D297353CC}">
              <c16:uniqueId val="{00000001-FBFD-4606-B165-A0DBB8F032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67.25</c:v>
                </c:pt>
                <c:pt idx="1">
                  <c:v>67.66</c:v>
                </c:pt>
                <c:pt idx="2">
                  <c:v>72.37</c:v>
                </c:pt>
                <c:pt idx="3">
                  <c:v>72.22</c:v>
                </c:pt>
                <c:pt idx="4">
                  <c:v>70.47</c:v>
                </c:pt>
              </c:numCache>
            </c:numRef>
          </c:val>
          <c:extLst>
            <c:ext xmlns:c16="http://schemas.microsoft.com/office/drawing/2014/chart" uri="{C3380CC4-5D6E-409C-BE32-E72D297353CC}">
              <c16:uniqueId val="{00000000-D85D-4ED5-95C0-8CC5187216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72.87</c:v>
                </c:pt>
                <c:pt idx="3">
                  <c:v>81.260000000000005</c:v>
                </c:pt>
                <c:pt idx="4">
                  <c:v>85.9</c:v>
                </c:pt>
              </c:numCache>
            </c:numRef>
          </c:val>
          <c:smooth val="0"/>
          <c:extLst>
            <c:ext xmlns:c16="http://schemas.microsoft.com/office/drawing/2014/chart" uri="{C3380CC4-5D6E-409C-BE32-E72D297353CC}">
              <c16:uniqueId val="{00000001-D85D-4ED5-95C0-8CC5187216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149.99</c:v>
                </c:pt>
                <c:pt idx="2">
                  <c:v>150</c:v>
                </c:pt>
                <c:pt idx="3">
                  <c:v>150</c:v>
                </c:pt>
                <c:pt idx="4">
                  <c:v>152.49</c:v>
                </c:pt>
              </c:numCache>
            </c:numRef>
          </c:val>
          <c:extLst>
            <c:ext xmlns:c16="http://schemas.microsoft.com/office/drawing/2014/chart" uri="{C3380CC4-5D6E-409C-BE32-E72D297353CC}">
              <c16:uniqueId val="{00000000-1CC5-4467-885E-CDBDA19978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160.55000000000001</c:v>
                </c:pt>
                <c:pt idx="3">
                  <c:v>151.16999999999999</c:v>
                </c:pt>
                <c:pt idx="4">
                  <c:v>148.41999999999999</c:v>
                </c:pt>
              </c:numCache>
            </c:numRef>
          </c:val>
          <c:smooth val="0"/>
          <c:extLst>
            <c:ext xmlns:c16="http://schemas.microsoft.com/office/drawing/2014/chart" uri="{C3380CC4-5D6E-409C-BE32-E72D297353CC}">
              <c16:uniqueId val="{00000001-1CC5-4467-885E-CDBDA19978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0" zoomScale="70" zoomScaleNormal="70" workbookViewId="0">
      <selection activeCell="CH44" sqref="CH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杉戸町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45117</v>
      </c>
      <c r="AM8" s="50"/>
      <c r="AN8" s="50"/>
      <c r="AO8" s="50"/>
      <c r="AP8" s="50"/>
      <c r="AQ8" s="50"/>
      <c r="AR8" s="50"/>
      <c r="AS8" s="50"/>
      <c r="AT8" s="45">
        <f>データ!T6</f>
        <v>30.03</v>
      </c>
      <c r="AU8" s="45"/>
      <c r="AV8" s="45"/>
      <c r="AW8" s="45"/>
      <c r="AX8" s="45"/>
      <c r="AY8" s="45"/>
      <c r="AZ8" s="45"/>
      <c r="BA8" s="45"/>
      <c r="BB8" s="45">
        <f>データ!U6</f>
        <v>1502.4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61.34</v>
      </c>
      <c r="Q10" s="45"/>
      <c r="R10" s="45"/>
      <c r="S10" s="45"/>
      <c r="T10" s="45"/>
      <c r="U10" s="45"/>
      <c r="V10" s="45"/>
      <c r="W10" s="45">
        <f>データ!Q6</f>
        <v>92.74</v>
      </c>
      <c r="X10" s="45"/>
      <c r="Y10" s="45"/>
      <c r="Z10" s="45"/>
      <c r="AA10" s="45"/>
      <c r="AB10" s="45"/>
      <c r="AC10" s="45"/>
      <c r="AD10" s="50">
        <f>データ!R6</f>
        <v>1836</v>
      </c>
      <c r="AE10" s="50"/>
      <c r="AF10" s="50"/>
      <c r="AG10" s="50"/>
      <c r="AH10" s="50"/>
      <c r="AI10" s="50"/>
      <c r="AJ10" s="50"/>
      <c r="AK10" s="2"/>
      <c r="AL10" s="50">
        <f>データ!V6</f>
        <v>27607</v>
      </c>
      <c r="AM10" s="50"/>
      <c r="AN10" s="50"/>
      <c r="AO10" s="50"/>
      <c r="AP10" s="50"/>
      <c r="AQ10" s="50"/>
      <c r="AR10" s="50"/>
      <c r="AS10" s="50"/>
      <c r="AT10" s="45">
        <f>データ!W6</f>
        <v>4.3899999999999997</v>
      </c>
      <c r="AU10" s="45"/>
      <c r="AV10" s="45"/>
      <c r="AW10" s="45"/>
      <c r="AX10" s="45"/>
      <c r="AY10" s="45"/>
      <c r="AZ10" s="45"/>
      <c r="BA10" s="45"/>
      <c r="BB10" s="45">
        <f>データ!X6</f>
        <v>6288.61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3+Gzqy2QFrXUZaUIqrQq0WjWudeBEf1Yr9EUkUGUwZ2mtFYgWlUsBmlHfx0M5xbU+SUpJh4Vx1MwHj8+SAJNw==" saltValue="YwPV0pgj4LVp0zfPHnJ4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114642</v>
      </c>
      <c r="D6" s="33">
        <f t="shared" si="3"/>
        <v>47</v>
      </c>
      <c r="E6" s="33">
        <f t="shared" si="3"/>
        <v>17</v>
      </c>
      <c r="F6" s="33">
        <f t="shared" si="3"/>
        <v>1</v>
      </c>
      <c r="G6" s="33">
        <f t="shared" si="3"/>
        <v>0</v>
      </c>
      <c r="H6" s="33" t="str">
        <f t="shared" si="3"/>
        <v>埼玉県　杉戸町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61.34</v>
      </c>
      <c r="Q6" s="34">
        <f t="shared" si="3"/>
        <v>92.74</v>
      </c>
      <c r="R6" s="34">
        <f t="shared" si="3"/>
        <v>1836</v>
      </c>
      <c r="S6" s="34">
        <f t="shared" si="3"/>
        <v>45117</v>
      </c>
      <c r="T6" s="34">
        <f t="shared" si="3"/>
        <v>30.03</v>
      </c>
      <c r="U6" s="34">
        <f t="shared" si="3"/>
        <v>1502.4</v>
      </c>
      <c r="V6" s="34">
        <f t="shared" si="3"/>
        <v>27607</v>
      </c>
      <c r="W6" s="34">
        <f t="shared" si="3"/>
        <v>4.3899999999999997</v>
      </c>
      <c r="X6" s="34">
        <f t="shared" si="3"/>
        <v>6288.61</v>
      </c>
      <c r="Y6" s="35">
        <f>IF(Y7="",NA(),Y7)</f>
        <v>69.209999999999994</v>
      </c>
      <c r="Z6" s="35">
        <f t="shared" ref="Z6:AH6" si="4">IF(Z7="",NA(),Z7)</f>
        <v>64.239999999999995</v>
      </c>
      <c r="AA6" s="35">
        <f t="shared" si="4"/>
        <v>66.45</v>
      </c>
      <c r="AB6" s="35">
        <f t="shared" si="4"/>
        <v>62.59</v>
      </c>
      <c r="AC6" s="35">
        <f t="shared" si="4"/>
        <v>61.62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1251.6300000000001</v>
      </c>
      <c r="BG6" s="35">
        <f t="shared" ref="BG6:BO6" si="7">IF(BG7="",NA(),BG7)</f>
        <v>1250.94</v>
      </c>
      <c r="BH6" s="35">
        <f t="shared" si="7"/>
        <v>1161.06</v>
      </c>
      <c r="BI6" s="35">
        <f t="shared" si="7"/>
        <v>1148.18</v>
      </c>
      <c r="BJ6" s="35">
        <f t="shared" si="7"/>
        <v>1151.8699999999999</v>
      </c>
      <c r="BK6" s="35">
        <f t="shared" si="7"/>
        <v>1067.74</v>
      </c>
      <c r="BL6" s="35">
        <f t="shared" si="7"/>
        <v>1018.27</v>
      </c>
      <c r="BM6" s="35">
        <f t="shared" si="7"/>
        <v>773.95</v>
      </c>
      <c r="BN6" s="35">
        <f t="shared" si="7"/>
        <v>857.76</v>
      </c>
      <c r="BO6" s="35">
        <f t="shared" si="7"/>
        <v>978.87</v>
      </c>
      <c r="BP6" s="34" t="str">
        <f>IF(BP7="","",IF(BP7="-","【-】","【"&amp;SUBSTITUTE(TEXT(BP7,"#,##0.00"),"-","△")&amp;"】"))</f>
        <v>【682.78】</v>
      </c>
      <c r="BQ6" s="35">
        <f>IF(BQ7="",NA(),BQ7)</f>
        <v>67.25</v>
      </c>
      <c r="BR6" s="35">
        <f t="shared" ref="BR6:BZ6" si="8">IF(BR7="",NA(),BR7)</f>
        <v>67.66</v>
      </c>
      <c r="BS6" s="35">
        <f t="shared" si="8"/>
        <v>72.37</v>
      </c>
      <c r="BT6" s="35">
        <f t="shared" si="8"/>
        <v>72.22</v>
      </c>
      <c r="BU6" s="35">
        <f t="shared" si="8"/>
        <v>70.47</v>
      </c>
      <c r="BV6" s="35">
        <f t="shared" si="8"/>
        <v>73.569999999999993</v>
      </c>
      <c r="BW6" s="35">
        <f t="shared" si="8"/>
        <v>71.569999999999993</v>
      </c>
      <c r="BX6" s="35">
        <f t="shared" si="8"/>
        <v>72.87</v>
      </c>
      <c r="BY6" s="35">
        <f t="shared" si="8"/>
        <v>81.260000000000005</v>
      </c>
      <c r="BZ6" s="35">
        <f t="shared" si="8"/>
        <v>85.9</v>
      </c>
      <c r="CA6" s="34" t="str">
        <f>IF(CA7="","",IF(CA7="-","【-】","【"&amp;SUBSTITUTE(TEXT(CA7,"#,##0.00"),"-","△")&amp;"】"))</f>
        <v>【100.91】</v>
      </c>
      <c r="CB6" s="35">
        <f>IF(CB7="",NA(),CB7)</f>
        <v>150</v>
      </c>
      <c r="CC6" s="35">
        <f t="shared" ref="CC6:CK6" si="9">IF(CC7="",NA(),CC7)</f>
        <v>149.99</v>
      </c>
      <c r="CD6" s="35">
        <f t="shared" si="9"/>
        <v>150</v>
      </c>
      <c r="CE6" s="35">
        <f t="shared" si="9"/>
        <v>150</v>
      </c>
      <c r="CF6" s="35">
        <f t="shared" si="9"/>
        <v>152.49</v>
      </c>
      <c r="CG6" s="35">
        <f t="shared" si="9"/>
        <v>184.87</v>
      </c>
      <c r="CH6" s="35">
        <f t="shared" si="9"/>
        <v>195.88</v>
      </c>
      <c r="CI6" s="35">
        <f t="shared" si="9"/>
        <v>160.55000000000001</v>
      </c>
      <c r="CJ6" s="35">
        <f t="shared" si="9"/>
        <v>151.16999999999999</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56.35</v>
      </c>
      <c r="CU6" s="35">
        <f t="shared" si="10"/>
        <v>58.13</v>
      </c>
      <c r="CV6" s="35">
        <f t="shared" si="10"/>
        <v>55.46</v>
      </c>
      <c r="CW6" s="34" t="str">
        <f>IF(CW7="","",IF(CW7="-","【-】","【"&amp;SUBSTITUTE(TEXT(CW7,"#,##0.00"),"-","△")&amp;"】"))</f>
        <v>【58.98】</v>
      </c>
      <c r="CX6" s="35">
        <f>IF(CX7="",NA(),CX7)</f>
        <v>93.43</v>
      </c>
      <c r="CY6" s="35">
        <f t="shared" ref="CY6:DG6" si="11">IF(CY7="",NA(),CY7)</f>
        <v>93.76</v>
      </c>
      <c r="CZ6" s="35">
        <f t="shared" si="11"/>
        <v>94.42</v>
      </c>
      <c r="DA6" s="35">
        <f t="shared" si="11"/>
        <v>93.24</v>
      </c>
      <c r="DB6" s="35">
        <f t="shared" si="11"/>
        <v>91.42</v>
      </c>
      <c r="DC6" s="35">
        <f t="shared" si="11"/>
        <v>88.59</v>
      </c>
      <c r="DD6" s="35">
        <f t="shared" si="11"/>
        <v>87.85</v>
      </c>
      <c r="DE6" s="35">
        <f t="shared" si="11"/>
        <v>93.3</v>
      </c>
      <c r="DF6" s="35">
        <f t="shared" si="11"/>
        <v>91.75</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1.1499999999999999</v>
      </c>
      <c r="EM6" s="35">
        <f t="shared" si="14"/>
        <v>0.89</v>
      </c>
      <c r="EN6" s="35">
        <f t="shared" si="14"/>
        <v>0.28999999999999998</v>
      </c>
      <c r="EO6" s="34" t="str">
        <f>IF(EO7="","",IF(EO7="-","【-】","【"&amp;SUBSTITUTE(TEXT(EO7,"#,##0.00"),"-","△")&amp;"】"))</f>
        <v>【0.23】</v>
      </c>
    </row>
    <row r="7" spans="1:145" s="36" customFormat="1" x14ac:dyDescent="0.15">
      <c r="A7" s="28"/>
      <c r="B7" s="37">
        <v>2018</v>
      </c>
      <c r="C7" s="37">
        <v>114642</v>
      </c>
      <c r="D7" s="37">
        <v>47</v>
      </c>
      <c r="E7" s="37">
        <v>17</v>
      </c>
      <c r="F7" s="37">
        <v>1</v>
      </c>
      <c r="G7" s="37">
        <v>0</v>
      </c>
      <c r="H7" s="37" t="s">
        <v>96</v>
      </c>
      <c r="I7" s="37" t="s">
        <v>97</v>
      </c>
      <c r="J7" s="37" t="s">
        <v>98</v>
      </c>
      <c r="K7" s="37" t="s">
        <v>99</v>
      </c>
      <c r="L7" s="37" t="s">
        <v>100</v>
      </c>
      <c r="M7" s="37" t="s">
        <v>101</v>
      </c>
      <c r="N7" s="38" t="s">
        <v>102</v>
      </c>
      <c r="O7" s="38" t="s">
        <v>103</v>
      </c>
      <c r="P7" s="38">
        <v>61.34</v>
      </c>
      <c r="Q7" s="38">
        <v>92.74</v>
      </c>
      <c r="R7" s="38">
        <v>1836</v>
      </c>
      <c r="S7" s="38">
        <v>45117</v>
      </c>
      <c r="T7" s="38">
        <v>30.03</v>
      </c>
      <c r="U7" s="38">
        <v>1502.4</v>
      </c>
      <c r="V7" s="38">
        <v>27607</v>
      </c>
      <c r="W7" s="38">
        <v>4.3899999999999997</v>
      </c>
      <c r="X7" s="38">
        <v>6288.61</v>
      </c>
      <c r="Y7" s="38">
        <v>69.209999999999994</v>
      </c>
      <c r="Z7" s="38">
        <v>64.239999999999995</v>
      </c>
      <c r="AA7" s="38">
        <v>66.45</v>
      </c>
      <c r="AB7" s="38">
        <v>62.59</v>
      </c>
      <c r="AC7" s="38">
        <v>61.62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1251.6300000000001</v>
      </c>
      <c r="BG7" s="38">
        <v>1250.94</v>
      </c>
      <c r="BH7" s="38">
        <v>1161.06</v>
      </c>
      <c r="BI7" s="38">
        <v>1148.18</v>
      </c>
      <c r="BJ7" s="38">
        <v>1151.8699999999999</v>
      </c>
      <c r="BK7" s="38">
        <v>1067.74</v>
      </c>
      <c r="BL7" s="38">
        <v>1018.27</v>
      </c>
      <c r="BM7" s="38">
        <v>773.95</v>
      </c>
      <c r="BN7" s="38">
        <v>857.76</v>
      </c>
      <c r="BO7" s="38">
        <v>978.87</v>
      </c>
      <c r="BP7" s="38">
        <v>682.78</v>
      </c>
      <c r="BQ7" s="38">
        <v>67.25</v>
      </c>
      <c r="BR7" s="38">
        <v>67.66</v>
      </c>
      <c r="BS7" s="38">
        <v>72.37</v>
      </c>
      <c r="BT7" s="38">
        <v>72.22</v>
      </c>
      <c r="BU7" s="38">
        <v>70.47</v>
      </c>
      <c r="BV7" s="38">
        <v>73.569999999999993</v>
      </c>
      <c r="BW7" s="38">
        <v>71.569999999999993</v>
      </c>
      <c r="BX7" s="38">
        <v>72.87</v>
      </c>
      <c r="BY7" s="38">
        <v>81.260000000000005</v>
      </c>
      <c r="BZ7" s="38">
        <v>85.9</v>
      </c>
      <c r="CA7" s="38">
        <v>100.91</v>
      </c>
      <c r="CB7" s="38">
        <v>150</v>
      </c>
      <c r="CC7" s="38">
        <v>149.99</v>
      </c>
      <c r="CD7" s="38">
        <v>150</v>
      </c>
      <c r="CE7" s="38">
        <v>150</v>
      </c>
      <c r="CF7" s="38">
        <v>152.49</v>
      </c>
      <c r="CG7" s="38">
        <v>184.87</v>
      </c>
      <c r="CH7" s="38">
        <v>195.88</v>
      </c>
      <c r="CI7" s="38">
        <v>160.55000000000001</v>
      </c>
      <c r="CJ7" s="38">
        <v>151.16999999999999</v>
      </c>
      <c r="CK7" s="38">
        <v>148.41999999999999</v>
      </c>
      <c r="CL7" s="38">
        <v>136.86000000000001</v>
      </c>
      <c r="CM7" s="38" t="s">
        <v>102</v>
      </c>
      <c r="CN7" s="38" t="s">
        <v>102</v>
      </c>
      <c r="CO7" s="38" t="s">
        <v>102</v>
      </c>
      <c r="CP7" s="38" t="s">
        <v>102</v>
      </c>
      <c r="CQ7" s="38" t="s">
        <v>102</v>
      </c>
      <c r="CR7" s="38">
        <v>51.08</v>
      </c>
      <c r="CS7" s="38">
        <v>49.75</v>
      </c>
      <c r="CT7" s="38">
        <v>56.35</v>
      </c>
      <c r="CU7" s="38">
        <v>58.13</v>
      </c>
      <c r="CV7" s="38">
        <v>55.46</v>
      </c>
      <c r="CW7" s="38">
        <v>58.98</v>
      </c>
      <c r="CX7" s="38">
        <v>93.43</v>
      </c>
      <c r="CY7" s="38">
        <v>93.76</v>
      </c>
      <c r="CZ7" s="38">
        <v>94.42</v>
      </c>
      <c r="DA7" s="38">
        <v>93.24</v>
      </c>
      <c r="DB7" s="38">
        <v>91.42</v>
      </c>
      <c r="DC7" s="38">
        <v>88.59</v>
      </c>
      <c r="DD7" s="38">
        <v>87.85</v>
      </c>
      <c r="DE7" s="38">
        <v>93.3</v>
      </c>
      <c r="DF7" s="38">
        <v>91.75</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1.1499999999999999</v>
      </c>
      <c r="EM7" s="38">
        <v>0.89</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安田久規</cp:lastModifiedBy>
  <cp:lastPrinted>2020-01-20T06:57:49Z</cp:lastPrinted>
  <dcterms:created xsi:type="dcterms:W3CDTF">2019-12-05T05:03:01Z</dcterms:created>
  <dcterms:modified xsi:type="dcterms:W3CDTF">2020-01-24T05:34:55Z</dcterms:modified>
  <cp:category/>
</cp:coreProperties>
</file>