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192.168.1.25\上下水道課\◎業務係\12.経営比較分析\H30\【経営比較分析表】2018_113859_46_010（水道）\"/>
    </mc:Choice>
  </mc:AlternateContent>
  <xr:revisionPtr revIDLastSave="0" documentId="8_{3AF376CF-ABFC-4FEE-B0C3-76CCB1F82E07}" xr6:coauthVersionLast="36" xr6:coauthVersionMax="36" xr10:uidLastSave="{00000000-0000-0000-0000-000000000000}"/>
  <workbookProtection workbookAlgorithmName="SHA-512" workbookHashValue="zUyKRG4t6aAzGKHfMnKR+zNkJmsjIkvs7ArmHl0yM7fFnbT640FwiEyEe9vWAruC0DD6vDzjBBJpKm5TDS1zWQ==" workbookSaltValue="jgKIgNsEqvErH2iFuYy/Vw==" workbookSpinCount="100000" lockStructure="1"/>
  <bookViews>
    <workbookView xWindow="0" yWindow="0" windowWidth="20490" windowHeight="745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N6" i="5"/>
  <c r="M6" i="5"/>
  <c r="AD8" i="4" s="1"/>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E85" i="4"/>
  <c r="BB10" i="4"/>
  <c r="AT10" i="4"/>
  <c r="AL10" i="4"/>
  <c r="W10" i="4"/>
  <c r="I10" i="4"/>
  <c r="B10" i="4"/>
  <c r="BB8" i="4"/>
  <c r="AT8" i="4"/>
  <c r="W8" i="4"/>
  <c r="I8" i="4"/>
  <c r="B8"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<sst xmlns="http://schemas.openxmlformats.org/spreadsheetml/2006/main" count="220" uniqueCount="108">
  <si>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</si>
  <si>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</si>
  <si>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</si>
  <si>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</si>
  <si>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</si>
  <si>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</si>
  <si>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</si>
  <si>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</si>
  <si>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</si>
  <si>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</si>
  <si>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</si>
  <si>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</si>
  <si>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</si>
  <si>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</si>
  <si>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</si>
  <si>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</si>
  <si>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</si>
  <si>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</si>
  <si>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</si>
  <si>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</si>
  <si>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</si>
  <si>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</si>
  <si>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</si>
  <si>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</si>
  <si>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</si>
  <si>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</si>
  <si>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</si>
  <si>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</si>
  <si>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</si>
  <si>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</si>
  <si>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</si>
  <si>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</si>
  <si>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</si>
  <si>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</si>
  <si>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</si>
  <si>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</si>
  <si>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</si>
  <si>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</si>
  <si>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</si>
  <si>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</si>
  <si>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</si>
  <si>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</si>
  <si>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</si>
  <si>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</si>
  <si>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</si>
  <si>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</si>
  <si>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</si>
  <si>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</si>
  <si>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</si>
  <si>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</si>
  <si>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</si>
  <si>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</si>
  <si>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</si>
  <si>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</si>
  <si>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</si>
  <si>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</si>
  <si>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</si>
  <si>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</si>
  <si>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</si>
  <si>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</si>
  <si>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</si>
  <si>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</si>
  <si>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</si>
  <si>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</si>
  <si>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</si>
  <si>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</si>
  <si>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</si>
  <si>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</si>
  <si>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</si>
  <si>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</si>
  <si>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</si>
  <si>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</si>
  <si>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</si>
  <si>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</si>
  <si>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</si>
  <si>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</si>
  <si>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</si>
  <si>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</si>
  <si>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</si>
  <si>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</si>
  <si>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</si>
  <si>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</si>
  <si>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</si>
  <si>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</si>
  <si>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</si>
  <si>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</si>
  <si>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</si>
  <si>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</si>
  <si>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</si>
  <si>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</si>
  <si>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</si>
  <si>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</si>
  <si>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</si>
  <si>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上里町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</si>
  <si>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</si>
  <si>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</si>
  <si>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</si>
  <si>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</si>
  <si>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</si>
  <si>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</si>
  <si>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</si>
  <si>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</si>
  <si>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</si>
  <si>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</si>
  <si>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</si>
  <si>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経営の健全性・効率性については、経常収支比率や料金回収率が平均値を上回る値となっており、給水にかかる費用は給水収益で賄われているため、概ね健全と考えられる。
　しかしながら、有収率・流動比率は全国平均や類似団体平均より低い状態である。漏水調査及び漏水修繕を継続的に実施し効率性を高め、改善を図るとともに、支払能力を高めていくために経営改善や、健全な財政運営の維持や計画的な施設更新を行っていくための適切な料金収入の確保が必要となってくる。
　また、水道事業に統合される前の、各地域の簡易水道組合の配水管を含めた管路の老朽化の問題や、災害時に安定した給水を確保するための管路・施設の耐震化が今後必要なため、これらを含んだ総合的な経営計画を立て事業運営していく必要がある。</t>
    <rPh sb="1" eb="3">
      <t>ケイエイ</t>
    </rPh>
    <rPh sb="146" eb="147">
      <t>ハカ</t>
    </rPh>
    <rPh sb="153" eb="157">
      <t>シハライノウリョク</t>
    </rPh>
    <rPh sb="158" eb="159">
      <t>タカ</t>
    </rPh>
    <rPh sb="166" eb="168">
      <t>ケイエイ</t>
    </rPh>
    <rPh sb="168" eb="170">
      <t>カイゼン</t>
    </rPh>
    <rPh sb="172" eb="174">
      <t>ケンゼン</t>
    </rPh>
    <rPh sb="175" eb="177">
      <t>ザイセイ</t>
    </rPh>
    <rPh sb="177" eb="179">
      <t>ウンエイ</t>
    </rPh>
    <rPh sb="180" eb="182">
      <t>イジ</t>
    </rPh>
    <rPh sb="183" eb="185">
      <t>ケイカク</t>
    </rPh>
    <rPh sb="185" eb="186">
      <t>テキ</t>
    </rPh>
    <rPh sb="187" eb="189">
      <t>シセツ</t>
    </rPh>
    <rPh sb="189" eb="191">
      <t>コウシン</t>
    </rPh>
    <rPh sb="192" eb="193">
      <t>オコナ</t>
    </rPh>
    <rPh sb="200" eb="202">
      <t>テキセツ</t>
    </rPh>
    <rPh sb="203" eb="205">
      <t>リョウキン</t>
    </rPh>
    <rPh sb="205" eb="207">
      <t>シュウニュウ</t>
    </rPh>
    <rPh sb="208" eb="210">
      <t>カクホ</t>
    </rPh>
    <rPh sb="211" eb="213">
      <t>ヒツヨウ</t>
    </rPh>
    <rPh sb="225" eb="227">
      <t>スイドウ</t>
    </rPh>
    <rPh sb="227" eb="229">
      <t>ジギョウ</t>
    </rPh>
    <rPh sb="230" eb="232">
      <t>トウゴウ</t>
    </rPh>
    <rPh sb="235" eb="236">
      <t>マエ</t>
    </rPh>
    <rPh sb="238" eb="241">
      <t>カクチイキ</t>
    </rPh>
    <rPh sb="242" eb="244">
      <t>カンイ</t>
    </rPh>
    <rPh sb="244" eb="246">
      <t>スイドウ</t>
    </rPh>
    <rPh sb="246" eb="248">
      <t>クミアイ</t>
    </rPh>
    <rPh sb="249" eb="252">
      <t>ハイスイカン</t>
    </rPh>
    <rPh sb="253" eb="254">
      <t>フク</t>
    </rPh>
    <rPh sb="256" eb="258">
      <t>カンロ</t>
    </rPh>
    <rPh sb="259" eb="262">
      <t>ロウキュウカ</t>
    </rPh>
    <rPh sb="263" eb="265">
      <t>モンダイ</t>
    </rPh>
    <rPh sb="267" eb="269">
      <t>サイガイ</t>
    </rPh>
    <rPh sb="269" eb="270">
      <t>ジ</t>
    </rPh>
    <rPh sb="271" eb="273">
      <t>アンテイ</t>
    </rPh>
    <rPh sb="275" eb="277">
      <t>キュウスイ</t>
    </rPh>
    <rPh sb="278" eb="280">
      <t>カクホ</t>
    </rPh>
    <rPh sb="285" eb="287">
      <t>カンロ</t>
    </rPh>
    <rPh sb="288" eb="290">
      <t>シセツ</t>
    </rPh>
    <rPh sb="291" eb="294">
      <t>タイシンカ</t>
    </rPh>
    <rPh sb="295" eb="297">
      <t>コンゴ</t>
    </rPh>
    <rPh sb="297" eb="299">
      <t>ヒツヨウ</t>
    </rPh>
    <rPh sb="307" eb="308">
      <t>フク</t>
    </rPh>
    <rPh sb="310" eb="313">
      <t>ソウゴウテキ</t>
    </rPh>
    <rPh sb="314" eb="316">
      <t>ケイエイ</t>
    </rPh>
    <rPh sb="316" eb="318">
      <t>ケイカク</t>
    </rPh>
    <rPh sb="319" eb="320">
      <t>タ</t>
    </rPh>
    <rPh sb="321" eb="323">
      <t>ジギョウ</t>
    </rPh>
    <rPh sb="323" eb="325">
      <t>ウンエイ</t>
    </rPh>
    <rPh sb="329" eb="331">
      <t>ヒツヨウ</t>
    </rPh>
    <phoneticPr fontId="4"/>
  </si>
  <si>
    <t>①経常収支比率は100％以上に達し、平均値を上回った。経常収益では、新規接続に伴う加入金が増加している。
②累積欠損金は発生しておらず、概ね健全と考えられる。
③短期的な支払能力を示す値で、平均値を大きく下回っている。現金の減少と企業債の増加が主な原因として考えられるが、早急な経営改善が必要である。
④企業債残高の規模を表す指標で、平均値を上回っている。これは、水道料金が低価格であることが一因していると考えられる。
⑤給水にかかる費用が、どの程度給水収益で賄えているかを示す指標であるが、平均値を大きく上回っている。H30年度は給水にかかる費用は料金収入から賄わられている状況であると考えられる。
⑥有収水量1㎥あたりの費用を表す「給水原価」は平均値よりも低く、上里町の水源の大部分が地下水で、浄水処理費が少なくて済むことが要因である。
⑦一日の配水能力に対する平均配水量の割合である「施設利用率」は、平均値を上回っている。
⑧年間の総配水量に対する有収水量の割合である「有収率」は平均値を下回っている。主な理由として経年劣化による漏水が考えられる。</t>
    <rPh sb="1" eb="7">
      <t>ケイジョウシュウシヒリツ</t>
    </rPh>
    <rPh sb="12" eb="14">
      <t>イジョウ</t>
    </rPh>
    <rPh sb="15" eb="16">
      <t>タッ</t>
    </rPh>
    <rPh sb="18" eb="21">
      <t>ヘイキンチ</t>
    </rPh>
    <rPh sb="22" eb="24">
      <t>ウワマワ</t>
    </rPh>
    <rPh sb="27" eb="29">
      <t>ケイジョウ</t>
    </rPh>
    <rPh sb="29" eb="31">
      <t>シュウエキ</t>
    </rPh>
    <rPh sb="34" eb="36">
      <t>シンキ</t>
    </rPh>
    <rPh sb="36" eb="38">
      <t>セツゾク</t>
    </rPh>
    <rPh sb="39" eb="40">
      <t>トモナ</t>
    </rPh>
    <rPh sb="41" eb="43">
      <t>カニュウ</t>
    </rPh>
    <rPh sb="43" eb="44">
      <t>キン</t>
    </rPh>
    <rPh sb="45" eb="47">
      <t>ゾウカ</t>
    </rPh>
    <rPh sb="55" eb="57">
      <t>ルイセキ</t>
    </rPh>
    <rPh sb="57" eb="59">
      <t>ケッソン</t>
    </rPh>
    <rPh sb="59" eb="60">
      <t>キン</t>
    </rPh>
    <rPh sb="61" eb="63">
      <t>ハッセイ</t>
    </rPh>
    <rPh sb="69" eb="70">
      <t>オオム</t>
    </rPh>
    <rPh sb="71" eb="73">
      <t>ケンゼン</t>
    </rPh>
    <rPh sb="74" eb="75">
      <t>カンガ</t>
    </rPh>
    <rPh sb="83" eb="86">
      <t>タンキテキ</t>
    </rPh>
    <rPh sb="87" eb="89">
      <t>シハライ</t>
    </rPh>
    <rPh sb="89" eb="91">
      <t>ノウリョク</t>
    </rPh>
    <rPh sb="92" eb="93">
      <t>シメ</t>
    </rPh>
    <rPh sb="94" eb="95">
      <t>アタイ</t>
    </rPh>
    <rPh sb="97" eb="100">
      <t>ヘイキンチ</t>
    </rPh>
    <rPh sb="101" eb="102">
      <t>オオ</t>
    </rPh>
    <rPh sb="104" eb="106">
      <t>シタマワ</t>
    </rPh>
    <rPh sb="111" eb="113">
      <t>ゲンキン</t>
    </rPh>
    <rPh sb="114" eb="116">
      <t>ゲンショウ</t>
    </rPh>
    <rPh sb="117" eb="119">
      <t>キギョウ</t>
    </rPh>
    <rPh sb="119" eb="120">
      <t>サイ</t>
    </rPh>
    <rPh sb="121" eb="123">
      <t>ゾウカ</t>
    </rPh>
    <rPh sb="124" eb="125">
      <t>オモ</t>
    </rPh>
    <rPh sb="126" eb="128">
      <t>ゲンイン</t>
    </rPh>
    <rPh sb="131" eb="132">
      <t>カンガ</t>
    </rPh>
    <rPh sb="138" eb="140">
      <t>ソウキュウ</t>
    </rPh>
    <rPh sb="141" eb="143">
      <t>ケイエイ</t>
    </rPh>
    <rPh sb="143" eb="145">
      <t>カイゼン</t>
    </rPh>
    <rPh sb="146" eb="148">
      <t>ヒツヨウ</t>
    </rPh>
    <rPh sb="155" eb="157">
      <t>キギョウ</t>
    </rPh>
    <rPh sb="157" eb="158">
      <t>サイ</t>
    </rPh>
    <rPh sb="158" eb="160">
      <t>ザンダカ</t>
    </rPh>
    <rPh sb="161" eb="163">
      <t>キボ</t>
    </rPh>
    <rPh sb="164" eb="165">
      <t>アラワ</t>
    </rPh>
    <rPh sb="166" eb="168">
      <t>シヒョウ</t>
    </rPh>
    <rPh sb="170" eb="173">
      <t>ヘイキンチ</t>
    </rPh>
    <rPh sb="174" eb="176">
      <t>ウワマワ</t>
    </rPh>
    <rPh sb="185" eb="187">
      <t>スイドウ</t>
    </rPh>
    <rPh sb="187" eb="189">
      <t>リョウキン</t>
    </rPh>
    <rPh sb="215" eb="217">
      <t>キュウスイ</t>
    </rPh>
    <rPh sb="221" eb="223">
      <t>ヒヨウ</t>
    </rPh>
    <rPh sb="227" eb="229">
      <t>テイド</t>
    </rPh>
    <rPh sb="229" eb="231">
      <t>キュウスイ</t>
    </rPh>
    <rPh sb="231" eb="233">
      <t>シュウエキ</t>
    </rPh>
    <rPh sb="234" eb="235">
      <t>マカナ</t>
    </rPh>
    <rPh sb="241" eb="242">
      <t>シメ</t>
    </rPh>
    <rPh sb="243" eb="245">
      <t>シヒョウ</t>
    </rPh>
    <rPh sb="250" eb="253">
      <t>ヘイキンチ</t>
    </rPh>
    <rPh sb="254" eb="255">
      <t>オオ</t>
    </rPh>
    <rPh sb="257" eb="259">
      <t>ウワマワ</t>
    </rPh>
    <rPh sb="267" eb="269">
      <t>ネンド</t>
    </rPh>
    <rPh sb="270" eb="272">
      <t>キュウスイ</t>
    </rPh>
    <rPh sb="276" eb="278">
      <t>ヒヨウ</t>
    </rPh>
    <rPh sb="279" eb="281">
      <t>リョウキン</t>
    </rPh>
    <rPh sb="281" eb="283">
      <t>シュウニュウ</t>
    </rPh>
    <rPh sb="285" eb="286">
      <t>マカナ</t>
    </rPh>
    <rPh sb="292" eb="294">
      <t>ジョウキョウ</t>
    </rPh>
    <rPh sb="298" eb="299">
      <t>カンガ</t>
    </rPh>
    <rPh sb="307" eb="309">
      <t>ユウシュウ</t>
    </rPh>
    <rPh sb="309" eb="311">
      <t>スイリョウ</t>
    </rPh>
    <rPh sb="317" eb="319">
      <t>ヒヨウ</t>
    </rPh>
    <rPh sb="320" eb="321">
      <t>アラワ</t>
    </rPh>
    <rPh sb="323" eb="325">
      <t>キュウスイ</t>
    </rPh>
    <rPh sb="325" eb="327">
      <t>ゲンカ</t>
    </rPh>
    <rPh sb="329" eb="332">
      <t>ヘイキンチ</t>
    </rPh>
    <rPh sb="335" eb="336">
      <t>ヒク</t>
    </rPh>
    <rPh sb="338" eb="341">
      <t>カミサトマチ</t>
    </rPh>
    <rPh sb="342" eb="344">
      <t>スイゲン</t>
    </rPh>
    <rPh sb="345" eb="348">
      <t>ダイブブン</t>
    </rPh>
    <rPh sb="349" eb="352">
      <t>チカスイ</t>
    </rPh>
    <rPh sb="354" eb="356">
      <t>ジョウスイ</t>
    </rPh>
    <rPh sb="356" eb="358">
      <t>ショリ</t>
    </rPh>
    <rPh sb="358" eb="359">
      <t>ヒ</t>
    </rPh>
    <rPh sb="360" eb="361">
      <t>スク</t>
    </rPh>
    <rPh sb="364" eb="365">
      <t>ス</t>
    </rPh>
    <rPh sb="369" eb="371">
      <t>ヨウイン</t>
    </rPh>
    <rPh sb="378" eb="380">
      <t>イチニチ</t>
    </rPh>
    <rPh sb="381" eb="383">
      <t>ハイスイ</t>
    </rPh>
    <rPh sb="383" eb="385">
      <t>ノウリョク</t>
    </rPh>
    <rPh sb="386" eb="387">
      <t>タイ</t>
    </rPh>
    <rPh sb="389" eb="391">
      <t>ヘイキン</t>
    </rPh>
    <rPh sb="391" eb="393">
      <t>ハイスイ</t>
    </rPh>
    <rPh sb="393" eb="394">
      <t>リョウ</t>
    </rPh>
    <rPh sb="395" eb="397">
      <t>ワリアイ</t>
    </rPh>
    <rPh sb="401" eb="403">
      <t>シセツ</t>
    </rPh>
    <rPh sb="403" eb="405">
      <t>リヨウ</t>
    </rPh>
    <rPh sb="405" eb="406">
      <t>リツ</t>
    </rPh>
    <rPh sb="409" eb="412">
      <t>ヘイキンチ</t>
    </rPh>
    <rPh sb="413" eb="415">
      <t>ウワマワ</t>
    </rPh>
    <rPh sb="423" eb="425">
      <t>ネンカン</t>
    </rPh>
    <rPh sb="426" eb="427">
      <t>ソウ</t>
    </rPh>
    <rPh sb="427" eb="429">
      <t>ハイスイ</t>
    </rPh>
    <rPh sb="429" eb="430">
      <t>リョウ</t>
    </rPh>
    <rPh sb="431" eb="432">
      <t>タイ</t>
    </rPh>
    <rPh sb="434" eb="436">
      <t>ユウシュウ</t>
    </rPh>
    <rPh sb="436" eb="438">
      <t>スイリョウ</t>
    </rPh>
    <rPh sb="439" eb="441">
      <t>ワリアイ</t>
    </rPh>
    <rPh sb="445" eb="448">
      <t>ユウシュウリツ</t>
    </rPh>
    <rPh sb="450" eb="453">
      <t>ヘイキンチ</t>
    </rPh>
    <rPh sb="454" eb="456">
      <t>シタマワ</t>
    </rPh>
    <rPh sb="461" eb="462">
      <t>オモ</t>
    </rPh>
    <rPh sb="463" eb="465">
      <t>リユウ</t>
    </rPh>
    <rPh sb="468" eb="470">
      <t>ケイネン</t>
    </rPh>
    <rPh sb="470" eb="472">
      <t>レッカ</t>
    </rPh>
    <rPh sb="475" eb="477">
      <t>ロウスイ</t>
    </rPh>
    <rPh sb="478" eb="479">
      <t>カンガ</t>
    </rPh>
    <phoneticPr fontId="4"/>
  </si>
  <si>
    <t>①有形固定資産のうち償却対象資産の減価償却がどの程度進んでいるかを表わす指標で、資産の老朽化度合いを示している。減価償却の進行により、上昇傾向であり、平均値を上回っている。
②法定耐用年数を超えた管路の割合を表す指標で、管路の老朽化度合を示している。H26年度に、町内の各地区に存在した地元の簡易水道組合が個別に整備を実施していた管路を町の水道事業が引き継いだことなどが、法定耐用年数の超過が平均値を上回っていると一因と考えられる。
③当該年度に更新した管路延長の割合を表す指標で、H30年度も管路の更新は行っているが、平均値を下回っている。</t>
    <rPh sb="1" eb="3">
      <t>ユウケイ</t>
    </rPh>
    <rPh sb="3" eb="5">
      <t>コテイ</t>
    </rPh>
    <rPh sb="5" eb="7">
      <t>シサン</t>
    </rPh>
    <rPh sb="10" eb="12">
      <t>ショウキャク</t>
    </rPh>
    <rPh sb="12" eb="14">
      <t>タイショウ</t>
    </rPh>
    <rPh sb="14" eb="16">
      <t>シサン</t>
    </rPh>
    <rPh sb="17" eb="19">
      <t>ゲンカ</t>
    </rPh>
    <rPh sb="19" eb="21">
      <t>ショウキャク</t>
    </rPh>
    <rPh sb="24" eb="26">
      <t>テイド</t>
    </rPh>
    <rPh sb="26" eb="27">
      <t>スス</t>
    </rPh>
    <rPh sb="33" eb="34">
      <t>アラ</t>
    </rPh>
    <rPh sb="36" eb="38">
      <t>シヒョウ</t>
    </rPh>
    <rPh sb="40" eb="42">
      <t>シサン</t>
    </rPh>
    <rPh sb="43" eb="46">
      <t>ロウキュウカ</t>
    </rPh>
    <rPh sb="46" eb="48">
      <t>ドア</t>
    </rPh>
    <rPh sb="50" eb="51">
      <t>シメ</t>
    </rPh>
    <rPh sb="56" eb="60">
      <t>ゲンカショウキャク</t>
    </rPh>
    <rPh sb="61" eb="63">
      <t>シンコウ</t>
    </rPh>
    <rPh sb="67" eb="69">
      <t>ジョウショウ</t>
    </rPh>
    <rPh sb="69" eb="71">
      <t>ケイコウ</t>
    </rPh>
    <rPh sb="75" eb="78">
      <t>ヘイキンチ</t>
    </rPh>
    <rPh sb="79" eb="81">
      <t>ウワマワ</t>
    </rPh>
    <rPh sb="89" eb="91">
      <t>ホウテイ</t>
    </rPh>
    <rPh sb="91" eb="93">
      <t>タイヨウ</t>
    </rPh>
    <rPh sb="93" eb="95">
      <t>ネンスウ</t>
    </rPh>
    <rPh sb="96" eb="97">
      <t>コ</t>
    </rPh>
    <rPh sb="99" eb="101">
      <t>カンロ</t>
    </rPh>
    <rPh sb="102" eb="104">
      <t>ワリアイ</t>
    </rPh>
    <rPh sb="105" eb="106">
      <t>アラワ</t>
    </rPh>
    <rPh sb="107" eb="109">
      <t>シヒョウ</t>
    </rPh>
    <rPh sb="111" eb="113">
      <t>カンロ</t>
    </rPh>
    <rPh sb="114" eb="117">
      <t>ロウキュウカ</t>
    </rPh>
    <rPh sb="117" eb="119">
      <t>ドアイ</t>
    </rPh>
    <rPh sb="120" eb="121">
      <t>シメ</t>
    </rPh>
    <rPh sb="129" eb="131">
      <t>ネンド</t>
    </rPh>
    <rPh sb="133" eb="135">
      <t>チョウナイ</t>
    </rPh>
    <rPh sb="136" eb="139">
      <t>カクチク</t>
    </rPh>
    <rPh sb="140" eb="142">
      <t>ソンザイ</t>
    </rPh>
    <rPh sb="144" eb="146">
      <t>ジモト</t>
    </rPh>
    <rPh sb="147" eb="149">
      <t>カンイ</t>
    </rPh>
    <rPh sb="149" eb="151">
      <t>スイドウ</t>
    </rPh>
    <rPh sb="151" eb="153">
      <t>クミアイ</t>
    </rPh>
    <rPh sb="154" eb="156">
      <t>コベツ</t>
    </rPh>
    <rPh sb="157" eb="159">
      <t>セイビ</t>
    </rPh>
    <rPh sb="160" eb="162">
      <t>ジッシ</t>
    </rPh>
    <rPh sb="166" eb="168">
      <t>カンロ</t>
    </rPh>
    <rPh sb="169" eb="170">
      <t>マチ</t>
    </rPh>
    <rPh sb="171" eb="173">
      <t>スイドウ</t>
    </rPh>
    <rPh sb="173" eb="175">
      <t>ジギョウ</t>
    </rPh>
    <rPh sb="176" eb="177">
      <t>ヒ</t>
    </rPh>
    <rPh sb="178" eb="179">
      <t>ツ</t>
    </rPh>
    <rPh sb="187" eb="189">
      <t>ホウテイ</t>
    </rPh>
    <rPh sb="189" eb="191">
      <t>タイヨウ</t>
    </rPh>
    <rPh sb="191" eb="193">
      <t>ネンスウ</t>
    </rPh>
    <rPh sb="194" eb="196">
      <t>チョウカ</t>
    </rPh>
    <rPh sb="197" eb="200">
      <t>ヘイキンチ</t>
    </rPh>
    <rPh sb="201" eb="203">
      <t>ウワマワ</t>
    </rPh>
    <rPh sb="208" eb="209">
      <t>イチ</t>
    </rPh>
    <rPh sb="209" eb="210">
      <t>イン</t>
    </rPh>
    <rPh sb="211" eb="212">
      <t>カンガ</t>
    </rPh>
    <rPh sb="220" eb="222">
      <t>トウガイ</t>
    </rPh>
    <rPh sb="222" eb="224">
      <t>ネンド</t>
    </rPh>
    <rPh sb="225" eb="227">
      <t>コウシン</t>
    </rPh>
    <rPh sb="229" eb="231">
      <t>カンロ</t>
    </rPh>
    <rPh sb="231" eb="233">
      <t>エンチョウ</t>
    </rPh>
    <rPh sb="234" eb="236">
      <t>ワリアイ</t>
    </rPh>
    <rPh sb="237" eb="238">
      <t>アラワ</t>
    </rPh>
    <rPh sb="239" eb="241">
      <t>シヒョウ</t>
    </rPh>
    <rPh sb="246" eb="248">
      <t>ネンド</t>
    </rPh>
    <rPh sb="249" eb="251">
      <t>カンロ</t>
    </rPh>
    <rPh sb="252" eb="254">
      <t>コウシン</t>
    </rPh>
    <rPh sb="255" eb="256">
      <t>オコナ</t>
    </rPh>
    <rPh sb="262" eb="265">
      <t>ヘイキンチ</t>
    </rPh>
    <rPh sb="266" eb="268">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</si>
</sst>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0.62</c:v>
                </c:pt>
                <c:pt idx="1">
                  <c:v>0.84</c:v>
                </c:pt>
                <c:pt idx="2">
                  <c:v>1.29</c:v>
                </c:pt>
                <c:pt idx="3">
                  <c:v>0.95</c:v>
                </c:pt>
                <c:pt idx="4">
                  <c:v>0.5</c:v>
                </c:pt>
              </c:numCache>
            </c:numRef>
          </c:val>
          <c:extLst>
            <c:ext xmlns:c16="http://schemas.microsoft.com/office/drawing/2014/chart" uri="{C3380CC4-5D6E-409C-BE32-E72D297353CC}">
              <c16:uniqueId val="{00000000-F177-4C57-BA08-E7A687C4DCD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F177-4C57-BA08-E7A687C4DCD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70.02</c:v>
                </c:pt>
                <c:pt idx="1">
                  <c:v>65.55</c:v>
                </c:pt>
                <c:pt idx="2">
                  <c:v>61.39</c:v>
                </c:pt>
                <c:pt idx="3">
                  <c:v>61.11</c:v>
                </c:pt>
                <c:pt idx="4">
                  <c:v>61.76</c:v>
                </c:pt>
              </c:numCache>
            </c:numRef>
          </c:val>
          <c:extLst>
            <c:ext xmlns:c16="http://schemas.microsoft.com/office/drawing/2014/chart" uri="{C3380CC4-5D6E-409C-BE32-E72D297353CC}">
              <c16:uniqueId val="{00000000-0773-4ADB-8B07-96339F1EAB0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0773-4ADB-8B07-96339F1EAB0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74.36</c:v>
                </c:pt>
                <c:pt idx="1">
                  <c:v>79.41</c:v>
                </c:pt>
                <c:pt idx="2">
                  <c:v>82.82</c:v>
                </c:pt>
                <c:pt idx="3">
                  <c:v>83.22</c:v>
                </c:pt>
                <c:pt idx="4">
                  <c:v>82.7</c:v>
                </c:pt>
              </c:numCache>
            </c:numRef>
          </c:val>
          <c:extLst>
            <c:ext xmlns:c16="http://schemas.microsoft.com/office/drawing/2014/chart" uri="{C3380CC4-5D6E-409C-BE32-E72D297353CC}">
              <c16:uniqueId val="{00000000-314A-4877-9CE8-B416BB31FCE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314A-4877-9CE8-B416BB31FCE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116.03</c:v>
                </c:pt>
                <c:pt idx="1">
                  <c:v>113.32</c:v>
                </c:pt>
                <c:pt idx="2">
                  <c:v>108.7</c:v>
                </c:pt>
                <c:pt idx="3">
                  <c:v>118.69</c:v>
                </c:pt>
                <c:pt idx="4">
                  <c:v>120.38</c:v>
                </c:pt>
              </c:numCache>
            </c:numRef>
          </c:val>
          <c:extLst>
            <c:ext xmlns:c16="http://schemas.microsoft.com/office/drawing/2014/chart" uri="{C3380CC4-5D6E-409C-BE32-E72D297353CC}">
              <c16:uniqueId val="{00000000-68B2-4CC8-A1DD-1F14FE8BD52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68B2-4CC8-A1DD-1F14FE8BD52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48.18</c:v>
                </c:pt>
                <c:pt idx="1">
                  <c:v>49.78</c:v>
                </c:pt>
                <c:pt idx="2">
                  <c:v>48.21</c:v>
                </c:pt>
                <c:pt idx="3">
                  <c:v>50.08</c:v>
                </c:pt>
                <c:pt idx="4">
                  <c:v>51.99</c:v>
                </c:pt>
              </c:numCache>
            </c:numRef>
          </c:val>
          <c:extLst>
            <c:ext xmlns:c16="http://schemas.microsoft.com/office/drawing/2014/chart" uri="{C3380CC4-5D6E-409C-BE32-E72D297353CC}">
              <c16:uniqueId val="{00000000-CAA9-44D5-A3B0-78F3E0A575E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CAA9-44D5-A3B0-78F3E0A575E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42.51</c:v>
                </c:pt>
                <c:pt idx="1">
                  <c:v>41.78</c:v>
                </c:pt>
                <c:pt idx="2">
                  <c:v>40.57</c:v>
                </c:pt>
                <c:pt idx="3">
                  <c:v>40.090000000000003</c:v>
                </c:pt>
                <c:pt idx="4">
                  <c:v>39.72</c:v>
                </c:pt>
              </c:numCache>
            </c:numRef>
          </c:val>
          <c:extLst>
            <c:ext xmlns:c16="http://schemas.microsoft.com/office/drawing/2014/chart" uri="{C3380CC4-5D6E-409C-BE32-E72D297353CC}">
              <c16:uniqueId val="{00000000-70C3-4F34-B3AA-5A92B0BBFFC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70C3-4F34-B3AA-5A92B0BBFFC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9D-49F8-9B06-AA82977BCD5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8F9D-49F8-9B06-AA82977BCD5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221.55</c:v>
                </c:pt>
                <c:pt idx="1">
                  <c:v>165.74</c:v>
                </c:pt>
                <c:pt idx="2">
                  <c:v>131.38999999999999</c:v>
                </c:pt>
                <c:pt idx="3">
                  <c:v>109.36</c:v>
                </c:pt>
                <c:pt idx="4">
                  <c:v>94.2</c:v>
                </c:pt>
              </c:numCache>
            </c:numRef>
          </c:val>
          <c:extLst>
            <c:ext xmlns:c16="http://schemas.microsoft.com/office/drawing/2014/chart" uri="{C3380CC4-5D6E-409C-BE32-E72D297353CC}">
              <c16:uniqueId val="{00000000-8A54-4503-AC4E-EE89981D1BD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8A54-4503-AC4E-EE89981D1BD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599.54999999999995</c:v>
                </c:pt>
                <c:pt idx="1">
                  <c:v>564.73</c:v>
                </c:pt>
                <c:pt idx="2">
                  <c:v>524.78</c:v>
                </c:pt>
                <c:pt idx="3">
                  <c:v>470.38</c:v>
                </c:pt>
                <c:pt idx="4">
                  <c:v>410.22</c:v>
                </c:pt>
              </c:numCache>
            </c:numRef>
          </c:val>
          <c:extLst>
            <c:ext xmlns:c16="http://schemas.microsoft.com/office/drawing/2014/chart" uri="{C3380CC4-5D6E-409C-BE32-E72D297353CC}">
              <c16:uniqueId val="{00000000-F211-4C75-9B1C-CA08EA18CAE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F211-4C75-9B1C-CA08EA18CAE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106.12</c:v>
                </c:pt>
                <c:pt idx="1">
                  <c:v>102.81</c:v>
                </c:pt>
                <c:pt idx="2">
                  <c:v>99.82</c:v>
                </c:pt>
                <c:pt idx="3">
                  <c:v>107.39</c:v>
                </c:pt>
                <c:pt idx="4">
                  <c:v>110.51</c:v>
                </c:pt>
              </c:numCache>
            </c:numRef>
          </c:val>
          <c:extLst>
            <c:ext xmlns:c16="http://schemas.microsoft.com/office/drawing/2014/chart" uri="{C3380CC4-5D6E-409C-BE32-E72D297353CC}">
              <c16:uniqueId val="{00000000-CF00-46DC-BDA9-37B7D8AAE88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CF00-46DC-BDA9-37B7D8AAE88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115.27</c:v>
                </c:pt>
                <c:pt idx="1">
                  <c:v>116.4</c:v>
                </c:pt>
                <c:pt idx="2">
                  <c:v>121.32</c:v>
                </c:pt>
                <c:pt idx="3">
                  <c:v>112.82</c:v>
                </c:pt>
                <c:pt idx="4">
                  <c:v>109.96</c:v>
                </c:pt>
              </c:numCache>
            </c:numRef>
          </c:val>
          <c:extLst>
            <c:ext xmlns:c16="http://schemas.microsoft.com/office/drawing/2014/chart" uri="{C3380CC4-5D6E-409C-BE32-E72D297353CC}">
              <c16:uniqueId val="{00000000-AB9B-40CD-8FBB-ED846AD7803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AB9B-40CD-8FBB-ED846AD7803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40"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埼玉県　上里町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A5</v>
      </c>
      <c r="X8" s="85"/>
      <c r="Y8" s="85"/>
      <c r="Z8" s="85"/>
      <c r="AA8" s="85"/>
      <c r="AB8" s="85"/>
      <c r="AC8" s="85"/>
      <c r="AD8" s="85" t="str">
        <f>データ!$M$6</f>
        <v>非設置</v>
      </c>
      <c r="AE8" s="85"/>
      <c r="AF8" s="85"/>
      <c r="AG8" s="85"/>
      <c r="AH8" s="85"/>
      <c r="AI8" s="85"/>
      <c r="AJ8" s="85"/>
      <c r="AK8" s="4"/>
      <c r="AL8" s="73">
        <f>データ!$R$6</f>
        <v>31138</v>
      </c>
      <c r="AM8" s="73"/>
      <c r="AN8" s="73"/>
      <c r="AO8" s="73"/>
      <c r="AP8" s="73"/>
      <c r="AQ8" s="73"/>
      <c r="AR8" s="73"/>
      <c r="AS8" s="73"/>
      <c r="AT8" s="69">
        <f>データ!$S$6</f>
        <v>29.18</v>
      </c>
      <c r="AU8" s="70"/>
      <c r="AV8" s="70"/>
      <c r="AW8" s="70"/>
      <c r="AX8" s="70"/>
      <c r="AY8" s="70"/>
      <c r="AZ8" s="70"/>
      <c r="BA8" s="70"/>
      <c r="BB8" s="72">
        <f>データ!$T$6</f>
        <v>1067.0999999999999</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56.38</v>
      </c>
      <c r="J10" s="70"/>
      <c r="K10" s="70"/>
      <c r="L10" s="70"/>
      <c r="M10" s="70"/>
      <c r="N10" s="70"/>
      <c r="O10" s="71"/>
      <c r="P10" s="72">
        <f>データ!$P$6</f>
        <v>99.82</v>
      </c>
      <c r="Q10" s="72"/>
      <c r="R10" s="72"/>
      <c r="S10" s="72"/>
      <c r="T10" s="72"/>
      <c r="U10" s="72"/>
      <c r="V10" s="72"/>
      <c r="W10" s="73">
        <f>データ!$Q$6</f>
        <v>2062</v>
      </c>
      <c r="X10" s="73"/>
      <c r="Y10" s="73"/>
      <c r="Z10" s="73"/>
      <c r="AA10" s="73"/>
      <c r="AB10" s="73"/>
      <c r="AC10" s="73"/>
      <c r="AD10" s="2"/>
      <c r="AE10" s="2"/>
      <c r="AF10" s="2"/>
      <c r="AG10" s="2"/>
      <c r="AH10" s="4"/>
      <c r="AI10" s="4"/>
      <c r="AJ10" s="4"/>
      <c r="AK10" s="4"/>
      <c r="AL10" s="73">
        <f>データ!$U$6</f>
        <v>30962</v>
      </c>
      <c r="AM10" s="73"/>
      <c r="AN10" s="73"/>
      <c r="AO10" s="73"/>
      <c r="AP10" s="73"/>
      <c r="AQ10" s="73"/>
      <c r="AR10" s="73"/>
      <c r="AS10" s="73"/>
      <c r="AT10" s="69">
        <f>データ!$V$6</f>
        <v>28.91</v>
      </c>
      <c r="AU10" s="70"/>
      <c r="AV10" s="70"/>
      <c r="AW10" s="70"/>
      <c r="AX10" s="70"/>
      <c r="AY10" s="70"/>
      <c r="AZ10" s="70"/>
      <c r="BA10" s="70"/>
      <c r="BB10" s="72">
        <f>データ!$W$6</f>
        <v>1070.98</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106</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d0Rf3enuGgUtLUxbeIlDz+c2Bb1ONvQ157yyKf0kVYusJhWCV8KDvhV7xtk3s564cNTg9V1USSCOQEtvNmMciA==" saltValue="mb4MWLTMaPgUE5Nbz+YRe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113859</v>
      </c>
      <c r="D6" s="34">
        <f t="shared" si="3"/>
        <v>46</v>
      </c>
      <c r="E6" s="34">
        <f t="shared" si="3"/>
        <v>1</v>
      </c>
      <c r="F6" s="34">
        <f t="shared" si="3"/>
        <v>0</v>
      </c>
      <c r="G6" s="34">
        <f t="shared" si="3"/>
        <v>1</v>
      </c>
      <c r="H6" s="34" t="str">
        <f t="shared" si="3"/>
        <v>埼玉県　上里町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56.38</v>
      </c>
      <c r="P6" s="35">
        <f t="shared" si="3"/>
        <v>99.82</v>
      </c>
      <c r="Q6" s="35">
        <f t="shared" si="3"/>
        <v>2062</v>
      </c>
      <c r="R6" s="35">
        <f t="shared" si="3"/>
        <v>31138</v>
      </c>
      <c r="S6" s="35">
        <f t="shared" si="3"/>
        <v>29.18</v>
      </c>
      <c r="T6" s="35">
        <f t="shared" si="3"/>
        <v>1067.0999999999999</v>
      </c>
      <c r="U6" s="35">
        <f t="shared" si="3"/>
        <v>30962</v>
      </c>
      <c r="V6" s="35">
        <f t="shared" si="3"/>
        <v>28.91</v>
      </c>
      <c r="W6" s="35">
        <f t="shared" si="3"/>
        <v>1070.98</v>
      </c>
      <c r="X6" s="36">
        <f>IF(X7="",NA(),X7)</f>
        <v>116.03</v>
      </c>
      <c r="Y6" s="36">
        <f t="shared" ref="Y6:AG6" si="4">IF(Y7="",NA(),Y7)</f>
        <v>113.32</v>
      </c>
      <c r="Z6" s="36">
        <f t="shared" si="4"/>
        <v>108.7</v>
      </c>
      <c r="AA6" s="36">
        <f t="shared" si="4"/>
        <v>118.69</v>
      </c>
      <c r="AB6" s="36">
        <f t="shared" si="4"/>
        <v>120.38</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221.55</v>
      </c>
      <c r="AU6" s="36">
        <f t="shared" ref="AU6:BC6" si="6">IF(AU7="",NA(),AU7)</f>
        <v>165.74</v>
      </c>
      <c r="AV6" s="36">
        <f t="shared" si="6"/>
        <v>131.38999999999999</v>
      </c>
      <c r="AW6" s="36">
        <f t="shared" si="6"/>
        <v>109.36</v>
      </c>
      <c r="AX6" s="36">
        <f t="shared" si="6"/>
        <v>94.2</v>
      </c>
      <c r="AY6" s="36">
        <f t="shared" si="6"/>
        <v>382.09</v>
      </c>
      <c r="AZ6" s="36">
        <f t="shared" si="6"/>
        <v>371.31</v>
      </c>
      <c r="BA6" s="36">
        <f t="shared" si="6"/>
        <v>377.63</v>
      </c>
      <c r="BB6" s="36">
        <f t="shared" si="6"/>
        <v>357.34</v>
      </c>
      <c r="BC6" s="36">
        <f t="shared" si="6"/>
        <v>366.03</v>
      </c>
      <c r="BD6" s="35" t="str">
        <f>IF(BD7="","",IF(BD7="-","【-】","【"&amp;SUBSTITUTE(TEXT(BD7,"#,##0.00"),"-","△")&amp;"】"))</f>
        <v>【261.93】</v>
      </c>
      <c r="BE6" s="36">
        <f>IF(BE7="",NA(),BE7)</f>
        <v>599.54999999999995</v>
      </c>
      <c r="BF6" s="36">
        <f t="shared" ref="BF6:BN6" si="7">IF(BF7="",NA(),BF7)</f>
        <v>564.73</v>
      </c>
      <c r="BG6" s="36">
        <f t="shared" si="7"/>
        <v>524.78</v>
      </c>
      <c r="BH6" s="36">
        <f t="shared" si="7"/>
        <v>470.38</v>
      </c>
      <c r="BI6" s="36">
        <f t="shared" si="7"/>
        <v>410.22</v>
      </c>
      <c r="BJ6" s="36">
        <f t="shared" si="7"/>
        <v>385.06</v>
      </c>
      <c r="BK6" s="36">
        <f t="shared" si="7"/>
        <v>373.09</v>
      </c>
      <c r="BL6" s="36">
        <f t="shared" si="7"/>
        <v>364.71</v>
      </c>
      <c r="BM6" s="36">
        <f t="shared" si="7"/>
        <v>373.69</v>
      </c>
      <c r="BN6" s="36">
        <f t="shared" si="7"/>
        <v>370.12</v>
      </c>
      <c r="BO6" s="35" t="str">
        <f>IF(BO7="","",IF(BO7="-","【-】","【"&amp;SUBSTITUTE(TEXT(BO7,"#,##0.00"),"-","△")&amp;"】"))</f>
        <v>【270.46】</v>
      </c>
      <c r="BP6" s="36">
        <f>IF(BP7="",NA(),BP7)</f>
        <v>106.12</v>
      </c>
      <c r="BQ6" s="36">
        <f t="shared" ref="BQ6:BY6" si="8">IF(BQ7="",NA(),BQ7)</f>
        <v>102.81</v>
      </c>
      <c r="BR6" s="36">
        <f t="shared" si="8"/>
        <v>99.82</v>
      </c>
      <c r="BS6" s="36">
        <f t="shared" si="8"/>
        <v>107.39</v>
      </c>
      <c r="BT6" s="36">
        <f t="shared" si="8"/>
        <v>110.51</v>
      </c>
      <c r="BU6" s="36">
        <f t="shared" si="8"/>
        <v>99.07</v>
      </c>
      <c r="BV6" s="36">
        <f t="shared" si="8"/>
        <v>99.99</v>
      </c>
      <c r="BW6" s="36">
        <f t="shared" si="8"/>
        <v>100.65</v>
      </c>
      <c r="BX6" s="36">
        <f t="shared" si="8"/>
        <v>99.87</v>
      </c>
      <c r="BY6" s="36">
        <f t="shared" si="8"/>
        <v>100.42</v>
      </c>
      <c r="BZ6" s="35" t="str">
        <f>IF(BZ7="","",IF(BZ7="-","【-】","【"&amp;SUBSTITUTE(TEXT(BZ7,"#,##0.00"),"-","△")&amp;"】"))</f>
        <v>【103.91】</v>
      </c>
      <c r="CA6" s="36">
        <f>IF(CA7="",NA(),CA7)</f>
        <v>115.27</v>
      </c>
      <c r="CB6" s="36">
        <f t="shared" ref="CB6:CJ6" si="9">IF(CB7="",NA(),CB7)</f>
        <v>116.4</v>
      </c>
      <c r="CC6" s="36">
        <f t="shared" si="9"/>
        <v>121.32</v>
      </c>
      <c r="CD6" s="36">
        <f t="shared" si="9"/>
        <v>112.82</v>
      </c>
      <c r="CE6" s="36">
        <f t="shared" si="9"/>
        <v>109.96</v>
      </c>
      <c r="CF6" s="36">
        <f t="shared" si="9"/>
        <v>173.03</v>
      </c>
      <c r="CG6" s="36">
        <f t="shared" si="9"/>
        <v>171.15</v>
      </c>
      <c r="CH6" s="36">
        <f t="shared" si="9"/>
        <v>170.19</v>
      </c>
      <c r="CI6" s="36">
        <f t="shared" si="9"/>
        <v>171.81</v>
      </c>
      <c r="CJ6" s="36">
        <f t="shared" si="9"/>
        <v>171.67</v>
      </c>
      <c r="CK6" s="35" t="str">
        <f>IF(CK7="","",IF(CK7="-","【-】","【"&amp;SUBSTITUTE(TEXT(CK7,"#,##0.00"),"-","△")&amp;"】"))</f>
        <v>【167.11】</v>
      </c>
      <c r="CL6" s="36">
        <f>IF(CL7="",NA(),CL7)</f>
        <v>70.02</v>
      </c>
      <c r="CM6" s="36">
        <f t="shared" ref="CM6:CU6" si="10">IF(CM7="",NA(),CM7)</f>
        <v>65.55</v>
      </c>
      <c r="CN6" s="36">
        <f t="shared" si="10"/>
        <v>61.39</v>
      </c>
      <c r="CO6" s="36">
        <f t="shared" si="10"/>
        <v>61.11</v>
      </c>
      <c r="CP6" s="36">
        <f t="shared" si="10"/>
        <v>61.76</v>
      </c>
      <c r="CQ6" s="36">
        <f t="shared" si="10"/>
        <v>58.58</v>
      </c>
      <c r="CR6" s="36">
        <f t="shared" si="10"/>
        <v>58.53</v>
      </c>
      <c r="CS6" s="36">
        <f t="shared" si="10"/>
        <v>59.01</v>
      </c>
      <c r="CT6" s="36">
        <f t="shared" si="10"/>
        <v>60.03</v>
      </c>
      <c r="CU6" s="36">
        <f t="shared" si="10"/>
        <v>59.74</v>
      </c>
      <c r="CV6" s="35" t="str">
        <f>IF(CV7="","",IF(CV7="-","【-】","【"&amp;SUBSTITUTE(TEXT(CV7,"#,##0.00"),"-","△")&amp;"】"))</f>
        <v>【60.27】</v>
      </c>
      <c r="CW6" s="36">
        <f>IF(CW7="",NA(),CW7)</f>
        <v>74.36</v>
      </c>
      <c r="CX6" s="36">
        <f t="shared" ref="CX6:DF6" si="11">IF(CX7="",NA(),CX7)</f>
        <v>79.41</v>
      </c>
      <c r="CY6" s="36">
        <f t="shared" si="11"/>
        <v>82.82</v>
      </c>
      <c r="CZ6" s="36">
        <f t="shared" si="11"/>
        <v>83.22</v>
      </c>
      <c r="DA6" s="36">
        <f t="shared" si="11"/>
        <v>82.7</v>
      </c>
      <c r="DB6" s="36">
        <f t="shared" si="11"/>
        <v>85.23</v>
      </c>
      <c r="DC6" s="36">
        <f t="shared" si="11"/>
        <v>85.26</v>
      </c>
      <c r="DD6" s="36">
        <f t="shared" si="11"/>
        <v>85.37</v>
      </c>
      <c r="DE6" s="36">
        <f t="shared" si="11"/>
        <v>84.81</v>
      </c>
      <c r="DF6" s="36">
        <f t="shared" si="11"/>
        <v>84.8</v>
      </c>
      <c r="DG6" s="35" t="str">
        <f>IF(DG7="","",IF(DG7="-","【-】","【"&amp;SUBSTITUTE(TEXT(DG7,"#,##0.00"),"-","△")&amp;"】"))</f>
        <v>【89.92】</v>
      </c>
      <c r="DH6" s="36">
        <f>IF(DH7="",NA(),DH7)</f>
        <v>48.18</v>
      </c>
      <c r="DI6" s="36">
        <f t="shared" ref="DI6:DQ6" si="12">IF(DI7="",NA(),DI7)</f>
        <v>49.78</v>
      </c>
      <c r="DJ6" s="36">
        <f t="shared" si="12"/>
        <v>48.21</v>
      </c>
      <c r="DK6" s="36">
        <f t="shared" si="12"/>
        <v>50.08</v>
      </c>
      <c r="DL6" s="36">
        <f t="shared" si="12"/>
        <v>51.99</v>
      </c>
      <c r="DM6" s="36">
        <f t="shared" si="12"/>
        <v>44.31</v>
      </c>
      <c r="DN6" s="36">
        <f t="shared" si="12"/>
        <v>45.75</v>
      </c>
      <c r="DO6" s="36">
        <f t="shared" si="12"/>
        <v>46.9</v>
      </c>
      <c r="DP6" s="36">
        <f t="shared" si="12"/>
        <v>47.28</v>
      </c>
      <c r="DQ6" s="36">
        <f t="shared" si="12"/>
        <v>47.66</v>
      </c>
      <c r="DR6" s="35" t="str">
        <f>IF(DR7="","",IF(DR7="-","【-】","【"&amp;SUBSTITUTE(TEXT(DR7,"#,##0.00"),"-","△")&amp;"】"))</f>
        <v>【48.85】</v>
      </c>
      <c r="DS6" s="36">
        <f>IF(DS7="",NA(),DS7)</f>
        <v>42.51</v>
      </c>
      <c r="DT6" s="36">
        <f t="shared" ref="DT6:EB6" si="13">IF(DT7="",NA(),DT7)</f>
        <v>41.78</v>
      </c>
      <c r="DU6" s="36">
        <f t="shared" si="13"/>
        <v>40.57</v>
      </c>
      <c r="DV6" s="36">
        <f t="shared" si="13"/>
        <v>40.090000000000003</v>
      </c>
      <c r="DW6" s="36">
        <f t="shared" si="13"/>
        <v>39.72</v>
      </c>
      <c r="DX6" s="36">
        <f t="shared" si="13"/>
        <v>10.09</v>
      </c>
      <c r="DY6" s="36">
        <f t="shared" si="13"/>
        <v>10.54</v>
      </c>
      <c r="DZ6" s="36">
        <f t="shared" si="13"/>
        <v>12.03</v>
      </c>
      <c r="EA6" s="36">
        <f t="shared" si="13"/>
        <v>12.19</v>
      </c>
      <c r="EB6" s="36">
        <f t="shared" si="13"/>
        <v>15.1</v>
      </c>
      <c r="EC6" s="35" t="str">
        <f>IF(EC7="","",IF(EC7="-","【-】","【"&amp;SUBSTITUTE(TEXT(EC7,"#,##0.00"),"-","△")&amp;"】"))</f>
        <v>【17.80】</v>
      </c>
      <c r="ED6" s="36">
        <f>IF(ED7="",NA(),ED7)</f>
        <v>0.62</v>
      </c>
      <c r="EE6" s="36">
        <f t="shared" ref="EE6:EM6" si="14">IF(EE7="",NA(),EE7)</f>
        <v>0.84</v>
      </c>
      <c r="EF6" s="36">
        <f t="shared" si="14"/>
        <v>1.29</v>
      </c>
      <c r="EG6" s="36">
        <f t="shared" si="14"/>
        <v>0.95</v>
      </c>
      <c r="EH6" s="36">
        <f t="shared" si="14"/>
        <v>0.5</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113859</v>
      </c>
      <c r="D7" s="38">
        <v>46</v>
      </c>
      <c r="E7" s="38">
        <v>1</v>
      </c>
      <c r="F7" s="38">
        <v>0</v>
      </c>
      <c r="G7" s="38">
        <v>1</v>
      </c>
      <c r="H7" s="38" t="s">
        <v>93</v>
      </c>
      <c r="I7" s="38" t="s">
        <v>94</v>
      </c>
      <c r="J7" s="38" t="s">
        <v>95</v>
      </c>
      <c r="K7" s="38" t="s">
        <v>96</v>
      </c>
      <c r="L7" s="38" t="s">
        <v>97</v>
      </c>
      <c r="M7" s="38" t="s">
        <v>98</v>
      </c>
      <c r="N7" s="39" t="s">
        <v>99</v>
      </c>
      <c r="O7" s="39">
        <v>56.38</v>
      </c>
      <c r="P7" s="39">
        <v>99.82</v>
      </c>
      <c r="Q7" s="39">
        <v>2062</v>
      </c>
      <c r="R7" s="39">
        <v>31138</v>
      </c>
      <c r="S7" s="39">
        <v>29.18</v>
      </c>
      <c r="T7" s="39">
        <v>1067.0999999999999</v>
      </c>
      <c r="U7" s="39">
        <v>30962</v>
      </c>
      <c r="V7" s="39">
        <v>28.91</v>
      </c>
      <c r="W7" s="39">
        <v>1070.98</v>
      </c>
      <c r="X7" s="39">
        <v>116.03</v>
      </c>
      <c r="Y7" s="39">
        <v>113.32</v>
      </c>
      <c r="Z7" s="39">
        <v>108.7</v>
      </c>
      <c r="AA7" s="39">
        <v>118.69</v>
      </c>
      <c r="AB7" s="39">
        <v>120.38</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221.55</v>
      </c>
      <c r="AU7" s="39">
        <v>165.74</v>
      </c>
      <c r="AV7" s="39">
        <v>131.38999999999999</v>
      </c>
      <c r="AW7" s="39">
        <v>109.36</v>
      </c>
      <c r="AX7" s="39">
        <v>94.2</v>
      </c>
      <c r="AY7" s="39">
        <v>382.09</v>
      </c>
      <c r="AZ7" s="39">
        <v>371.31</v>
      </c>
      <c r="BA7" s="39">
        <v>377.63</v>
      </c>
      <c r="BB7" s="39">
        <v>357.34</v>
      </c>
      <c r="BC7" s="39">
        <v>366.03</v>
      </c>
      <c r="BD7" s="39">
        <v>261.93</v>
      </c>
      <c r="BE7" s="39">
        <v>599.54999999999995</v>
      </c>
      <c r="BF7" s="39">
        <v>564.73</v>
      </c>
      <c r="BG7" s="39">
        <v>524.78</v>
      </c>
      <c r="BH7" s="39">
        <v>470.38</v>
      </c>
      <c r="BI7" s="39">
        <v>410.22</v>
      </c>
      <c r="BJ7" s="39">
        <v>385.06</v>
      </c>
      <c r="BK7" s="39">
        <v>373.09</v>
      </c>
      <c r="BL7" s="39">
        <v>364.71</v>
      </c>
      <c r="BM7" s="39">
        <v>373.69</v>
      </c>
      <c r="BN7" s="39">
        <v>370.12</v>
      </c>
      <c r="BO7" s="39">
        <v>270.45999999999998</v>
      </c>
      <c r="BP7" s="39">
        <v>106.12</v>
      </c>
      <c r="BQ7" s="39">
        <v>102.81</v>
      </c>
      <c r="BR7" s="39">
        <v>99.82</v>
      </c>
      <c r="BS7" s="39">
        <v>107.39</v>
      </c>
      <c r="BT7" s="39">
        <v>110.51</v>
      </c>
      <c r="BU7" s="39">
        <v>99.07</v>
      </c>
      <c r="BV7" s="39">
        <v>99.99</v>
      </c>
      <c r="BW7" s="39">
        <v>100.65</v>
      </c>
      <c r="BX7" s="39">
        <v>99.87</v>
      </c>
      <c r="BY7" s="39">
        <v>100.42</v>
      </c>
      <c r="BZ7" s="39">
        <v>103.91</v>
      </c>
      <c r="CA7" s="39">
        <v>115.27</v>
      </c>
      <c r="CB7" s="39">
        <v>116.4</v>
      </c>
      <c r="CC7" s="39">
        <v>121.32</v>
      </c>
      <c r="CD7" s="39">
        <v>112.82</v>
      </c>
      <c r="CE7" s="39">
        <v>109.96</v>
      </c>
      <c r="CF7" s="39">
        <v>173.03</v>
      </c>
      <c r="CG7" s="39">
        <v>171.15</v>
      </c>
      <c r="CH7" s="39">
        <v>170.19</v>
      </c>
      <c r="CI7" s="39">
        <v>171.81</v>
      </c>
      <c r="CJ7" s="39">
        <v>171.67</v>
      </c>
      <c r="CK7" s="39">
        <v>167.11</v>
      </c>
      <c r="CL7" s="39">
        <v>70.02</v>
      </c>
      <c r="CM7" s="39">
        <v>65.55</v>
      </c>
      <c r="CN7" s="39">
        <v>61.39</v>
      </c>
      <c r="CO7" s="39">
        <v>61.11</v>
      </c>
      <c r="CP7" s="39">
        <v>61.76</v>
      </c>
      <c r="CQ7" s="39">
        <v>58.58</v>
      </c>
      <c r="CR7" s="39">
        <v>58.53</v>
      </c>
      <c r="CS7" s="39">
        <v>59.01</v>
      </c>
      <c r="CT7" s="39">
        <v>60.03</v>
      </c>
      <c r="CU7" s="39">
        <v>59.74</v>
      </c>
      <c r="CV7" s="39">
        <v>60.27</v>
      </c>
      <c r="CW7" s="39">
        <v>74.36</v>
      </c>
      <c r="CX7" s="39">
        <v>79.41</v>
      </c>
      <c r="CY7" s="39">
        <v>82.82</v>
      </c>
      <c r="CZ7" s="39">
        <v>83.22</v>
      </c>
      <c r="DA7" s="39">
        <v>82.7</v>
      </c>
      <c r="DB7" s="39">
        <v>85.23</v>
      </c>
      <c r="DC7" s="39">
        <v>85.26</v>
      </c>
      <c r="DD7" s="39">
        <v>85.37</v>
      </c>
      <c r="DE7" s="39">
        <v>84.81</v>
      </c>
      <c r="DF7" s="39">
        <v>84.8</v>
      </c>
      <c r="DG7" s="39">
        <v>89.92</v>
      </c>
      <c r="DH7" s="39">
        <v>48.18</v>
      </c>
      <c r="DI7" s="39">
        <v>49.78</v>
      </c>
      <c r="DJ7" s="39">
        <v>48.21</v>
      </c>
      <c r="DK7" s="39">
        <v>50.08</v>
      </c>
      <c r="DL7" s="39">
        <v>51.99</v>
      </c>
      <c r="DM7" s="39">
        <v>44.31</v>
      </c>
      <c r="DN7" s="39">
        <v>45.75</v>
      </c>
      <c r="DO7" s="39">
        <v>46.9</v>
      </c>
      <c r="DP7" s="39">
        <v>47.28</v>
      </c>
      <c r="DQ7" s="39">
        <v>47.66</v>
      </c>
      <c r="DR7" s="39">
        <v>48.85</v>
      </c>
      <c r="DS7" s="39">
        <v>42.51</v>
      </c>
      <c r="DT7" s="39">
        <v>41.78</v>
      </c>
      <c r="DU7" s="39">
        <v>40.57</v>
      </c>
      <c r="DV7" s="39">
        <v>40.090000000000003</v>
      </c>
      <c r="DW7" s="39">
        <v>39.72</v>
      </c>
      <c r="DX7" s="39">
        <v>10.09</v>
      </c>
      <c r="DY7" s="39">
        <v>10.54</v>
      </c>
      <c r="DZ7" s="39">
        <v>12.03</v>
      </c>
      <c r="EA7" s="39">
        <v>12.19</v>
      </c>
      <c r="EB7" s="39">
        <v>15.1</v>
      </c>
      <c r="EC7" s="39">
        <v>17.8</v>
      </c>
      <c r="ED7" s="39">
        <v>0.62</v>
      </c>
      <c r="EE7" s="39">
        <v>0.84</v>
      </c>
      <c r="EF7" s="39">
        <v>1.29</v>
      </c>
      <c r="EG7" s="39">
        <v>0.95</v>
      </c>
      <c r="EH7" s="39">
        <v>0.5</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由美子</cp:lastModifiedBy>
  <cp:lastPrinted>2020-01-23T01:34:52Z</cp:lastPrinted>
  <dcterms:created xsi:type="dcterms:W3CDTF">2019-12-05T04:12:43Z</dcterms:created>
  <dcterms:modified xsi:type="dcterms:W3CDTF">2020-02-05T00:08:43Z</dcterms:modified>
  <cp:category/>
</cp:coreProperties>
</file>