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11383f3\共有\Users\0414\【経営比較分析表】2018_113832_47_1718\"/>
    </mc:Choice>
  </mc:AlternateContent>
  <workbookProtection workbookAlgorithmName="SHA-512" workbookHashValue="LJZ89Yv5nFOd8HWFYsZtVSAhi2I/tZaHTUIeLbSMrk3Y0eJYaozTNZmKcBltosyOr273/m7PW89SxrWMmxTXqg==" workbookSaltValue="JXn0B3utCR4pTx85KjSvS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<sst xmlns="http://schemas.openxmlformats.org/spreadsheetml/2006/main" count="233" uniqueCount="114">
  <si>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</si>
  <si>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</si>
  <si>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</si>
  <si>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</si>
  <si>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</si>
  <si>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</si>
  <si>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</si>
  <si>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</si>
  <si>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</si>
  <si>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</si>
  <si>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</si>
  <si>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</si>
  <si>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</si>
  <si>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</si>
  <si>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</si>
  <si>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</si>
  <si>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</si>
  <si>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</si>
  <si>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</si>
  <si>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</si>
  <si>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</si>
  <si>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</si>
  <si>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</si>
  <si>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</si>
  <si>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</si>
  <si>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</si>
  <si>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</si>
  <si>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</si>
  <si>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</si>
  <si>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</si>
  <si>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</si>
  <si>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</si>
  <si>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</si>
  <si>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</si>
  <si>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</si>
  <si>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</si>
  <si>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</si>
  <si>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</si>
  <si>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</si>
  <si>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</si>
  <si>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</si>
  <si>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</si>
  <si>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</si>
  <si>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</si>
  <si>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</si>
  <si>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</si>
  <si>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</si>
  <si>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</si>
  <si>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</si>
  <si>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</si>
  <si>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</si>
  <si>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</si>
  <si>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</si>
  <si>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</si>
  <si>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</si>
  <si>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</si>
  <si>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</si>
  <si>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</si>
  <si>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</si>
  <si>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</si>
  <si>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</si>
  <si>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</si>
  <si>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</si>
  <si>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</si>
  <si>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</si>
  <si>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</si>
  <si>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</si>
  <si>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</si>
  <si>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</si>
  <si>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</si>
  <si>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</si>
  <si>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</si>
  <si>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</si>
  <si>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</si>
  <si>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</si>
  <si>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</si>
  <si>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</si>
  <si>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</si>
  <si>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</si>
  <si>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</si>
  <si>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</si>
  <si>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</si>
  <si>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</si>
  <si>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</si>
  <si>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</si>
  <si>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</si>
  <si>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</si>
  <si>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</si>
  <si>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</si>
  <si>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</si>
  <si>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</si>
  <si>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</si>
  <si>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</si>
  <si>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</si>
  <si>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</si>
  <si>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</si>
  <si>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</si>
  <si>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</si>
  <si>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埼玉県　神川町</t>
  </si>
  <si>
    <t>法非適用</t>
  </si>
  <si>
    <t>下水道事業</t>
  </si>
  <si>
    <t>公共下水道</t>
  </si>
  <si>
    <t>Cd3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</si>
  <si>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</si>
  <si>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</si>
  <si>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</si>
  <si>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</si>
  <si>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</si>
  <si>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</si>
  <si>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</si>
  <si>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</si>
  <si>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　　　　　　　　　　　　　　　平成27年度以降下がっているが、平成30年度に上昇に転じている。使用料収入が若干であるが改善が見られた事によるものである。　　　　　　　　　　　　⑤経費回収率　　　　　　　　　　　　　　　　　　汚水費用の増加よりも使用料収入が上回っためである。主な要因は工業団地内の需要が伸びたためである。　　　　　　　　　　　　　　　　　　　　　　　⑥汚水処理原価　　　　　　　　　　　　　　　　　　　昨年度よりも増加しており、類似団体よりも高くなっている。更なる接続率向上により有収水量の増加を目指す。　　　　　　　　　　　　　　　　　　　⑧水洗化率　　　　　　　　　　　　　　　　　　　類似団体と比較して低い数値を示しており、下水道が普及途上であることも影響している。更なる接続促進が必要である。　　　　　　　　　　</t>
    <rPh sb="1" eb="3">
      <t>シュウエキ</t>
    </rPh>
    <rPh sb="3" eb="4">
      <t>テキ</t>
    </rPh>
    <rPh sb="4" eb="6">
      <t>シュウシ</t>
    </rPh>
    <rPh sb="6" eb="8">
      <t>ヒリツ</t>
    </rPh>
    <rPh sb="23" eb="25">
      <t>ヘイセイ</t>
    </rPh>
    <rPh sb="27" eb="29">
      <t>ネンド</t>
    </rPh>
    <rPh sb="29" eb="31">
      <t>イコウ</t>
    </rPh>
    <rPh sb="31" eb="32">
      <t>サ</t>
    </rPh>
    <rPh sb="39" eb="41">
      <t>ヘイセイ</t>
    </rPh>
    <rPh sb="43" eb="45">
      <t>ネンド</t>
    </rPh>
    <rPh sb="46" eb="48">
      <t>ジョウショウ</t>
    </rPh>
    <rPh sb="49" eb="50">
      <t>テン</t>
    </rPh>
    <rPh sb="55" eb="58">
      <t>シヨウリョウ</t>
    </rPh>
    <rPh sb="58" eb="60">
      <t>シュウニュウ</t>
    </rPh>
    <rPh sb="61" eb="62">
      <t>ジャク</t>
    </rPh>
    <rPh sb="62" eb="63">
      <t>カン</t>
    </rPh>
    <rPh sb="67" eb="69">
      <t>カイゼン</t>
    </rPh>
    <rPh sb="70" eb="71">
      <t>ミ</t>
    </rPh>
    <rPh sb="74" eb="75">
      <t>コト</t>
    </rPh>
    <rPh sb="97" eb="99">
      <t>ケイヒ</t>
    </rPh>
    <rPh sb="99" eb="101">
      <t>カイシュウ</t>
    </rPh>
    <rPh sb="101" eb="102">
      <t>リツ</t>
    </rPh>
    <rPh sb="120" eb="122">
      <t>オスイ</t>
    </rPh>
    <rPh sb="122" eb="123">
      <t>ヒ</t>
    </rPh>
    <rPh sb="123" eb="124">
      <t>ヨウ</t>
    </rPh>
    <rPh sb="125" eb="127">
      <t>ゾウカ</t>
    </rPh>
    <rPh sb="130" eb="133">
      <t>シヨウリョウ</t>
    </rPh>
    <rPh sb="133" eb="135">
      <t>シュウニュウ</t>
    </rPh>
    <rPh sb="136" eb="138">
      <t>ウワマワ</t>
    </rPh>
    <rPh sb="145" eb="146">
      <t>オモ</t>
    </rPh>
    <rPh sb="147" eb="149">
      <t>ヨウイン</t>
    </rPh>
    <rPh sb="150" eb="152">
      <t>コウギョウ</t>
    </rPh>
    <rPh sb="152" eb="154">
      <t>ダンチ</t>
    </rPh>
    <rPh sb="154" eb="155">
      <t>ナイ</t>
    </rPh>
    <rPh sb="156" eb="158">
      <t>ジュヨウ</t>
    </rPh>
    <rPh sb="159" eb="160">
      <t>ノ</t>
    </rPh>
    <rPh sb="192" eb="194">
      <t>オスイ</t>
    </rPh>
    <rPh sb="194" eb="196">
      <t>ショリ</t>
    </rPh>
    <rPh sb="196" eb="198">
      <t>ゲンカ</t>
    </rPh>
    <rPh sb="217" eb="220">
      <t>サクネンド</t>
    </rPh>
    <rPh sb="223" eb="225">
      <t>ゾウカ</t>
    </rPh>
    <rPh sb="230" eb="232">
      <t>ルイジ</t>
    </rPh>
    <rPh sb="232" eb="234">
      <t>ダンタイ</t>
    </rPh>
    <rPh sb="237" eb="238">
      <t>タカ</t>
    </rPh>
    <rPh sb="245" eb="246">
      <t>サラ</t>
    </rPh>
    <rPh sb="248" eb="250">
      <t>セツゾク</t>
    </rPh>
    <rPh sb="250" eb="251">
      <t>リツ</t>
    </rPh>
    <rPh sb="251" eb="253">
      <t>コウジョウ</t>
    </rPh>
    <rPh sb="256" eb="258">
      <t>ユウシュウ</t>
    </rPh>
    <rPh sb="258" eb="260">
      <t>スイリョウ</t>
    </rPh>
    <rPh sb="261" eb="263">
      <t>ゾウカ</t>
    </rPh>
    <rPh sb="264" eb="266">
      <t>メザ</t>
    </rPh>
    <rPh sb="288" eb="291">
      <t>スイセンカ</t>
    </rPh>
    <rPh sb="291" eb="292">
      <t>リツ</t>
    </rPh>
    <rPh sb="311" eb="313">
      <t>ルイジ</t>
    </rPh>
    <rPh sb="313" eb="315">
      <t>ダンタイ</t>
    </rPh>
    <rPh sb="316" eb="318">
      <t>ヒカク</t>
    </rPh>
    <rPh sb="320" eb="321">
      <t>ヒク</t>
    </rPh>
    <rPh sb="322" eb="324">
      <t>スウチ</t>
    </rPh>
    <rPh sb="325" eb="326">
      <t>シメ</t>
    </rPh>
    <rPh sb="331" eb="334">
      <t>ゲスイドウ</t>
    </rPh>
    <rPh sb="335" eb="337">
      <t>フキュウ</t>
    </rPh>
    <rPh sb="337" eb="339">
      <t>トジョウ</t>
    </rPh>
    <rPh sb="345" eb="347">
      <t>エイキョウ</t>
    </rPh>
    <rPh sb="352" eb="353">
      <t>サラ</t>
    </rPh>
    <rPh sb="355" eb="357">
      <t>セツゾク</t>
    </rPh>
    <rPh sb="357" eb="359">
      <t>ソクシン</t>
    </rPh>
    <rPh sb="360" eb="362">
      <t>ヒツヨウ</t>
    </rPh>
    <phoneticPr fontId="4"/>
  </si>
  <si>
    <t>　平成21年度の共用開始であり、比較的新しい管渠、施設である。　　　　　　　　　　　　　　　　　　　　　　老朽化を数値で表す状況ではないが、ストック・マネジメントに基づき計画的に維持管理を行っていく。</t>
    <rPh sb="1" eb="3">
      <t>ヘイセイ</t>
    </rPh>
    <rPh sb="5" eb="7">
      <t>ネンド</t>
    </rPh>
    <rPh sb="8" eb="10">
      <t>キョウヨウ</t>
    </rPh>
    <rPh sb="10" eb="12">
      <t>カイシ</t>
    </rPh>
    <rPh sb="16" eb="19">
      <t>ヒカクテキ</t>
    </rPh>
    <rPh sb="19" eb="20">
      <t>アタラ</t>
    </rPh>
    <rPh sb="22" eb="24">
      <t>カンキョ</t>
    </rPh>
    <rPh sb="25" eb="27">
      <t>シセツ</t>
    </rPh>
    <rPh sb="53" eb="55">
      <t>ロウキュウ</t>
    </rPh>
    <rPh sb="55" eb="56">
      <t>カ</t>
    </rPh>
    <rPh sb="57" eb="59">
      <t>スウチ</t>
    </rPh>
    <rPh sb="60" eb="61">
      <t>アラワ</t>
    </rPh>
    <rPh sb="62" eb="64">
      <t>ジョウキョウ</t>
    </rPh>
    <rPh sb="82" eb="83">
      <t>モト</t>
    </rPh>
    <rPh sb="85" eb="87">
      <t>ケイカク</t>
    </rPh>
    <rPh sb="87" eb="88">
      <t>テキ</t>
    </rPh>
    <rPh sb="89" eb="91">
      <t>イジ</t>
    </rPh>
    <rPh sb="91" eb="93">
      <t>カンリ</t>
    </rPh>
    <rPh sb="94" eb="95">
      <t>オコナ</t>
    </rPh>
    <phoneticPr fontId="4"/>
  </si>
  <si>
    <t xml:space="preserve">  神川町公共下水道事業は、共用開始から10年。下水道普及途上であり、企業誘致等の施策と合わせて、接続促進活動を実施して下水道への理解を高める。安定的な事業運営を行うためにも、更なる接続率の向上を目指していく。下水道の目的である公衆衛生の向上や河川等の水質保全、良好な環境を創造するために、今後も健全で効率性の高い事業運営を目指していく。</t>
    <rPh sb="2" eb="5">
      <t>カミカワマチ</t>
    </rPh>
    <rPh sb="5" eb="7">
      <t>コウキョウ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</si>
</sst>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DF-4F1B-A3A4-24D3994E2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343584"/>
        <c:axId val="288343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0.17</c:v>
                </c:pt>
                <c:pt idx="1">
                  <c:v>0.2</c:v>
                </c:pt>
                <c:pt idx="2">
                  <c:v>0.19</c:v>
                </c:pt>
                <c:pt idx="3">
                  <c:v>7.0000000000000007E-2</c:v>
                </c:pt>
                <c:pt idx="4">
                  <c:v>0.56999999999999995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DF-4F1B-A3A4-24D3994E2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343584"/>
        <c:axId val="288343976"/>
      </c:lineChart>
      <c:dateAx>
        <c:axId val="288343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343976"/>
        <c:crosses val="autoZero"/>
        <c:auto val="1"/>
        <c:lblOffset val="100"/>
        <c:baseTimeUnit val="years"/>
      </c:dateAx>
      <c:valAx>
        <c:axId val="288343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343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25-4CD0-B85D-97BED7EC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23752"/>
        <c:axId val="35142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43.53</c:v>
                </c:pt>
                <c:pt idx="1">
                  <c:v>39.869999999999997</c:v>
                </c:pt>
                <c:pt idx="2">
                  <c:v>41.28</c:v>
                </c:pt>
                <c:pt idx="3">
                  <c:v>41.45</c:v>
                </c:pt>
                <c:pt idx="4">
                  <c:v>36.97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25-4CD0-B85D-97BED7ECA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23752"/>
        <c:axId val="351424144"/>
      </c:lineChart>
      <c:dateAx>
        <c:axId val="351423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424144"/>
        <c:crosses val="autoZero"/>
        <c:auto val="1"/>
        <c:lblOffset val="100"/>
        <c:baseTimeUnit val="years"/>
      </c:dateAx>
      <c:valAx>
        <c:axId val="35142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423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8.99</c:v>
                </c:pt>
                <c:pt idx="1">
                  <c:v>22.94</c:v>
                </c:pt>
                <c:pt idx="2">
                  <c:v>23.19</c:v>
                </c:pt>
                <c:pt idx="3">
                  <c:v>23.94</c:v>
                </c:pt>
                <c:pt idx="4">
                  <c:v>24.18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36-49A9-A6FE-0BABDBB1C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13064"/>
        <c:axId val="351109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64.14</c:v>
                </c:pt>
                <c:pt idx="1">
                  <c:v>61.37</c:v>
                </c:pt>
                <c:pt idx="2">
                  <c:v>61.3</c:v>
                </c:pt>
                <c:pt idx="3">
                  <c:v>64.510000000000005</c:v>
                </c:pt>
                <c:pt idx="4">
                  <c:v>67.12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36-49A9-A6FE-0BABDBB1C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13064"/>
        <c:axId val="351109144"/>
      </c:lineChart>
      <c:dateAx>
        <c:axId val="351113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109144"/>
        <c:crosses val="autoZero"/>
        <c:auto val="1"/>
        <c:lblOffset val="100"/>
        <c:baseTimeUnit val="years"/>
      </c:dateAx>
      <c:valAx>
        <c:axId val="351109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13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79.72</c:v>
                </c:pt>
                <c:pt idx="1">
                  <c:v>76.77</c:v>
                </c:pt>
                <c:pt idx="2">
                  <c:v>67.62</c:v>
                </c:pt>
                <c:pt idx="3">
                  <c:v>63.21</c:v>
                </c:pt>
                <c:pt idx="4">
                  <c:v>64.349999999999994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71-474D-AC00-F234C759E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344368"/>
        <c:axId val="28834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71-474D-AC00-F234C759E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344368"/>
        <c:axId val="288342016"/>
      </c:lineChart>
      <c:dateAx>
        <c:axId val="288344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8342016"/>
        <c:crosses val="autoZero"/>
        <c:auto val="1"/>
        <c:lblOffset val="100"/>
        <c:baseTimeUnit val="years"/>
      </c:dateAx>
      <c:valAx>
        <c:axId val="28834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8834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9F-4C3C-A3C6-E3BBF61E9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06008"/>
        <c:axId val="35110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9F-4C3C-A3C6-E3BBF61E9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06008"/>
        <c:axId val="351107968"/>
      </c:lineChart>
      <c:dateAx>
        <c:axId val="351106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107968"/>
        <c:crosses val="autoZero"/>
        <c:auto val="1"/>
        <c:lblOffset val="100"/>
        <c:baseTimeUnit val="years"/>
      </c:dateAx>
      <c:valAx>
        <c:axId val="35110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06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4-49E5-96F1-CF520B3B7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09928"/>
        <c:axId val="351112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4-49E5-96F1-CF520B3B7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09928"/>
        <c:axId val="351112280"/>
      </c:lineChart>
      <c:dateAx>
        <c:axId val="351109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112280"/>
        <c:crosses val="autoZero"/>
        <c:auto val="1"/>
        <c:lblOffset val="100"/>
        <c:baseTimeUnit val="years"/>
      </c:dateAx>
      <c:valAx>
        <c:axId val="351112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09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1F-4B8F-B691-DF8A79137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106400"/>
        <c:axId val="351106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1F-4B8F-B691-DF8A79137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06400"/>
        <c:axId val="351106792"/>
      </c:lineChart>
      <c:dateAx>
        <c:axId val="35110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106792"/>
        <c:crosses val="autoZero"/>
        <c:auto val="1"/>
        <c:lblOffset val="100"/>
        <c:baseTimeUnit val="years"/>
      </c:dateAx>
      <c:valAx>
        <c:axId val="351106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10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BF-4B6A-91DA-37C992AA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30024"/>
        <c:axId val="351426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BF-4B6A-91DA-37C992AA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30024"/>
        <c:axId val="351426888"/>
      </c:lineChart>
      <c:dateAx>
        <c:axId val="351430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426888"/>
        <c:crosses val="autoZero"/>
        <c:auto val="1"/>
        <c:lblOffset val="100"/>
        <c:baseTimeUnit val="years"/>
      </c:dateAx>
      <c:valAx>
        <c:axId val="351426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430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C6-4C4B-9164-5908AB102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26104"/>
        <c:axId val="351422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1696.96</c:v>
                </c:pt>
                <c:pt idx="1">
                  <c:v>1824.34</c:v>
                </c:pt>
                <c:pt idx="2">
                  <c:v>1604.64</c:v>
                </c:pt>
                <c:pt idx="3">
                  <c:v>1217.7</c:v>
                </c:pt>
                <c:pt idx="4">
                  <c:v>1689.65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C6-4C4B-9164-5908AB102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26104"/>
        <c:axId val="351422968"/>
      </c:lineChart>
      <c:dateAx>
        <c:axId val="351426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422968"/>
        <c:crosses val="autoZero"/>
        <c:auto val="1"/>
        <c:lblOffset val="100"/>
        <c:baseTimeUnit val="years"/>
      </c:dateAx>
      <c:valAx>
        <c:axId val="351422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426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46.99</c:v>
                </c:pt>
                <c:pt idx="2">
                  <c:v>100</c:v>
                </c:pt>
                <c:pt idx="3">
                  <c:v>87.73</c:v>
                </c:pt>
                <c:pt idx="4">
                  <c:v>91.56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FD-4B3A-B240-DCC06F4B3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27672"/>
        <c:axId val="35142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47.23</c:v>
                </c:pt>
                <c:pt idx="1">
                  <c:v>54.16</c:v>
                </c:pt>
                <c:pt idx="2">
                  <c:v>60.01</c:v>
                </c:pt>
                <c:pt idx="3">
                  <c:v>66.680000000000007</c:v>
                </c:pt>
                <c:pt idx="4">
                  <c:v>58.12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FD-4B3A-B240-DCC06F4B3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27672"/>
        <c:axId val="351428064"/>
      </c:lineChart>
      <c:dateAx>
        <c:axId val="351427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428064"/>
        <c:crosses val="autoZero"/>
        <c:auto val="1"/>
        <c:lblOffset val="100"/>
        <c:baseTimeUnit val="years"/>
      </c:dateAx>
      <c:valAx>
        <c:axId val="35142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427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537.22</c:v>
                </c:pt>
                <c:pt idx="1">
                  <c:v>610.44000000000005</c:v>
                </c:pt>
                <c:pt idx="2">
                  <c:v>316.49</c:v>
                </c:pt>
                <c:pt idx="3">
                  <c:v>394.83</c:v>
                </c:pt>
                <c:pt idx="4">
                  <c:v>323.5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F4-4E62-A730-60AEE543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26496"/>
        <c:axId val="351422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351.41</c:v>
                </c:pt>
                <c:pt idx="1">
                  <c:v>307.56</c:v>
                </c:pt>
                <c:pt idx="2">
                  <c:v>277.67</c:v>
                </c:pt>
                <c:pt idx="3">
                  <c:v>260.11</c:v>
                </c:pt>
                <c:pt idx="4">
                  <c:v>304.98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F4-4E62-A730-60AEE543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426496"/>
        <c:axId val="351422576"/>
      </c:lineChart>
      <c:dateAx>
        <c:axId val="35142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51422576"/>
        <c:crosses val="autoZero"/>
        <c:auto val="1"/>
        <c:lblOffset val="100"/>
        <c:baseTimeUnit val="years"/>
      </c:dateAx>
      <c:valAx>
        <c:axId val="351422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5142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3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埼玉県　神川町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13693</v>
      </c>
      <c r="AM8" s="68"/>
      <c r="AN8" s="68"/>
      <c r="AO8" s="68"/>
      <c r="AP8" s="68"/>
      <c r="AQ8" s="68"/>
      <c r="AR8" s="68"/>
      <c r="AS8" s="68"/>
      <c r="AT8" s="67">
        <f>データ!T6</f>
        <v>47.4</v>
      </c>
      <c r="AU8" s="67"/>
      <c r="AV8" s="67"/>
      <c r="AW8" s="67"/>
      <c r="AX8" s="67"/>
      <c r="AY8" s="67"/>
      <c r="AZ8" s="67"/>
      <c r="BA8" s="67"/>
      <c r="BB8" s="67">
        <f>データ!U6</f>
        <v>288.88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2.91</v>
      </c>
      <c r="Q10" s="67"/>
      <c r="R10" s="67"/>
      <c r="S10" s="67"/>
      <c r="T10" s="67"/>
      <c r="U10" s="67"/>
      <c r="V10" s="67"/>
      <c r="W10" s="67">
        <f>データ!Q6</f>
        <v>97</v>
      </c>
      <c r="X10" s="67"/>
      <c r="Y10" s="67"/>
      <c r="Z10" s="67"/>
      <c r="AA10" s="67"/>
      <c r="AB10" s="67"/>
      <c r="AC10" s="67"/>
      <c r="AD10" s="68">
        <f>データ!R6</f>
        <v>2370</v>
      </c>
      <c r="AE10" s="68"/>
      <c r="AF10" s="68"/>
      <c r="AG10" s="68"/>
      <c r="AH10" s="68"/>
      <c r="AI10" s="68"/>
      <c r="AJ10" s="68"/>
      <c r="AK10" s="2"/>
      <c r="AL10" s="68">
        <f>データ!V6</f>
        <v>397</v>
      </c>
      <c r="AM10" s="68"/>
      <c r="AN10" s="68"/>
      <c r="AO10" s="68"/>
      <c r="AP10" s="68"/>
      <c r="AQ10" s="68"/>
      <c r="AR10" s="68"/>
      <c r="AS10" s="68"/>
      <c r="AT10" s="67">
        <f>データ!W6</f>
        <v>0.54</v>
      </c>
      <c r="AU10" s="67"/>
      <c r="AV10" s="67"/>
      <c r="AW10" s="67"/>
      <c r="AX10" s="67"/>
      <c r="AY10" s="67"/>
      <c r="AZ10" s="67"/>
      <c r="BA10" s="67"/>
      <c r="BB10" s="67">
        <f>データ!X6</f>
        <v>735.19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44</v>
      </c>
      <c r="N86" s="26" t="s">
        <v>44</v>
      </c>
      <c r="O86" s="26" t="str">
        <f>データ!EO6</f>
        <v>【0.23】</v>
      </c>
    </row>
  </sheetData>
  <sheetProtection algorithmName="SHA-512" hashValue="1+lCIfp0fthGt2h3OYwPL2zwk4Ld1nyssGZyIqhcF+kTvl1DKlz5x7aWhoK0yg6apT5sKj8pZB8fw4Ctv4cArg==" saltValue="BKg0cxzqA/U7Yfld0SUCG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113832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埼玉県　神川町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Cd3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2.91</v>
      </c>
      <c r="Q6" s="34">
        <f t="shared" si="3"/>
        <v>97</v>
      </c>
      <c r="R6" s="34">
        <f t="shared" si="3"/>
        <v>2370</v>
      </c>
      <c r="S6" s="34">
        <f t="shared" si="3"/>
        <v>13693</v>
      </c>
      <c r="T6" s="34">
        <f t="shared" si="3"/>
        <v>47.4</v>
      </c>
      <c r="U6" s="34">
        <f t="shared" si="3"/>
        <v>288.88</v>
      </c>
      <c r="V6" s="34">
        <f t="shared" si="3"/>
        <v>397</v>
      </c>
      <c r="W6" s="34">
        <f t="shared" si="3"/>
        <v>0.54</v>
      </c>
      <c r="X6" s="34">
        <f t="shared" si="3"/>
        <v>735.19</v>
      </c>
      <c r="Y6" s="35">
        <f>IF(Y7="",NA(),Y7)</f>
        <v>79.72</v>
      </c>
      <c r="Z6" s="35">
        <f t="shared" ref="Z6:AH6" si="4">IF(Z7="",NA(),Z7)</f>
        <v>76.77</v>
      </c>
      <c r="AA6" s="35">
        <f t="shared" si="4"/>
        <v>67.62</v>
      </c>
      <c r="AB6" s="35">
        <f t="shared" si="4"/>
        <v>63.21</v>
      </c>
      <c r="AC6" s="35">
        <f t="shared" si="4"/>
        <v>64.349999999999994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1696.96</v>
      </c>
      <c r="BL6" s="35">
        <f t="shared" si="7"/>
        <v>1824.34</v>
      </c>
      <c r="BM6" s="35">
        <f t="shared" si="7"/>
        <v>1604.64</v>
      </c>
      <c r="BN6" s="35">
        <f t="shared" si="7"/>
        <v>1217.7</v>
      </c>
      <c r="BO6" s="35">
        <f t="shared" si="7"/>
        <v>1689.65</v>
      </c>
      <c r="BP6" s="34" t="str">
        <f>IF(BP7="","",IF(BP7="-","【-】","【"&amp;SUBSTITUTE(TEXT(BP7,"#,##0.00"),"-","△")&amp;"】"))</f>
        <v>【682.78】</v>
      </c>
      <c r="BQ6" s="35">
        <f>IF(BQ7="",NA(),BQ7)</f>
        <v>58.53</v>
      </c>
      <c r="BR6" s="35">
        <f t="shared" ref="BR6:BZ6" si="8">IF(BR7="",NA(),BR7)</f>
        <v>46.99</v>
      </c>
      <c r="BS6" s="35">
        <f t="shared" si="8"/>
        <v>100</v>
      </c>
      <c r="BT6" s="35">
        <f t="shared" si="8"/>
        <v>87.73</v>
      </c>
      <c r="BU6" s="35">
        <f t="shared" si="8"/>
        <v>91.56</v>
      </c>
      <c r="BV6" s="35">
        <f t="shared" si="8"/>
        <v>47.23</v>
      </c>
      <c r="BW6" s="35">
        <f t="shared" si="8"/>
        <v>54.16</v>
      </c>
      <c r="BX6" s="35">
        <f t="shared" si="8"/>
        <v>60.01</v>
      </c>
      <c r="BY6" s="35">
        <f t="shared" si="8"/>
        <v>66.680000000000007</v>
      </c>
      <c r="BZ6" s="35">
        <f t="shared" si="8"/>
        <v>58.12</v>
      </c>
      <c r="CA6" s="34" t="str">
        <f>IF(CA7="","",IF(CA7="-","【-】","【"&amp;SUBSTITUTE(TEXT(CA7,"#,##0.00"),"-","△")&amp;"】"))</f>
        <v>【100.91】</v>
      </c>
      <c r="CB6" s="35">
        <f>IF(CB7="",NA(),CB7)</f>
        <v>537.22</v>
      </c>
      <c r="CC6" s="35">
        <f t="shared" ref="CC6:CK6" si="9">IF(CC7="",NA(),CC7)</f>
        <v>610.44000000000005</v>
      </c>
      <c r="CD6" s="35">
        <f t="shared" si="9"/>
        <v>316.49</v>
      </c>
      <c r="CE6" s="35">
        <f t="shared" si="9"/>
        <v>394.83</v>
      </c>
      <c r="CF6" s="35">
        <f t="shared" si="9"/>
        <v>323.5</v>
      </c>
      <c r="CG6" s="35">
        <f t="shared" si="9"/>
        <v>351.41</v>
      </c>
      <c r="CH6" s="35">
        <f t="shared" si="9"/>
        <v>307.56</v>
      </c>
      <c r="CI6" s="35">
        <f t="shared" si="9"/>
        <v>277.67</v>
      </c>
      <c r="CJ6" s="35">
        <f t="shared" si="9"/>
        <v>260.11</v>
      </c>
      <c r="CK6" s="35">
        <f t="shared" si="9"/>
        <v>304.98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43.53</v>
      </c>
      <c r="CS6" s="35">
        <f t="shared" si="10"/>
        <v>39.869999999999997</v>
      </c>
      <c r="CT6" s="35">
        <f t="shared" si="10"/>
        <v>41.28</v>
      </c>
      <c r="CU6" s="35">
        <f t="shared" si="10"/>
        <v>41.45</v>
      </c>
      <c r="CV6" s="35">
        <f t="shared" si="10"/>
        <v>36.97</v>
      </c>
      <c r="CW6" s="34" t="str">
        <f>IF(CW7="","",IF(CW7="-","【-】","【"&amp;SUBSTITUTE(TEXT(CW7,"#,##0.00"),"-","△")&amp;"】"))</f>
        <v>【58.98】</v>
      </c>
      <c r="CX6" s="35">
        <f>IF(CX7="",NA(),CX7)</f>
        <v>8.99</v>
      </c>
      <c r="CY6" s="35">
        <f t="shared" ref="CY6:DG6" si="11">IF(CY7="",NA(),CY7)</f>
        <v>22.94</v>
      </c>
      <c r="CZ6" s="35">
        <f t="shared" si="11"/>
        <v>23.19</v>
      </c>
      <c r="DA6" s="35">
        <f t="shared" si="11"/>
        <v>23.94</v>
      </c>
      <c r="DB6" s="35">
        <f t="shared" si="11"/>
        <v>24.18</v>
      </c>
      <c r="DC6" s="35">
        <f t="shared" si="11"/>
        <v>64.14</v>
      </c>
      <c r="DD6" s="35">
        <f t="shared" si="11"/>
        <v>61.37</v>
      </c>
      <c r="DE6" s="35">
        <f t="shared" si="11"/>
        <v>61.3</v>
      </c>
      <c r="DF6" s="35">
        <f t="shared" si="11"/>
        <v>64.510000000000005</v>
      </c>
      <c r="DG6" s="35">
        <f t="shared" si="11"/>
        <v>67.12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0.17</v>
      </c>
      <c r="EK6" s="35">
        <f t="shared" si="14"/>
        <v>0.2</v>
      </c>
      <c r="EL6" s="35">
        <f t="shared" si="14"/>
        <v>0.19</v>
      </c>
      <c r="EM6" s="35">
        <f t="shared" si="14"/>
        <v>7.0000000000000007E-2</v>
      </c>
      <c r="EN6" s="35">
        <f t="shared" si="14"/>
        <v>0.56999999999999995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113832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2.91</v>
      </c>
      <c r="Q7" s="38">
        <v>97</v>
      </c>
      <c r="R7" s="38">
        <v>2370</v>
      </c>
      <c r="S7" s="38">
        <v>13693</v>
      </c>
      <c r="T7" s="38">
        <v>47.4</v>
      </c>
      <c r="U7" s="38">
        <v>288.88</v>
      </c>
      <c r="V7" s="38">
        <v>397</v>
      </c>
      <c r="W7" s="38">
        <v>0.54</v>
      </c>
      <c r="X7" s="38">
        <v>735.19</v>
      </c>
      <c r="Y7" s="38">
        <v>79.72</v>
      </c>
      <c r="Z7" s="38">
        <v>76.77</v>
      </c>
      <c r="AA7" s="38">
        <v>67.62</v>
      </c>
      <c r="AB7" s="38">
        <v>63.21</v>
      </c>
      <c r="AC7" s="38">
        <v>64.349999999999994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1696.96</v>
      </c>
      <c r="BL7" s="38">
        <v>1824.34</v>
      </c>
      <c r="BM7" s="38">
        <v>1604.64</v>
      </c>
      <c r="BN7" s="38">
        <v>1217.7</v>
      </c>
      <c r="BO7" s="38">
        <v>1689.65</v>
      </c>
      <c r="BP7" s="38">
        <v>682.78</v>
      </c>
      <c r="BQ7" s="38">
        <v>58.53</v>
      </c>
      <c r="BR7" s="38">
        <v>46.99</v>
      </c>
      <c r="BS7" s="38">
        <v>100</v>
      </c>
      <c r="BT7" s="38">
        <v>87.73</v>
      </c>
      <c r="BU7" s="38">
        <v>91.56</v>
      </c>
      <c r="BV7" s="38">
        <v>47.23</v>
      </c>
      <c r="BW7" s="38">
        <v>54.16</v>
      </c>
      <c r="BX7" s="38">
        <v>60.01</v>
      </c>
      <c r="BY7" s="38">
        <v>66.680000000000007</v>
      </c>
      <c r="BZ7" s="38">
        <v>58.12</v>
      </c>
      <c r="CA7" s="38">
        <v>100.91</v>
      </c>
      <c r="CB7" s="38">
        <v>537.22</v>
      </c>
      <c r="CC7" s="38">
        <v>610.44000000000005</v>
      </c>
      <c r="CD7" s="38">
        <v>316.49</v>
      </c>
      <c r="CE7" s="38">
        <v>394.83</v>
      </c>
      <c r="CF7" s="38">
        <v>323.5</v>
      </c>
      <c r="CG7" s="38">
        <v>351.41</v>
      </c>
      <c r="CH7" s="38">
        <v>307.56</v>
      </c>
      <c r="CI7" s="38">
        <v>277.67</v>
      </c>
      <c r="CJ7" s="38">
        <v>260.11</v>
      </c>
      <c r="CK7" s="38">
        <v>304.98</v>
      </c>
      <c r="CL7" s="38">
        <v>136.86000000000001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43.53</v>
      </c>
      <c r="CS7" s="38">
        <v>39.869999999999997</v>
      </c>
      <c r="CT7" s="38">
        <v>41.28</v>
      </c>
      <c r="CU7" s="38">
        <v>41.45</v>
      </c>
      <c r="CV7" s="38">
        <v>36.97</v>
      </c>
      <c r="CW7" s="38">
        <v>58.98</v>
      </c>
      <c r="CX7" s="38">
        <v>8.99</v>
      </c>
      <c r="CY7" s="38">
        <v>22.94</v>
      </c>
      <c r="CZ7" s="38">
        <v>23.19</v>
      </c>
      <c r="DA7" s="38">
        <v>23.94</v>
      </c>
      <c r="DB7" s="38">
        <v>24.18</v>
      </c>
      <c r="DC7" s="38">
        <v>64.14</v>
      </c>
      <c r="DD7" s="38">
        <v>61.37</v>
      </c>
      <c r="DE7" s="38">
        <v>61.3</v>
      </c>
      <c r="DF7" s="38">
        <v>64.510000000000005</v>
      </c>
      <c r="DG7" s="38">
        <v>67.12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0.17</v>
      </c>
      <c r="EK7" s="38">
        <v>0.2</v>
      </c>
      <c r="EL7" s="38">
        <v>0.19</v>
      </c>
      <c r="EM7" s="38">
        <v>7.0000000000000007E-2</v>
      </c>
      <c r="EN7" s="38">
        <v>0.56999999999999995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鶴田　高志</cp:lastModifiedBy>
  <cp:lastPrinted>2020-02-03T02:45:48Z</cp:lastPrinted>
  <dcterms:created xsi:type="dcterms:W3CDTF">2019-12-05T05:02:59Z</dcterms:created>
  <dcterms:modified xsi:type="dcterms:W3CDTF">2020-02-03T02:48:02Z</dcterms:modified>
  <cp:category/>
</cp:coreProperties>
</file>