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Y:\08.上下水道課\555 農業集落排水処理事業\003 施設整備（補助金、工事、会計検査、決算統計、消費税）\001-0 財務（予算・決算、基金・地方債、決算統計・消費税）\総務省決算統計\決算統計Ｈ31提出\07経営比較分析表\"/>
    </mc:Choice>
  </mc:AlternateContent>
  <xr:revisionPtr revIDLastSave="0" documentId="8_{856A22C8-FF8B-40FC-ABF9-B15AA298C807}" xr6:coauthVersionLast="36" xr6:coauthVersionMax="36" xr10:uidLastSave="{00000000-0000-0000-0000-000000000000}"/>
  <workbookProtection workbookAlgorithmName="SHA-512" workbookHashValue="MZR6RaFcbOBClaXNEUEF3IlKKyOqvvw12f7aMOzMGcFZCdCxgpilAcz02MpzGylmDTz9N7rBmgTdeJ1sziAH/w==" workbookSaltValue="EdfWNLAqbvEMCpJgmdQL3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L10" i="4"/>
  <c r="AD10" i="4"/>
  <c r="P10" i="4"/>
  <c r="I10" i="4"/>
  <c r="B10" i="4"/>
  <c r="AL8" i="4"/>
  <c r="P8" i="4"/>
  <c r="I8" i="4"/>
  <c r="C10" i="5" l="1"/>
  <c r="D10" i="5"/>
  <c r="E10" i="5"/>
  <c r="B10" i="5"/>
</calcChain>
</file>

<file path=xl/sharedStrings.xml><?xml version="1.0" encoding="utf-8"?>
<sst xmlns="http://schemas.openxmlformats.org/spreadsheetml/2006/main" count="228" uniqueCount="112">
  <si>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</si>
  <si>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</si>
  <si>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</si>
  <si>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</si>
  <si>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</si>
  <si>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</si>
  <si>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</si>
  <si>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</si>
  <si>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</si>
  <si>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</si>
  <si>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</si>
  <si>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</si>
  <si>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</si>
  <si>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</si>
  <si>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</si>
  <si>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</si>
  <si>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</si>
  <si>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</si>
  <si>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</si>
  <si>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</si>
  <si>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</si>
  <si>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</si>
  <si>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</si>
  <si>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</si>
  <si>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</si>
  <si>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</si>
  <si>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</si>
  <si>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</si>
  <si>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</si>
  <si>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</si>
  <si>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</si>
  <si>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</si>
  <si>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</si>
  <si>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</si>
  <si>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</si>
  <si>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</si>
  <si>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</si>
  <si>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</si>
  <si>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</si>
  <si>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</si>
  <si>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</si>
  <si>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</si>
  <si>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</si>
  <si>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</si>
  <si>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</si>
  <si>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</si>
  <si>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</si>
  <si>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</si>
  <si>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</si>
  <si>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</si>
  <si>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</si>
  <si>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</si>
  <si>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</si>
  <si>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</si>
  <si>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</si>
  <si>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</si>
  <si>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</si>
  <si>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</si>
  <si>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</si>
  <si>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</si>
  <si>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</si>
  <si>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</si>
  <si>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</si>
  <si>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</si>
  <si>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</si>
  <si>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</si>
  <si>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</si>
  <si>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</si>
  <si>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</si>
  <si>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</si>
  <si>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</si>
  <si>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</si>
  <si>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</si>
  <si>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</si>
  <si>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</si>
  <si>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</si>
  <si>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</si>
  <si>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</si>
  <si>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</si>
  <si>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</si>
  <si>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</si>
  <si>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</si>
  <si>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</si>
  <si>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</si>
  <si>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</si>
  <si>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</si>
  <si>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</si>
  <si>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</si>
  <si>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</si>
  <si>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</si>
  <si>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</si>
  <si>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</si>
  <si>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</si>
  <si>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</si>
  <si>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</si>
  <si>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</si>
  <si>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美里町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</si>
  <si>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</si>
  <si>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</si>
  <si>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</si>
  <si>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</si>
  <si>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</si>
  <si>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</si>
  <si>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</si>
  <si>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</si>
  <si>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</si>
  <si>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</si>
  <si>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</si>
  <si>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</si>
  <si>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施設の老朽化が進み、維持管理費が年々増加していることから、前年度に比べ収益的収支比率はわずかに減少している。経年比較では平成２７年度以降減少傾向となっていることから、使用料収入の確保等の経営改善に向けた取組みが必要である。
④企業債残高
　地方債残高の全てが一般会計負担額のため、当指標は０となっている。
⑤経費回収率
　前年度に比べ料金収入は微増したが、施設の老朽化に伴う、維持管理費の増加等により汚水処理費が増加したため、経費回収率が減少している。経年比較では平成２８年度以降減少傾向となっていることから、未接続世帯への加入促進等使用料収入の確保に向けた取組みが必要である。
⑥汚水処理原価
　前年度に比べ年間有収水量は微増したが、施設の老朽化に伴う、維持管理費の増加等により汚水処理費が増加したため、汚水処理原価も増加している。
⑦施設利用率　⑧水洗化率
　類似団体と比較するといずれも低い数値となっている。今後も引き続き通知文書の送付等により未接続世帯への加入促進を行い、施設利用率及び水洗化率の増加に向けた取組みが必要である。</t>
    <rPh sb="1" eb="4">
      <t>シュウエキテキ</t>
    </rPh>
    <rPh sb="4" eb="6">
      <t>シュウシ</t>
    </rPh>
    <rPh sb="6" eb="8">
      <t>ヒリツ</t>
    </rPh>
    <rPh sb="10" eb="12">
      <t>シセツ</t>
    </rPh>
    <rPh sb="13" eb="16">
      <t>ロウキュウカ</t>
    </rPh>
    <rPh sb="17" eb="18">
      <t>スス</t>
    </rPh>
    <rPh sb="20" eb="22">
      <t>イジ</t>
    </rPh>
    <rPh sb="22" eb="25">
      <t>カンリヒ</t>
    </rPh>
    <rPh sb="26" eb="28">
      <t>ネンネン</t>
    </rPh>
    <rPh sb="28" eb="30">
      <t>ゾウカ</t>
    </rPh>
    <rPh sb="39" eb="42">
      <t>ゼンネンド</t>
    </rPh>
    <rPh sb="43" eb="44">
      <t>クラ</t>
    </rPh>
    <rPh sb="45" eb="48">
      <t>シュウエキテキ</t>
    </rPh>
    <rPh sb="48" eb="50">
      <t>シュウシ</t>
    </rPh>
    <rPh sb="50" eb="52">
      <t>ヒリツ</t>
    </rPh>
    <rPh sb="57" eb="59">
      <t>ゲンショウ</t>
    </rPh>
    <rPh sb="64" eb="66">
      <t>ケイネン</t>
    </rPh>
    <rPh sb="66" eb="68">
      <t>ヒカク</t>
    </rPh>
    <rPh sb="70" eb="72">
      <t>ヘイセイ</t>
    </rPh>
    <rPh sb="74" eb="76">
      <t>ネンド</t>
    </rPh>
    <rPh sb="76" eb="78">
      <t>イコウ</t>
    </rPh>
    <rPh sb="78" eb="80">
      <t>ゲンショウ</t>
    </rPh>
    <rPh sb="80" eb="82">
      <t>ケイコウ</t>
    </rPh>
    <rPh sb="93" eb="96">
      <t>シヨウリョウ</t>
    </rPh>
    <rPh sb="96" eb="98">
      <t>シュウニュウ</t>
    </rPh>
    <rPh sb="99" eb="101">
      <t>カクホ</t>
    </rPh>
    <rPh sb="101" eb="102">
      <t>トウ</t>
    </rPh>
    <rPh sb="103" eb="105">
      <t>ケイエイ</t>
    </rPh>
    <rPh sb="105" eb="107">
      <t>カイゼン</t>
    </rPh>
    <rPh sb="108" eb="109">
      <t>ム</t>
    </rPh>
    <rPh sb="111" eb="113">
      <t>トリクミ</t>
    </rPh>
    <rPh sb="115" eb="117">
      <t>ヒツヨウ</t>
    </rPh>
    <rPh sb="123" eb="125">
      <t>キギョウ</t>
    </rPh>
    <rPh sb="125" eb="126">
      <t>サイ</t>
    </rPh>
    <rPh sb="126" eb="128">
      <t>ザンダカ</t>
    </rPh>
    <rPh sb="130" eb="133">
      <t>チホウサイ</t>
    </rPh>
    <rPh sb="133" eb="135">
      <t>ザンダカ</t>
    </rPh>
    <rPh sb="136" eb="137">
      <t>スベ</t>
    </rPh>
    <rPh sb="139" eb="141">
      <t>イッパン</t>
    </rPh>
    <rPh sb="141" eb="143">
      <t>カイケイ</t>
    </rPh>
    <rPh sb="143" eb="145">
      <t>フタン</t>
    </rPh>
    <rPh sb="145" eb="146">
      <t>ガク</t>
    </rPh>
    <rPh sb="150" eb="151">
      <t>トウ</t>
    </rPh>
    <rPh sb="151" eb="153">
      <t>シヒョウ</t>
    </rPh>
    <rPh sb="164" eb="166">
      <t>ケイヒ</t>
    </rPh>
    <rPh sb="166" eb="168">
      <t>カイシュウ</t>
    </rPh>
    <rPh sb="168" eb="169">
      <t>リツ</t>
    </rPh>
    <rPh sb="171" eb="174">
      <t>ゼンネンド</t>
    </rPh>
    <rPh sb="175" eb="176">
      <t>クラ</t>
    </rPh>
    <rPh sb="177" eb="179">
      <t>リョウキン</t>
    </rPh>
    <rPh sb="179" eb="181">
      <t>シュウニュウ</t>
    </rPh>
    <rPh sb="182" eb="184">
      <t>ビゾウ</t>
    </rPh>
    <rPh sb="195" eb="196">
      <t>トモナ</t>
    </rPh>
    <rPh sb="204" eb="206">
      <t>ゾウカ</t>
    </rPh>
    <rPh sb="206" eb="207">
      <t>トウ</t>
    </rPh>
    <rPh sb="210" eb="212">
      <t>オスイ</t>
    </rPh>
    <rPh sb="212" eb="214">
      <t>ショリ</t>
    </rPh>
    <rPh sb="214" eb="215">
      <t>ヒ</t>
    </rPh>
    <rPh sb="216" eb="218">
      <t>ゾウカ</t>
    </rPh>
    <rPh sb="223" eb="225">
      <t>ケイヒ</t>
    </rPh>
    <rPh sb="225" eb="227">
      <t>カイシュウ</t>
    </rPh>
    <rPh sb="227" eb="228">
      <t>リツ</t>
    </rPh>
    <rPh sb="229" eb="231">
      <t>ゲンショウ</t>
    </rPh>
    <rPh sb="265" eb="268">
      <t>ミセツゾク</t>
    </rPh>
    <rPh sb="268" eb="270">
      <t>セタイ</t>
    </rPh>
    <rPh sb="272" eb="274">
      <t>カニュウ</t>
    </rPh>
    <rPh sb="274" eb="276">
      <t>ソクシン</t>
    </rPh>
    <rPh sb="276" eb="277">
      <t>ナド</t>
    </rPh>
    <rPh sb="301" eb="303">
      <t>オスイ</t>
    </rPh>
    <rPh sb="303" eb="305">
      <t>ショリ</t>
    </rPh>
    <rPh sb="305" eb="307">
      <t>ゲンカ</t>
    </rPh>
    <rPh sb="315" eb="317">
      <t>ネンカン</t>
    </rPh>
    <rPh sb="317" eb="319">
      <t>ユウシュウ</t>
    </rPh>
    <rPh sb="319" eb="321">
      <t>スイリョウ</t>
    </rPh>
    <rPh sb="363" eb="365">
      <t>オスイ</t>
    </rPh>
    <rPh sb="365" eb="367">
      <t>ショリ</t>
    </rPh>
    <rPh sb="367" eb="369">
      <t>ゲンカ</t>
    </rPh>
    <rPh sb="370" eb="372">
      <t>ゾウカ</t>
    </rPh>
    <rPh sb="379" eb="381">
      <t>シセツ</t>
    </rPh>
    <rPh sb="381" eb="383">
      <t>リヨウ</t>
    </rPh>
    <rPh sb="383" eb="384">
      <t>リツ</t>
    </rPh>
    <rPh sb="386" eb="389">
      <t>スイセンカ</t>
    </rPh>
    <rPh sb="389" eb="390">
      <t>リツ</t>
    </rPh>
    <rPh sb="392" eb="394">
      <t>ルイジ</t>
    </rPh>
    <rPh sb="394" eb="396">
      <t>ダンタイ</t>
    </rPh>
    <rPh sb="397" eb="399">
      <t>ヒカク</t>
    </rPh>
    <rPh sb="406" eb="407">
      <t>ヒク</t>
    </rPh>
    <rPh sb="408" eb="410">
      <t>スウチ</t>
    </rPh>
    <phoneticPr fontId="4"/>
  </si>
  <si>
    <t>　美里町の農業集落排水事業は平成7年度に十条処理区、小栗処理区、平成9年度に広木処理区、平成10年度に沼上処理区、円良田処理区、平成16年度に駒衣処理区、平成25年度に南部中央処理区が完成し、全7処理区が供用開始となっている。すでに半数以上の処理区が供用開始から約20年経過しており、施設の老朽化により維持管理費、修繕費が増加傾向にある。機能診断や最適整備構想を基に適正な機能保全を行い、既存施設の長寿命化に努め、維持管理等に要する費用の削減を目指す。</t>
    <rPh sb="1" eb="4">
      <t>ミサトマチ</t>
    </rPh>
    <rPh sb="5" eb="7">
      <t>ノウギョウ</t>
    </rPh>
    <rPh sb="7" eb="9">
      <t>シュウラク</t>
    </rPh>
    <rPh sb="9" eb="11">
      <t>ハイスイ</t>
    </rPh>
    <rPh sb="11" eb="13">
      <t>ジギョウ</t>
    </rPh>
    <rPh sb="14" eb="16">
      <t>ヘイセイ</t>
    </rPh>
    <rPh sb="17" eb="19">
      <t>ネンド</t>
    </rPh>
    <rPh sb="20" eb="22">
      <t>ジュウジョウ</t>
    </rPh>
    <rPh sb="22" eb="24">
      <t>ショリ</t>
    </rPh>
    <rPh sb="24" eb="25">
      <t>ク</t>
    </rPh>
    <rPh sb="26" eb="28">
      <t>オグリ</t>
    </rPh>
    <rPh sb="28" eb="30">
      <t>ショリ</t>
    </rPh>
    <rPh sb="30" eb="31">
      <t>ク</t>
    </rPh>
    <rPh sb="32" eb="34">
      <t>ヘイセイ</t>
    </rPh>
    <rPh sb="35" eb="36">
      <t>ネン</t>
    </rPh>
    <rPh sb="36" eb="37">
      <t>ド</t>
    </rPh>
    <rPh sb="38" eb="40">
      <t>ヒロキ</t>
    </rPh>
    <rPh sb="40" eb="42">
      <t>ショリ</t>
    </rPh>
    <rPh sb="42" eb="43">
      <t>ク</t>
    </rPh>
    <rPh sb="44" eb="46">
      <t>ヘイセイ</t>
    </rPh>
    <rPh sb="48" eb="50">
      <t>ネンド</t>
    </rPh>
    <rPh sb="51" eb="53">
      <t>ヌマガミ</t>
    </rPh>
    <rPh sb="53" eb="55">
      <t>ショリ</t>
    </rPh>
    <rPh sb="55" eb="56">
      <t>ク</t>
    </rPh>
    <rPh sb="57" eb="60">
      <t>ツブラタ</t>
    </rPh>
    <rPh sb="60" eb="62">
      <t>ショリ</t>
    </rPh>
    <rPh sb="62" eb="63">
      <t>ク</t>
    </rPh>
    <rPh sb="64" eb="66">
      <t>ヘイセイ</t>
    </rPh>
    <rPh sb="68" eb="70">
      <t>ネンド</t>
    </rPh>
    <rPh sb="71" eb="73">
      <t>コマギヌ</t>
    </rPh>
    <rPh sb="73" eb="75">
      <t>ショリ</t>
    </rPh>
    <rPh sb="75" eb="76">
      <t>ク</t>
    </rPh>
    <rPh sb="77" eb="79">
      <t>ヘイセイ</t>
    </rPh>
    <rPh sb="81" eb="83">
      <t>ネンド</t>
    </rPh>
    <rPh sb="84" eb="86">
      <t>ナンブ</t>
    </rPh>
    <rPh sb="86" eb="88">
      <t>チュウオウ</t>
    </rPh>
    <rPh sb="88" eb="90">
      <t>ショリ</t>
    </rPh>
    <rPh sb="90" eb="91">
      <t>ク</t>
    </rPh>
    <rPh sb="92" eb="94">
      <t>カンセイ</t>
    </rPh>
    <rPh sb="96" eb="97">
      <t>ゼン</t>
    </rPh>
    <rPh sb="98" eb="100">
      <t>ショリ</t>
    </rPh>
    <rPh sb="100" eb="101">
      <t>ク</t>
    </rPh>
    <rPh sb="102" eb="104">
      <t>キョウヨウ</t>
    </rPh>
    <rPh sb="104" eb="106">
      <t>カイシ</t>
    </rPh>
    <rPh sb="116" eb="118">
      <t>ハンスウ</t>
    </rPh>
    <rPh sb="118" eb="120">
      <t>イジョウ</t>
    </rPh>
    <rPh sb="121" eb="123">
      <t>ショリ</t>
    </rPh>
    <rPh sb="123" eb="124">
      <t>ク</t>
    </rPh>
    <rPh sb="125" eb="127">
      <t>キョウヨウ</t>
    </rPh>
    <rPh sb="127" eb="129">
      <t>カイシ</t>
    </rPh>
    <rPh sb="131" eb="132">
      <t>ヤク</t>
    </rPh>
    <rPh sb="134" eb="135">
      <t>トシ</t>
    </rPh>
    <rPh sb="135" eb="137">
      <t>ケイカ</t>
    </rPh>
    <rPh sb="142" eb="144">
      <t>シセツ</t>
    </rPh>
    <rPh sb="145" eb="148">
      <t>ロウキュウカ</t>
    </rPh>
    <rPh sb="151" eb="153">
      <t>イジ</t>
    </rPh>
    <rPh sb="153" eb="156">
      <t>カンリヒ</t>
    </rPh>
    <rPh sb="157" eb="160">
      <t>シュウゼンヒ</t>
    </rPh>
    <rPh sb="161" eb="163">
      <t>ゾウカ</t>
    </rPh>
    <rPh sb="163" eb="165">
      <t>ケイコウ</t>
    </rPh>
    <rPh sb="169" eb="171">
      <t>キノウ</t>
    </rPh>
    <rPh sb="171" eb="173">
      <t>シンダン</t>
    </rPh>
    <rPh sb="174" eb="176">
      <t>サイテキ</t>
    </rPh>
    <rPh sb="176" eb="178">
      <t>セイビ</t>
    </rPh>
    <rPh sb="178" eb="180">
      <t>コウソウ</t>
    </rPh>
    <rPh sb="181" eb="182">
      <t>モト</t>
    </rPh>
    <rPh sb="183" eb="185">
      <t>テキセイ</t>
    </rPh>
    <rPh sb="186" eb="188">
      <t>キノウ</t>
    </rPh>
    <rPh sb="188" eb="190">
      <t>ホゼン</t>
    </rPh>
    <rPh sb="191" eb="192">
      <t>オコナ</t>
    </rPh>
    <rPh sb="194" eb="196">
      <t>キゾン</t>
    </rPh>
    <rPh sb="196" eb="198">
      <t>シセツ</t>
    </rPh>
    <rPh sb="199" eb="203">
      <t>チョウジュミョウカ</t>
    </rPh>
    <rPh sb="204" eb="205">
      <t>ツト</t>
    </rPh>
    <rPh sb="207" eb="209">
      <t>イジ</t>
    </rPh>
    <rPh sb="209" eb="211">
      <t>カンリ</t>
    </rPh>
    <rPh sb="211" eb="212">
      <t>トウ</t>
    </rPh>
    <rPh sb="213" eb="214">
      <t>ヨウ</t>
    </rPh>
    <rPh sb="216" eb="218">
      <t>ヒヨウ</t>
    </rPh>
    <rPh sb="219" eb="221">
      <t>サクゲン</t>
    </rPh>
    <rPh sb="222" eb="224">
      <t>メザ</t>
    </rPh>
    <phoneticPr fontId="4"/>
  </si>
  <si>
    <t>　類似団体と比較して施設利用率・水洗化率が低いことから、未接続世帯への加入促進等により接続率を向上させ、使用料金収入の確保に努める等経営改善に向けた取組みが必要である。
　また、施設の老朽化や将来人口の推移を踏まえ、計画的な施設修繕や処理区の統廃合等を検討し、効率的な事業運営を目指す。</t>
    <rPh sb="1" eb="3">
      <t>ルイジ</t>
    </rPh>
    <rPh sb="3" eb="5">
      <t>ダンタイ</t>
    </rPh>
    <rPh sb="6" eb="8">
      <t>ヒカク</t>
    </rPh>
    <rPh sb="10" eb="12">
      <t>シセツ</t>
    </rPh>
    <rPh sb="12" eb="14">
      <t>リヨウ</t>
    </rPh>
    <rPh sb="14" eb="15">
      <t>リツ</t>
    </rPh>
    <rPh sb="16" eb="19">
      <t>スイセンカ</t>
    </rPh>
    <rPh sb="19" eb="20">
      <t>リツ</t>
    </rPh>
    <rPh sb="21" eb="22">
      <t>ヒク</t>
    </rPh>
    <rPh sb="43" eb="45">
      <t>セツゾク</t>
    </rPh>
    <rPh sb="45" eb="46">
      <t>リツ</t>
    </rPh>
    <rPh sb="47" eb="49">
      <t>コウジョウ</t>
    </rPh>
    <rPh sb="52" eb="55">
      <t>シヨウリョウ</t>
    </rPh>
    <rPh sb="55" eb="56">
      <t>キン</t>
    </rPh>
    <rPh sb="56" eb="58">
      <t>シュウニュウ</t>
    </rPh>
    <rPh sb="59" eb="61">
      <t>カクホ</t>
    </rPh>
    <rPh sb="62" eb="63">
      <t>ツト</t>
    </rPh>
    <rPh sb="65" eb="66">
      <t>トウ</t>
    </rPh>
    <rPh sb="89" eb="91">
      <t>シセツ</t>
    </rPh>
    <rPh sb="92" eb="95">
      <t>ロウキュウカ</t>
    </rPh>
    <rPh sb="108" eb="110">
      <t>ケイカク</t>
    </rPh>
    <rPh sb="110" eb="111">
      <t>テキ</t>
    </rPh>
    <rPh sb="112" eb="114">
      <t>シセツ</t>
    </rPh>
    <rPh sb="114" eb="116">
      <t>シュウゼン</t>
    </rPh>
    <rPh sb="117" eb="119">
      <t>ショリ</t>
    </rPh>
    <rPh sb="119" eb="120">
      <t>ク</t>
    </rPh>
    <rPh sb="121" eb="124">
      <t>トウハイゴウ</t>
    </rPh>
    <rPh sb="124" eb="125">
      <t>トウ</t>
    </rPh>
    <rPh sb="126" eb="128">
      <t>ケントウ</t>
    </rPh>
    <rPh sb="130" eb="133">
      <t>コウリツテキ</t>
    </rPh>
    <rPh sb="134" eb="136">
      <t>ジギョウ</t>
    </rPh>
    <rPh sb="136" eb="138">
      <t>ウンエイ</t>
    </rPh>
    <rPh sb="139" eb="141">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</si>
</sst>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89-41F8-9583-281288E2074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0489-41F8-9583-281288E2074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40.020000000000003</c:v>
                </c:pt>
                <c:pt idx="1">
                  <c:v>40.729999999999997</c:v>
                </c:pt>
                <c:pt idx="2">
                  <c:v>40.729999999999997</c:v>
                </c:pt>
                <c:pt idx="3">
                  <c:v>41.48</c:v>
                </c:pt>
                <c:pt idx="4">
                  <c:v>41.88</c:v>
                </c:pt>
              </c:numCache>
            </c:numRef>
          </c:val>
          <c:extLst>
            <c:ext xmlns:c16="http://schemas.microsoft.com/office/drawing/2014/chart" uri="{C3380CC4-5D6E-409C-BE32-E72D297353CC}">
              <c16:uniqueId val="{00000000-09DC-4665-8D59-35BAA000A36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09DC-4665-8D59-35BAA000A36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67.42</c:v>
                </c:pt>
                <c:pt idx="1">
                  <c:v>68.78</c:v>
                </c:pt>
                <c:pt idx="2">
                  <c:v>70.05</c:v>
                </c:pt>
                <c:pt idx="3">
                  <c:v>69.849999999999994</c:v>
                </c:pt>
                <c:pt idx="4">
                  <c:v>71.290000000000006</c:v>
                </c:pt>
              </c:numCache>
            </c:numRef>
          </c:val>
          <c:extLst>
            <c:ext xmlns:c16="http://schemas.microsoft.com/office/drawing/2014/chart" uri="{C3380CC4-5D6E-409C-BE32-E72D297353CC}">
              <c16:uniqueId val="{00000000-10BC-42E0-85EE-6BB1C0323C2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10BC-42E0-85EE-6BB1C0323C2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53.89</c:v>
                </c:pt>
                <c:pt idx="1">
                  <c:v>57.26</c:v>
                </c:pt>
                <c:pt idx="2">
                  <c:v>53.16</c:v>
                </c:pt>
                <c:pt idx="3">
                  <c:v>51.94</c:v>
                </c:pt>
                <c:pt idx="4">
                  <c:v>50.22</c:v>
                </c:pt>
              </c:numCache>
            </c:numRef>
          </c:val>
          <c:extLst>
            <c:ext xmlns:c16="http://schemas.microsoft.com/office/drawing/2014/chart" uri="{C3380CC4-5D6E-409C-BE32-E72D297353CC}">
              <c16:uniqueId val="{00000000-0C53-407C-9739-B96AC4D50BE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53-407C-9739-B96AC4D50BE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1F-4ED2-ABE7-95743311BF7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1F-4ED2-ABE7-95743311BF7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1B-4BBD-90D1-573F94B563B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1B-4BBD-90D1-573F94B563B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E6-4551-BFA0-ACF48E4FD04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E6-4551-BFA0-ACF48E4FD04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7D-4205-8961-CB19702B647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7D-4205-8961-CB19702B647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AF-4BA3-B0EB-F932B173071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35AF-4BA3-B0EB-F932B173071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85.05</c:v>
                </c:pt>
                <c:pt idx="1">
                  <c:v>64.97</c:v>
                </c:pt>
                <c:pt idx="2">
                  <c:v>84.48</c:v>
                </c:pt>
                <c:pt idx="3">
                  <c:v>79.53</c:v>
                </c:pt>
                <c:pt idx="4">
                  <c:v>78.75</c:v>
                </c:pt>
              </c:numCache>
            </c:numRef>
          </c:val>
          <c:extLst>
            <c:ext xmlns:c16="http://schemas.microsoft.com/office/drawing/2014/chart" uri="{C3380CC4-5D6E-409C-BE32-E72D297353CC}">
              <c16:uniqueId val="{00000000-203E-4A37-B549-CE51F085D15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203E-4A37-B549-CE51F085D15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173.89</c:v>
                </c:pt>
                <c:pt idx="1">
                  <c:v>227.13</c:v>
                </c:pt>
                <c:pt idx="2">
                  <c:v>178.44</c:v>
                </c:pt>
                <c:pt idx="3">
                  <c:v>189.92</c:v>
                </c:pt>
                <c:pt idx="4">
                  <c:v>193.88</c:v>
                </c:pt>
              </c:numCache>
            </c:numRef>
          </c:val>
          <c:extLst>
            <c:ext xmlns:c16="http://schemas.microsoft.com/office/drawing/2014/chart" uri="{C3380CC4-5D6E-409C-BE32-E72D297353CC}">
              <c16:uniqueId val="{00000000-70E0-45B1-AFA7-24ADE65BE04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70E0-45B1-AFA7-24ADE65BE04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埼玉県　美里町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11226</v>
      </c>
      <c r="AM8" s="50"/>
      <c r="AN8" s="50"/>
      <c r="AO8" s="50"/>
      <c r="AP8" s="50"/>
      <c r="AQ8" s="50"/>
      <c r="AR8" s="50"/>
      <c r="AS8" s="50"/>
      <c r="AT8" s="45">
        <f>データ!T6</f>
        <v>33.409999999999997</v>
      </c>
      <c r="AU8" s="45"/>
      <c r="AV8" s="45"/>
      <c r="AW8" s="45"/>
      <c r="AX8" s="45"/>
      <c r="AY8" s="45"/>
      <c r="AZ8" s="45"/>
      <c r="BA8" s="45"/>
      <c r="BB8" s="45">
        <f>データ!U6</f>
        <v>336.01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49.28</v>
      </c>
      <c r="Q10" s="45"/>
      <c r="R10" s="45"/>
      <c r="S10" s="45"/>
      <c r="T10" s="45"/>
      <c r="U10" s="45"/>
      <c r="V10" s="45"/>
      <c r="W10" s="45">
        <f>データ!Q6</f>
        <v>100</v>
      </c>
      <c r="X10" s="45"/>
      <c r="Y10" s="45"/>
      <c r="Z10" s="45"/>
      <c r="AA10" s="45"/>
      <c r="AB10" s="45"/>
      <c r="AC10" s="45"/>
      <c r="AD10" s="50">
        <f>データ!R6</f>
        <v>3673</v>
      </c>
      <c r="AE10" s="50"/>
      <c r="AF10" s="50"/>
      <c r="AG10" s="50"/>
      <c r="AH10" s="50"/>
      <c r="AI10" s="50"/>
      <c r="AJ10" s="50"/>
      <c r="AK10" s="2"/>
      <c r="AL10" s="50">
        <f>データ!V6</f>
        <v>5528</v>
      </c>
      <c r="AM10" s="50"/>
      <c r="AN10" s="50"/>
      <c r="AO10" s="50"/>
      <c r="AP10" s="50"/>
      <c r="AQ10" s="50"/>
      <c r="AR10" s="50"/>
      <c r="AS10" s="50"/>
      <c r="AT10" s="45">
        <f>データ!W6</f>
        <v>2.82</v>
      </c>
      <c r="AU10" s="45"/>
      <c r="AV10" s="45"/>
      <c r="AW10" s="45"/>
      <c r="AX10" s="45"/>
      <c r="AY10" s="45"/>
      <c r="AZ10" s="45"/>
      <c r="BA10" s="45"/>
      <c r="BB10" s="45">
        <f>データ!X6</f>
        <v>1960.28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109</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24P0mTdrB85x9ksLkJzQlN0kpmi0A3g/+fW8IYQDZWp3cXJA2IZMmmpD+1hZJH69Kkc3XAj8Gc8UPGk6dM+2rw==" saltValue="e/v8vq5H+jyHWwqQFaWFn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113816</v>
      </c>
      <c r="D6" s="33">
        <f t="shared" si="3"/>
        <v>47</v>
      </c>
      <c r="E6" s="33">
        <f t="shared" si="3"/>
        <v>17</v>
      </c>
      <c r="F6" s="33">
        <f t="shared" si="3"/>
        <v>5</v>
      </c>
      <c r="G6" s="33">
        <f t="shared" si="3"/>
        <v>0</v>
      </c>
      <c r="H6" s="33" t="str">
        <f t="shared" si="3"/>
        <v>埼玉県　美里町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49.28</v>
      </c>
      <c r="Q6" s="34">
        <f t="shared" si="3"/>
        <v>100</v>
      </c>
      <c r="R6" s="34">
        <f t="shared" si="3"/>
        <v>3673</v>
      </c>
      <c r="S6" s="34">
        <f t="shared" si="3"/>
        <v>11226</v>
      </c>
      <c r="T6" s="34">
        <f t="shared" si="3"/>
        <v>33.409999999999997</v>
      </c>
      <c r="U6" s="34">
        <f t="shared" si="3"/>
        <v>336.01</v>
      </c>
      <c r="V6" s="34">
        <f t="shared" si="3"/>
        <v>5528</v>
      </c>
      <c r="W6" s="34">
        <f t="shared" si="3"/>
        <v>2.82</v>
      </c>
      <c r="X6" s="34">
        <f t="shared" si="3"/>
        <v>1960.28</v>
      </c>
      <c r="Y6" s="35">
        <f>IF(Y7="",NA(),Y7)</f>
        <v>53.89</v>
      </c>
      <c r="Z6" s="35">
        <f t="shared" ref="Z6:AH6" si="4">IF(Z7="",NA(),Z7)</f>
        <v>57.26</v>
      </c>
      <c r="AA6" s="35">
        <f t="shared" si="4"/>
        <v>53.16</v>
      </c>
      <c r="AB6" s="35">
        <f t="shared" si="4"/>
        <v>51.94</v>
      </c>
      <c r="AC6" s="35">
        <f t="shared" si="4"/>
        <v>50.22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85.05</v>
      </c>
      <c r="BR6" s="35">
        <f t="shared" ref="BR6:BZ6" si="8">IF(BR7="",NA(),BR7)</f>
        <v>64.97</v>
      </c>
      <c r="BS6" s="35">
        <f t="shared" si="8"/>
        <v>84.48</v>
      </c>
      <c r="BT6" s="35">
        <f t="shared" si="8"/>
        <v>79.53</v>
      </c>
      <c r="BU6" s="35">
        <f t="shared" si="8"/>
        <v>78.75</v>
      </c>
      <c r="BV6" s="35">
        <f t="shared" si="8"/>
        <v>50.82</v>
      </c>
      <c r="BW6" s="35">
        <f t="shared" si="8"/>
        <v>52.19</v>
      </c>
      <c r="BX6" s="35">
        <f t="shared" si="8"/>
        <v>55.32</v>
      </c>
      <c r="BY6" s="35">
        <f t="shared" si="8"/>
        <v>59.8</v>
      </c>
      <c r="BZ6" s="35">
        <f t="shared" si="8"/>
        <v>57.77</v>
      </c>
      <c r="CA6" s="34" t="str">
        <f>IF(CA7="","",IF(CA7="-","【-】","【"&amp;SUBSTITUTE(TEXT(CA7,"#,##0.00"),"-","△")&amp;"】"))</f>
        <v>【59.51】</v>
      </c>
      <c r="CB6" s="35">
        <f>IF(CB7="",NA(),CB7)</f>
        <v>173.89</v>
      </c>
      <c r="CC6" s="35">
        <f t="shared" ref="CC6:CK6" si="9">IF(CC7="",NA(),CC7)</f>
        <v>227.13</v>
      </c>
      <c r="CD6" s="35">
        <f t="shared" si="9"/>
        <v>178.44</v>
      </c>
      <c r="CE6" s="35">
        <f t="shared" si="9"/>
        <v>189.92</v>
      </c>
      <c r="CF6" s="35">
        <f t="shared" si="9"/>
        <v>193.88</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40.020000000000003</v>
      </c>
      <c r="CN6" s="35">
        <f t="shared" ref="CN6:CV6" si="10">IF(CN7="",NA(),CN7)</f>
        <v>40.729999999999997</v>
      </c>
      <c r="CO6" s="35">
        <f t="shared" si="10"/>
        <v>40.729999999999997</v>
      </c>
      <c r="CP6" s="35">
        <f t="shared" si="10"/>
        <v>41.48</v>
      </c>
      <c r="CQ6" s="35">
        <f t="shared" si="10"/>
        <v>41.88</v>
      </c>
      <c r="CR6" s="35">
        <f t="shared" si="10"/>
        <v>53.24</v>
      </c>
      <c r="CS6" s="35">
        <f t="shared" si="10"/>
        <v>52.31</v>
      </c>
      <c r="CT6" s="35">
        <f t="shared" si="10"/>
        <v>60.65</v>
      </c>
      <c r="CU6" s="35">
        <f t="shared" si="10"/>
        <v>51.75</v>
      </c>
      <c r="CV6" s="35">
        <f t="shared" si="10"/>
        <v>50.68</v>
      </c>
      <c r="CW6" s="34" t="str">
        <f>IF(CW7="","",IF(CW7="-","【-】","【"&amp;SUBSTITUTE(TEXT(CW7,"#,##0.00"),"-","△")&amp;"】"))</f>
        <v>【52.23】</v>
      </c>
      <c r="CX6" s="35">
        <f>IF(CX7="",NA(),CX7)</f>
        <v>67.42</v>
      </c>
      <c r="CY6" s="35">
        <f t="shared" ref="CY6:DG6" si="11">IF(CY7="",NA(),CY7)</f>
        <v>68.78</v>
      </c>
      <c r="CZ6" s="35">
        <f t="shared" si="11"/>
        <v>70.05</v>
      </c>
      <c r="DA6" s="35">
        <f t="shared" si="11"/>
        <v>69.849999999999994</v>
      </c>
      <c r="DB6" s="35">
        <f t="shared" si="11"/>
        <v>71.290000000000006</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113816</v>
      </c>
      <c r="D7" s="37">
        <v>47</v>
      </c>
      <c r="E7" s="37">
        <v>17</v>
      </c>
      <c r="F7" s="37">
        <v>5</v>
      </c>
      <c r="G7" s="37">
        <v>0</v>
      </c>
      <c r="H7" s="37" t="s">
        <v>96</v>
      </c>
      <c r="I7" s="37" t="s">
        <v>97</v>
      </c>
      <c r="J7" s="37" t="s">
        <v>98</v>
      </c>
      <c r="K7" s="37" t="s">
        <v>99</v>
      </c>
      <c r="L7" s="37" t="s">
        <v>100</v>
      </c>
      <c r="M7" s="37" t="s">
        <v>101</v>
      </c>
      <c r="N7" s="38" t="s">
        <v>102</v>
      </c>
      <c r="O7" s="38" t="s">
        <v>103</v>
      </c>
      <c r="P7" s="38">
        <v>49.28</v>
      </c>
      <c r="Q7" s="38">
        <v>100</v>
      </c>
      <c r="R7" s="38">
        <v>3673</v>
      </c>
      <c r="S7" s="38">
        <v>11226</v>
      </c>
      <c r="T7" s="38">
        <v>33.409999999999997</v>
      </c>
      <c r="U7" s="38">
        <v>336.01</v>
      </c>
      <c r="V7" s="38">
        <v>5528</v>
      </c>
      <c r="W7" s="38">
        <v>2.82</v>
      </c>
      <c r="X7" s="38">
        <v>1960.28</v>
      </c>
      <c r="Y7" s="38">
        <v>53.89</v>
      </c>
      <c r="Z7" s="38">
        <v>57.26</v>
      </c>
      <c r="AA7" s="38">
        <v>53.16</v>
      </c>
      <c r="AB7" s="38">
        <v>51.94</v>
      </c>
      <c r="AC7" s="38">
        <v>50.22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85.05</v>
      </c>
      <c r="BR7" s="38">
        <v>64.97</v>
      </c>
      <c r="BS7" s="38">
        <v>84.48</v>
      </c>
      <c r="BT7" s="38">
        <v>79.53</v>
      </c>
      <c r="BU7" s="38">
        <v>78.75</v>
      </c>
      <c r="BV7" s="38">
        <v>50.82</v>
      </c>
      <c r="BW7" s="38">
        <v>52.19</v>
      </c>
      <c r="BX7" s="38">
        <v>55.32</v>
      </c>
      <c r="BY7" s="38">
        <v>59.8</v>
      </c>
      <c r="BZ7" s="38">
        <v>57.77</v>
      </c>
      <c r="CA7" s="38">
        <v>59.51</v>
      </c>
      <c r="CB7" s="38">
        <v>173.89</v>
      </c>
      <c r="CC7" s="38">
        <v>227.13</v>
      </c>
      <c r="CD7" s="38">
        <v>178.44</v>
      </c>
      <c r="CE7" s="38">
        <v>189.92</v>
      </c>
      <c r="CF7" s="38">
        <v>193.88</v>
      </c>
      <c r="CG7" s="38">
        <v>300.52</v>
      </c>
      <c r="CH7" s="38">
        <v>296.14</v>
      </c>
      <c r="CI7" s="38">
        <v>283.17</v>
      </c>
      <c r="CJ7" s="38">
        <v>263.76</v>
      </c>
      <c r="CK7" s="38">
        <v>274.35000000000002</v>
      </c>
      <c r="CL7" s="38">
        <v>261.45999999999998</v>
      </c>
      <c r="CM7" s="38">
        <v>40.020000000000003</v>
      </c>
      <c r="CN7" s="38">
        <v>40.729999999999997</v>
      </c>
      <c r="CO7" s="38">
        <v>40.729999999999997</v>
      </c>
      <c r="CP7" s="38">
        <v>41.48</v>
      </c>
      <c r="CQ7" s="38">
        <v>41.88</v>
      </c>
      <c r="CR7" s="38">
        <v>53.24</v>
      </c>
      <c r="CS7" s="38">
        <v>52.31</v>
      </c>
      <c r="CT7" s="38">
        <v>60.65</v>
      </c>
      <c r="CU7" s="38">
        <v>51.75</v>
      </c>
      <c r="CV7" s="38">
        <v>50.68</v>
      </c>
      <c r="CW7" s="38">
        <v>52.23</v>
      </c>
      <c r="CX7" s="38">
        <v>67.42</v>
      </c>
      <c r="CY7" s="38">
        <v>68.78</v>
      </c>
      <c r="CZ7" s="38">
        <v>70.05</v>
      </c>
      <c r="DA7" s="38">
        <v>69.849999999999994</v>
      </c>
      <c r="DB7" s="38">
        <v>71.290000000000006</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稲村 勇人</cp:lastModifiedBy>
  <dcterms:created xsi:type="dcterms:W3CDTF">2019-12-05T05:18:26Z</dcterms:created>
  <dcterms:modified xsi:type="dcterms:W3CDTF">2020-01-24T06:14:28Z</dcterms:modified>
  <cp:category/>
</cp:coreProperties>
</file>