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水生活課\03　管理係（下水）\吉田\決算統計\H30決算統計\経営比較分析表\【経営比較分析表】2018_113476_47_1718\"/>
    </mc:Choice>
  </mc:AlternateContent>
  <workbookProtection workbookAlgorithmName="SHA-512" workbookHashValue="jr1EoMvxAPi8LhPkfGC1MWjf0oY3mZBF6bk1fqWS/6f5eIxmgqZqHwWkxhFCocNawUYmJYLvisV6WX45TQ0+vA==" workbookSaltValue="NSkO1Xv3X2UhsLwCKMG7a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<sst xmlns="http://schemas.openxmlformats.org/spreadsheetml/2006/main" count="228" uniqueCount="113">
  <si>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</si>
  <si>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</si>
  <si>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</si>
  <si>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</si>
  <si>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</si>
  <si>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</si>
  <si>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</si>
  <si>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</si>
  <si>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</si>
  <si>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</si>
  <si>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</si>
  <si>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</si>
  <si>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</si>
  <si>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</si>
  <si>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</si>
  <si>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</si>
  <si>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</si>
  <si>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</si>
  <si>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</si>
  <si>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</si>
  <si>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</si>
  <si>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</si>
  <si>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</si>
  <si>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</si>
  <si>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</si>
  <si>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</si>
  <si>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</si>
  <si>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</si>
  <si>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</si>
  <si>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</si>
  <si>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</si>
  <si>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</si>
  <si>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</si>
  <si>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</si>
  <si>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</si>
  <si>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</si>
  <si>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</si>
  <si>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</si>
  <si>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</si>
  <si>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</si>
  <si>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</si>
  <si>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</si>
  <si>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</si>
  <si>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</si>
  <si>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</si>
  <si>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</si>
  <si>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</si>
  <si>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</si>
  <si>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</si>
  <si>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</si>
  <si>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</si>
  <si>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</si>
  <si>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</si>
  <si>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</si>
  <si>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</si>
  <si>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</si>
  <si>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</si>
  <si>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</si>
  <si>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</si>
  <si>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</si>
  <si>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</si>
  <si>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</si>
  <si>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</si>
  <si>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</si>
  <si>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</si>
  <si>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</si>
  <si>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</si>
  <si>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</si>
  <si>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</si>
  <si>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</si>
  <si>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</si>
  <si>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</si>
  <si>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</si>
  <si>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</si>
  <si>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</si>
  <si>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</si>
  <si>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</si>
  <si>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</si>
  <si>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</si>
  <si>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</si>
  <si>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</si>
  <si>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</si>
  <si>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</si>
  <si>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</si>
  <si>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</si>
  <si>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</si>
  <si>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</si>
  <si>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</si>
  <si>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</si>
  <si>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</si>
  <si>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</si>
  <si>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</si>
  <si>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</si>
  <si>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</si>
  <si>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</si>
  <si>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</si>
  <si>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</si>
  <si>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吉見町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</si>
  <si>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</si>
  <si>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</si>
  <si>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</si>
  <si>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</si>
  <si>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</si>
  <si>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</si>
  <si>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</si>
  <si>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</si>
  <si>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</si>
  <si>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</si>
  <si>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</si>
  <si>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</si>
  <si>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供用を開始してから２０年以上経過している区域があるため、長寿命化計画を策定する予定である。</t>
    <phoneticPr fontId="4"/>
  </si>
  <si>
    <t>　各指標とも、全国平均、類似団体平均値により良いが、改善に向け、接続の推進を行っていく。今後も計画的に安定した事業運営ができるよう努めていく。</t>
    <rPh sb="1" eb="4">
      <t>カクシヒョウ</t>
    </rPh>
    <rPh sb="22" eb="23">
      <t>ヨ</t>
    </rPh>
    <rPh sb="26" eb="28">
      <t>カイゼン</t>
    </rPh>
    <rPh sb="29" eb="30">
      <t>ム</t>
    </rPh>
    <rPh sb="38" eb="39">
      <t>オコナ</t>
    </rPh>
    <phoneticPr fontId="4"/>
  </si>
  <si>
    <t>①収益的収支比率　地方債償還金が減少したため、比率が上がった。④企業債残高対事業規模比率　一般会計負担額が増加したことにより減少した。⑤経費回収率　全国平均・類似団体平均値を上回っている。平成２７年度から使用量は変わらないが、今年度は汚水処理費が増加したため下降した。⑥汚水処理原価　全国平均・類似団体平均値を下回っている。平成２７年度から使用量は変わらないが、今年度は汚水処理費が増加したため上昇した。⑦施設利用率　全国平均・類似団体平均値を上回っているが、晴天時一日平均処理水量が減少したため下降した。⑧水洗化率　全国平均・類似団体平均値を上回っている。接続数は増加しているが、減少している。引き続き接続の推進に努める。</t>
    <rPh sb="16" eb="18">
      <t>ゲンショウ</t>
    </rPh>
    <rPh sb="26" eb="27">
      <t>ウエ</t>
    </rPh>
    <rPh sb="45" eb="47">
      <t>イッパン</t>
    </rPh>
    <rPh sb="47" eb="49">
      <t>カイケイ</t>
    </rPh>
    <rPh sb="49" eb="51">
      <t>フタン</t>
    </rPh>
    <rPh sb="51" eb="52">
      <t>ガク</t>
    </rPh>
    <rPh sb="53" eb="55">
      <t>ゾウカ</t>
    </rPh>
    <rPh sb="87" eb="88">
      <t>ウエ</t>
    </rPh>
    <rPh sb="94" eb="96">
      <t>ヘイセイ</t>
    </rPh>
    <rPh sb="98" eb="100">
      <t>ネンド</t>
    </rPh>
    <rPh sb="102" eb="105">
      <t>シヨウリョウ</t>
    </rPh>
    <rPh sb="106" eb="107">
      <t>カ</t>
    </rPh>
    <rPh sb="113" eb="116">
      <t>コンネンド</t>
    </rPh>
    <rPh sb="117" eb="119">
      <t>オスイ</t>
    </rPh>
    <rPh sb="119" eb="121">
      <t>ショリ</t>
    </rPh>
    <rPh sb="121" eb="122">
      <t>ヒ</t>
    </rPh>
    <rPh sb="123" eb="125">
      <t>ゾウカ</t>
    </rPh>
    <rPh sb="197" eb="199">
      <t>ジョウショウ</t>
    </rPh>
    <rPh sb="230" eb="232">
      <t>セイテン</t>
    </rPh>
    <rPh sb="232" eb="233">
      <t>ジ</t>
    </rPh>
    <rPh sb="233" eb="235">
      <t>イチニチ</t>
    </rPh>
    <rPh sb="235" eb="237">
      <t>ヘイキン</t>
    </rPh>
    <rPh sb="237" eb="239">
      <t>ショリ</t>
    </rPh>
    <rPh sb="239" eb="240">
      <t>スイ</t>
    </rPh>
    <rPh sb="240" eb="241">
      <t>リョウ</t>
    </rPh>
    <rPh sb="242" eb="244">
      <t>ゲンショウ</t>
    </rPh>
    <rPh sb="279" eb="281">
      <t>セツゾク</t>
    </rPh>
    <rPh sb="281" eb="282">
      <t>スウ</t>
    </rPh>
    <rPh sb="283" eb="285">
      <t>ゾウカ</t>
    </rPh>
    <rPh sb="291" eb="293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</si>
</sst>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4-4472-B4B0-88AAFAFC8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4-4472-B4B0-88AAFAFC8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65.06</c:v>
                </c:pt>
                <c:pt idx="1">
                  <c:v>80.25</c:v>
                </c:pt>
                <c:pt idx="2">
                  <c:v>51.63</c:v>
                </c:pt>
                <c:pt idx="3">
                  <c:v>53.49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A-4FFE-BAB0-613B13A54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A-4FFE-BAB0-613B13A54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93.39</c:v>
                </c:pt>
                <c:pt idx="1">
                  <c:v>95.05</c:v>
                </c:pt>
                <c:pt idx="2">
                  <c:v>95.31</c:v>
                </c:pt>
                <c:pt idx="3">
                  <c:v>95.48</c:v>
                </c:pt>
                <c:pt idx="4">
                  <c:v>95.22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B-459E-9ED8-123F6EAA4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B-459E-9ED8-123F6EAA4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57.65</c:v>
                </c:pt>
                <c:pt idx="1">
                  <c:v>55.92</c:v>
                </c:pt>
                <c:pt idx="2">
                  <c:v>57.47</c:v>
                </c:pt>
                <c:pt idx="3">
                  <c:v>52.95</c:v>
                </c:pt>
                <c:pt idx="4">
                  <c:v>53.68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7-4CA8-919C-EC1198AE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57-4CA8-919C-EC1198AE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0-47D4-9E17-73159F2D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80-47D4-9E17-73159F2D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D-4404-8324-3E59A6509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D-4404-8324-3E59A6509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F-4A87-96BF-DC5EFBC51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F-4A87-96BF-DC5EFBC51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EE6-AC20-B633E91D8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6-4EE6-AC20-B633E91D8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900</c:v>
                </c:pt>
                <c:pt idx="1">
                  <c:v>1047.42</c:v>
                </c:pt>
                <c:pt idx="2">
                  <c:v>1153.45</c:v>
                </c:pt>
                <c:pt idx="3">
                  <c:v>1031.18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0-4AD6-B396-E2B04CB59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0-4AD6-B396-E2B04CB59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48.23</c:v>
                </c:pt>
                <c:pt idx="1">
                  <c:v>52.72</c:v>
                </c:pt>
                <c:pt idx="2">
                  <c:v>63.68</c:v>
                </c:pt>
                <c:pt idx="3">
                  <c:v>72</c:v>
                </c:pt>
                <c:pt idx="4">
                  <c:v>70.88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0-4C7E-AD3C-9879DBCE7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B0-4C7E-AD3C-9879DBCE7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274.74</c:v>
                </c:pt>
                <c:pt idx="1">
                  <c:v>245.23</c:v>
                </c:pt>
                <c:pt idx="2">
                  <c:v>199.58</c:v>
                </c:pt>
                <c:pt idx="3">
                  <c:v>176.41</c:v>
                </c:pt>
                <c:pt idx="4">
                  <c:v>178.37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0-4BE3-9D2E-2D7E3ECDC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40-4BE3-9D2E-2D7E3ECDC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13" zoomScaleNormal="100" workbookViewId="0">
      <selection activeCell="B14" sqref="B14:BJ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埼玉県　吉見町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19168</v>
      </c>
      <c r="AM8" s="68"/>
      <c r="AN8" s="68"/>
      <c r="AO8" s="68"/>
      <c r="AP8" s="68"/>
      <c r="AQ8" s="68"/>
      <c r="AR8" s="68"/>
      <c r="AS8" s="68"/>
      <c r="AT8" s="67">
        <f>データ!T6</f>
        <v>38.64</v>
      </c>
      <c r="AU8" s="67"/>
      <c r="AV8" s="67"/>
      <c r="AW8" s="67"/>
      <c r="AX8" s="67"/>
      <c r="AY8" s="67"/>
      <c r="AZ8" s="67"/>
      <c r="BA8" s="67"/>
      <c r="BB8" s="67">
        <f>データ!U6</f>
        <v>496.07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26.14</v>
      </c>
      <c r="Q10" s="67"/>
      <c r="R10" s="67"/>
      <c r="S10" s="67"/>
      <c r="T10" s="67"/>
      <c r="U10" s="67"/>
      <c r="V10" s="67"/>
      <c r="W10" s="67">
        <f>データ!Q6</f>
        <v>99.83</v>
      </c>
      <c r="X10" s="67"/>
      <c r="Y10" s="67"/>
      <c r="Z10" s="67"/>
      <c r="AA10" s="67"/>
      <c r="AB10" s="67"/>
      <c r="AC10" s="67"/>
      <c r="AD10" s="68">
        <f>データ!R6</f>
        <v>2106</v>
      </c>
      <c r="AE10" s="68"/>
      <c r="AF10" s="68"/>
      <c r="AG10" s="68"/>
      <c r="AH10" s="68"/>
      <c r="AI10" s="68"/>
      <c r="AJ10" s="68"/>
      <c r="AK10" s="2"/>
      <c r="AL10" s="68">
        <f>データ!V6</f>
        <v>4984</v>
      </c>
      <c r="AM10" s="68"/>
      <c r="AN10" s="68"/>
      <c r="AO10" s="68"/>
      <c r="AP10" s="68"/>
      <c r="AQ10" s="68"/>
      <c r="AR10" s="68"/>
      <c r="AS10" s="68"/>
      <c r="AT10" s="67">
        <f>データ!W6</f>
        <v>7.73</v>
      </c>
      <c r="AU10" s="67"/>
      <c r="AV10" s="67"/>
      <c r="AW10" s="67"/>
      <c r="AX10" s="67"/>
      <c r="AY10" s="67"/>
      <c r="AZ10" s="67"/>
      <c r="BA10" s="67"/>
      <c r="BB10" s="67">
        <f>データ!X6</f>
        <v>644.76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43</v>
      </c>
      <c r="O86" s="26" t="str">
        <f>データ!EO6</f>
        <v>【0.02】</v>
      </c>
    </row>
  </sheetData>
  <sheetProtection algorithmName="SHA-512" hashValue="VFa+jc94i7Pwxwa8wIYtB2juHXmhV3X+YnaXUOEvGzI+GwyYLRJ/+7/0dCdZM75SledrOsTzBzIJmeMqWJJJ8g==" saltValue="cuDRn6qMBa+ASl8igkb+n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113476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埼玉県　吉見町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26.14</v>
      </c>
      <c r="Q6" s="34">
        <f t="shared" si="3"/>
        <v>99.83</v>
      </c>
      <c r="R6" s="34">
        <f t="shared" si="3"/>
        <v>2106</v>
      </c>
      <c r="S6" s="34">
        <f t="shared" si="3"/>
        <v>19168</v>
      </c>
      <c r="T6" s="34">
        <f t="shared" si="3"/>
        <v>38.64</v>
      </c>
      <c r="U6" s="34">
        <f t="shared" si="3"/>
        <v>496.07</v>
      </c>
      <c r="V6" s="34">
        <f t="shared" si="3"/>
        <v>4984</v>
      </c>
      <c r="W6" s="34">
        <f t="shared" si="3"/>
        <v>7.73</v>
      </c>
      <c r="X6" s="34">
        <f t="shared" si="3"/>
        <v>644.76</v>
      </c>
      <c r="Y6" s="35">
        <f>IF(Y7="",NA(),Y7)</f>
        <v>57.65</v>
      </c>
      <c r="Z6" s="35">
        <f t="shared" ref="Z6:AH6" si="4">IF(Z7="",NA(),Z7)</f>
        <v>55.92</v>
      </c>
      <c r="AA6" s="35">
        <f t="shared" si="4"/>
        <v>57.47</v>
      </c>
      <c r="AB6" s="35">
        <f t="shared" si="4"/>
        <v>52.95</v>
      </c>
      <c r="AC6" s="35">
        <f t="shared" si="4"/>
        <v>53.68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900</v>
      </c>
      <c r="BG6" s="35">
        <f t="shared" ref="BG6:BO6" si="7">IF(BG7="",NA(),BG7)</f>
        <v>1047.42</v>
      </c>
      <c r="BH6" s="35">
        <f t="shared" si="7"/>
        <v>1153.45</v>
      </c>
      <c r="BI6" s="35">
        <f t="shared" si="7"/>
        <v>1031.18</v>
      </c>
      <c r="BJ6" s="34">
        <f t="shared" si="7"/>
        <v>0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48.23</v>
      </c>
      <c r="BR6" s="35">
        <f t="shared" ref="BR6:BZ6" si="8">IF(BR7="",NA(),BR7)</f>
        <v>52.72</v>
      </c>
      <c r="BS6" s="35">
        <f t="shared" si="8"/>
        <v>63.68</v>
      </c>
      <c r="BT6" s="35">
        <f t="shared" si="8"/>
        <v>72</v>
      </c>
      <c r="BU6" s="35">
        <f t="shared" si="8"/>
        <v>70.88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274.74</v>
      </c>
      <c r="CC6" s="35">
        <f t="shared" ref="CC6:CK6" si="9">IF(CC7="",NA(),CC7)</f>
        <v>245.23</v>
      </c>
      <c r="CD6" s="35">
        <f t="shared" si="9"/>
        <v>199.58</v>
      </c>
      <c r="CE6" s="35">
        <f t="shared" si="9"/>
        <v>176.41</v>
      </c>
      <c r="CF6" s="35">
        <f t="shared" si="9"/>
        <v>178.37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65.06</v>
      </c>
      <c r="CN6" s="35">
        <f t="shared" ref="CN6:CV6" si="10">IF(CN7="",NA(),CN7)</f>
        <v>80.25</v>
      </c>
      <c r="CO6" s="35">
        <f t="shared" si="10"/>
        <v>51.63</v>
      </c>
      <c r="CP6" s="35">
        <f t="shared" si="10"/>
        <v>53.49</v>
      </c>
      <c r="CQ6" s="35">
        <f t="shared" si="10"/>
        <v>52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93.39</v>
      </c>
      <c r="CY6" s="35">
        <f t="shared" ref="CY6:DG6" si="11">IF(CY7="",NA(),CY7)</f>
        <v>95.05</v>
      </c>
      <c r="CZ6" s="35">
        <f t="shared" si="11"/>
        <v>95.31</v>
      </c>
      <c r="DA6" s="35">
        <f t="shared" si="11"/>
        <v>95.48</v>
      </c>
      <c r="DB6" s="35">
        <f t="shared" si="11"/>
        <v>95.22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113476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26.14</v>
      </c>
      <c r="Q7" s="38">
        <v>99.83</v>
      </c>
      <c r="R7" s="38">
        <v>2106</v>
      </c>
      <c r="S7" s="38">
        <v>19168</v>
      </c>
      <c r="T7" s="38">
        <v>38.64</v>
      </c>
      <c r="U7" s="38">
        <v>496.07</v>
      </c>
      <c r="V7" s="38">
        <v>4984</v>
      </c>
      <c r="W7" s="38">
        <v>7.73</v>
      </c>
      <c r="X7" s="38">
        <v>644.76</v>
      </c>
      <c r="Y7" s="38">
        <v>57.65</v>
      </c>
      <c r="Z7" s="38">
        <v>55.92</v>
      </c>
      <c r="AA7" s="38">
        <v>57.47</v>
      </c>
      <c r="AB7" s="38">
        <v>52.95</v>
      </c>
      <c r="AC7" s="38">
        <v>53.68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900</v>
      </c>
      <c r="BG7" s="38">
        <v>1047.42</v>
      </c>
      <c r="BH7" s="38">
        <v>1153.45</v>
      </c>
      <c r="BI7" s="38">
        <v>1031.18</v>
      </c>
      <c r="BJ7" s="38">
        <v>0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48.23</v>
      </c>
      <c r="BR7" s="38">
        <v>52.72</v>
      </c>
      <c r="BS7" s="38">
        <v>63.68</v>
      </c>
      <c r="BT7" s="38">
        <v>72</v>
      </c>
      <c r="BU7" s="38">
        <v>70.88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274.74</v>
      </c>
      <c r="CC7" s="38">
        <v>245.23</v>
      </c>
      <c r="CD7" s="38">
        <v>199.58</v>
      </c>
      <c r="CE7" s="38">
        <v>176.41</v>
      </c>
      <c r="CF7" s="38">
        <v>178.37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65.06</v>
      </c>
      <c r="CN7" s="38">
        <v>80.25</v>
      </c>
      <c r="CO7" s="38">
        <v>51.63</v>
      </c>
      <c r="CP7" s="38">
        <v>53.49</v>
      </c>
      <c r="CQ7" s="38">
        <v>52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93.39</v>
      </c>
      <c r="CY7" s="38">
        <v>95.05</v>
      </c>
      <c r="CZ7" s="38">
        <v>95.31</v>
      </c>
      <c r="DA7" s="38">
        <v>95.48</v>
      </c>
      <c r="DB7" s="38">
        <v>95.22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