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TmVSLOw54in89rgwdENY4QGOIvBCpdlQ2CbXH96R/aQO3FUw+aXkLsI0DsGLw/06uyFSjS81yFb6qfcSbtbOg==" workbookSaltValue="HYKzVLMZ6qZkt8wTfI9H8Q==" workbookSpinCount="100000" lockStructure="1"/>
  <bookViews>
    <workbookView xWindow="-1440" yWindow="-24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<sst xmlns="http://schemas.openxmlformats.org/spreadsheetml/2006/main" count="220" uniqueCount="108">
  <si>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</si>
  <si>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</si>
  <si>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</si>
  <si>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</si>
  <si>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</si>
  <si>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</si>
  <si>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</si>
  <si>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</si>
  <si>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</si>
  <si>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</si>
  <si>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</si>
  <si>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</si>
  <si>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</si>
  <si>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</si>
  <si>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</si>
  <si>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</si>
  <si>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</si>
  <si>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</si>
  <si>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</si>
  <si>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</si>
  <si>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</si>
  <si>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</si>
  <si>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</si>
  <si>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</si>
  <si>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</si>
  <si>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</si>
  <si>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</si>
  <si>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</si>
  <si>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</si>
  <si>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</si>
  <si>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</si>
  <si>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</si>
  <si>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</si>
  <si>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</si>
  <si>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</si>
  <si>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</si>
  <si>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</si>
  <si>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</si>
  <si>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</si>
  <si>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</si>
  <si>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</si>
  <si>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</si>
  <si>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</si>
  <si>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</si>
  <si>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</si>
  <si>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</si>
  <si>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</si>
  <si>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</si>
  <si>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</si>
  <si>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</si>
  <si>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</si>
  <si>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</si>
  <si>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</si>
  <si>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</si>
  <si>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</si>
  <si>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</si>
  <si>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</si>
  <si>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</si>
  <si>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</si>
  <si>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</si>
  <si>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</si>
  <si>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</si>
  <si>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</si>
  <si>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</si>
  <si>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</si>
  <si>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</si>
  <si>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</si>
  <si>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</si>
  <si>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</si>
  <si>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</si>
  <si>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</si>
  <si>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</si>
  <si>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</si>
  <si>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</si>
  <si>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</si>
  <si>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</si>
  <si>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</si>
  <si>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</si>
  <si>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</si>
  <si>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</si>
  <si>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</si>
  <si>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</si>
  <si>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</si>
  <si>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</si>
  <si>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</si>
  <si>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</si>
  <si>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</si>
  <si>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</si>
  <si>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</si>
  <si>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</si>
  <si>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</si>
  <si>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</si>
  <si>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</si>
  <si>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川島町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</si>
  <si>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</si>
  <si>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</si>
  <si>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</si>
  <si>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</si>
  <si>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</si>
  <si>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</si>
  <si>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</si>
  <si>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</si>
  <si>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</si>
  <si>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</si>
  <si>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</si>
  <si>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経営面では、企業債借入について、償還金残高や利息水準などが適切になるよう検討します。また、漏水などの水の無駄が生じないよう取り組みます。
　浄水場施設や配水管では、配水管耐震化事業のほか、アセットマネジメント結果などに基づき老朽化施設の更新を進めます。また、水の使用量低下について、将来の水需要に合わせた老朽化施設のダウンサイジングを検討します。加えて、水道事業の広域化を推進します。
　町では、水道事業ビジョンや経営戦略など策定しており、これらの計画に基づき、これからも、みなさまが安心して水道をご使用できますように、水道事業経営に努力いたします。</t>
    <rPh sb="1" eb="3">
      <t>ケイエイ</t>
    </rPh>
    <rPh sb="3" eb="4">
      <t>メン</t>
    </rPh>
    <rPh sb="7" eb="9">
      <t>キギョウ</t>
    </rPh>
    <rPh sb="9" eb="10">
      <t>サイ</t>
    </rPh>
    <rPh sb="10" eb="12">
      <t>カリイレ</t>
    </rPh>
    <rPh sb="17" eb="19">
      <t>ショウカン</t>
    </rPh>
    <rPh sb="19" eb="20">
      <t>キン</t>
    </rPh>
    <rPh sb="20" eb="22">
      <t>ザンダカ</t>
    </rPh>
    <rPh sb="23" eb="25">
      <t>リソク</t>
    </rPh>
    <rPh sb="25" eb="27">
      <t>スイジュン</t>
    </rPh>
    <rPh sb="30" eb="32">
      <t>テキセツ</t>
    </rPh>
    <rPh sb="37" eb="39">
      <t>ケントウ</t>
    </rPh>
    <rPh sb="46" eb="48">
      <t>ロウスイ</t>
    </rPh>
    <rPh sb="51" eb="52">
      <t>ミズ</t>
    </rPh>
    <rPh sb="53" eb="55">
      <t>ムダ</t>
    </rPh>
    <rPh sb="56" eb="57">
      <t>ショウ</t>
    </rPh>
    <rPh sb="62" eb="63">
      <t>ト</t>
    </rPh>
    <rPh sb="64" eb="65">
      <t>ク</t>
    </rPh>
    <rPh sb="71" eb="74">
      <t>ジョウスイジョウ</t>
    </rPh>
    <rPh sb="74" eb="76">
      <t>シセツ</t>
    </rPh>
    <rPh sb="77" eb="80">
      <t>ハイスイカン</t>
    </rPh>
    <rPh sb="83" eb="86">
      <t>ハイスイカン</t>
    </rPh>
    <rPh sb="86" eb="89">
      <t>タイシンカ</t>
    </rPh>
    <rPh sb="89" eb="91">
      <t>ジギョウ</t>
    </rPh>
    <rPh sb="105" eb="107">
      <t>ケッカ</t>
    </rPh>
    <rPh sb="110" eb="111">
      <t>モト</t>
    </rPh>
    <rPh sb="113" eb="116">
      <t>ロウキュウカ</t>
    </rPh>
    <rPh sb="116" eb="118">
      <t>シセツ</t>
    </rPh>
    <rPh sb="119" eb="121">
      <t>コウシン</t>
    </rPh>
    <rPh sb="122" eb="123">
      <t>スス</t>
    </rPh>
    <rPh sb="130" eb="131">
      <t>ミズ</t>
    </rPh>
    <rPh sb="132" eb="134">
      <t>シヨウ</t>
    </rPh>
    <rPh sb="134" eb="135">
      <t>リョウ</t>
    </rPh>
    <rPh sb="135" eb="137">
      <t>テイカ</t>
    </rPh>
    <rPh sb="142" eb="144">
      <t>ショウライ</t>
    </rPh>
    <rPh sb="145" eb="146">
      <t>ミズ</t>
    </rPh>
    <rPh sb="146" eb="148">
      <t>ジュヨウ</t>
    </rPh>
    <rPh sb="149" eb="150">
      <t>ア</t>
    </rPh>
    <rPh sb="168" eb="170">
      <t>ケントウ</t>
    </rPh>
    <rPh sb="174" eb="175">
      <t>クワ</t>
    </rPh>
    <rPh sb="178" eb="180">
      <t>スイドウ</t>
    </rPh>
    <rPh sb="180" eb="182">
      <t>ジギョウ</t>
    </rPh>
    <rPh sb="183" eb="186">
      <t>コウイキカ</t>
    </rPh>
    <rPh sb="187" eb="189">
      <t>スイシン</t>
    </rPh>
    <rPh sb="195" eb="196">
      <t>マチ</t>
    </rPh>
    <rPh sb="199" eb="201">
      <t>スイドウ</t>
    </rPh>
    <rPh sb="201" eb="203">
      <t>ジギョウ</t>
    </rPh>
    <rPh sb="208" eb="210">
      <t>ケイエイ</t>
    </rPh>
    <rPh sb="210" eb="212">
      <t>センリャク</t>
    </rPh>
    <rPh sb="214" eb="216">
      <t>サクテイ</t>
    </rPh>
    <rPh sb="225" eb="227">
      <t>ケイカク</t>
    </rPh>
    <rPh sb="228" eb="229">
      <t>モト</t>
    </rPh>
    <rPh sb="243" eb="245">
      <t>アンシン</t>
    </rPh>
    <rPh sb="247" eb="249">
      <t>スイドウ</t>
    </rPh>
    <rPh sb="251" eb="253">
      <t>シヨウ</t>
    </rPh>
    <rPh sb="261" eb="263">
      <t>スイドウ</t>
    </rPh>
    <rPh sb="263" eb="265">
      <t>ジギョウ</t>
    </rPh>
    <rPh sb="265" eb="267">
      <t>ケイエイ</t>
    </rPh>
    <rPh sb="268" eb="270">
      <t>ドリョク</t>
    </rPh>
    <phoneticPr fontId="4"/>
  </si>
  <si>
    <t>　①経常収支比率について、平成29年度から県水受水量を削減、自己水を増量するなど支出を減らしたことにより100%を上回りました。
　②累計欠損金比率は、平成26年度の会計基準改正以降０が続いています。
　③流動比率と④企業債残高対給水収益比率については、類似団体平均に比べてよい状況にあります。今後は、平成30年度から10年を目処に施工する配水管耐震化事業（指定避難所等の重要給水拠点までの配水管を耐震化）の財源として企業債の借入を行うことで、変化すると思われます。
　⑤料金回収率は、平成28年度以前に比べ向上しましたが、まだ100%を下回っています。
　⑥給水原価については、前年度と同等ですが、さらにコスト削減などを進めてます。
　⑦施設利用率の低下は、人口減少により水の使用量が年々減っていることを反映しています。今後は、施設や管路のダウンサイジングを検討していきます。
　⑧有収率は、前年度より減少しましたが、高い水準を維持しています。複数年にわたり行った漏水調査や漏水修繕を反映したものと思われます。引き続き、町内の漏水調査を行う予定です。</t>
    <rPh sb="69" eb="72">
      <t>ケッソンキン</t>
    </rPh>
    <rPh sb="87" eb="89">
      <t>カイセイ</t>
    </rPh>
    <rPh sb="170" eb="171">
      <t>ハイ</t>
    </rPh>
    <rPh sb="243" eb="245">
      <t>ヘイセイ</t>
    </rPh>
    <rPh sb="247" eb="249">
      <t>ネンド</t>
    </rPh>
    <rPh sb="249" eb="251">
      <t>イゼン</t>
    </rPh>
    <rPh sb="368" eb="370">
      <t>カンロ</t>
    </rPh>
    <rPh sb="410" eb="411">
      <t>タカ</t>
    </rPh>
    <rPh sb="412" eb="414">
      <t>スイジュン</t>
    </rPh>
    <rPh sb="415" eb="417">
      <t>イジ</t>
    </rPh>
    <rPh sb="423" eb="425">
      <t>フクスウ</t>
    </rPh>
    <rPh sb="425" eb="426">
      <t>ネン</t>
    </rPh>
    <rPh sb="430" eb="431">
      <t>オコナ</t>
    </rPh>
    <rPh sb="443" eb="445">
      <t>ハンエイ</t>
    </rPh>
    <rPh sb="450" eb="451">
      <t>オモ</t>
    </rPh>
    <rPh sb="456" eb="457">
      <t>ヒ</t>
    </rPh>
    <rPh sb="458" eb="459">
      <t>ツヅ</t>
    </rPh>
    <rPh sb="461" eb="463">
      <t>チョウナイ</t>
    </rPh>
    <rPh sb="464" eb="466">
      <t>ロウスイ</t>
    </rPh>
    <rPh sb="466" eb="468">
      <t>チョウサ</t>
    </rPh>
    <rPh sb="469" eb="470">
      <t>オコナ</t>
    </rPh>
    <rPh sb="471" eb="473">
      <t>ヨテイ</t>
    </rPh>
    <phoneticPr fontId="4"/>
  </si>
  <si>
    <t>　①有形固定資産減価償却率は、浄水場施設・管路とも古い固定資産の占める割合が多い値となっています。
　②管路経年化率では、配水管について法定耐用年数を超えた延長は少なくなっています。
　③管路更新率では、更新した延長が耐震化工事により増加したことを示しています。
　今後も引き続き配水管耐震化事業により管路の更新延長が増加するため、これらのグラフにも変化が生じると推察されます。</t>
    <rPh sb="2" eb="4">
      <t>ユウケイ</t>
    </rPh>
    <rPh sb="4" eb="6">
      <t>コテイ</t>
    </rPh>
    <rPh sb="6" eb="8">
      <t>シサン</t>
    </rPh>
    <rPh sb="8" eb="10">
      <t>ゲンカ</t>
    </rPh>
    <rPh sb="10" eb="12">
      <t>ショウキャク</t>
    </rPh>
    <rPh sb="12" eb="13">
      <t>リツ</t>
    </rPh>
    <rPh sb="15" eb="18">
      <t>ジョウスイジョウ</t>
    </rPh>
    <rPh sb="18" eb="20">
      <t>シセツ</t>
    </rPh>
    <rPh sb="21" eb="23">
      <t>カンロ</t>
    </rPh>
    <rPh sb="25" eb="26">
      <t>フル</t>
    </rPh>
    <rPh sb="27" eb="29">
      <t>コテイ</t>
    </rPh>
    <rPh sb="29" eb="31">
      <t>シサン</t>
    </rPh>
    <rPh sb="32" eb="33">
      <t>シ</t>
    </rPh>
    <rPh sb="35" eb="37">
      <t>ワリアイ</t>
    </rPh>
    <rPh sb="38" eb="39">
      <t>オオ</t>
    </rPh>
    <rPh sb="40" eb="41">
      <t>アタイ</t>
    </rPh>
    <rPh sb="52" eb="54">
      <t>カンロ</t>
    </rPh>
    <rPh sb="54" eb="56">
      <t>ケイネン</t>
    </rPh>
    <rPh sb="57" eb="58">
      <t>リツ</t>
    </rPh>
    <rPh sb="61" eb="64">
      <t>ハイスイカン</t>
    </rPh>
    <rPh sb="68" eb="70">
      <t>ホウテイ</t>
    </rPh>
    <rPh sb="70" eb="72">
      <t>タイヨウ</t>
    </rPh>
    <rPh sb="72" eb="74">
      <t>ネンスウ</t>
    </rPh>
    <rPh sb="75" eb="76">
      <t>コ</t>
    </rPh>
    <rPh sb="78" eb="80">
      <t>エンチョウ</t>
    </rPh>
    <rPh sb="81" eb="82">
      <t>スク</t>
    </rPh>
    <rPh sb="94" eb="96">
      <t>カンロ</t>
    </rPh>
    <rPh sb="96" eb="98">
      <t>コウシン</t>
    </rPh>
    <rPh sb="98" eb="99">
      <t>リツ</t>
    </rPh>
    <rPh sb="102" eb="104">
      <t>コウシン</t>
    </rPh>
    <rPh sb="106" eb="108">
      <t>エンチョウ</t>
    </rPh>
    <rPh sb="109" eb="112">
      <t>タイシンカ</t>
    </rPh>
    <rPh sb="112" eb="114">
      <t>コウジ</t>
    </rPh>
    <rPh sb="117" eb="119">
      <t>ゾウカ</t>
    </rPh>
    <rPh sb="124" eb="125">
      <t>シメ</t>
    </rPh>
    <rPh sb="133" eb="135">
      <t>コンゴ</t>
    </rPh>
    <rPh sb="136" eb="137">
      <t>ヒ</t>
    </rPh>
    <rPh sb="138" eb="139">
      <t>ツヅ</t>
    </rPh>
    <rPh sb="140" eb="143">
      <t>ハイスイカン</t>
    </rPh>
    <rPh sb="143" eb="146">
      <t>タイシンカ</t>
    </rPh>
    <rPh sb="146" eb="148">
      <t>ジギョウ</t>
    </rPh>
    <rPh sb="151" eb="153">
      <t>カンロ</t>
    </rPh>
    <rPh sb="154" eb="156">
      <t>コウシン</t>
    </rPh>
    <rPh sb="156" eb="158">
      <t>エンチョウ</t>
    </rPh>
    <rPh sb="159" eb="161">
      <t>ゾウカ</t>
    </rPh>
    <rPh sb="175" eb="177">
      <t>ヘンカ</t>
    </rPh>
    <rPh sb="178" eb="179">
      <t>ショウ</t>
    </rPh>
    <rPh sb="182" eb="184">
      <t>スイサツ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</si>
</sst>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20" fontId="5" fillId="0" borderId="9" xfId="0" applyNumberFormat="1" applyFont="1" applyBorder="1" applyAlignment="1" applyProtection="1">
      <alignment horizontal="left" vertical="top" wrapText="1"/>
      <protection locked="0"/>
    </xf>
    <xf numFmtId="20" fontId="5" fillId="0" borderId="0" xfId="0" applyNumberFormat="1" applyFont="1" applyBorder="1" applyAlignment="1" applyProtection="1">
      <alignment horizontal="left" vertical="top" wrapText="1"/>
      <protection locked="0"/>
    </xf>
    <xf numFmtId="20" fontId="5" fillId="0" borderId="10" xfId="0" applyNumberFormat="1" applyFont="1" applyBorder="1" applyAlignment="1" applyProtection="1">
      <alignment horizontal="left" vertical="top" wrapText="1"/>
      <protection locked="0"/>
    </xf>
    <xf numFmtId="20" fontId="5" fillId="0" borderId="11" xfId="0" applyNumberFormat="1" applyFont="1" applyBorder="1" applyAlignment="1" applyProtection="1">
      <alignment horizontal="left" vertical="top" wrapText="1"/>
      <protection locked="0"/>
    </xf>
    <xf numFmtId="20" fontId="5" fillId="0" borderId="1" xfId="0" applyNumberFormat="1" applyFont="1" applyBorder="1" applyAlignment="1" applyProtection="1">
      <alignment horizontal="left" vertical="top" wrapText="1"/>
      <protection locked="0"/>
    </xf>
    <xf numFmtId="20" fontId="5" fillId="0" borderId="12" xfId="0" applyNumberFormat="1"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0.44</c:v>
                </c:pt>
                <c:pt idx="1">
                  <c:v>0.28999999999999998</c:v>
                </c:pt>
                <c:pt idx="2">
                  <c:v>0.83</c:v>
                </c:pt>
                <c:pt idx="3">
                  <c:v>0.14000000000000001</c:v>
                </c:pt>
                <c:pt idx="4">
                  <c:v>0.56999999999999995</c:v>
                </c:pt>
              </c:numCache>
            </c:numRef>
          </c:val>
          <c:extLst xmlns:c16r2="http://schemas.microsoft.com/office/drawing/2015/06/chart">
            <c:ext xmlns:c16="http://schemas.microsoft.com/office/drawing/2014/chart" uri="{C3380CC4-5D6E-409C-BE32-E72D297353CC}">
              <c16:uniqueId val="{00000000-8E1B-4B6E-8C29-1F6DBE2CE894}"/>
            </c:ext>
          </c:extLst>
        </c:ser>
        <c:dLbls>
          <c:showLegendKey val="0"/>
          <c:showVal val="0"/>
          <c:showCatName val="0"/>
          <c:showSerName val="0"/>
          <c:showPercent val="0"/>
          <c:showBubbleSize val="0"/>
        </c:dLbls>
        <c:gapWidth val="150"/>
        <c:axId val="191868928"/>
        <c:axId val="19187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8E1B-4B6E-8C29-1F6DBE2CE894}"/>
            </c:ext>
          </c:extLst>
        </c:ser>
        <c:dLbls>
          <c:showLegendKey val="0"/>
          <c:showVal val="0"/>
          <c:showCatName val="0"/>
          <c:showSerName val="0"/>
          <c:showPercent val="0"/>
          <c:showBubbleSize val="0"/>
        </c:dLbls>
        <c:marker val="1"/>
        <c:smooth val="0"/>
        <c:axId val="191868928"/>
        <c:axId val="191870848"/>
      </c:lineChart>
      <c:dateAx>
        <c:axId val="191868928"/>
        <c:scaling>
          <c:orientation val="minMax"/>
        </c:scaling>
        <c:delete val="1"/>
        <c:axPos val="b"/>
        <c:numFmt formatCode="ge" sourceLinked="1"/>
        <c:majorTickMark val="none"/>
        <c:minorTickMark val="none"/>
        <c:tickLblPos val="none"/>
        <c:crossAx val="191870848"/>
        <c:crosses val="autoZero"/>
        <c:auto val="1"/>
        <c:lblOffset val="100"/>
        <c:baseTimeUnit val="years"/>
      </c:dateAx>
      <c:valAx>
        <c:axId val="1918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70.56</c:v>
                </c:pt>
                <c:pt idx="1">
                  <c:v>69.099999999999994</c:v>
                </c:pt>
                <c:pt idx="2">
                  <c:v>66.78</c:v>
                </c:pt>
                <c:pt idx="3">
                  <c:v>62.79</c:v>
                </c:pt>
                <c:pt idx="4">
                  <c:v>62.07</c:v>
                </c:pt>
              </c:numCache>
            </c:numRef>
          </c:val>
          <c:extLst xmlns:c16r2="http://schemas.microsoft.com/office/drawing/2015/06/chart">
            <c:ext xmlns:c16="http://schemas.microsoft.com/office/drawing/2014/chart" uri="{C3380CC4-5D6E-409C-BE32-E72D297353CC}">
              <c16:uniqueId val="{00000000-13E6-4D9C-AB0E-68D08C1C7FC0}"/>
            </c:ext>
          </c:extLst>
        </c:ser>
        <c:dLbls>
          <c:showLegendKey val="0"/>
          <c:showVal val="0"/>
          <c:showCatName val="0"/>
          <c:showSerName val="0"/>
          <c:showPercent val="0"/>
          <c:showBubbleSize val="0"/>
        </c:dLbls>
        <c:gapWidth val="150"/>
        <c:axId val="185524224"/>
        <c:axId val="18552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13E6-4D9C-AB0E-68D08C1C7FC0}"/>
            </c:ext>
          </c:extLst>
        </c:ser>
        <c:dLbls>
          <c:showLegendKey val="0"/>
          <c:showVal val="0"/>
          <c:showCatName val="0"/>
          <c:showSerName val="0"/>
          <c:showPercent val="0"/>
          <c:showBubbleSize val="0"/>
        </c:dLbls>
        <c:marker val="1"/>
        <c:smooth val="0"/>
        <c:axId val="185524224"/>
        <c:axId val="185526144"/>
      </c:lineChart>
      <c:dateAx>
        <c:axId val="185524224"/>
        <c:scaling>
          <c:orientation val="minMax"/>
        </c:scaling>
        <c:delete val="1"/>
        <c:axPos val="b"/>
        <c:numFmt formatCode="ge" sourceLinked="1"/>
        <c:majorTickMark val="none"/>
        <c:minorTickMark val="none"/>
        <c:tickLblPos val="none"/>
        <c:crossAx val="185526144"/>
        <c:crosses val="autoZero"/>
        <c:auto val="1"/>
        <c:lblOffset val="100"/>
        <c:baseTimeUnit val="years"/>
      </c:dateAx>
      <c:valAx>
        <c:axId val="1855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91.05</c:v>
                </c:pt>
                <c:pt idx="1">
                  <c:v>93</c:v>
                </c:pt>
                <c:pt idx="2">
                  <c:v>92.28</c:v>
                </c:pt>
                <c:pt idx="3">
                  <c:v>97.52</c:v>
                </c:pt>
                <c:pt idx="4">
                  <c:v>96.97</c:v>
                </c:pt>
              </c:numCache>
            </c:numRef>
          </c:val>
          <c:extLst xmlns:c16r2="http://schemas.microsoft.com/office/drawing/2015/06/chart">
            <c:ext xmlns:c16="http://schemas.microsoft.com/office/drawing/2014/chart" uri="{C3380CC4-5D6E-409C-BE32-E72D297353CC}">
              <c16:uniqueId val="{00000000-7CE4-4984-8E09-9C654111792C}"/>
            </c:ext>
          </c:extLst>
        </c:ser>
        <c:dLbls>
          <c:showLegendKey val="0"/>
          <c:showVal val="0"/>
          <c:showCatName val="0"/>
          <c:showSerName val="0"/>
          <c:showPercent val="0"/>
          <c:showBubbleSize val="0"/>
        </c:dLbls>
        <c:gapWidth val="150"/>
        <c:axId val="220090752"/>
        <c:axId val="22009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7CE4-4984-8E09-9C654111792C}"/>
            </c:ext>
          </c:extLst>
        </c:ser>
        <c:dLbls>
          <c:showLegendKey val="0"/>
          <c:showVal val="0"/>
          <c:showCatName val="0"/>
          <c:showSerName val="0"/>
          <c:showPercent val="0"/>
          <c:showBubbleSize val="0"/>
        </c:dLbls>
        <c:marker val="1"/>
        <c:smooth val="0"/>
        <c:axId val="220090752"/>
        <c:axId val="220092672"/>
      </c:lineChart>
      <c:dateAx>
        <c:axId val="220090752"/>
        <c:scaling>
          <c:orientation val="minMax"/>
        </c:scaling>
        <c:delete val="1"/>
        <c:axPos val="b"/>
        <c:numFmt formatCode="ge" sourceLinked="1"/>
        <c:majorTickMark val="none"/>
        <c:minorTickMark val="none"/>
        <c:tickLblPos val="none"/>
        <c:crossAx val="220092672"/>
        <c:crosses val="autoZero"/>
        <c:auto val="1"/>
        <c:lblOffset val="100"/>
        <c:baseTimeUnit val="years"/>
      </c:dateAx>
      <c:valAx>
        <c:axId val="2200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97.65</c:v>
                </c:pt>
                <c:pt idx="1">
                  <c:v>95.14</c:v>
                </c:pt>
                <c:pt idx="2">
                  <c:v>90.35</c:v>
                </c:pt>
                <c:pt idx="3">
                  <c:v>102.07</c:v>
                </c:pt>
                <c:pt idx="4">
                  <c:v>101.66</c:v>
                </c:pt>
              </c:numCache>
            </c:numRef>
          </c:val>
          <c:extLst xmlns:c16r2="http://schemas.microsoft.com/office/drawing/2015/06/chart">
            <c:ext xmlns:c16="http://schemas.microsoft.com/office/drawing/2014/chart" uri="{C3380CC4-5D6E-409C-BE32-E72D297353CC}">
              <c16:uniqueId val="{00000000-7F8D-460D-811F-0EC00A94856B}"/>
            </c:ext>
          </c:extLst>
        </c:ser>
        <c:dLbls>
          <c:showLegendKey val="0"/>
          <c:showVal val="0"/>
          <c:showCatName val="0"/>
          <c:showSerName val="0"/>
          <c:showPercent val="0"/>
          <c:showBubbleSize val="0"/>
        </c:dLbls>
        <c:gapWidth val="150"/>
        <c:axId val="191930752"/>
        <c:axId val="19193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7F8D-460D-811F-0EC00A94856B}"/>
            </c:ext>
          </c:extLst>
        </c:ser>
        <c:dLbls>
          <c:showLegendKey val="0"/>
          <c:showVal val="0"/>
          <c:showCatName val="0"/>
          <c:showSerName val="0"/>
          <c:showPercent val="0"/>
          <c:showBubbleSize val="0"/>
        </c:dLbls>
        <c:marker val="1"/>
        <c:smooth val="0"/>
        <c:axId val="191930752"/>
        <c:axId val="191932672"/>
      </c:lineChart>
      <c:dateAx>
        <c:axId val="191930752"/>
        <c:scaling>
          <c:orientation val="minMax"/>
        </c:scaling>
        <c:delete val="1"/>
        <c:axPos val="b"/>
        <c:numFmt formatCode="ge" sourceLinked="1"/>
        <c:majorTickMark val="none"/>
        <c:minorTickMark val="none"/>
        <c:tickLblPos val="none"/>
        <c:crossAx val="191932672"/>
        <c:crosses val="autoZero"/>
        <c:auto val="1"/>
        <c:lblOffset val="100"/>
        <c:baseTimeUnit val="years"/>
      </c:dateAx>
      <c:valAx>
        <c:axId val="191932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9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47.21</c:v>
                </c:pt>
                <c:pt idx="1">
                  <c:v>48.48</c:v>
                </c:pt>
                <c:pt idx="2">
                  <c:v>49.81</c:v>
                </c:pt>
                <c:pt idx="3">
                  <c:v>50.97</c:v>
                </c:pt>
                <c:pt idx="4">
                  <c:v>51.83</c:v>
                </c:pt>
              </c:numCache>
            </c:numRef>
          </c:val>
          <c:extLst xmlns:c16r2="http://schemas.microsoft.com/office/drawing/2015/06/chart">
            <c:ext xmlns:c16="http://schemas.microsoft.com/office/drawing/2014/chart" uri="{C3380CC4-5D6E-409C-BE32-E72D297353CC}">
              <c16:uniqueId val="{00000000-26FC-4C3F-9AA5-491F0F0A1C3D}"/>
            </c:ext>
          </c:extLst>
        </c:ser>
        <c:dLbls>
          <c:showLegendKey val="0"/>
          <c:showVal val="0"/>
          <c:showCatName val="0"/>
          <c:showSerName val="0"/>
          <c:showPercent val="0"/>
          <c:showBubbleSize val="0"/>
        </c:dLbls>
        <c:gapWidth val="150"/>
        <c:axId val="191959808"/>
        <c:axId val="19196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26FC-4C3F-9AA5-491F0F0A1C3D}"/>
            </c:ext>
          </c:extLst>
        </c:ser>
        <c:dLbls>
          <c:showLegendKey val="0"/>
          <c:showVal val="0"/>
          <c:showCatName val="0"/>
          <c:showSerName val="0"/>
          <c:showPercent val="0"/>
          <c:showBubbleSize val="0"/>
        </c:dLbls>
        <c:marker val="1"/>
        <c:smooth val="0"/>
        <c:axId val="191959808"/>
        <c:axId val="191961728"/>
      </c:lineChart>
      <c:dateAx>
        <c:axId val="191959808"/>
        <c:scaling>
          <c:orientation val="minMax"/>
        </c:scaling>
        <c:delete val="1"/>
        <c:axPos val="b"/>
        <c:numFmt formatCode="ge" sourceLinked="1"/>
        <c:majorTickMark val="none"/>
        <c:minorTickMark val="none"/>
        <c:tickLblPos val="none"/>
        <c:crossAx val="191961728"/>
        <c:crosses val="autoZero"/>
        <c:auto val="1"/>
        <c:lblOffset val="100"/>
        <c:baseTimeUnit val="years"/>
      </c:dateAx>
      <c:valAx>
        <c:axId val="1919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9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9.16</c:v>
                </c:pt>
                <c:pt idx="1">
                  <c:v>4.13</c:v>
                </c:pt>
                <c:pt idx="2">
                  <c:v>4.71</c:v>
                </c:pt>
                <c:pt idx="3">
                  <c:v>5.18</c:v>
                </c:pt>
                <c:pt idx="4">
                  <c:v>6.73</c:v>
                </c:pt>
              </c:numCache>
            </c:numRef>
          </c:val>
          <c:extLst xmlns:c16r2="http://schemas.microsoft.com/office/drawing/2015/06/chart">
            <c:ext xmlns:c16="http://schemas.microsoft.com/office/drawing/2014/chart" uri="{C3380CC4-5D6E-409C-BE32-E72D297353CC}">
              <c16:uniqueId val="{00000000-A564-499F-8E5D-36F41D72F04E}"/>
            </c:ext>
          </c:extLst>
        </c:ser>
        <c:dLbls>
          <c:showLegendKey val="0"/>
          <c:showVal val="0"/>
          <c:showCatName val="0"/>
          <c:showSerName val="0"/>
          <c:showPercent val="0"/>
          <c:showBubbleSize val="0"/>
        </c:dLbls>
        <c:gapWidth val="150"/>
        <c:axId val="192070784"/>
        <c:axId val="19207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A564-499F-8E5D-36F41D72F04E}"/>
            </c:ext>
          </c:extLst>
        </c:ser>
        <c:dLbls>
          <c:showLegendKey val="0"/>
          <c:showVal val="0"/>
          <c:showCatName val="0"/>
          <c:showSerName val="0"/>
          <c:showPercent val="0"/>
          <c:showBubbleSize val="0"/>
        </c:dLbls>
        <c:marker val="1"/>
        <c:smooth val="0"/>
        <c:axId val="192070784"/>
        <c:axId val="192072704"/>
      </c:lineChart>
      <c:dateAx>
        <c:axId val="192070784"/>
        <c:scaling>
          <c:orientation val="minMax"/>
        </c:scaling>
        <c:delete val="1"/>
        <c:axPos val="b"/>
        <c:numFmt formatCode="ge" sourceLinked="1"/>
        <c:majorTickMark val="none"/>
        <c:minorTickMark val="none"/>
        <c:tickLblPos val="none"/>
        <c:crossAx val="192072704"/>
        <c:crosses val="autoZero"/>
        <c:auto val="1"/>
        <c:lblOffset val="100"/>
        <c:baseTimeUnit val="years"/>
      </c:dateAx>
      <c:valAx>
        <c:axId val="1920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66-4FC2-9779-E901CAC6D1DE}"/>
            </c:ext>
          </c:extLst>
        </c:ser>
        <c:dLbls>
          <c:showLegendKey val="0"/>
          <c:showVal val="0"/>
          <c:showCatName val="0"/>
          <c:showSerName val="0"/>
          <c:showPercent val="0"/>
          <c:showBubbleSize val="0"/>
        </c:dLbls>
        <c:gapWidth val="150"/>
        <c:axId val="192124800"/>
        <c:axId val="19212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A266-4FC2-9779-E901CAC6D1DE}"/>
            </c:ext>
          </c:extLst>
        </c:ser>
        <c:dLbls>
          <c:showLegendKey val="0"/>
          <c:showVal val="0"/>
          <c:showCatName val="0"/>
          <c:showSerName val="0"/>
          <c:showPercent val="0"/>
          <c:showBubbleSize val="0"/>
        </c:dLbls>
        <c:marker val="1"/>
        <c:smooth val="0"/>
        <c:axId val="192124800"/>
        <c:axId val="192126976"/>
      </c:lineChart>
      <c:dateAx>
        <c:axId val="192124800"/>
        <c:scaling>
          <c:orientation val="minMax"/>
        </c:scaling>
        <c:delete val="1"/>
        <c:axPos val="b"/>
        <c:numFmt formatCode="ge" sourceLinked="1"/>
        <c:majorTickMark val="none"/>
        <c:minorTickMark val="none"/>
        <c:tickLblPos val="none"/>
        <c:crossAx val="192126976"/>
        <c:crosses val="autoZero"/>
        <c:auto val="1"/>
        <c:lblOffset val="100"/>
        <c:baseTimeUnit val="years"/>
      </c:dateAx>
      <c:valAx>
        <c:axId val="192126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1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492.41</c:v>
                </c:pt>
                <c:pt idx="1">
                  <c:v>539.78</c:v>
                </c:pt>
                <c:pt idx="2">
                  <c:v>607.55999999999995</c:v>
                </c:pt>
                <c:pt idx="3">
                  <c:v>465.8</c:v>
                </c:pt>
                <c:pt idx="4">
                  <c:v>422.48</c:v>
                </c:pt>
              </c:numCache>
            </c:numRef>
          </c:val>
          <c:extLst xmlns:c16r2="http://schemas.microsoft.com/office/drawing/2015/06/chart">
            <c:ext xmlns:c16="http://schemas.microsoft.com/office/drawing/2014/chart" uri="{C3380CC4-5D6E-409C-BE32-E72D297353CC}">
              <c16:uniqueId val="{00000000-D9C3-4FFB-BDF9-D6EF9410A29A}"/>
            </c:ext>
          </c:extLst>
        </c:ser>
        <c:dLbls>
          <c:showLegendKey val="0"/>
          <c:showVal val="0"/>
          <c:showCatName val="0"/>
          <c:showSerName val="0"/>
          <c:showPercent val="0"/>
          <c:showBubbleSize val="0"/>
        </c:dLbls>
        <c:gapWidth val="150"/>
        <c:axId val="177047808"/>
        <c:axId val="17706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D9C3-4FFB-BDF9-D6EF9410A29A}"/>
            </c:ext>
          </c:extLst>
        </c:ser>
        <c:dLbls>
          <c:showLegendKey val="0"/>
          <c:showVal val="0"/>
          <c:showCatName val="0"/>
          <c:showSerName val="0"/>
          <c:showPercent val="0"/>
          <c:showBubbleSize val="0"/>
        </c:dLbls>
        <c:marker val="1"/>
        <c:smooth val="0"/>
        <c:axId val="177047808"/>
        <c:axId val="177062272"/>
      </c:lineChart>
      <c:dateAx>
        <c:axId val="177047808"/>
        <c:scaling>
          <c:orientation val="minMax"/>
        </c:scaling>
        <c:delete val="1"/>
        <c:axPos val="b"/>
        <c:numFmt formatCode="ge" sourceLinked="1"/>
        <c:majorTickMark val="none"/>
        <c:minorTickMark val="none"/>
        <c:tickLblPos val="none"/>
        <c:crossAx val="177062272"/>
        <c:crosses val="autoZero"/>
        <c:auto val="1"/>
        <c:lblOffset val="100"/>
        <c:baseTimeUnit val="years"/>
      </c:dateAx>
      <c:valAx>
        <c:axId val="17706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04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257.29000000000002</c:v>
                </c:pt>
                <c:pt idx="1">
                  <c:v>249.69</c:v>
                </c:pt>
                <c:pt idx="2">
                  <c:v>260.85000000000002</c:v>
                </c:pt>
                <c:pt idx="3">
                  <c:v>250.64</c:v>
                </c:pt>
                <c:pt idx="4">
                  <c:v>247.63</c:v>
                </c:pt>
              </c:numCache>
            </c:numRef>
          </c:val>
          <c:extLst xmlns:c16r2="http://schemas.microsoft.com/office/drawing/2015/06/chart">
            <c:ext xmlns:c16="http://schemas.microsoft.com/office/drawing/2014/chart" uri="{C3380CC4-5D6E-409C-BE32-E72D297353CC}">
              <c16:uniqueId val="{00000000-F356-4E00-966D-FA8D233188B0}"/>
            </c:ext>
          </c:extLst>
        </c:ser>
        <c:dLbls>
          <c:showLegendKey val="0"/>
          <c:showVal val="0"/>
          <c:showCatName val="0"/>
          <c:showSerName val="0"/>
          <c:showPercent val="0"/>
          <c:showBubbleSize val="0"/>
        </c:dLbls>
        <c:gapWidth val="150"/>
        <c:axId val="179247744"/>
        <c:axId val="17925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F356-4E00-966D-FA8D233188B0}"/>
            </c:ext>
          </c:extLst>
        </c:ser>
        <c:dLbls>
          <c:showLegendKey val="0"/>
          <c:showVal val="0"/>
          <c:showCatName val="0"/>
          <c:showSerName val="0"/>
          <c:showPercent val="0"/>
          <c:showBubbleSize val="0"/>
        </c:dLbls>
        <c:marker val="1"/>
        <c:smooth val="0"/>
        <c:axId val="179247744"/>
        <c:axId val="179254016"/>
      </c:lineChart>
      <c:dateAx>
        <c:axId val="179247744"/>
        <c:scaling>
          <c:orientation val="minMax"/>
        </c:scaling>
        <c:delete val="1"/>
        <c:axPos val="b"/>
        <c:numFmt formatCode="ge" sourceLinked="1"/>
        <c:majorTickMark val="none"/>
        <c:minorTickMark val="none"/>
        <c:tickLblPos val="none"/>
        <c:crossAx val="179254016"/>
        <c:crosses val="autoZero"/>
        <c:auto val="1"/>
        <c:lblOffset val="100"/>
        <c:baseTimeUnit val="years"/>
      </c:dateAx>
      <c:valAx>
        <c:axId val="179254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2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94.59</c:v>
                </c:pt>
                <c:pt idx="1">
                  <c:v>91.92</c:v>
                </c:pt>
                <c:pt idx="2">
                  <c:v>86.69</c:v>
                </c:pt>
                <c:pt idx="3">
                  <c:v>98.53</c:v>
                </c:pt>
                <c:pt idx="4">
                  <c:v>98.42</c:v>
                </c:pt>
              </c:numCache>
            </c:numRef>
          </c:val>
          <c:extLst xmlns:c16r2="http://schemas.microsoft.com/office/drawing/2015/06/chart">
            <c:ext xmlns:c16="http://schemas.microsoft.com/office/drawing/2014/chart" uri="{C3380CC4-5D6E-409C-BE32-E72D297353CC}">
              <c16:uniqueId val="{00000000-6FE9-4F19-8902-A072FC59171C}"/>
            </c:ext>
          </c:extLst>
        </c:ser>
        <c:dLbls>
          <c:showLegendKey val="0"/>
          <c:showVal val="0"/>
          <c:showCatName val="0"/>
          <c:showSerName val="0"/>
          <c:showPercent val="0"/>
          <c:showBubbleSize val="0"/>
        </c:dLbls>
        <c:gapWidth val="150"/>
        <c:axId val="186022912"/>
        <c:axId val="18603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6FE9-4F19-8902-A072FC59171C}"/>
            </c:ext>
          </c:extLst>
        </c:ser>
        <c:dLbls>
          <c:showLegendKey val="0"/>
          <c:showVal val="0"/>
          <c:showCatName val="0"/>
          <c:showSerName val="0"/>
          <c:showPercent val="0"/>
          <c:showBubbleSize val="0"/>
        </c:dLbls>
        <c:marker val="1"/>
        <c:smooth val="0"/>
        <c:axId val="186022912"/>
        <c:axId val="186037376"/>
      </c:lineChart>
      <c:dateAx>
        <c:axId val="186022912"/>
        <c:scaling>
          <c:orientation val="minMax"/>
        </c:scaling>
        <c:delete val="1"/>
        <c:axPos val="b"/>
        <c:numFmt formatCode="ge" sourceLinked="1"/>
        <c:majorTickMark val="none"/>
        <c:minorTickMark val="none"/>
        <c:tickLblPos val="none"/>
        <c:crossAx val="186037376"/>
        <c:crosses val="autoZero"/>
        <c:auto val="1"/>
        <c:lblOffset val="100"/>
        <c:baseTimeUnit val="years"/>
      </c:dateAx>
      <c:valAx>
        <c:axId val="1860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149.49</c:v>
                </c:pt>
                <c:pt idx="1">
                  <c:v>154.22999999999999</c:v>
                </c:pt>
                <c:pt idx="2">
                  <c:v>160.74</c:v>
                </c:pt>
                <c:pt idx="3">
                  <c:v>141.22999999999999</c:v>
                </c:pt>
                <c:pt idx="4">
                  <c:v>141.22</c:v>
                </c:pt>
              </c:numCache>
            </c:numRef>
          </c:val>
          <c:extLst xmlns:c16r2="http://schemas.microsoft.com/office/drawing/2015/06/chart">
            <c:ext xmlns:c16="http://schemas.microsoft.com/office/drawing/2014/chart" uri="{C3380CC4-5D6E-409C-BE32-E72D297353CC}">
              <c16:uniqueId val="{00000000-4127-4AE0-9A37-B6EF1DA44EC9}"/>
            </c:ext>
          </c:extLst>
        </c:ser>
        <c:dLbls>
          <c:showLegendKey val="0"/>
          <c:showVal val="0"/>
          <c:showCatName val="0"/>
          <c:showSerName val="0"/>
          <c:showPercent val="0"/>
          <c:showBubbleSize val="0"/>
        </c:dLbls>
        <c:gapWidth val="150"/>
        <c:axId val="185478528"/>
        <c:axId val="18548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4127-4AE0-9A37-B6EF1DA44EC9}"/>
            </c:ext>
          </c:extLst>
        </c:ser>
        <c:dLbls>
          <c:showLegendKey val="0"/>
          <c:showVal val="0"/>
          <c:showCatName val="0"/>
          <c:showSerName val="0"/>
          <c:showPercent val="0"/>
          <c:showBubbleSize val="0"/>
        </c:dLbls>
        <c:marker val="1"/>
        <c:smooth val="0"/>
        <c:axId val="185478528"/>
        <c:axId val="185480704"/>
      </c:lineChart>
      <c:dateAx>
        <c:axId val="185478528"/>
        <c:scaling>
          <c:orientation val="minMax"/>
        </c:scaling>
        <c:delete val="1"/>
        <c:axPos val="b"/>
        <c:numFmt formatCode="ge" sourceLinked="1"/>
        <c:majorTickMark val="none"/>
        <c:minorTickMark val="none"/>
        <c:tickLblPos val="none"/>
        <c:crossAx val="185480704"/>
        <c:crosses val="autoZero"/>
        <c:auto val="1"/>
        <c:lblOffset val="100"/>
        <c:baseTimeUnit val="years"/>
      </c:dateAx>
      <c:valAx>
        <c:axId val="1854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埼玉県　川島町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20294</v>
      </c>
      <c r="AM8" s="60"/>
      <c r="AN8" s="60"/>
      <c r="AO8" s="60"/>
      <c r="AP8" s="60"/>
      <c r="AQ8" s="60"/>
      <c r="AR8" s="60"/>
      <c r="AS8" s="60"/>
      <c r="AT8" s="51">
        <f>データ!$S$6</f>
        <v>41.63</v>
      </c>
      <c r="AU8" s="52"/>
      <c r="AV8" s="52"/>
      <c r="AW8" s="52"/>
      <c r="AX8" s="52"/>
      <c r="AY8" s="52"/>
      <c r="AZ8" s="52"/>
      <c r="BA8" s="52"/>
      <c r="BB8" s="53">
        <f>データ!$T$6</f>
        <v>487.48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75.989999999999995</v>
      </c>
      <c r="J10" s="52"/>
      <c r="K10" s="52"/>
      <c r="L10" s="52"/>
      <c r="M10" s="52"/>
      <c r="N10" s="52"/>
      <c r="O10" s="63"/>
      <c r="P10" s="53">
        <f>データ!$P$6</f>
        <v>99.94</v>
      </c>
      <c r="Q10" s="53"/>
      <c r="R10" s="53"/>
      <c r="S10" s="53"/>
      <c r="T10" s="53"/>
      <c r="U10" s="53"/>
      <c r="V10" s="53"/>
      <c r="W10" s="60">
        <f>データ!$Q$6</f>
        <v>1931</v>
      </c>
      <c r="X10" s="60"/>
      <c r="Y10" s="60"/>
      <c r="Z10" s="60"/>
      <c r="AA10" s="60"/>
      <c r="AB10" s="60"/>
      <c r="AC10" s="60"/>
      <c r="AD10" s="2"/>
      <c r="AE10" s="2"/>
      <c r="AF10" s="2"/>
      <c r="AG10" s="2"/>
      <c r="AH10" s="4"/>
      <c r="AI10" s="4"/>
      <c r="AJ10" s="4"/>
      <c r="AK10" s="4"/>
      <c r="AL10" s="60">
        <f>データ!$U$6</f>
        <v>20176</v>
      </c>
      <c r="AM10" s="60"/>
      <c r="AN10" s="60"/>
      <c r="AO10" s="60"/>
      <c r="AP10" s="60"/>
      <c r="AQ10" s="60"/>
      <c r="AR10" s="60"/>
      <c r="AS10" s="60"/>
      <c r="AT10" s="51">
        <f>データ!$V$6</f>
        <v>41.72</v>
      </c>
      <c r="AU10" s="52"/>
      <c r="AV10" s="52"/>
      <c r="AW10" s="52"/>
      <c r="AX10" s="52"/>
      <c r="AY10" s="52"/>
      <c r="AZ10" s="52"/>
      <c r="BA10" s="52"/>
      <c r="BB10" s="53">
        <f>データ!$W$6</f>
        <v>483.6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106</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107</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c3/b0P+bxeDDPUPCzY8ePXFWN/7u4G/CorwfRpplYesYT2QAF3dOqJHFTrGsqBJ9+eXBWV1duowWuMu2rpYDg==" saltValue="g7TN8vVg/YJspt0bSDMCp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113468</v>
      </c>
      <c r="D6" s="34">
        <f t="shared" si="3"/>
        <v>46</v>
      </c>
      <c r="E6" s="34">
        <f t="shared" si="3"/>
        <v>1</v>
      </c>
      <c r="F6" s="34">
        <f t="shared" si="3"/>
        <v>0</v>
      </c>
      <c r="G6" s="34">
        <f t="shared" si="3"/>
        <v>1</v>
      </c>
      <c r="H6" s="34" t="str">
        <f t="shared" si="3"/>
        <v>埼玉県　川島町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75.989999999999995</v>
      </c>
      <c r="P6" s="35">
        <f t="shared" si="3"/>
        <v>99.94</v>
      </c>
      <c r="Q6" s="35">
        <f t="shared" si="3"/>
        <v>1931</v>
      </c>
      <c r="R6" s="35">
        <f t="shared" si="3"/>
        <v>20294</v>
      </c>
      <c r="S6" s="35">
        <f t="shared" si="3"/>
        <v>41.63</v>
      </c>
      <c r="T6" s="35">
        <f t="shared" si="3"/>
        <v>487.48</v>
      </c>
      <c r="U6" s="35">
        <f t="shared" si="3"/>
        <v>20176</v>
      </c>
      <c r="V6" s="35">
        <f t="shared" si="3"/>
        <v>41.72</v>
      </c>
      <c r="W6" s="35">
        <f t="shared" si="3"/>
        <v>483.6</v>
      </c>
      <c r="X6" s="36">
        <f>IF(X7="",NA(),X7)</f>
        <v>97.65</v>
      </c>
      <c r="Y6" s="36">
        <f t="shared" ref="Y6:AG6" si="4">IF(Y7="",NA(),Y7)</f>
        <v>95.14</v>
      </c>
      <c r="Z6" s="36">
        <f t="shared" si="4"/>
        <v>90.35</v>
      </c>
      <c r="AA6" s="36">
        <f t="shared" si="4"/>
        <v>102.07</v>
      </c>
      <c r="AB6" s="36">
        <f t="shared" si="4"/>
        <v>101.66</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492.41</v>
      </c>
      <c r="AU6" s="36">
        <f t="shared" ref="AU6:BC6" si="6">IF(AU7="",NA(),AU7)</f>
        <v>539.78</v>
      </c>
      <c r="AV6" s="36">
        <f t="shared" si="6"/>
        <v>607.55999999999995</v>
      </c>
      <c r="AW6" s="36">
        <f t="shared" si="6"/>
        <v>465.8</v>
      </c>
      <c r="AX6" s="36">
        <f t="shared" si="6"/>
        <v>422.48</v>
      </c>
      <c r="AY6" s="36">
        <f t="shared" si="6"/>
        <v>381.53</v>
      </c>
      <c r="AZ6" s="36">
        <f t="shared" si="6"/>
        <v>391.54</v>
      </c>
      <c r="BA6" s="36">
        <f t="shared" si="6"/>
        <v>384.34</v>
      </c>
      <c r="BB6" s="36">
        <f t="shared" si="6"/>
        <v>359.47</v>
      </c>
      <c r="BC6" s="36">
        <f t="shared" si="6"/>
        <v>369.69</v>
      </c>
      <c r="BD6" s="35" t="str">
        <f>IF(BD7="","",IF(BD7="-","【-】","【"&amp;SUBSTITUTE(TEXT(BD7,"#,##0.00"),"-","△")&amp;"】"))</f>
        <v>【261.93】</v>
      </c>
      <c r="BE6" s="36">
        <f>IF(BE7="",NA(),BE7)</f>
        <v>257.29000000000002</v>
      </c>
      <c r="BF6" s="36">
        <f t="shared" ref="BF6:BN6" si="7">IF(BF7="",NA(),BF7)</f>
        <v>249.69</v>
      </c>
      <c r="BG6" s="36">
        <f t="shared" si="7"/>
        <v>260.85000000000002</v>
      </c>
      <c r="BH6" s="36">
        <f t="shared" si="7"/>
        <v>250.64</v>
      </c>
      <c r="BI6" s="36">
        <f t="shared" si="7"/>
        <v>247.63</v>
      </c>
      <c r="BJ6" s="36">
        <f t="shared" si="7"/>
        <v>393.27</v>
      </c>
      <c r="BK6" s="36">
        <f t="shared" si="7"/>
        <v>386.97</v>
      </c>
      <c r="BL6" s="36">
        <f t="shared" si="7"/>
        <v>380.58</v>
      </c>
      <c r="BM6" s="36">
        <f t="shared" si="7"/>
        <v>401.79</v>
      </c>
      <c r="BN6" s="36">
        <f t="shared" si="7"/>
        <v>402.99</v>
      </c>
      <c r="BO6" s="35" t="str">
        <f>IF(BO7="","",IF(BO7="-","【-】","【"&amp;SUBSTITUTE(TEXT(BO7,"#,##0.00"),"-","△")&amp;"】"))</f>
        <v>【270.46】</v>
      </c>
      <c r="BP6" s="36">
        <f>IF(BP7="",NA(),BP7)</f>
        <v>94.59</v>
      </c>
      <c r="BQ6" s="36">
        <f t="shared" ref="BQ6:BY6" si="8">IF(BQ7="",NA(),BQ7)</f>
        <v>91.92</v>
      </c>
      <c r="BR6" s="36">
        <f t="shared" si="8"/>
        <v>86.69</v>
      </c>
      <c r="BS6" s="36">
        <f t="shared" si="8"/>
        <v>98.53</v>
      </c>
      <c r="BT6" s="36">
        <f t="shared" si="8"/>
        <v>98.42</v>
      </c>
      <c r="BU6" s="36">
        <f t="shared" si="8"/>
        <v>100.47</v>
      </c>
      <c r="BV6" s="36">
        <f t="shared" si="8"/>
        <v>101.72</v>
      </c>
      <c r="BW6" s="36">
        <f t="shared" si="8"/>
        <v>102.38</v>
      </c>
      <c r="BX6" s="36">
        <f t="shared" si="8"/>
        <v>100.12</v>
      </c>
      <c r="BY6" s="36">
        <f t="shared" si="8"/>
        <v>98.66</v>
      </c>
      <c r="BZ6" s="35" t="str">
        <f>IF(BZ7="","",IF(BZ7="-","【-】","【"&amp;SUBSTITUTE(TEXT(BZ7,"#,##0.00"),"-","△")&amp;"】"))</f>
        <v>【103.91】</v>
      </c>
      <c r="CA6" s="36">
        <f>IF(CA7="",NA(),CA7)</f>
        <v>149.49</v>
      </c>
      <c r="CB6" s="36">
        <f t="shared" ref="CB6:CJ6" si="9">IF(CB7="",NA(),CB7)</f>
        <v>154.22999999999999</v>
      </c>
      <c r="CC6" s="36">
        <f t="shared" si="9"/>
        <v>160.74</v>
      </c>
      <c r="CD6" s="36">
        <f t="shared" si="9"/>
        <v>141.22999999999999</v>
      </c>
      <c r="CE6" s="36">
        <f t="shared" si="9"/>
        <v>141.22</v>
      </c>
      <c r="CF6" s="36">
        <f t="shared" si="9"/>
        <v>169.82</v>
      </c>
      <c r="CG6" s="36">
        <f t="shared" si="9"/>
        <v>168.2</v>
      </c>
      <c r="CH6" s="36">
        <f t="shared" si="9"/>
        <v>168.67</v>
      </c>
      <c r="CI6" s="36">
        <f t="shared" si="9"/>
        <v>174.97</v>
      </c>
      <c r="CJ6" s="36">
        <f t="shared" si="9"/>
        <v>178.59</v>
      </c>
      <c r="CK6" s="35" t="str">
        <f>IF(CK7="","",IF(CK7="-","【-】","【"&amp;SUBSTITUTE(TEXT(CK7,"#,##0.00"),"-","△")&amp;"】"))</f>
        <v>【167.11】</v>
      </c>
      <c r="CL6" s="36">
        <f>IF(CL7="",NA(),CL7)</f>
        <v>70.56</v>
      </c>
      <c r="CM6" s="36">
        <f t="shared" ref="CM6:CU6" si="10">IF(CM7="",NA(),CM7)</f>
        <v>69.099999999999994</v>
      </c>
      <c r="CN6" s="36">
        <f t="shared" si="10"/>
        <v>66.78</v>
      </c>
      <c r="CO6" s="36">
        <f t="shared" si="10"/>
        <v>62.79</v>
      </c>
      <c r="CP6" s="36">
        <f t="shared" si="10"/>
        <v>62.07</v>
      </c>
      <c r="CQ6" s="36">
        <f t="shared" si="10"/>
        <v>55.13</v>
      </c>
      <c r="CR6" s="36">
        <f t="shared" si="10"/>
        <v>54.77</v>
      </c>
      <c r="CS6" s="36">
        <f t="shared" si="10"/>
        <v>54.92</v>
      </c>
      <c r="CT6" s="36">
        <f t="shared" si="10"/>
        <v>55.63</v>
      </c>
      <c r="CU6" s="36">
        <f t="shared" si="10"/>
        <v>55.03</v>
      </c>
      <c r="CV6" s="35" t="str">
        <f>IF(CV7="","",IF(CV7="-","【-】","【"&amp;SUBSTITUTE(TEXT(CV7,"#,##0.00"),"-","△")&amp;"】"))</f>
        <v>【60.27】</v>
      </c>
      <c r="CW6" s="36">
        <f>IF(CW7="",NA(),CW7)</f>
        <v>91.05</v>
      </c>
      <c r="CX6" s="36">
        <f t="shared" ref="CX6:DF6" si="11">IF(CX7="",NA(),CX7)</f>
        <v>93</v>
      </c>
      <c r="CY6" s="36">
        <f t="shared" si="11"/>
        <v>92.28</v>
      </c>
      <c r="CZ6" s="36">
        <f t="shared" si="11"/>
        <v>97.52</v>
      </c>
      <c r="DA6" s="36">
        <f t="shared" si="11"/>
        <v>96.97</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47.21</v>
      </c>
      <c r="DI6" s="36">
        <f t="shared" ref="DI6:DQ6" si="12">IF(DI7="",NA(),DI7)</f>
        <v>48.48</v>
      </c>
      <c r="DJ6" s="36">
        <f t="shared" si="12"/>
        <v>49.81</v>
      </c>
      <c r="DK6" s="36">
        <f t="shared" si="12"/>
        <v>50.97</v>
      </c>
      <c r="DL6" s="36">
        <f t="shared" si="12"/>
        <v>51.83</v>
      </c>
      <c r="DM6" s="36">
        <f t="shared" si="12"/>
        <v>46.66</v>
      </c>
      <c r="DN6" s="36">
        <f t="shared" si="12"/>
        <v>47.46</v>
      </c>
      <c r="DO6" s="36">
        <f t="shared" si="12"/>
        <v>48.49</v>
      </c>
      <c r="DP6" s="36">
        <f t="shared" si="12"/>
        <v>48.05</v>
      </c>
      <c r="DQ6" s="36">
        <f t="shared" si="12"/>
        <v>48.87</v>
      </c>
      <c r="DR6" s="35" t="str">
        <f>IF(DR7="","",IF(DR7="-","【-】","【"&amp;SUBSTITUTE(TEXT(DR7,"#,##0.00"),"-","△")&amp;"】"))</f>
        <v>【48.85】</v>
      </c>
      <c r="DS6" s="36">
        <f>IF(DS7="",NA(),DS7)</f>
        <v>9.16</v>
      </c>
      <c r="DT6" s="36">
        <f t="shared" ref="DT6:EB6" si="13">IF(DT7="",NA(),DT7)</f>
        <v>4.13</v>
      </c>
      <c r="DU6" s="36">
        <f t="shared" si="13"/>
        <v>4.71</v>
      </c>
      <c r="DV6" s="36">
        <f t="shared" si="13"/>
        <v>5.18</v>
      </c>
      <c r="DW6" s="36">
        <f t="shared" si="13"/>
        <v>6.73</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0.44</v>
      </c>
      <c r="EE6" s="36">
        <f t="shared" ref="EE6:EM6" si="14">IF(EE7="",NA(),EE7)</f>
        <v>0.28999999999999998</v>
      </c>
      <c r="EF6" s="36">
        <f t="shared" si="14"/>
        <v>0.83</v>
      </c>
      <c r="EG6" s="36">
        <f t="shared" si="14"/>
        <v>0.14000000000000001</v>
      </c>
      <c r="EH6" s="36">
        <f t="shared" si="14"/>
        <v>0.56999999999999995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113468</v>
      </c>
      <c r="D7" s="38">
        <v>46</v>
      </c>
      <c r="E7" s="38">
        <v>1</v>
      </c>
      <c r="F7" s="38">
        <v>0</v>
      </c>
      <c r="G7" s="38">
        <v>1</v>
      </c>
      <c r="H7" s="38" t="s">
        <v>93</v>
      </c>
      <c r="I7" s="38" t="s">
        <v>94</v>
      </c>
      <c r="J7" s="38" t="s">
        <v>95</v>
      </c>
      <c r="K7" s="38" t="s">
        <v>96</v>
      </c>
      <c r="L7" s="38" t="s">
        <v>97</v>
      </c>
      <c r="M7" s="38" t="s">
        <v>98</v>
      </c>
      <c r="N7" s="39" t="s">
        <v>99</v>
      </c>
      <c r="O7" s="39">
        <v>75.989999999999995</v>
      </c>
      <c r="P7" s="39">
        <v>99.94</v>
      </c>
      <c r="Q7" s="39">
        <v>1931</v>
      </c>
      <c r="R7" s="39">
        <v>20294</v>
      </c>
      <c r="S7" s="39">
        <v>41.63</v>
      </c>
      <c r="T7" s="39">
        <v>487.48</v>
      </c>
      <c r="U7" s="39">
        <v>20176</v>
      </c>
      <c r="V7" s="39">
        <v>41.72</v>
      </c>
      <c r="W7" s="39">
        <v>483.6</v>
      </c>
      <c r="X7" s="39">
        <v>97.65</v>
      </c>
      <c r="Y7" s="39">
        <v>95.14</v>
      </c>
      <c r="Z7" s="39">
        <v>90.35</v>
      </c>
      <c r="AA7" s="39">
        <v>102.07</v>
      </c>
      <c r="AB7" s="39">
        <v>101.66</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492.41</v>
      </c>
      <c r="AU7" s="39">
        <v>539.78</v>
      </c>
      <c r="AV7" s="39">
        <v>607.55999999999995</v>
      </c>
      <c r="AW7" s="39">
        <v>465.8</v>
      </c>
      <c r="AX7" s="39">
        <v>422.48</v>
      </c>
      <c r="AY7" s="39">
        <v>381.53</v>
      </c>
      <c r="AZ7" s="39">
        <v>391.54</v>
      </c>
      <c r="BA7" s="39">
        <v>384.34</v>
      </c>
      <c r="BB7" s="39">
        <v>359.47</v>
      </c>
      <c r="BC7" s="39">
        <v>369.69</v>
      </c>
      <c r="BD7" s="39">
        <v>261.93</v>
      </c>
      <c r="BE7" s="39">
        <v>257.29000000000002</v>
      </c>
      <c r="BF7" s="39">
        <v>249.69</v>
      </c>
      <c r="BG7" s="39">
        <v>260.85000000000002</v>
      </c>
      <c r="BH7" s="39">
        <v>250.64</v>
      </c>
      <c r="BI7" s="39">
        <v>247.63</v>
      </c>
      <c r="BJ7" s="39">
        <v>393.27</v>
      </c>
      <c r="BK7" s="39">
        <v>386.97</v>
      </c>
      <c r="BL7" s="39">
        <v>380.58</v>
      </c>
      <c r="BM7" s="39">
        <v>401.79</v>
      </c>
      <c r="BN7" s="39">
        <v>402.99</v>
      </c>
      <c r="BO7" s="39">
        <v>270.45999999999998</v>
      </c>
      <c r="BP7" s="39">
        <v>94.59</v>
      </c>
      <c r="BQ7" s="39">
        <v>91.92</v>
      </c>
      <c r="BR7" s="39">
        <v>86.69</v>
      </c>
      <c r="BS7" s="39">
        <v>98.53</v>
      </c>
      <c r="BT7" s="39">
        <v>98.42</v>
      </c>
      <c r="BU7" s="39">
        <v>100.47</v>
      </c>
      <c r="BV7" s="39">
        <v>101.72</v>
      </c>
      <c r="BW7" s="39">
        <v>102.38</v>
      </c>
      <c r="BX7" s="39">
        <v>100.12</v>
      </c>
      <c r="BY7" s="39">
        <v>98.66</v>
      </c>
      <c r="BZ7" s="39">
        <v>103.91</v>
      </c>
      <c r="CA7" s="39">
        <v>149.49</v>
      </c>
      <c r="CB7" s="39">
        <v>154.22999999999999</v>
      </c>
      <c r="CC7" s="39">
        <v>160.74</v>
      </c>
      <c r="CD7" s="39">
        <v>141.22999999999999</v>
      </c>
      <c r="CE7" s="39">
        <v>141.22</v>
      </c>
      <c r="CF7" s="39">
        <v>169.82</v>
      </c>
      <c r="CG7" s="39">
        <v>168.2</v>
      </c>
      <c r="CH7" s="39">
        <v>168.67</v>
      </c>
      <c r="CI7" s="39">
        <v>174.97</v>
      </c>
      <c r="CJ7" s="39">
        <v>178.59</v>
      </c>
      <c r="CK7" s="39">
        <v>167.11</v>
      </c>
      <c r="CL7" s="39">
        <v>70.56</v>
      </c>
      <c r="CM7" s="39">
        <v>69.099999999999994</v>
      </c>
      <c r="CN7" s="39">
        <v>66.78</v>
      </c>
      <c r="CO7" s="39">
        <v>62.79</v>
      </c>
      <c r="CP7" s="39">
        <v>62.07</v>
      </c>
      <c r="CQ7" s="39">
        <v>55.13</v>
      </c>
      <c r="CR7" s="39">
        <v>54.77</v>
      </c>
      <c r="CS7" s="39">
        <v>54.92</v>
      </c>
      <c r="CT7" s="39">
        <v>55.63</v>
      </c>
      <c r="CU7" s="39">
        <v>55.03</v>
      </c>
      <c r="CV7" s="39">
        <v>60.27</v>
      </c>
      <c r="CW7" s="39">
        <v>91.05</v>
      </c>
      <c r="CX7" s="39">
        <v>93</v>
      </c>
      <c r="CY7" s="39">
        <v>92.28</v>
      </c>
      <c r="CZ7" s="39">
        <v>97.52</v>
      </c>
      <c r="DA7" s="39">
        <v>96.97</v>
      </c>
      <c r="DB7" s="39">
        <v>83</v>
      </c>
      <c r="DC7" s="39">
        <v>82.89</v>
      </c>
      <c r="DD7" s="39">
        <v>82.66</v>
      </c>
      <c r="DE7" s="39">
        <v>82.04</v>
      </c>
      <c r="DF7" s="39">
        <v>81.900000000000006</v>
      </c>
      <c r="DG7" s="39">
        <v>89.92</v>
      </c>
      <c r="DH7" s="39">
        <v>47.21</v>
      </c>
      <c r="DI7" s="39">
        <v>48.48</v>
      </c>
      <c r="DJ7" s="39">
        <v>49.81</v>
      </c>
      <c r="DK7" s="39">
        <v>50.97</v>
      </c>
      <c r="DL7" s="39">
        <v>51.83</v>
      </c>
      <c r="DM7" s="39">
        <v>46.66</v>
      </c>
      <c r="DN7" s="39">
        <v>47.46</v>
      </c>
      <c r="DO7" s="39">
        <v>48.49</v>
      </c>
      <c r="DP7" s="39">
        <v>48.05</v>
      </c>
      <c r="DQ7" s="39">
        <v>48.87</v>
      </c>
      <c r="DR7" s="39">
        <v>48.85</v>
      </c>
      <c r="DS7" s="39">
        <v>9.16</v>
      </c>
      <c r="DT7" s="39">
        <v>4.13</v>
      </c>
      <c r="DU7" s="39">
        <v>4.71</v>
      </c>
      <c r="DV7" s="39">
        <v>5.18</v>
      </c>
      <c r="DW7" s="39">
        <v>6.73</v>
      </c>
      <c r="DX7" s="39">
        <v>9.85</v>
      </c>
      <c r="DY7" s="39">
        <v>9.7100000000000009</v>
      </c>
      <c r="DZ7" s="39">
        <v>12.79</v>
      </c>
      <c r="EA7" s="39">
        <v>13.39</v>
      </c>
      <c r="EB7" s="39">
        <v>14.85</v>
      </c>
      <c r="EC7" s="39">
        <v>17.8</v>
      </c>
      <c r="ED7" s="39">
        <v>0.44</v>
      </c>
      <c r="EE7" s="39">
        <v>0.28999999999999998</v>
      </c>
      <c r="EF7" s="39">
        <v>0.83</v>
      </c>
      <c r="EG7" s="39">
        <v>0.14000000000000001</v>
      </c>
      <c r="EH7" s="39">
        <v>0.56999999999999995</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2020-01-28T02:41:11Z</cp:lastPrinted>
  <dcterms:created xsi:type="dcterms:W3CDTF">2019-12-05T04:12:38Z</dcterms:created>
  <dcterms:modified xsi:type="dcterms:W3CDTF">2020-02-03T02:28:32Z</dcterms:modified>
</cp:coreProperties>
</file>