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150.130\Public2\情報系　専用フォルダー\51_上下水道課\01_管理担当\20 他団体フォルダ\県\H31\市町村課\2020.1月\2020.1.15【再送】公営企業に係る経営比較分析表（平成30年度決算）の分析等について（依頼）\02水道事業②\【経営比較分析表】2018_113425_46_010\"/>
    </mc:Choice>
  </mc:AlternateContent>
  <workbookProtection workbookAlgorithmName="SHA-512" workbookHashValue="PuU4MvOkaiNHBEN69rzTMqsL2s9/hFK+JyVsws3vXl/oUbJLYrhwh1ATUuUu09ZoM4Uc/RIGnUZWkFzGeCK8+g==" workbookSaltValue="n0skT00tAwkt8t3VD9M5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<sst xmlns="http://schemas.openxmlformats.org/spreadsheetml/2006/main" count="220" uniqueCount="108">
  <si>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</si>
  <si>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</si>
  <si>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</si>
  <si>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</si>
  <si>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</si>
  <si>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</si>
  <si>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</si>
  <si>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</si>
  <si>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</si>
  <si>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</si>
  <si>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</si>
  <si>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</si>
  <si>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</si>
  <si>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</si>
  <si>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</si>
  <si>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</si>
  <si>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</si>
  <si>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</si>
  <si>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</si>
  <si>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</si>
  <si>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</si>
  <si>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</si>
  <si>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</si>
  <si>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</si>
  <si>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</si>
  <si>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</si>
  <si>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</si>
  <si>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</si>
  <si>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</si>
  <si>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</si>
  <si>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</si>
  <si>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</si>
  <si>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</si>
  <si>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</si>
  <si>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</si>
  <si>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</si>
  <si>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</si>
  <si>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</si>
  <si>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</si>
  <si>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</si>
  <si>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</si>
  <si>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</si>
  <si>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</si>
  <si>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</si>
  <si>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</si>
  <si>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</si>
  <si>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</si>
  <si>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</si>
  <si>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</si>
  <si>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</si>
  <si>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</si>
  <si>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</si>
  <si>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</si>
  <si>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</si>
  <si>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</si>
  <si>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</si>
  <si>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</si>
  <si>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</si>
  <si>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</si>
  <si>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</si>
  <si>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</si>
  <si>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</si>
  <si>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</si>
  <si>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</si>
  <si>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</si>
  <si>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</si>
  <si>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</si>
  <si>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</si>
  <si>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</si>
  <si>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</si>
  <si>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</si>
  <si>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</si>
  <si>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</si>
  <si>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</si>
  <si>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</si>
  <si>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</si>
  <si>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</si>
  <si>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</si>
  <si>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</si>
  <si>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</si>
  <si>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</si>
  <si>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</si>
  <si>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</si>
  <si>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</si>
  <si>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</si>
  <si>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</si>
  <si>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</si>
  <si>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</si>
  <si>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</si>
  <si>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</si>
  <si>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</si>
  <si>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</si>
  <si>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</si>
  <si>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</si>
  <si>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</si>
  <si>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</si>
  <si>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</si>
  <si>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</si>
  <si>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</si>
  <si>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</si>
  <si>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</si>
  <si>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</si>
  <si>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</si>
  <si>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</si>
  <si>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</si>
  <si>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当町の水道事業は、昭和38年の簡易水道開始以来、水道法の目的を目指し、清浄にして豊富低廉な水の供給に努めてまいりました。
　現在の当町の水道事業の経営の健全性や効率性は昨年度に引き続き、順調に推移しています。今後もこの良好な状況を維持向上させるために常日頃から経営手法の研究を重ね、経営の効率性を高めてまいります。また、施設の再配置や再検討を進め、より効率的で人口減少などに対応可能な配水塔などの水道施設を嵐山町第２次水道事業基本計画や平成３０年度に策定した経営戦略に基づいて計画的な更新を進めてまいります。
　これらの施策により、当町の水道事業の目標であります、安全・安心・安価で豊富な水を将来に向かって安定して送り届けることができますよう邁進してまいります。</t>
    <rPh sb="218" eb="220">
      <t>ヘイセイ</t>
    </rPh>
    <rPh sb="222" eb="224">
      <t>ネンド</t>
    </rPh>
    <rPh sb="225" eb="227">
      <t>サクテイ</t>
    </rPh>
    <rPh sb="238" eb="241">
      <t>ケイカクテキ</t>
    </rPh>
    <phoneticPr fontId="4"/>
  </si>
  <si>
    <t>①有形固定資産減価償却率
　施設の老朽化は若干増加しておりますが、類似団体及び全国平均と同程度となっています。
②管路経年化比率
　前年度より急激に進んでおり、今後も効率的な更新に努めます
③管路更新率
　計画的に更新を進めていますが、類似団体及び全国平均を下回っています。引き続き管路の更新を進めてまいります。</t>
    <rPh sb="1" eb="3">
      <t>ユウケイ</t>
    </rPh>
    <rPh sb="3" eb="5">
      <t>コテイ</t>
    </rPh>
    <rPh sb="5" eb="7">
      <t>シサン</t>
    </rPh>
    <rPh sb="7" eb="9">
      <t>ゲンカ</t>
    </rPh>
    <rPh sb="9" eb="11">
      <t>ショウキャク</t>
    </rPh>
    <rPh sb="11" eb="12">
      <t>リツ</t>
    </rPh>
    <rPh sb="14" eb="16">
      <t>シセツ</t>
    </rPh>
    <rPh sb="17" eb="20">
      <t>ロウキュウカ</t>
    </rPh>
    <rPh sb="21" eb="23">
      <t>ジャッカン</t>
    </rPh>
    <rPh sb="23" eb="25">
      <t>ゾウカ</t>
    </rPh>
    <rPh sb="33" eb="35">
      <t>ルイジ</t>
    </rPh>
    <rPh sb="35" eb="37">
      <t>ダンタイ</t>
    </rPh>
    <rPh sb="37" eb="38">
      <t>オヨ</t>
    </rPh>
    <rPh sb="39" eb="41">
      <t>ゼンコク</t>
    </rPh>
    <rPh sb="41" eb="43">
      <t>ヘイキン</t>
    </rPh>
    <rPh sb="44" eb="47">
      <t>ドウテイド</t>
    </rPh>
    <rPh sb="57" eb="59">
      <t>カンロ</t>
    </rPh>
    <rPh sb="59" eb="62">
      <t>ケイネンカ</t>
    </rPh>
    <rPh sb="62" eb="64">
      <t>ヒリツ</t>
    </rPh>
    <rPh sb="66" eb="69">
      <t>ゼンネンド</t>
    </rPh>
    <rPh sb="71" eb="73">
      <t>キュウゲキ</t>
    </rPh>
    <rPh sb="74" eb="75">
      <t>スス</t>
    </rPh>
    <rPh sb="80" eb="82">
      <t>コンゴ</t>
    </rPh>
    <rPh sb="83" eb="86">
      <t>コウリツテキ</t>
    </rPh>
    <rPh sb="87" eb="89">
      <t>コウシン</t>
    </rPh>
    <rPh sb="90" eb="91">
      <t>ツト</t>
    </rPh>
    <rPh sb="96" eb="98">
      <t>カンロ</t>
    </rPh>
    <rPh sb="98" eb="100">
      <t>コウシン</t>
    </rPh>
    <rPh sb="100" eb="101">
      <t>リツ</t>
    </rPh>
    <rPh sb="103" eb="106">
      <t>ケイカクテキ</t>
    </rPh>
    <rPh sb="107" eb="109">
      <t>コウシン</t>
    </rPh>
    <rPh sb="110" eb="111">
      <t>スス</t>
    </rPh>
    <rPh sb="118" eb="120">
      <t>ルイジ</t>
    </rPh>
    <rPh sb="120" eb="122">
      <t>ダンタイ</t>
    </rPh>
    <rPh sb="122" eb="123">
      <t>オヨ</t>
    </rPh>
    <rPh sb="124" eb="126">
      <t>ゼンコク</t>
    </rPh>
    <rPh sb="126" eb="128">
      <t>ヘイキン</t>
    </rPh>
    <rPh sb="129" eb="130">
      <t>シタ</t>
    </rPh>
    <rPh sb="130" eb="131">
      <t>マワ</t>
    </rPh>
    <rPh sb="137" eb="138">
      <t>ヒ</t>
    </rPh>
    <rPh sb="139" eb="140">
      <t>ツヅ</t>
    </rPh>
    <rPh sb="141" eb="143">
      <t>カンロ</t>
    </rPh>
    <rPh sb="144" eb="146">
      <t>コウシン</t>
    </rPh>
    <rPh sb="147" eb="148">
      <t>スス</t>
    </rPh>
    <phoneticPr fontId="4"/>
  </si>
  <si>
    <t>①経常収支比率
　経常収支比率は前年比＋８．８７ポイント増加し、類似団体平均及び全国平均を大きく上回ることが出来ました。この状況の維持に努めます。
②累積欠損金比率
　該当数値無し。
③流動比率
　短期債務に対する支払い能力を示していますが、類似団体平均及び全国平均を大きく上回っており、現在の経営状況は良いと判断できます。
④企業債残高対給水収益比率
　順調に返済を続けているため、この数値も減少を続けています。
⑤料金回収率
　前年度より給水原価の減少が大幅に発生したため回収率は高くなりました。今後も効率的な運営によりこの維持に努めます。
⑥給水原価
　給水に関する製造単価であり、効率的な運営により低い値を維持できています。
⑦施設利用率
　類似団体平均値及び全国平均を下回っており施設規模の再検討が必要となっています。
⑧有収率
　前年比＋0.49ポイント増加しました。今後も引き続き高い値を保てるよう努めます。</t>
    <rPh sb="1" eb="3">
      <t>ケイジョウ</t>
    </rPh>
    <rPh sb="3" eb="5">
      <t>シュウシ</t>
    </rPh>
    <rPh sb="5" eb="7">
      <t>ヒリツ</t>
    </rPh>
    <rPh sb="9" eb="11">
      <t>ケイジョウ</t>
    </rPh>
    <rPh sb="11" eb="13">
      <t>シュウシ</t>
    </rPh>
    <rPh sb="13" eb="15">
      <t>ヒリツ</t>
    </rPh>
    <rPh sb="16" eb="19">
      <t>ゼンネンヒ</t>
    </rPh>
    <rPh sb="28" eb="30">
      <t>ゾウカ</t>
    </rPh>
    <rPh sb="32" eb="34">
      <t>ルイジ</t>
    </rPh>
    <rPh sb="34" eb="36">
      <t>ダンタイ</t>
    </rPh>
    <rPh sb="36" eb="38">
      <t>ヘイキン</t>
    </rPh>
    <rPh sb="38" eb="39">
      <t>オヨ</t>
    </rPh>
    <rPh sb="40" eb="41">
      <t>ゼン</t>
    </rPh>
    <rPh sb="41" eb="42">
      <t>コク</t>
    </rPh>
    <rPh sb="42" eb="44">
      <t>ヘイキン</t>
    </rPh>
    <rPh sb="45" eb="46">
      <t>オオ</t>
    </rPh>
    <rPh sb="48" eb="50">
      <t>ウワマワ</t>
    </rPh>
    <rPh sb="54" eb="56">
      <t>デキ</t>
    </rPh>
    <rPh sb="62" eb="64">
      <t>ジョウキョウ</t>
    </rPh>
    <rPh sb="65" eb="67">
      <t>イジ</t>
    </rPh>
    <rPh sb="68" eb="69">
      <t>ツト</t>
    </rPh>
    <rPh sb="84" eb="86">
      <t>ガイトウ</t>
    </rPh>
    <rPh sb="86" eb="88">
      <t>スウチ</t>
    </rPh>
    <rPh sb="88" eb="89">
      <t>ナ</t>
    </rPh>
    <rPh sb="93" eb="95">
      <t>リュウドウ</t>
    </rPh>
    <rPh sb="95" eb="97">
      <t>ヒリツ</t>
    </rPh>
    <rPh sb="164" eb="166">
      <t>キギョウ</t>
    </rPh>
    <rPh sb="166" eb="167">
      <t>サイ</t>
    </rPh>
    <rPh sb="167" eb="169">
      <t>ザンダカ</t>
    </rPh>
    <rPh sb="169" eb="170">
      <t>タイ</t>
    </rPh>
    <rPh sb="170" eb="172">
      <t>キュウスイ</t>
    </rPh>
    <rPh sb="172" eb="174">
      <t>シュウエキ</t>
    </rPh>
    <rPh sb="174" eb="176">
      <t>ヒリツ</t>
    </rPh>
    <rPh sb="178" eb="180">
      <t>ジュンチョウ</t>
    </rPh>
    <rPh sb="181" eb="183">
      <t>ヘンサイ</t>
    </rPh>
    <rPh sb="184" eb="185">
      <t>ツヅ</t>
    </rPh>
    <rPh sb="194" eb="196">
      <t>スウチ</t>
    </rPh>
    <rPh sb="197" eb="199">
      <t>ゲンショウ</t>
    </rPh>
    <rPh sb="200" eb="201">
      <t>ツヅ</t>
    </rPh>
    <rPh sb="209" eb="211">
      <t>リョウキン</t>
    </rPh>
    <rPh sb="211" eb="213">
      <t>カイシュウ</t>
    </rPh>
    <rPh sb="213" eb="214">
      <t>リツ</t>
    </rPh>
    <rPh sb="216" eb="218">
      <t>ゼンネン</t>
    </rPh>
    <rPh sb="218" eb="219">
      <t>ド</t>
    </rPh>
    <rPh sb="221" eb="223">
      <t>キュウスイ</t>
    </rPh>
    <rPh sb="223" eb="225">
      <t>ゲンカ</t>
    </rPh>
    <rPh sb="226" eb="228">
      <t>ゲンショウ</t>
    </rPh>
    <rPh sb="229" eb="231">
      <t>オオハバ</t>
    </rPh>
    <rPh sb="232" eb="234">
      <t>ハッセイ</t>
    </rPh>
    <rPh sb="238" eb="240">
      <t>カイシュウ</t>
    </rPh>
    <rPh sb="240" eb="241">
      <t>リツ</t>
    </rPh>
    <rPh sb="242" eb="243">
      <t>タカ</t>
    </rPh>
    <rPh sb="250" eb="252">
      <t>コンゴ</t>
    </rPh>
    <rPh sb="253" eb="256">
      <t>コウリツテキ</t>
    </rPh>
    <rPh sb="257" eb="259">
      <t>ウンエイ</t>
    </rPh>
    <rPh sb="264" eb="266">
      <t>イジ</t>
    </rPh>
    <rPh sb="267" eb="268">
      <t>ツト</t>
    </rPh>
    <rPh sb="274" eb="276">
      <t>キュウスイ</t>
    </rPh>
    <rPh sb="276" eb="278">
      <t>ゲンカ</t>
    </rPh>
    <rPh sb="280" eb="282">
      <t>キュウスイ</t>
    </rPh>
    <rPh sb="283" eb="284">
      <t>カン</t>
    </rPh>
    <rPh sb="286" eb="288">
      <t>セイゾウ</t>
    </rPh>
    <rPh sb="288" eb="290">
      <t>タンカ</t>
    </rPh>
    <rPh sb="294" eb="297">
      <t>コウリツテキ</t>
    </rPh>
    <rPh sb="298" eb="300">
      <t>ウンエイ</t>
    </rPh>
    <rPh sb="303" eb="304">
      <t>ヒク</t>
    </rPh>
    <rPh sb="305" eb="306">
      <t>アタイ</t>
    </rPh>
    <rPh sb="307" eb="309">
      <t>イジ</t>
    </rPh>
    <rPh sb="318" eb="320">
      <t>シセツ</t>
    </rPh>
    <rPh sb="320" eb="322">
      <t>リヨウ</t>
    </rPh>
    <rPh sb="322" eb="323">
      <t>リツ</t>
    </rPh>
    <rPh sb="325" eb="327">
      <t>ルイジ</t>
    </rPh>
    <rPh sb="327" eb="329">
      <t>ダンタイ</t>
    </rPh>
    <rPh sb="329" eb="332">
      <t>ヘイキンチ</t>
    </rPh>
    <rPh sb="332" eb="333">
      <t>オヨ</t>
    </rPh>
    <rPh sb="334" eb="336">
      <t>ゼンコク</t>
    </rPh>
    <rPh sb="336" eb="338">
      <t>ヘイキン</t>
    </rPh>
    <rPh sb="339" eb="341">
      <t>シタマワ</t>
    </rPh>
    <rPh sb="345" eb="347">
      <t>シセツ</t>
    </rPh>
    <rPh sb="347" eb="349">
      <t>キボ</t>
    </rPh>
    <rPh sb="350" eb="353">
      <t>サイケントウ</t>
    </rPh>
    <rPh sb="354" eb="356">
      <t>ヒツヨウ</t>
    </rPh>
    <rPh sb="366" eb="369">
      <t>ユウシュウリツ</t>
    </rPh>
    <rPh sb="371" eb="374">
      <t>ゼンネンヒ</t>
    </rPh>
    <rPh sb="383" eb="385">
      <t>ゾウカ</t>
    </rPh>
    <rPh sb="390" eb="392">
      <t>コンゴ</t>
    </rPh>
    <rPh sb="393" eb="394">
      <t>ヒ</t>
    </rPh>
    <rPh sb="395" eb="396">
      <t>ツヅ</t>
    </rPh>
    <rPh sb="397" eb="398">
      <t>タカ</t>
    </rPh>
    <rPh sb="399" eb="400">
      <t>アタイ</t>
    </rPh>
    <rPh sb="401" eb="402">
      <t>タモ</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</si>
</sst>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2.16</c:v>
                </c:pt>
                <c:pt idx="1">
                  <c:v>1.53</c:v>
                </c:pt>
                <c:pt idx="2">
                  <c:v>1.66</c:v>
                </c:pt>
                <c:pt idx="3">
                  <c:v>0.1</c:v>
                </c:pt>
                <c:pt idx="4">
                  <c:v>0.28000000000000003</c:v>
                </c:pt>
              </c:numCache>
            </c:numRef>
          </c:val>
          <c:extLst>
            <c:ext xmlns:c16="http://schemas.microsoft.com/office/drawing/2014/chart" uri="{C3380CC4-5D6E-409C-BE32-E72D297353CC}">
              <c16:uniqueId val="{00000000-2D45-4894-8CA0-215FF063F7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2D45-4894-8CA0-215FF063F7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51.03</c:v>
                </c:pt>
                <c:pt idx="1">
                  <c:v>50.6</c:v>
                </c:pt>
                <c:pt idx="2">
                  <c:v>51.04</c:v>
                </c:pt>
                <c:pt idx="3">
                  <c:v>52.96</c:v>
                </c:pt>
                <c:pt idx="4">
                  <c:v>51.81</c:v>
                </c:pt>
              </c:numCache>
            </c:numRef>
          </c:val>
          <c:extLst>
            <c:ext xmlns:c16="http://schemas.microsoft.com/office/drawing/2014/chart" uri="{C3380CC4-5D6E-409C-BE32-E72D297353CC}">
              <c16:uniqueId val="{00000000-9B55-498D-B0DA-614C7DBA1C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9B55-498D-B0DA-614C7DBA1C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95.55</c:v>
                </c:pt>
                <c:pt idx="1">
                  <c:v>94.93</c:v>
                </c:pt>
                <c:pt idx="2">
                  <c:v>95.23</c:v>
                </c:pt>
                <c:pt idx="3">
                  <c:v>93.38</c:v>
                </c:pt>
                <c:pt idx="4">
                  <c:v>93.87</c:v>
                </c:pt>
              </c:numCache>
            </c:numRef>
          </c:val>
          <c:extLst>
            <c:ext xmlns:c16="http://schemas.microsoft.com/office/drawing/2014/chart" uri="{C3380CC4-5D6E-409C-BE32-E72D297353CC}">
              <c16:uniqueId val="{00000000-4965-4673-94D1-91BC0FD3F0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4965-4673-94D1-91BC0FD3F0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119.65</c:v>
                </c:pt>
                <c:pt idx="1">
                  <c:v>121.7</c:v>
                </c:pt>
                <c:pt idx="2">
                  <c:v>129.4</c:v>
                </c:pt>
                <c:pt idx="3">
                  <c:v>120.68</c:v>
                </c:pt>
                <c:pt idx="4">
                  <c:v>129.55000000000001</c:v>
                </c:pt>
              </c:numCache>
            </c:numRef>
          </c:val>
          <c:extLst>
            <c:ext xmlns:c16="http://schemas.microsoft.com/office/drawing/2014/chart" uri="{C3380CC4-5D6E-409C-BE32-E72D297353CC}">
              <c16:uniqueId val="{00000000-A872-470F-80B4-D500A3F806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A872-470F-80B4-D500A3F806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44.18</c:v>
                </c:pt>
                <c:pt idx="1">
                  <c:v>45.22</c:v>
                </c:pt>
                <c:pt idx="2">
                  <c:v>45.78</c:v>
                </c:pt>
                <c:pt idx="3">
                  <c:v>47.17</c:v>
                </c:pt>
                <c:pt idx="4">
                  <c:v>49.17</c:v>
                </c:pt>
              </c:numCache>
            </c:numRef>
          </c:val>
          <c:extLst>
            <c:ext xmlns:c16="http://schemas.microsoft.com/office/drawing/2014/chart" uri="{C3380CC4-5D6E-409C-BE32-E72D297353CC}">
              <c16:uniqueId val="{00000000-E3FB-41E1-8679-B7C89FCEC0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E3FB-41E1-8679-B7C89FCEC0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0.2</c:v>
                </c:pt>
                <c:pt idx="2">
                  <c:v>1.63</c:v>
                </c:pt>
                <c:pt idx="3">
                  <c:v>1.65</c:v>
                </c:pt>
                <c:pt idx="4">
                  <c:v>10.3</c:v>
                </c:pt>
              </c:numCache>
            </c:numRef>
          </c:val>
          <c:extLst>
            <c:ext xmlns:c16="http://schemas.microsoft.com/office/drawing/2014/chart" uri="{C3380CC4-5D6E-409C-BE32-E72D297353CC}">
              <c16:uniqueId val="{00000000-4D9B-4675-803C-981F055B3A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4D9B-4675-803C-981F055B3A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2-4CF6-B898-9C0C0058F6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7A2-4CF6-B898-9C0C0058F6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576.55999999999995</c:v>
                </c:pt>
                <c:pt idx="1">
                  <c:v>773.53</c:v>
                </c:pt>
                <c:pt idx="2">
                  <c:v>393.68</c:v>
                </c:pt>
                <c:pt idx="3">
                  <c:v>701.97</c:v>
                </c:pt>
                <c:pt idx="4">
                  <c:v>878.05</c:v>
                </c:pt>
              </c:numCache>
            </c:numRef>
          </c:val>
          <c:extLst>
            <c:ext xmlns:c16="http://schemas.microsoft.com/office/drawing/2014/chart" uri="{C3380CC4-5D6E-409C-BE32-E72D297353CC}">
              <c16:uniqueId val="{00000000-1E92-4E1D-AB93-745EBD4A55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1E92-4E1D-AB93-745EBD4A55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63.42</c:v>
                </c:pt>
                <c:pt idx="1">
                  <c:v>58.05</c:v>
                </c:pt>
                <c:pt idx="2">
                  <c:v>50.53</c:v>
                </c:pt>
                <c:pt idx="3">
                  <c:v>42.95</c:v>
                </c:pt>
                <c:pt idx="4">
                  <c:v>37.06</c:v>
                </c:pt>
              </c:numCache>
            </c:numRef>
          </c:val>
          <c:extLst>
            <c:ext xmlns:c16="http://schemas.microsoft.com/office/drawing/2014/chart" uri="{C3380CC4-5D6E-409C-BE32-E72D297353CC}">
              <c16:uniqueId val="{00000000-D9A5-4E76-B706-82D9231BEE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9A5-4E76-B706-82D9231BEE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114.19</c:v>
                </c:pt>
                <c:pt idx="1">
                  <c:v>117.97</c:v>
                </c:pt>
                <c:pt idx="2">
                  <c:v>126.27</c:v>
                </c:pt>
                <c:pt idx="3">
                  <c:v>115.62</c:v>
                </c:pt>
                <c:pt idx="4">
                  <c:v>124.33</c:v>
                </c:pt>
              </c:numCache>
            </c:numRef>
          </c:val>
          <c:extLst>
            <c:ext xmlns:c16="http://schemas.microsoft.com/office/drawing/2014/chart" uri="{C3380CC4-5D6E-409C-BE32-E72D297353CC}">
              <c16:uniqueId val="{00000000-C708-48D9-AE5C-30D9669EB9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C708-48D9-AE5C-30D9669EB9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144.52000000000001</c:v>
                </c:pt>
                <c:pt idx="1">
                  <c:v>139.66</c:v>
                </c:pt>
                <c:pt idx="2">
                  <c:v>131.93</c:v>
                </c:pt>
                <c:pt idx="3">
                  <c:v>144.86000000000001</c:v>
                </c:pt>
                <c:pt idx="4">
                  <c:v>134.06</c:v>
                </c:pt>
              </c:numCache>
            </c:numRef>
          </c:val>
          <c:extLst>
            <c:ext xmlns:c16="http://schemas.microsoft.com/office/drawing/2014/chart" uri="{C3380CC4-5D6E-409C-BE32-E72D297353CC}">
              <c16:uniqueId val="{00000000-9BA9-4847-AF84-CDCC395C27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9BA9-4847-AF84-CDCC395C27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嵐山町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17996</v>
      </c>
      <c r="AM8" s="70"/>
      <c r="AN8" s="70"/>
      <c r="AO8" s="70"/>
      <c r="AP8" s="70"/>
      <c r="AQ8" s="70"/>
      <c r="AR8" s="70"/>
      <c r="AS8" s="70"/>
      <c r="AT8" s="66">
        <f>データ!$S$6</f>
        <v>29.92</v>
      </c>
      <c r="AU8" s="67"/>
      <c r="AV8" s="67"/>
      <c r="AW8" s="67"/>
      <c r="AX8" s="67"/>
      <c r="AY8" s="67"/>
      <c r="AZ8" s="67"/>
      <c r="BA8" s="67"/>
      <c r="BB8" s="69">
        <f>データ!$T$6</f>
        <v>601.47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87.3</v>
      </c>
      <c r="J10" s="67"/>
      <c r="K10" s="67"/>
      <c r="L10" s="67"/>
      <c r="M10" s="67"/>
      <c r="N10" s="67"/>
      <c r="O10" s="68"/>
      <c r="P10" s="69">
        <f>データ!$P$6</f>
        <v>99.9</v>
      </c>
      <c r="Q10" s="69"/>
      <c r="R10" s="69"/>
      <c r="S10" s="69"/>
      <c r="T10" s="69"/>
      <c r="U10" s="69"/>
      <c r="V10" s="69"/>
      <c r="W10" s="70">
        <f>データ!$Q$6</f>
        <v>1863</v>
      </c>
      <c r="X10" s="70"/>
      <c r="Y10" s="70"/>
      <c r="Z10" s="70"/>
      <c r="AA10" s="70"/>
      <c r="AB10" s="70"/>
      <c r="AC10" s="70"/>
      <c r="AD10" s="2"/>
      <c r="AE10" s="2"/>
      <c r="AF10" s="2"/>
      <c r="AG10" s="2"/>
      <c r="AH10" s="4"/>
      <c r="AI10" s="4"/>
      <c r="AJ10" s="4"/>
      <c r="AK10" s="4"/>
      <c r="AL10" s="70">
        <f>データ!$U$6</f>
        <v>17933</v>
      </c>
      <c r="AM10" s="70"/>
      <c r="AN10" s="70"/>
      <c r="AO10" s="70"/>
      <c r="AP10" s="70"/>
      <c r="AQ10" s="70"/>
      <c r="AR10" s="70"/>
      <c r="AS10" s="70"/>
      <c r="AT10" s="66">
        <f>データ!$V$6</f>
        <v>29.85</v>
      </c>
      <c r="AU10" s="67"/>
      <c r="AV10" s="67"/>
      <c r="AW10" s="67"/>
      <c r="AX10" s="67"/>
      <c r="AY10" s="67"/>
      <c r="AZ10" s="67"/>
      <c r="BA10" s="67"/>
      <c r="BB10" s="69">
        <f>データ!$W$6</f>
        <v>600.77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z+eago+Q62i55PVulJg45jmsiLIiS4xCSUZsz9i71p+ZhLuzhOoWvjx4hu9pr9QVhtI44hcXatR4XeoSMHVmw==" saltValue="4Hdv1lEBbSCBrNWFP/T2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113425</v>
      </c>
      <c r="D6" s="34">
        <f t="shared" si="3"/>
        <v>46</v>
      </c>
      <c r="E6" s="34">
        <f t="shared" si="3"/>
        <v>1</v>
      </c>
      <c r="F6" s="34">
        <f t="shared" si="3"/>
        <v>0</v>
      </c>
      <c r="G6" s="34">
        <f t="shared" si="3"/>
        <v>1</v>
      </c>
      <c r="H6" s="34" t="str">
        <f t="shared" si="3"/>
        <v>埼玉県　嵐山町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87.3</v>
      </c>
      <c r="P6" s="35">
        <f t="shared" si="3"/>
        <v>99.9</v>
      </c>
      <c r="Q6" s="35">
        <f t="shared" si="3"/>
        <v>1863</v>
      </c>
      <c r="R6" s="35">
        <f t="shared" si="3"/>
        <v>17996</v>
      </c>
      <c r="S6" s="35">
        <f t="shared" si="3"/>
        <v>29.92</v>
      </c>
      <c r="T6" s="35">
        <f t="shared" si="3"/>
        <v>601.47</v>
      </c>
      <c r="U6" s="35">
        <f t="shared" si="3"/>
        <v>17933</v>
      </c>
      <c r="V6" s="35">
        <f t="shared" si="3"/>
        <v>29.85</v>
      </c>
      <c r="W6" s="35">
        <f t="shared" si="3"/>
        <v>600.77</v>
      </c>
      <c r="X6" s="36">
        <f>IF(X7="",NA(),X7)</f>
        <v>119.65</v>
      </c>
      <c r="Y6" s="36">
        <f t="shared" ref="Y6:AG6" si="4">IF(Y7="",NA(),Y7)</f>
        <v>121.7</v>
      </c>
      <c r="Z6" s="36">
        <f t="shared" si="4"/>
        <v>129.4</v>
      </c>
      <c r="AA6" s="36">
        <f t="shared" si="4"/>
        <v>120.68</v>
      </c>
      <c r="AB6" s="36">
        <f t="shared" si="4"/>
        <v>129.55000000000001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576.55999999999995</v>
      </c>
      <c r="AU6" s="36">
        <f t="shared" ref="AU6:BC6" si="6">IF(AU7="",NA(),AU7)</f>
        <v>773.53</v>
      </c>
      <c r="AV6" s="36">
        <f t="shared" si="6"/>
        <v>393.68</v>
      </c>
      <c r="AW6" s="36">
        <f t="shared" si="6"/>
        <v>701.97</v>
      </c>
      <c r="AX6" s="36">
        <f t="shared" si="6"/>
        <v>878.05</v>
      </c>
      <c r="AY6" s="36">
        <f t="shared" si="6"/>
        <v>381.53</v>
      </c>
      <c r="AZ6" s="36">
        <f t="shared" si="6"/>
        <v>391.54</v>
      </c>
      <c r="BA6" s="36">
        <f t="shared" si="6"/>
        <v>384.34</v>
      </c>
      <c r="BB6" s="36">
        <f t="shared" si="6"/>
        <v>359.47</v>
      </c>
      <c r="BC6" s="36">
        <f t="shared" si="6"/>
        <v>369.69</v>
      </c>
      <c r="BD6" s="35" t="str">
        <f>IF(BD7="","",IF(BD7="-","【-】","【"&amp;SUBSTITUTE(TEXT(BD7,"#,##0.00"),"-","△")&amp;"】"))</f>
        <v>【261.93】</v>
      </c>
      <c r="BE6" s="36">
        <f>IF(BE7="",NA(),BE7)</f>
        <v>63.42</v>
      </c>
      <c r="BF6" s="36">
        <f t="shared" ref="BF6:BN6" si="7">IF(BF7="",NA(),BF7)</f>
        <v>58.05</v>
      </c>
      <c r="BG6" s="36">
        <f t="shared" si="7"/>
        <v>50.53</v>
      </c>
      <c r="BH6" s="36">
        <f t="shared" si="7"/>
        <v>42.95</v>
      </c>
      <c r="BI6" s="36">
        <f t="shared" si="7"/>
        <v>37.06</v>
      </c>
      <c r="BJ6" s="36">
        <f t="shared" si="7"/>
        <v>393.27</v>
      </c>
      <c r="BK6" s="36">
        <f t="shared" si="7"/>
        <v>386.97</v>
      </c>
      <c r="BL6" s="36">
        <f t="shared" si="7"/>
        <v>380.58</v>
      </c>
      <c r="BM6" s="36">
        <f t="shared" si="7"/>
        <v>401.79</v>
      </c>
      <c r="BN6" s="36">
        <f t="shared" si="7"/>
        <v>402.99</v>
      </c>
      <c r="BO6" s="35" t="str">
        <f>IF(BO7="","",IF(BO7="-","【-】","【"&amp;SUBSTITUTE(TEXT(BO7,"#,##0.00"),"-","△")&amp;"】"))</f>
        <v>【270.46】</v>
      </c>
      <c r="BP6" s="36">
        <f>IF(BP7="",NA(),BP7)</f>
        <v>114.19</v>
      </c>
      <c r="BQ6" s="36">
        <f t="shared" ref="BQ6:BY6" si="8">IF(BQ7="",NA(),BQ7)</f>
        <v>117.97</v>
      </c>
      <c r="BR6" s="36">
        <f t="shared" si="8"/>
        <v>126.27</v>
      </c>
      <c r="BS6" s="36">
        <f t="shared" si="8"/>
        <v>115.62</v>
      </c>
      <c r="BT6" s="36">
        <f t="shared" si="8"/>
        <v>124.33</v>
      </c>
      <c r="BU6" s="36">
        <f t="shared" si="8"/>
        <v>100.47</v>
      </c>
      <c r="BV6" s="36">
        <f t="shared" si="8"/>
        <v>101.72</v>
      </c>
      <c r="BW6" s="36">
        <f t="shared" si="8"/>
        <v>102.38</v>
      </c>
      <c r="BX6" s="36">
        <f t="shared" si="8"/>
        <v>100.12</v>
      </c>
      <c r="BY6" s="36">
        <f t="shared" si="8"/>
        <v>98.66</v>
      </c>
      <c r="BZ6" s="35" t="str">
        <f>IF(BZ7="","",IF(BZ7="-","【-】","【"&amp;SUBSTITUTE(TEXT(BZ7,"#,##0.00"),"-","△")&amp;"】"))</f>
        <v>【103.91】</v>
      </c>
      <c r="CA6" s="36">
        <f>IF(CA7="",NA(),CA7)</f>
        <v>144.52000000000001</v>
      </c>
      <c r="CB6" s="36">
        <f t="shared" ref="CB6:CJ6" si="9">IF(CB7="",NA(),CB7)</f>
        <v>139.66</v>
      </c>
      <c r="CC6" s="36">
        <f t="shared" si="9"/>
        <v>131.93</v>
      </c>
      <c r="CD6" s="36">
        <f t="shared" si="9"/>
        <v>144.86000000000001</v>
      </c>
      <c r="CE6" s="36">
        <f t="shared" si="9"/>
        <v>134.06</v>
      </c>
      <c r="CF6" s="36">
        <f t="shared" si="9"/>
        <v>169.82</v>
      </c>
      <c r="CG6" s="36">
        <f t="shared" si="9"/>
        <v>168.2</v>
      </c>
      <c r="CH6" s="36">
        <f t="shared" si="9"/>
        <v>168.67</v>
      </c>
      <c r="CI6" s="36">
        <f t="shared" si="9"/>
        <v>174.97</v>
      </c>
      <c r="CJ6" s="36">
        <f t="shared" si="9"/>
        <v>178.59</v>
      </c>
      <c r="CK6" s="35" t="str">
        <f>IF(CK7="","",IF(CK7="-","【-】","【"&amp;SUBSTITUTE(TEXT(CK7,"#,##0.00"),"-","△")&amp;"】"))</f>
        <v>【167.11】</v>
      </c>
      <c r="CL6" s="36">
        <f>IF(CL7="",NA(),CL7)</f>
        <v>51.03</v>
      </c>
      <c r="CM6" s="36">
        <f t="shared" ref="CM6:CU6" si="10">IF(CM7="",NA(),CM7)</f>
        <v>50.6</v>
      </c>
      <c r="CN6" s="36">
        <f t="shared" si="10"/>
        <v>51.04</v>
      </c>
      <c r="CO6" s="36">
        <f t="shared" si="10"/>
        <v>52.96</v>
      </c>
      <c r="CP6" s="36">
        <f t="shared" si="10"/>
        <v>51.81</v>
      </c>
      <c r="CQ6" s="36">
        <f t="shared" si="10"/>
        <v>55.13</v>
      </c>
      <c r="CR6" s="36">
        <f t="shared" si="10"/>
        <v>54.77</v>
      </c>
      <c r="CS6" s="36">
        <f t="shared" si="10"/>
        <v>54.92</v>
      </c>
      <c r="CT6" s="36">
        <f t="shared" si="10"/>
        <v>55.63</v>
      </c>
      <c r="CU6" s="36">
        <f t="shared" si="10"/>
        <v>55.03</v>
      </c>
      <c r="CV6" s="35" t="str">
        <f>IF(CV7="","",IF(CV7="-","【-】","【"&amp;SUBSTITUTE(TEXT(CV7,"#,##0.00"),"-","△")&amp;"】"))</f>
        <v>【60.27】</v>
      </c>
      <c r="CW6" s="36">
        <f>IF(CW7="",NA(),CW7)</f>
        <v>95.55</v>
      </c>
      <c r="CX6" s="36">
        <f t="shared" ref="CX6:DF6" si="11">IF(CX7="",NA(),CX7)</f>
        <v>94.93</v>
      </c>
      <c r="CY6" s="36">
        <f t="shared" si="11"/>
        <v>95.23</v>
      </c>
      <c r="CZ6" s="36">
        <f t="shared" si="11"/>
        <v>93.38</v>
      </c>
      <c r="DA6" s="36">
        <f t="shared" si="11"/>
        <v>93.87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44.18</v>
      </c>
      <c r="DI6" s="36">
        <f t="shared" ref="DI6:DQ6" si="12">IF(DI7="",NA(),DI7)</f>
        <v>45.22</v>
      </c>
      <c r="DJ6" s="36">
        <f t="shared" si="12"/>
        <v>45.78</v>
      </c>
      <c r="DK6" s="36">
        <f t="shared" si="12"/>
        <v>47.17</v>
      </c>
      <c r="DL6" s="36">
        <f t="shared" si="12"/>
        <v>49.17</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6">
        <f t="shared" ref="DT6:EB6" si="13">IF(DT7="",NA(),DT7)</f>
        <v>0.2</v>
      </c>
      <c r="DU6" s="36">
        <f t="shared" si="13"/>
        <v>1.63</v>
      </c>
      <c r="DV6" s="36">
        <f t="shared" si="13"/>
        <v>1.65</v>
      </c>
      <c r="DW6" s="36">
        <f t="shared" si="13"/>
        <v>10.3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2.16</v>
      </c>
      <c r="EE6" s="36">
        <f t="shared" ref="EE6:EM6" si="14">IF(EE7="",NA(),EE7)</f>
        <v>1.53</v>
      </c>
      <c r="EF6" s="36">
        <f t="shared" si="14"/>
        <v>1.66</v>
      </c>
      <c r="EG6" s="36">
        <f t="shared" si="14"/>
        <v>0.1</v>
      </c>
      <c r="EH6" s="36">
        <f t="shared" si="14"/>
        <v>0.28000000000000003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113425</v>
      </c>
      <c r="D7" s="38">
        <v>46</v>
      </c>
      <c r="E7" s="38">
        <v>1</v>
      </c>
      <c r="F7" s="38">
        <v>0</v>
      </c>
      <c r="G7" s="38">
        <v>1</v>
      </c>
      <c r="H7" s="38" t="s">
        <v>93</v>
      </c>
      <c r="I7" s="38" t="s">
        <v>94</v>
      </c>
      <c r="J7" s="38" t="s">
        <v>95</v>
      </c>
      <c r="K7" s="38" t="s">
        <v>96</v>
      </c>
      <c r="L7" s="38" t="s">
        <v>97</v>
      </c>
      <c r="M7" s="38" t="s">
        <v>98</v>
      </c>
      <c r="N7" s="39" t="s">
        <v>99</v>
      </c>
      <c r="O7" s="39">
        <v>87.3</v>
      </c>
      <c r="P7" s="39">
        <v>99.9</v>
      </c>
      <c r="Q7" s="39">
        <v>1863</v>
      </c>
      <c r="R7" s="39">
        <v>17996</v>
      </c>
      <c r="S7" s="39">
        <v>29.92</v>
      </c>
      <c r="T7" s="39">
        <v>601.47</v>
      </c>
      <c r="U7" s="39">
        <v>17933</v>
      </c>
      <c r="V7" s="39">
        <v>29.85</v>
      </c>
      <c r="W7" s="39">
        <v>600.77</v>
      </c>
      <c r="X7" s="39">
        <v>119.65</v>
      </c>
      <c r="Y7" s="39">
        <v>121.7</v>
      </c>
      <c r="Z7" s="39">
        <v>129.4</v>
      </c>
      <c r="AA7" s="39">
        <v>120.68</v>
      </c>
      <c r="AB7" s="39">
        <v>129.55000000000001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576.55999999999995</v>
      </c>
      <c r="AU7" s="39">
        <v>773.53</v>
      </c>
      <c r="AV7" s="39">
        <v>393.68</v>
      </c>
      <c r="AW7" s="39">
        <v>701.97</v>
      </c>
      <c r="AX7" s="39">
        <v>878.05</v>
      </c>
      <c r="AY7" s="39">
        <v>381.53</v>
      </c>
      <c r="AZ7" s="39">
        <v>391.54</v>
      </c>
      <c r="BA7" s="39">
        <v>384.34</v>
      </c>
      <c r="BB7" s="39">
        <v>359.47</v>
      </c>
      <c r="BC7" s="39">
        <v>369.69</v>
      </c>
      <c r="BD7" s="39">
        <v>261.93</v>
      </c>
      <c r="BE7" s="39">
        <v>63.42</v>
      </c>
      <c r="BF7" s="39">
        <v>58.05</v>
      </c>
      <c r="BG7" s="39">
        <v>50.53</v>
      </c>
      <c r="BH7" s="39">
        <v>42.95</v>
      </c>
      <c r="BI7" s="39">
        <v>37.06</v>
      </c>
      <c r="BJ7" s="39">
        <v>393.27</v>
      </c>
      <c r="BK7" s="39">
        <v>386.97</v>
      </c>
      <c r="BL7" s="39">
        <v>380.58</v>
      </c>
      <c r="BM7" s="39">
        <v>401.79</v>
      </c>
      <c r="BN7" s="39">
        <v>402.99</v>
      </c>
      <c r="BO7" s="39">
        <v>270.45999999999998</v>
      </c>
      <c r="BP7" s="39">
        <v>114.19</v>
      </c>
      <c r="BQ7" s="39">
        <v>117.97</v>
      </c>
      <c r="BR7" s="39">
        <v>126.27</v>
      </c>
      <c r="BS7" s="39">
        <v>115.62</v>
      </c>
      <c r="BT7" s="39">
        <v>124.33</v>
      </c>
      <c r="BU7" s="39">
        <v>100.47</v>
      </c>
      <c r="BV7" s="39">
        <v>101.72</v>
      </c>
      <c r="BW7" s="39">
        <v>102.38</v>
      </c>
      <c r="BX7" s="39">
        <v>100.12</v>
      </c>
      <c r="BY7" s="39">
        <v>98.66</v>
      </c>
      <c r="BZ7" s="39">
        <v>103.91</v>
      </c>
      <c r="CA7" s="39">
        <v>144.52000000000001</v>
      </c>
      <c r="CB7" s="39">
        <v>139.66</v>
      </c>
      <c r="CC7" s="39">
        <v>131.93</v>
      </c>
      <c r="CD7" s="39">
        <v>144.86000000000001</v>
      </c>
      <c r="CE7" s="39">
        <v>134.06</v>
      </c>
      <c r="CF7" s="39">
        <v>169.82</v>
      </c>
      <c r="CG7" s="39">
        <v>168.2</v>
      </c>
      <c r="CH7" s="39">
        <v>168.67</v>
      </c>
      <c r="CI7" s="39">
        <v>174.97</v>
      </c>
      <c r="CJ7" s="39">
        <v>178.59</v>
      </c>
      <c r="CK7" s="39">
        <v>167.11</v>
      </c>
      <c r="CL7" s="39">
        <v>51.03</v>
      </c>
      <c r="CM7" s="39">
        <v>50.6</v>
      </c>
      <c r="CN7" s="39">
        <v>51.04</v>
      </c>
      <c r="CO7" s="39">
        <v>52.96</v>
      </c>
      <c r="CP7" s="39">
        <v>51.81</v>
      </c>
      <c r="CQ7" s="39">
        <v>55.13</v>
      </c>
      <c r="CR7" s="39">
        <v>54.77</v>
      </c>
      <c r="CS7" s="39">
        <v>54.92</v>
      </c>
      <c r="CT7" s="39">
        <v>55.63</v>
      </c>
      <c r="CU7" s="39">
        <v>55.03</v>
      </c>
      <c r="CV7" s="39">
        <v>60.27</v>
      </c>
      <c r="CW7" s="39">
        <v>95.55</v>
      </c>
      <c r="CX7" s="39">
        <v>94.93</v>
      </c>
      <c r="CY7" s="39">
        <v>95.23</v>
      </c>
      <c r="CZ7" s="39">
        <v>93.38</v>
      </c>
      <c r="DA7" s="39">
        <v>93.87</v>
      </c>
      <c r="DB7" s="39">
        <v>83</v>
      </c>
      <c r="DC7" s="39">
        <v>82.89</v>
      </c>
      <c r="DD7" s="39">
        <v>82.66</v>
      </c>
      <c r="DE7" s="39">
        <v>82.04</v>
      </c>
      <c r="DF7" s="39">
        <v>81.900000000000006</v>
      </c>
      <c r="DG7" s="39">
        <v>89.92</v>
      </c>
      <c r="DH7" s="39">
        <v>44.18</v>
      </c>
      <c r="DI7" s="39">
        <v>45.22</v>
      </c>
      <c r="DJ7" s="39">
        <v>45.78</v>
      </c>
      <c r="DK7" s="39">
        <v>47.17</v>
      </c>
      <c r="DL7" s="39">
        <v>49.17</v>
      </c>
      <c r="DM7" s="39">
        <v>46.66</v>
      </c>
      <c r="DN7" s="39">
        <v>47.46</v>
      </c>
      <c r="DO7" s="39">
        <v>48.49</v>
      </c>
      <c r="DP7" s="39">
        <v>48.05</v>
      </c>
      <c r="DQ7" s="39">
        <v>48.87</v>
      </c>
      <c r="DR7" s="39">
        <v>48.85</v>
      </c>
      <c r="DS7" s="39">
        <v>0</v>
      </c>
      <c r="DT7" s="39">
        <v>0.2</v>
      </c>
      <c r="DU7" s="39">
        <v>1.63</v>
      </c>
      <c r="DV7" s="39">
        <v>1.65</v>
      </c>
      <c r="DW7" s="39">
        <v>10.3</v>
      </c>
      <c r="DX7" s="39">
        <v>9.85</v>
      </c>
      <c r="DY7" s="39">
        <v>9.7100000000000009</v>
      </c>
      <c r="DZ7" s="39">
        <v>12.79</v>
      </c>
      <c r="EA7" s="39">
        <v>13.39</v>
      </c>
      <c r="EB7" s="39">
        <v>14.85</v>
      </c>
      <c r="EC7" s="39">
        <v>17.8</v>
      </c>
      <c r="ED7" s="39">
        <v>2.16</v>
      </c>
      <c r="EE7" s="39">
        <v>1.53</v>
      </c>
      <c r="EF7" s="39">
        <v>1.66</v>
      </c>
      <c r="EG7" s="39">
        <v>0.1</v>
      </c>
      <c r="EH7" s="39">
        <v>0.28000000000000003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2020-02-03T02:57:50Z</cp:lastPrinted>
  <dcterms:created xsi:type="dcterms:W3CDTF">2019-12-05T04:12:36Z</dcterms:created>
  <dcterms:modified xsi:type="dcterms:W3CDTF">2020-02-03T02:59:53Z</dcterms:modified>
  <cp:category/>
</cp:coreProperties>
</file>