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ws28005\Desktop\事務連絡（下水道）\【経営比較分析表】2018_112453_46_1718\"/>
    </mc:Choice>
  </mc:AlternateContent>
  <workbookProtection workbookAlgorithmName="SHA-512" workbookHashValue="XYrPyuJl00EYhMuVghzYmVacT9fy3PjFEspFzlPZi1NFwqZ0OgDZs3j/2w9QjhGrNVxtO+hTI/BMX8ScSDUaog==" workbookSaltValue="OYS9ndPh6526nVdcmxs1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<sst xmlns="http://schemas.openxmlformats.org/spreadsheetml/2006/main" count="270" uniqueCount="111">
  <si>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</si>
  <si>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</si>
  <si>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</si>
  <si>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</si>
  <si>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</si>
  <si>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</si>
  <si>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</si>
  <si>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</si>
  <si>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</si>
  <si>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</si>
  <si>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</si>
  <si>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</si>
  <si>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</si>
  <si>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</si>
  <si>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</si>
  <si>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</si>
  <si>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</si>
  <si>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</si>
  <si>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</si>
  <si>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</si>
  <si>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</si>
  <si>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</si>
  <si>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</si>
  <si>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</si>
  <si>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</si>
  <si>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</si>
  <si>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</si>
  <si>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</si>
  <si>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</si>
  <si>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</si>
  <si>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</si>
  <si>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</si>
  <si>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</si>
  <si>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</si>
  <si>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</si>
  <si>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</si>
  <si>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</si>
  <si>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</si>
  <si>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</si>
  <si>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</si>
  <si>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</si>
  <si>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</si>
  <si>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</si>
  <si>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</si>
  <si>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</si>
  <si>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</si>
  <si>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</si>
  <si>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</si>
  <si>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</si>
  <si>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</si>
  <si>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</si>
  <si>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</si>
  <si>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</si>
  <si>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</si>
  <si>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</si>
  <si>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</si>
  <si>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</si>
  <si>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</si>
  <si>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</si>
  <si>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</si>
  <si>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</si>
  <si>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</si>
  <si>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</si>
  <si>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</si>
  <si>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</si>
  <si>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</si>
  <si>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</si>
  <si>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</si>
  <si>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</si>
  <si>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</si>
  <si>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</si>
  <si>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</si>
  <si>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</si>
  <si>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</si>
  <si>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</si>
  <si>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</si>
  <si>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</si>
  <si>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</si>
  <si>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</si>
  <si>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</si>
  <si>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</si>
  <si>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</si>
  <si>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</si>
  <si>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</si>
  <si>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</si>
  <si>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</si>
  <si>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</si>
  <si>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</si>
  <si>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</si>
  <si>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</si>
  <si>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</si>
  <si>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</si>
  <si>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</si>
  <si>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</si>
  <si>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</si>
  <si>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</si>
  <si>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ふじみ野市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</si>
  <si>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</si>
  <si>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</si>
  <si>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</si>
  <si>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</si>
  <si>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</si>
  <si>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</si>
  <si>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</si>
  <si>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</si>
  <si>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</si>
  <si>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</si>
  <si>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</si>
  <si>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各指標の値を類似団体と比較すると、現時点では良好な経営状況であると言える。しかし、今後急激な老朽化・新規整備の推進により資金需要の増加が見込まれる。
　このような状況を踏まえ、平成30年度から10年間の経営指標となる下水道事業経営戦略やストックマネジメント計画をもとに、料金改定も踏まえた適正な使用料収入の確保や計画的な投資更新計画を進め、持続可能な下水道事業運営を目指す。</t>
    <phoneticPr fontId="4"/>
  </si>
  <si>
    <t>　①経常収支比率は100％を上回り、平均よりも高い数値で黒字ではあるが、将来の更新投資財源確保のため引き続き、安定的な使用料収入の確保や経費削減に努めていく。
　③流動比率は100％を大きく超えており、流動負債の中でも大きな割合を占める企業債償還金についても、今後減少傾向が続くため、短期的な債務に対する支払能力については今のところ問題はない。今後迎える更新投資に向けて、現金を貯めておく時期と考えている。
　④企業債残高対事業規模比率は平均を大きく下回り企業債償還も進んでいることから、しばらくは減少傾向が続くため、健全性は高いと思われるが、新規整備・管渠更新時期には増加するため、計画的な企業債管理が必要である。
　⑤経費回収率については100％を上回り、使用料で回収すべき経費を賄うことができている。しかし、今後の施設老朽化に伴い維持管理費の増加が見込まれるため、引き続き安定的な使用料収入の確保や経費削減に努めていく。
　⑥汚水処理原価については平均を下回り、他団体と比べ低く抑えることができているが、不明水対策・接続率向上・維持管理費の削減等を進めることでさらに低く抑えることが望ましい。
　⑧水洗化率は平均とほぼ同数値で横ばい状態が続いている。水洗化率の向上を目指し普及促進活動を進めていく必要がある。</t>
    <rPh sb="23" eb="24">
      <t>タカ</t>
    </rPh>
    <rPh sb="25" eb="27">
      <t>スウチ</t>
    </rPh>
    <rPh sb="172" eb="174">
      <t>コンゴ</t>
    </rPh>
    <rPh sb="174" eb="175">
      <t>ムカ</t>
    </rPh>
    <rPh sb="177" eb="179">
      <t>コウシン</t>
    </rPh>
    <rPh sb="179" eb="181">
      <t>トウシ</t>
    </rPh>
    <rPh sb="182" eb="183">
      <t>ム</t>
    </rPh>
    <rPh sb="186" eb="188">
      <t>ゲンキン</t>
    </rPh>
    <rPh sb="189" eb="190">
      <t>タ</t>
    </rPh>
    <rPh sb="194" eb="196">
      <t>ジキ</t>
    </rPh>
    <rPh sb="197" eb="198">
      <t>カンガ</t>
    </rPh>
    <rPh sb="357" eb="359">
      <t>コンゴ</t>
    </rPh>
    <rPh sb="360" eb="362">
      <t>シセツ</t>
    </rPh>
    <rPh sb="362" eb="365">
      <t>ロウキュウカ</t>
    </rPh>
    <rPh sb="366" eb="367">
      <t>トモナ</t>
    </rPh>
    <rPh sb="368" eb="370">
      <t>イジ</t>
    </rPh>
    <rPh sb="370" eb="373">
      <t>カンリヒ</t>
    </rPh>
    <rPh sb="374" eb="375">
      <t>ゾウ</t>
    </rPh>
    <rPh sb="375" eb="376">
      <t>カ</t>
    </rPh>
    <rPh sb="377" eb="379">
      <t>ミコ</t>
    </rPh>
    <rPh sb="533" eb="535">
      <t>コウジョウ</t>
    </rPh>
    <phoneticPr fontId="4"/>
  </si>
  <si>
    <t>　①有形固定資産減価償却率については、平均を大きく下回っているが、これは平成28年度から公営企業会計に移行した影響である。建設から40年以上経過している管渠が一定程度存在するため、実際の数値より老朽化が進んでいる。
　②管渠老朽化率については0％であり、法定耐用年数を超えた管渠は存在しない。そのため、③管渠改善率は平均を下回っている。また、平成30年度は雨水調整池の整備に注力したため、管渠改善率の数値は0％となっている。しかし今後、法定耐用年数を超える管渠が急増するため、更新財源を確保し、ストックマネジメント計画により更新を進めていく必要がある。</t>
    <rPh sb="79" eb="81">
      <t>イッテイ</t>
    </rPh>
    <rPh sb="81" eb="83">
      <t>テイド</t>
    </rPh>
    <rPh sb="152" eb="154">
      <t>カンキョ</t>
    </rPh>
    <rPh sb="154" eb="156">
      <t>カイゼン</t>
    </rPh>
    <rPh sb="156" eb="157">
      <t>リツ</t>
    </rPh>
    <rPh sb="158" eb="160">
      <t>ヘイキン</t>
    </rPh>
    <rPh sb="161" eb="163">
      <t>シタマワ</t>
    </rPh>
    <rPh sb="178" eb="180">
      <t>ウスイ</t>
    </rPh>
    <rPh sb="180" eb="183">
      <t>チョウセイイケ</t>
    </rPh>
    <rPh sb="187" eb="189">
      <t>チュウリョク</t>
    </rPh>
    <rPh sb="194" eb="196">
      <t>カンキョ</t>
    </rPh>
    <rPh sb="196" eb="198">
      <t>カイゼン</t>
    </rPh>
    <rPh sb="198" eb="199">
      <t>リツ</t>
    </rPh>
    <rPh sb="200" eb="202">
      <t>スウチ</t>
    </rPh>
    <rPh sb="257" eb="259">
      <t>ケイカク</t>
    </rPh>
    <rPh sb="262" eb="26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</si>
</sst>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0.08</c:v>
                </c:pt>
                <c:pt idx="3">
                  <c:v>0.1</c:v>
                </c:pt>
                <c:pt idx="4" formatCode="#,##0.00;&quot;△&quot;#,##0.00">
                  <c:v>0</c:v>
                </c:pt>
              </c:numCache>
            </c:numRef>
          </c:val>
          <c:extLst>
            <c:ext xmlns:c16="http://schemas.microsoft.com/office/drawing/2014/chart" uri="{C3380CC4-5D6E-409C-BE32-E72D297353CC}">
              <c16:uniqueId val="{00000000-347A-436C-93B7-A81E445A26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0.16</c:v>
                </c:pt>
                <c:pt idx="4">
                  <c:v>0.16</c:v>
                </c:pt>
              </c:numCache>
            </c:numRef>
          </c:val>
          <c:smooth val="0"/>
          <c:extLst>
            <c:ext xmlns:c16="http://schemas.microsoft.com/office/drawing/2014/chart" uri="{C3380CC4-5D6E-409C-BE32-E72D297353CC}">
              <c16:uniqueId val="{00000001-347A-436C-93B7-A81E445A26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109.31</c:v>
                </c:pt>
                <c:pt idx="3">
                  <c:v>111.53</c:v>
                </c:pt>
                <c:pt idx="4">
                  <c:v>113.78</c:v>
                </c:pt>
              </c:numCache>
            </c:numRef>
          </c:val>
          <c:extLst>
            <c:ext xmlns:c16="http://schemas.microsoft.com/office/drawing/2014/chart" uri="{C3380CC4-5D6E-409C-BE32-E72D297353CC}">
              <c16:uniqueId val="{00000000-F471-4DBC-B1A3-F98BB7D77D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109.82</c:v>
                </c:pt>
                <c:pt idx="3">
                  <c:v>111.25</c:v>
                </c:pt>
                <c:pt idx="4">
                  <c:v>108.87</c:v>
                </c:pt>
              </c:numCache>
            </c:numRef>
          </c:val>
          <c:smooth val="0"/>
          <c:extLst>
            <c:ext xmlns:c16="http://schemas.microsoft.com/office/drawing/2014/chart" uri="{C3380CC4-5D6E-409C-BE32-E72D297353CC}">
              <c16:uniqueId val="{00000001-F471-4DBC-B1A3-F98BB7D77D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3.7</c:v>
                </c:pt>
                <c:pt idx="3">
                  <c:v>7.3</c:v>
                </c:pt>
                <c:pt idx="4">
                  <c:v>10.9</c:v>
                </c:pt>
              </c:numCache>
            </c:numRef>
          </c:val>
          <c:extLst>
            <c:ext xmlns:c16="http://schemas.microsoft.com/office/drawing/2014/chart" uri="{C3380CC4-5D6E-409C-BE32-E72D297353CC}">
              <c16:uniqueId val="{00000000-06E9-4E5A-82E8-C6D9933C87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25.28</c:v>
                </c:pt>
                <c:pt idx="3">
                  <c:v>28.35</c:v>
                </c:pt>
                <c:pt idx="4">
                  <c:v>25.13</c:v>
                </c:pt>
              </c:numCache>
            </c:numRef>
          </c:val>
          <c:smooth val="0"/>
          <c:extLst>
            <c:ext xmlns:c16="http://schemas.microsoft.com/office/drawing/2014/chart" uri="{C3380CC4-5D6E-409C-BE32-E72D297353CC}">
              <c16:uniqueId val="{00000001-06E9-4E5A-82E8-C6D9933C87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12-4079-A8E8-E0C3BF7C0A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4.08</c:v>
                </c:pt>
                <c:pt idx="3">
                  <c:v>6.7</c:v>
                </c:pt>
                <c:pt idx="4">
                  <c:v>6.4</c:v>
                </c:pt>
              </c:numCache>
            </c:numRef>
          </c:val>
          <c:smooth val="0"/>
          <c:extLst>
            <c:ext xmlns:c16="http://schemas.microsoft.com/office/drawing/2014/chart" uri="{C3380CC4-5D6E-409C-BE32-E72D297353CC}">
              <c16:uniqueId val="{00000001-5512-4079-A8E8-E0C3BF7C0A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90-4BE4-ACB8-79C4C40298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0.45</c:v>
                </c:pt>
                <c:pt idx="3" formatCode="#,##0.00;&quot;△&quot;#,##0.00">
                  <c:v>0</c:v>
                </c:pt>
                <c:pt idx="4">
                  <c:v>0.39</c:v>
                </c:pt>
              </c:numCache>
            </c:numRef>
          </c:val>
          <c:smooth val="0"/>
          <c:extLst>
            <c:ext xmlns:c16="http://schemas.microsoft.com/office/drawing/2014/chart" uri="{C3380CC4-5D6E-409C-BE32-E72D297353CC}">
              <c16:uniqueId val="{00000001-2290-4BE4-ACB8-79C4C40298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168.71</c:v>
                </c:pt>
                <c:pt idx="3">
                  <c:v>206.37</c:v>
                </c:pt>
                <c:pt idx="4">
                  <c:v>281.45</c:v>
                </c:pt>
              </c:numCache>
            </c:numRef>
          </c:val>
          <c:extLst>
            <c:ext xmlns:c16="http://schemas.microsoft.com/office/drawing/2014/chart" uri="{C3380CC4-5D6E-409C-BE32-E72D297353CC}">
              <c16:uniqueId val="{00000000-A46F-4BC7-A457-70621983CD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67.7</c:v>
                </c:pt>
                <c:pt idx="3">
                  <c:v>75.02</c:v>
                </c:pt>
                <c:pt idx="4">
                  <c:v>73.55</c:v>
                </c:pt>
              </c:numCache>
            </c:numRef>
          </c:val>
          <c:smooth val="0"/>
          <c:extLst>
            <c:ext xmlns:c16="http://schemas.microsoft.com/office/drawing/2014/chart" uri="{C3380CC4-5D6E-409C-BE32-E72D297353CC}">
              <c16:uniqueId val="{00000001-A46F-4BC7-A457-70621983CD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202.13</c:v>
                </c:pt>
                <c:pt idx="3">
                  <c:v>194.81</c:v>
                </c:pt>
                <c:pt idx="4">
                  <c:v>184.69</c:v>
                </c:pt>
              </c:numCache>
            </c:numRef>
          </c:val>
          <c:extLst>
            <c:ext xmlns:c16="http://schemas.microsoft.com/office/drawing/2014/chart" uri="{C3380CC4-5D6E-409C-BE32-E72D297353CC}">
              <c16:uniqueId val="{00000000-7063-4184-AF10-EE311FCB3F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599.92999999999995</c:v>
                </c:pt>
                <c:pt idx="3">
                  <c:v>573.73</c:v>
                </c:pt>
                <c:pt idx="4">
                  <c:v>514.27</c:v>
                </c:pt>
              </c:numCache>
            </c:numRef>
          </c:val>
          <c:smooth val="0"/>
          <c:extLst>
            <c:ext xmlns:c16="http://schemas.microsoft.com/office/drawing/2014/chart" uri="{C3380CC4-5D6E-409C-BE32-E72D297353CC}">
              <c16:uniqueId val="{00000001-7063-4184-AF10-EE311FCB3F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106.9</c:v>
                </c:pt>
                <c:pt idx="3">
                  <c:v>110.3</c:v>
                </c:pt>
                <c:pt idx="4">
                  <c:v>110.41</c:v>
                </c:pt>
              </c:numCache>
            </c:numRef>
          </c:val>
          <c:extLst>
            <c:ext xmlns:c16="http://schemas.microsoft.com/office/drawing/2014/chart" uri="{C3380CC4-5D6E-409C-BE32-E72D297353CC}">
              <c16:uniqueId val="{00000000-E017-4DB0-BFF6-ECD7CC3FFA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95.76</c:v>
                </c:pt>
                <c:pt idx="3">
                  <c:v>100.74</c:v>
                </c:pt>
                <c:pt idx="4">
                  <c:v>100.34</c:v>
                </c:pt>
              </c:numCache>
            </c:numRef>
          </c:val>
          <c:smooth val="0"/>
          <c:extLst>
            <c:ext xmlns:c16="http://schemas.microsoft.com/office/drawing/2014/chart" uri="{C3380CC4-5D6E-409C-BE32-E72D297353CC}">
              <c16:uniqueId val="{00000001-E017-4DB0-BFF6-ECD7CC3FFA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73.33</c:v>
                </c:pt>
                <c:pt idx="3">
                  <c:v>71.42</c:v>
                </c:pt>
                <c:pt idx="4">
                  <c:v>70.650000000000006</c:v>
                </c:pt>
              </c:numCache>
            </c:numRef>
          </c:val>
          <c:extLst>
            <c:ext xmlns:c16="http://schemas.microsoft.com/office/drawing/2014/chart" uri="{C3380CC4-5D6E-409C-BE32-E72D297353CC}">
              <c16:uniqueId val="{00000000-C030-45E2-87D9-4C5DDDC4EF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119</c:v>
                </c:pt>
                <c:pt idx="3">
                  <c:v>112.75</c:v>
                </c:pt>
                <c:pt idx="4">
                  <c:v>113.49</c:v>
                </c:pt>
              </c:numCache>
            </c:numRef>
          </c:val>
          <c:smooth val="0"/>
          <c:extLst>
            <c:ext xmlns:c16="http://schemas.microsoft.com/office/drawing/2014/chart" uri="{C3380CC4-5D6E-409C-BE32-E72D297353CC}">
              <c16:uniqueId val="{00000001-C030-45E2-87D9-4C5DDDC4EF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C3-4F2F-9A8B-BDBC4985ED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64.66</c:v>
                </c:pt>
                <c:pt idx="3">
                  <c:v>64.650000000000006</c:v>
                </c:pt>
                <c:pt idx="4">
                  <c:v>62.96</c:v>
                </c:pt>
              </c:numCache>
            </c:numRef>
          </c:val>
          <c:smooth val="0"/>
          <c:extLst>
            <c:ext xmlns:c16="http://schemas.microsoft.com/office/drawing/2014/chart" uri="{C3380CC4-5D6E-409C-BE32-E72D297353CC}">
              <c16:uniqueId val="{00000001-3DC3-4F2F-9A8B-BDBC4985ED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97.31</c:v>
                </c:pt>
                <c:pt idx="3">
                  <c:v>97.31</c:v>
                </c:pt>
                <c:pt idx="4">
                  <c:v>97.32</c:v>
                </c:pt>
              </c:numCache>
            </c:numRef>
          </c:val>
          <c:extLst>
            <c:ext xmlns:c16="http://schemas.microsoft.com/office/drawing/2014/chart" uri="{C3380CC4-5D6E-409C-BE32-E72D297353CC}">
              <c16:uniqueId val="{00000000-8432-4477-A957-91086D91D1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97.08</c:v>
                </c:pt>
                <c:pt idx="3">
                  <c:v>97.4</c:v>
                </c:pt>
                <c:pt idx="4">
                  <c:v>96.96</c:v>
                </c:pt>
              </c:numCache>
            </c:numRef>
          </c:val>
          <c:smooth val="0"/>
          <c:extLst>
            <c:ext xmlns:c16="http://schemas.microsoft.com/office/drawing/2014/chart" uri="{C3380CC4-5D6E-409C-BE32-E72D297353CC}">
              <c16:uniqueId val="{00000001-8432-4477-A957-91086D91D1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ふじみ野市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8">
        <f>データ!S6</f>
        <v>114292</v>
      </c>
      <c r="AM8" s="68"/>
      <c r="AN8" s="68"/>
      <c r="AO8" s="68"/>
      <c r="AP8" s="68"/>
      <c r="AQ8" s="68"/>
      <c r="AR8" s="68"/>
      <c r="AS8" s="68"/>
      <c r="AT8" s="67">
        <f>データ!T6</f>
        <v>14.64</v>
      </c>
      <c r="AU8" s="67"/>
      <c r="AV8" s="67"/>
      <c r="AW8" s="67"/>
      <c r="AX8" s="67"/>
      <c r="AY8" s="67"/>
      <c r="AZ8" s="67"/>
      <c r="BA8" s="67"/>
      <c r="BB8" s="67">
        <f>データ!U6</f>
        <v>7806.83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83.11</v>
      </c>
      <c r="J10" s="67"/>
      <c r="K10" s="67"/>
      <c r="L10" s="67"/>
      <c r="M10" s="67"/>
      <c r="N10" s="67"/>
      <c r="O10" s="67"/>
      <c r="P10" s="67">
        <f>データ!P6</f>
        <v>93.84</v>
      </c>
      <c r="Q10" s="67"/>
      <c r="R10" s="67"/>
      <c r="S10" s="67"/>
      <c r="T10" s="67"/>
      <c r="U10" s="67"/>
      <c r="V10" s="67"/>
      <c r="W10" s="67">
        <f>データ!Q6</f>
        <v>83.61</v>
      </c>
      <c r="X10" s="67"/>
      <c r="Y10" s="67"/>
      <c r="Z10" s="67"/>
      <c r="AA10" s="67"/>
      <c r="AB10" s="67"/>
      <c r="AC10" s="67"/>
      <c r="AD10" s="68">
        <f>データ!R6</f>
        <v>1346</v>
      </c>
      <c r="AE10" s="68"/>
      <c r="AF10" s="68"/>
      <c r="AG10" s="68"/>
      <c r="AH10" s="68"/>
      <c r="AI10" s="68"/>
      <c r="AJ10" s="68"/>
      <c r="AK10" s="2"/>
      <c r="AL10" s="68">
        <f>データ!V6</f>
        <v>107202</v>
      </c>
      <c r="AM10" s="68"/>
      <c r="AN10" s="68"/>
      <c r="AO10" s="68"/>
      <c r="AP10" s="68"/>
      <c r="AQ10" s="68"/>
      <c r="AR10" s="68"/>
      <c r="AS10" s="68"/>
      <c r="AT10" s="67">
        <f>データ!W6</f>
        <v>9.2799999999999994</v>
      </c>
      <c r="AU10" s="67"/>
      <c r="AV10" s="67"/>
      <c r="AW10" s="67"/>
      <c r="AX10" s="67"/>
      <c r="AY10" s="67"/>
      <c r="AZ10" s="67"/>
      <c r="BA10" s="67"/>
      <c r="BB10" s="67">
        <f>データ!X6</f>
        <v>11551.94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1cxDXHeyOgzY3YplH2VbVHjTABtQkGLmm7StHMKoygOlyCm8REwGPYzZOHMEuIKs9XLNajiNKtLt5QsHqJZFgA==" saltValue="62iD13W6aTZwQwWxFqno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112453</v>
      </c>
      <c r="D6" s="33">
        <f t="shared" si="3"/>
        <v>46</v>
      </c>
      <c r="E6" s="33">
        <f t="shared" si="3"/>
        <v>17</v>
      </c>
      <c r="F6" s="33">
        <f t="shared" si="3"/>
        <v>1</v>
      </c>
      <c r="G6" s="33">
        <f t="shared" si="3"/>
        <v>0</v>
      </c>
      <c r="H6" s="33" t="str">
        <f t="shared" si="3"/>
        <v>埼玉県　ふじみ野市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83.11</v>
      </c>
      <c r="P6" s="34">
        <f t="shared" si="3"/>
        <v>93.84</v>
      </c>
      <c r="Q6" s="34">
        <f t="shared" si="3"/>
        <v>83.61</v>
      </c>
      <c r="R6" s="34">
        <f t="shared" si="3"/>
        <v>1346</v>
      </c>
      <c r="S6" s="34">
        <f t="shared" si="3"/>
        <v>114292</v>
      </c>
      <c r="T6" s="34">
        <f t="shared" si="3"/>
        <v>14.64</v>
      </c>
      <c r="U6" s="34">
        <f t="shared" si="3"/>
        <v>7806.83</v>
      </c>
      <c r="V6" s="34">
        <f t="shared" si="3"/>
        <v>107202</v>
      </c>
      <c r="W6" s="34">
        <f t="shared" si="3"/>
        <v>9.2799999999999994</v>
      </c>
      <c r="X6" s="34">
        <f t="shared" si="3"/>
        <v>11551.94</v>
      </c>
      <c r="Y6" s="35" t="str">
        <f>IF(Y7="",NA(),Y7)</f>
        <v>-</v>
      </c>
      <c r="Z6" s="35" t="str">
        <f t="shared" ref="Z6:AH6" si="4">IF(Z7="",NA(),Z7)</f>
        <v>-</v>
      </c>
      <c r="AA6" s="35">
        <f t="shared" si="4"/>
        <v>109.31</v>
      </c>
      <c r="AB6" s="35">
        <f t="shared" si="4"/>
        <v>111.53</v>
      </c>
      <c r="AC6" s="35">
        <f t="shared" si="4"/>
        <v>113.78</v>
      </c>
      <c r="AD6" s="35" t="str">
        <f t="shared" si="4"/>
        <v>-</v>
      </c>
      <c r="AE6" s="35" t="str">
        <f t="shared" si="4"/>
        <v>-</v>
      </c>
      <c r="AF6" s="35">
        <f t="shared" si="4"/>
        <v>109.82</v>
      </c>
      <c r="AG6" s="35">
        <f t="shared" si="4"/>
        <v>111.25</v>
      </c>
      <c r="AH6" s="35">
        <f t="shared" si="4"/>
        <v>108.87</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0.45</v>
      </c>
      <c r="AR6" s="34">
        <f t="shared" si="5"/>
        <v>0</v>
      </c>
      <c r="AS6" s="35">
        <f t="shared" si="5"/>
        <v>0.39</v>
      </c>
      <c r="AT6" s="34" t="str">
        <f>IF(AT7="","",IF(AT7="-","【-】","【"&amp;SUBSTITUTE(TEXT(AT7,"#,##0.00"),"-","△")&amp;"】"))</f>
        <v>【3.28】</v>
      </c>
      <c r="AU6" s="35" t="str">
        <f>IF(AU7="",NA(),AU7)</f>
        <v>-</v>
      </c>
      <c r="AV6" s="35" t="str">
        <f t="shared" ref="AV6:BD6" si="6">IF(AV7="",NA(),AV7)</f>
        <v>-</v>
      </c>
      <c r="AW6" s="35">
        <f t="shared" si="6"/>
        <v>168.71</v>
      </c>
      <c r="AX6" s="35">
        <f t="shared" si="6"/>
        <v>206.37</v>
      </c>
      <c r="AY6" s="35">
        <f t="shared" si="6"/>
        <v>281.45</v>
      </c>
      <c r="AZ6" s="35" t="str">
        <f t="shared" si="6"/>
        <v>-</v>
      </c>
      <c r="BA6" s="35" t="str">
        <f t="shared" si="6"/>
        <v>-</v>
      </c>
      <c r="BB6" s="35">
        <f t="shared" si="6"/>
        <v>67.7</v>
      </c>
      <c r="BC6" s="35">
        <f t="shared" si="6"/>
        <v>75.02</v>
      </c>
      <c r="BD6" s="35">
        <f t="shared" si="6"/>
        <v>73.55</v>
      </c>
      <c r="BE6" s="34" t="str">
        <f>IF(BE7="","",IF(BE7="-","【-】","【"&amp;SUBSTITUTE(TEXT(BE7,"#,##0.00"),"-","△")&amp;"】"))</f>
        <v>【69.49】</v>
      </c>
      <c r="BF6" s="35" t="str">
        <f>IF(BF7="",NA(),BF7)</f>
        <v>-</v>
      </c>
      <c r="BG6" s="35" t="str">
        <f t="shared" ref="BG6:BO6" si="7">IF(BG7="",NA(),BG7)</f>
        <v>-</v>
      </c>
      <c r="BH6" s="35">
        <f t="shared" si="7"/>
        <v>202.13</v>
      </c>
      <c r="BI6" s="35">
        <f t="shared" si="7"/>
        <v>194.81</v>
      </c>
      <c r="BJ6" s="35">
        <f t="shared" si="7"/>
        <v>184.69</v>
      </c>
      <c r="BK6" s="35" t="str">
        <f t="shared" si="7"/>
        <v>-</v>
      </c>
      <c r="BL6" s="35" t="str">
        <f t="shared" si="7"/>
        <v>-</v>
      </c>
      <c r="BM6" s="35">
        <f t="shared" si="7"/>
        <v>599.92999999999995</v>
      </c>
      <c r="BN6" s="35">
        <f t="shared" si="7"/>
        <v>573.73</v>
      </c>
      <c r="BO6" s="35">
        <f t="shared" si="7"/>
        <v>514.27</v>
      </c>
      <c r="BP6" s="34" t="str">
        <f>IF(BP7="","",IF(BP7="-","【-】","【"&amp;SUBSTITUTE(TEXT(BP7,"#,##0.00"),"-","△")&amp;"】"))</f>
        <v>【682.78】</v>
      </c>
      <c r="BQ6" s="35" t="str">
        <f>IF(BQ7="",NA(),BQ7)</f>
        <v>-</v>
      </c>
      <c r="BR6" s="35" t="str">
        <f t="shared" ref="BR6:BZ6" si="8">IF(BR7="",NA(),BR7)</f>
        <v>-</v>
      </c>
      <c r="BS6" s="35">
        <f t="shared" si="8"/>
        <v>106.9</v>
      </c>
      <c r="BT6" s="35">
        <f t="shared" si="8"/>
        <v>110.3</v>
      </c>
      <c r="BU6" s="35">
        <f t="shared" si="8"/>
        <v>110.41</v>
      </c>
      <c r="BV6" s="35" t="str">
        <f t="shared" si="8"/>
        <v>-</v>
      </c>
      <c r="BW6" s="35" t="str">
        <f t="shared" si="8"/>
        <v>-</v>
      </c>
      <c r="BX6" s="35">
        <f t="shared" si="8"/>
        <v>95.76</v>
      </c>
      <c r="BY6" s="35">
        <f t="shared" si="8"/>
        <v>100.74</v>
      </c>
      <c r="BZ6" s="35">
        <f t="shared" si="8"/>
        <v>100.34</v>
      </c>
      <c r="CA6" s="34" t="str">
        <f>IF(CA7="","",IF(CA7="-","【-】","【"&amp;SUBSTITUTE(TEXT(CA7,"#,##0.00"),"-","△")&amp;"】"))</f>
        <v>【100.91】</v>
      </c>
      <c r="CB6" s="35" t="str">
        <f>IF(CB7="",NA(),CB7)</f>
        <v>-</v>
      </c>
      <c r="CC6" s="35" t="str">
        <f t="shared" ref="CC6:CK6" si="9">IF(CC7="",NA(),CC7)</f>
        <v>-</v>
      </c>
      <c r="CD6" s="35">
        <f t="shared" si="9"/>
        <v>73.33</v>
      </c>
      <c r="CE6" s="35">
        <f t="shared" si="9"/>
        <v>71.42</v>
      </c>
      <c r="CF6" s="35">
        <f t="shared" si="9"/>
        <v>70.650000000000006</v>
      </c>
      <c r="CG6" s="35" t="str">
        <f t="shared" si="9"/>
        <v>-</v>
      </c>
      <c r="CH6" s="35" t="str">
        <f t="shared" si="9"/>
        <v>-</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64.66</v>
      </c>
      <c r="CU6" s="35">
        <f t="shared" si="10"/>
        <v>64.650000000000006</v>
      </c>
      <c r="CV6" s="35">
        <f t="shared" si="10"/>
        <v>62.96</v>
      </c>
      <c r="CW6" s="34" t="str">
        <f>IF(CW7="","",IF(CW7="-","【-】","【"&amp;SUBSTITUTE(TEXT(CW7,"#,##0.00"),"-","△")&amp;"】"))</f>
        <v>【58.98】</v>
      </c>
      <c r="CX6" s="35" t="str">
        <f>IF(CX7="",NA(),CX7)</f>
        <v>-</v>
      </c>
      <c r="CY6" s="35" t="str">
        <f t="shared" ref="CY6:DG6" si="11">IF(CY7="",NA(),CY7)</f>
        <v>-</v>
      </c>
      <c r="CZ6" s="35">
        <f t="shared" si="11"/>
        <v>97.31</v>
      </c>
      <c r="DA6" s="35">
        <f t="shared" si="11"/>
        <v>97.31</v>
      </c>
      <c r="DB6" s="35">
        <f t="shared" si="11"/>
        <v>97.32</v>
      </c>
      <c r="DC6" s="35" t="str">
        <f t="shared" si="11"/>
        <v>-</v>
      </c>
      <c r="DD6" s="35" t="str">
        <f t="shared" si="11"/>
        <v>-</v>
      </c>
      <c r="DE6" s="35">
        <f t="shared" si="11"/>
        <v>97.08</v>
      </c>
      <c r="DF6" s="35">
        <f t="shared" si="11"/>
        <v>97.4</v>
      </c>
      <c r="DG6" s="35">
        <f t="shared" si="11"/>
        <v>96.96</v>
      </c>
      <c r="DH6" s="34" t="str">
        <f>IF(DH7="","",IF(DH7="-","【-】","【"&amp;SUBSTITUTE(TEXT(DH7,"#,##0.00"),"-","△")&amp;"】"))</f>
        <v>【95.20】</v>
      </c>
      <c r="DI6" s="35" t="str">
        <f>IF(DI7="",NA(),DI7)</f>
        <v>-</v>
      </c>
      <c r="DJ6" s="35" t="str">
        <f t="shared" ref="DJ6:DR6" si="12">IF(DJ7="",NA(),DJ7)</f>
        <v>-</v>
      </c>
      <c r="DK6" s="35">
        <f t="shared" si="12"/>
        <v>3.7</v>
      </c>
      <c r="DL6" s="35">
        <f t="shared" si="12"/>
        <v>7.3</v>
      </c>
      <c r="DM6" s="35">
        <f t="shared" si="12"/>
        <v>10.9</v>
      </c>
      <c r="DN6" s="35" t="str">
        <f t="shared" si="12"/>
        <v>-</v>
      </c>
      <c r="DO6" s="35" t="str">
        <f t="shared" si="12"/>
        <v>-</v>
      </c>
      <c r="DP6" s="35">
        <f t="shared" si="12"/>
        <v>25.28</v>
      </c>
      <c r="DQ6" s="35">
        <f t="shared" si="12"/>
        <v>28.35</v>
      </c>
      <c r="DR6" s="35">
        <f t="shared" si="12"/>
        <v>25.13</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4.08</v>
      </c>
      <c r="EB6" s="35">
        <f t="shared" si="13"/>
        <v>6.7</v>
      </c>
      <c r="EC6" s="35">
        <f t="shared" si="13"/>
        <v>6.4</v>
      </c>
      <c r="ED6" s="34" t="str">
        <f>IF(ED7="","",IF(ED7="-","【-】","【"&amp;SUBSTITUTE(TEXT(ED7,"#,##0.00"),"-","△")&amp;"】"))</f>
        <v>【5.64】</v>
      </c>
      <c r="EE6" s="35" t="str">
        <f>IF(EE7="",NA(),EE7)</f>
        <v>-</v>
      </c>
      <c r="EF6" s="35" t="str">
        <f t="shared" ref="EF6:EN6" si="14">IF(EF7="",NA(),EF7)</f>
        <v>-</v>
      </c>
      <c r="EG6" s="35">
        <f t="shared" si="14"/>
        <v>0.08</v>
      </c>
      <c r="EH6" s="35">
        <f t="shared" si="14"/>
        <v>0.1</v>
      </c>
      <c r="EI6" s="34">
        <f t="shared" si="14"/>
        <v>0</v>
      </c>
      <c r="EJ6" s="35" t="str">
        <f t="shared" si="14"/>
        <v>-</v>
      </c>
      <c r="EK6" s="35" t="str">
        <f t="shared" si="14"/>
        <v>-</v>
      </c>
      <c r="EL6" s="35">
        <f t="shared" si="14"/>
        <v>0.16</v>
      </c>
      <c r="EM6" s="35">
        <f t="shared" si="14"/>
        <v>0.16</v>
      </c>
      <c r="EN6" s="35">
        <f t="shared" si="14"/>
        <v>0.16</v>
      </c>
      <c r="EO6" s="34" t="str">
        <f>IF(EO7="","",IF(EO7="-","【-】","【"&amp;SUBSTITUTE(TEXT(EO7,"#,##0.00"),"-","△")&amp;"】"))</f>
        <v>【0.23】</v>
      </c>
    </row>
    <row r="7" spans="1:148" s="36" customFormat="1" x14ac:dyDescent="0.15">
      <c r="A7" s="28"/>
      <c r="B7" s="37">
        <v>2018</v>
      </c>
      <c r="C7" s="37">
        <v>112453</v>
      </c>
      <c r="D7" s="37">
        <v>46</v>
      </c>
      <c r="E7" s="37">
        <v>17</v>
      </c>
      <c r="F7" s="37">
        <v>1</v>
      </c>
      <c r="G7" s="37">
        <v>0</v>
      </c>
      <c r="H7" s="37" t="s">
        <v>96</v>
      </c>
      <c r="I7" s="37" t="s">
        <v>97</v>
      </c>
      <c r="J7" s="37" t="s">
        <v>98</v>
      </c>
      <c r="K7" s="37" t="s">
        <v>99</v>
      </c>
      <c r="L7" s="37" t="s">
        <v>100</v>
      </c>
      <c r="M7" s="37" t="s">
        <v>101</v>
      </c>
      <c r="N7" s="38" t="s">
        <v>102</v>
      </c>
      <c r="O7" s="38">
        <v>83.11</v>
      </c>
      <c r="P7" s="38">
        <v>93.84</v>
      </c>
      <c r="Q7" s="38">
        <v>83.61</v>
      </c>
      <c r="R7" s="38">
        <v>1346</v>
      </c>
      <c r="S7" s="38">
        <v>114292</v>
      </c>
      <c r="T7" s="38">
        <v>14.64</v>
      </c>
      <c r="U7" s="38">
        <v>7806.83</v>
      </c>
      <c r="V7" s="38">
        <v>107202</v>
      </c>
      <c r="W7" s="38">
        <v>9.2799999999999994</v>
      </c>
      <c r="X7" s="38">
        <v>11551.94</v>
      </c>
      <c r="Y7" s="38" t="s">
        <v>102</v>
      </c>
      <c r="Z7" s="38" t="s">
        <v>102</v>
      </c>
      <c r="AA7" s="38">
        <v>109.31</v>
      </c>
      <c r="AB7" s="38">
        <v>111.53</v>
      </c>
      <c r="AC7" s="38">
        <v>113.78</v>
      </c>
      <c r="AD7" s="38" t="s">
        <v>102</v>
      </c>
      <c r="AE7" s="38" t="s">
        <v>102</v>
      </c>
      <c r="AF7" s="38">
        <v>109.82</v>
      </c>
      <c r="AG7" s="38">
        <v>111.25</v>
      </c>
      <c r="AH7" s="38">
        <v>108.87</v>
      </c>
      <c r="AI7" s="38">
        <v>108.69</v>
      </c>
      <c r="AJ7" s="38" t="s">
        <v>102</v>
      </c>
      <c r="AK7" s="38" t="s">
        <v>102</v>
      </c>
      <c r="AL7" s="38">
        <v>0</v>
      </c>
      <c r="AM7" s="38">
        <v>0</v>
      </c>
      <c r="AN7" s="38">
        <v>0</v>
      </c>
      <c r="AO7" s="38" t="s">
        <v>102</v>
      </c>
      <c r="AP7" s="38" t="s">
        <v>102</v>
      </c>
      <c r="AQ7" s="38">
        <v>0.45</v>
      </c>
      <c r="AR7" s="38">
        <v>0</v>
      </c>
      <c r="AS7" s="38">
        <v>0.39</v>
      </c>
      <c r="AT7" s="38">
        <v>3.28</v>
      </c>
      <c r="AU7" s="38" t="s">
        <v>102</v>
      </c>
      <c r="AV7" s="38" t="s">
        <v>102</v>
      </c>
      <c r="AW7" s="38">
        <v>168.71</v>
      </c>
      <c r="AX7" s="38">
        <v>206.37</v>
      </c>
      <c r="AY7" s="38">
        <v>281.45</v>
      </c>
      <c r="AZ7" s="38" t="s">
        <v>102</v>
      </c>
      <c r="BA7" s="38" t="s">
        <v>102</v>
      </c>
      <c r="BB7" s="38">
        <v>67.7</v>
      </c>
      <c r="BC7" s="38">
        <v>75.02</v>
      </c>
      <c r="BD7" s="38">
        <v>73.55</v>
      </c>
      <c r="BE7" s="38">
        <v>69.489999999999995</v>
      </c>
      <c r="BF7" s="38" t="s">
        <v>102</v>
      </c>
      <c r="BG7" s="38" t="s">
        <v>102</v>
      </c>
      <c r="BH7" s="38">
        <v>202.13</v>
      </c>
      <c r="BI7" s="38">
        <v>194.81</v>
      </c>
      <c r="BJ7" s="38">
        <v>184.69</v>
      </c>
      <c r="BK7" s="38" t="s">
        <v>102</v>
      </c>
      <c r="BL7" s="38" t="s">
        <v>102</v>
      </c>
      <c r="BM7" s="38">
        <v>599.92999999999995</v>
      </c>
      <c r="BN7" s="38">
        <v>573.73</v>
      </c>
      <c r="BO7" s="38">
        <v>514.27</v>
      </c>
      <c r="BP7" s="38">
        <v>682.78</v>
      </c>
      <c r="BQ7" s="38" t="s">
        <v>102</v>
      </c>
      <c r="BR7" s="38" t="s">
        <v>102</v>
      </c>
      <c r="BS7" s="38">
        <v>106.9</v>
      </c>
      <c r="BT7" s="38">
        <v>110.3</v>
      </c>
      <c r="BU7" s="38">
        <v>110.41</v>
      </c>
      <c r="BV7" s="38" t="s">
        <v>102</v>
      </c>
      <c r="BW7" s="38" t="s">
        <v>102</v>
      </c>
      <c r="BX7" s="38">
        <v>95.76</v>
      </c>
      <c r="BY7" s="38">
        <v>100.74</v>
      </c>
      <c r="BZ7" s="38">
        <v>100.34</v>
      </c>
      <c r="CA7" s="38">
        <v>100.91</v>
      </c>
      <c r="CB7" s="38" t="s">
        <v>102</v>
      </c>
      <c r="CC7" s="38" t="s">
        <v>102</v>
      </c>
      <c r="CD7" s="38">
        <v>73.33</v>
      </c>
      <c r="CE7" s="38">
        <v>71.42</v>
      </c>
      <c r="CF7" s="38">
        <v>70.650000000000006</v>
      </c>
      <c r="CG7" s="38" t="s">
        <v>102</v>
      </c>
      <c r="CH7" s="38" t="s">
        <v>102</v>
      </c>
      <c r="CI7" s="38">
        <v>119</v>
      </c>
      <c r="CJ7" s="38">
        <v>112.75</v>
      </c>
      <c r="CK7" s="38">
        <v>113.49</v>
      </c>
      <c r="CL7" s="38">
        <v>136.86000000000001</v>
      </c>
      <c r="CM7" s="38" t="s">
        <v>102</v>
      </c>
      <c r="CN7" s="38" t="s">
        <v>102</v>
      </c>
      <c r="CO7" s="38" t="s">
        <v>102</v>
      </c>
      <c r="CP7" s="38" t="s">
        <v>102</v>
      </c>
      <c r="CQ7" s="38" t="s">
        <v>102</v>
      </c>
      <c r="CR7" s="38" t="s">
        <v>102</v>
      </c>
      <c r="CS7" s="38" t="s">
        <v>102</v>
      </c>
      <c r="CT7" s="38">
        <v>64.66</v>
      </c>
      <c r="CU7" s="38">
        <v>64.650000000000006</v>
      </c>
      <c r="CV7" s="38">
        <v>62.96</v>
      </c>
      <c r="CW7" s="38">
        <v>58.98</v>
      </c>
      <c r="CX7" s="38" t="s">
        <v>102</v>
      </c>
      <c r="CY7" s="38" t="s">
        <v>102</v>
      </c>
      <c r="CZ7" s="38">
        <v>97.31</v>
      </c>
      <c r="DA7" s="38">
        <v>97.31</v>
      </c>
      <c r="DB7" s="38">
        <v>97.32</v>
      </c>
      <c r="DC7" s="38" t="s">
        <v>102</v>
      </c>
      <c r="DD7" s="38" t="s">
        <v>102</v>
      </c>
      <c r="DE7" s="38">
        <v>97.08</v>
      </c>
      <c r="DF7" s="38">
        <v>97.4</v>
      </c>
      <c r="DG7" s="38">
        <v>96.96</v>
      </c>
      <c r="DH7" s="38">
        <v>95.2</v>
      </c>
      <c r="DI7" s="38" t="s">
        <v>102</v>
      </c>
      <c r="DJ7" s="38" t="s">
        <v>102</v>
      </c>
      <c r="DK7" s="38">
        <v>3.7</v>
      </c>
      <c r="DL7" s="38">
        <v>7.3</v>
      </c>
      <c r="DM7" s="38">
        <v>10.9</v>
      </c>
      <c r="DN7" s="38" t="s">
        <v>102</v>
      </c>
      <c r="DO7" s="38" t="s">
        <v>102</v>
      </c>
      <c r="DP7" s="38">
        <v>25.28</v>
      </c>
      <c r="DQ7" s="38">
        <v>28.35</v>
      </c>
      <c r="DR7" s="38">
        <v>25.13</v>
      </c>
      <c r="DS7" s="38">
        <v>38.6</v>
      </c>
      <c r="DT7" s="38" t="s">
        <v>102</v>
      </c>
      <c r="DU7" s="38" t="s">
        <v>102</v>
      </c>
      <c r="DV7" s="38">
        <v>0</v>
      </c>
      <c r="DW7" s="38">
        <v>0</v>
      </c>
      <c r="DX7" s="38">
        <v>0</v>
      </c>
      <c r="DY7" s="38" t="s">
        <v>102</v>
      </c>
      <c r="DZ7" s="38" t="s">
        <v>102</v>
      </c>
      <c r="EA7" s="38">
        <v>4.08</v>
      </c>
      <c r="EB7" s="38">
        <v>6.7</v>
      </c>
      <c r="EC7" s="38">
        <v>6.4</v>
      </c>
      <c r="ED7" s="38">
        <v>5.64</v>
      </c>
      <c r="EE7" s="38" t="s">
        <v>102</v>
      </c>
      <c r="EF7" s="38" t="s">
        <v>102</v>
      </c>
      <c r="EG7" s="38">
        <v>0.08</v>
      </c>
      <c r="EH7" s="38">
        <v>0.1</v>
      </c>
      <c r="EI7" s="38">
        <v>0</v>
      </c>
      <c r="EJ7" s="38" t="s">
        <v>102</v>
      </c>
      <c r="EK7" s="38" t="s">
        <v>102</v>
      </c>
      <c r="EL7" s="38">
        <v>0.16</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2020-01-21T00:22:23Z</cp:lastPrinted>
  <dcterms:created xsi:type="dcterms:W3CDTF">2019-12-05T04:43:20Z</dcterms:created>
  <dcterms:modified xsi:type="dcterms:W3CDTF">2020-01-21T00:56:20Z</dcterms:modified>
  <cp:category/>
</cp:coreProperties>
</file>