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1\16産業振興部農政課\16産業振興部農政課\27　農業集落排水事業\公営企業\H31\H30地方公営企業決算状況調査（決算統計）\経営分析比較表\回答\"/>
    </mc:Choice>
  </mc:AlternateContent>
  <workbookProtection workbookAlgorithmName="SHA-512" workbookHashValue="kbECw737K25K/l6NyeSMufrk0xFq4lJFfY3TUHiUT+KOMNot7R7xkh6QGPyAeTmMIJj4tyU7CMlj53d/B114xA==" workbookSaltValue="IDoyhqTh3jVglDqgRNLTzA==" workbookSpinCount="100000" lockStructure="1"/>
  <bookViews>
    <workbookView xWindow="0" yWindow="0" windowWidth="20490" windowHeight="65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I10" i="4"/>
  <c r="AT8" i="4"/>
  <c r="AL8" i="4"/>
  <c r="W8" i="4"/>
  <c r="P8" i="4"/>
  <c r="B6" i="4"/>
  <c r="B10" i="5" l="1"/>
  <c r="C10" i="5"/>
  <c r="F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<sst xmlns="http://schemas.openxmlformats.org/spreadsheetml/2006/main" count="228" uniqueCount="115">
  <si>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</si>
  <si>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</si>
  <si>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</si>
  <si>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</si>
  <si>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</si>
  <si>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</si>
  <si>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</si>
  <si>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</si>
  <si>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</si>
  <si>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</si>
  <si>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</si>
  <si>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</si>
  <si>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</si>
  <si>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</si>
  <si>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</si>
  <si>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</si>
  <si>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</si>
  <si>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</si>
  <si>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</si>
  <si>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</si>
  <si>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</si>
  <si>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</si>
  <si>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</si>
  <si>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</si>
  <si>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</si>
  <si>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</si>
  <si>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</si>
  <si>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</si>
  <si>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</si>
  <si>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</si>
  <si>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</si>
  <si>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</si>
  <si>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</si>
  <si>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</si>
  <si>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</si>
  <si>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</si>
  <si>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</si>
  <si>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</si>
  <si>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</si>
  <si>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</si>
  <si>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</si>
  <si>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</si>
  <si>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</si>
  <si>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</si>
  <si>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</si>
  <si>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</si>
  <si>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</si>
  <si>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</si>
  <si>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</si>
  <si>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</si>
  <si>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</si>
  <si>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</si>
  <si>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</si>
  <si>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</si>
  <si>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</si>
  <si>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</si>
  <si>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</si>
  <si>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</si>
  <si>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</si>
  <si>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</si>
  <si>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</si>
  <si>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</si>
  <si>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</si>
  <si>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</si>
  <si>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</si>
  <si>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</si>
  <si>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</si>
  <si>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</si>
  <si>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</si>
  <si>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</si>
  <si>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</si>
  <si>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</si>
  <si>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</si>
  <si>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</si>
  <si>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</si>
  <si>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</si>
  <si>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</si>
  <si>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</si>
  <si>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</si>
  <si>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</si>
  <si>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</si>
  <si>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</si>
  <si>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</si>
  <si>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</si>
  <si>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</si>
  <si>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</si>
  <si>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</si>
  <si>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</si>
  <si>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</si>
  <si>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</si>
  <si>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</si>
  <si>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</si>
  <si>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</si>
  <si>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</si>
  <si>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</si>
  <si>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</si>
  <si>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</si>
  <si>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</si>
  <si>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</si>
  <si>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吉川市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</si>
  <si>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</si>
  <si>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</si>
  <si>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</si>
  <si>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</si>
  <si>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</si>
  <si>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</si>
  <si>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</si>
  <si>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</si>
  <si>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</si>
  <si>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</si>
  <si>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</si>
  <si>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</si>
  <si>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当年度においては、前年度と比較し、総収益はほぼ横ばいながら、総費用が減少したことにより収益的収支比率が6.5%上昇した。しかしながら、100%を下回っていることから、依然として使用料以外の収益に依存している状況である。
④前年度と比較し、企業債残高が減少し、営業収益が微増したことから当該比率も下降した。類似団体との比較においては高い水準となってはいるが、管路整備等、必要な設備投資が完了していることなどから、今後は企業債残高の減少に伴い、当該指標も下降していく見込みである。
⑤当年度においては前年度と比較し、使用料による収入が向上し、汚水処理費が減少したため、当該指標は改善が図られたが、依然として100％を下回っており、使用料以外の収入に依存している状況である。
⑥１㎥あたりの汚水処理に要した費用であり、前年度から微減となったが、依然として類似団体の平均を上回っている状況である。
⑦当該指標は100%を維持しており、類似団体との比較において大幅に高い水準となっている。
⑧当該指標は類似団体と比較すると、平均以上の比率となっている。今後は100%達成に向け、区域内の農業集落排水への接続を促進する取組みを一層推進する必要がある。</t>
    <rPh sb="1" eb="4">
      <t>トウネンド</t>
    </rPh>
    <rPh sb="10" eb="13">
      <t>ゼンネンド</t>
    </rPh>
    <rPh sb="14" eb="16">
      <t>ヒカク</t>
    </rPh>
    <rPh sb="18" eb="21">
      <t>ソウシュウエキ</t>
    </rPh>
    <rPh sb="24" eb="25">
      <t>ヨコ</t>
    </rPh>
    <rPh sb="31" eb="34">
      <t>ソウヒヨウ</t>
    </rPh>
    <rPh sb="35" eb="37">
      <t>ゲンショウ</t>
    </rPh>
    <rPh sb="44" eb="47">
      <t>シュウエキテキ</t>
    </rPh>
    <rPh sb="47" eb="49">
      <t>シュウシ</t>
    </rPh>
    <rPh sb="49" eb="51">
      <t>ヒリツ</t>
    </rPh>
    <rPh sb="56" eb="58">
      <t>ジョウショウ</t>
    </rPh>
    <rPh sb="73" eb="75">
      <t>シタマワ</t>
    </rPh>
    <rPh sb="84" eb="86">
      <t>イゼン</t>
    </rPh>
    <rPh sb="89" eb="92">
      <t>シヨウリョウ</t>
    </rPh>
    <rPh sb="92" eb="94">
      <t>イガイ</t>
    </rPh>
    <rPh sb="95" eb="97">
      <t>シュウエキ</t>
    </rPh>
    <rPh sb="98" eb="100">
      <t>イゾン</t>
    </rPh>
    <rPh sb="104" eb="106">
      <t>ジョウキョウ</t>
    </rPh>
    <rPh sb="112" eb="115">
      <t>ゼンネンド</t>
    </rPh>
    <rPh sb="116" eb="118">
      <t>ヒカク</t>
    </rPh>
    <rPh sb="120" eb="122">
      <t>キギョウ</t>
    </rPh>
    <rPh sb="122" eb="123">
      <t>サイ</t>
    </rPh>
    <rPh sb="123" eb="125">
      <t>ザンダカ</t>
    </rPh>
    <rPh sb="126" eb="128">
      <t>ゲンショウ</t>
    </rPh>
    <rPh sb="130" eb="132">
      <t>エイギョウ</t>
    </rPh>
    <rPh sb="132" eb="134">
      <t>シュウエキ</t>
    </rPh>
    <rPh sb="135" eb="137">
      <t>ビゾウ</t>
    </rPh>
    <rPh sb="143" eb="145">
      <t>トウガイ</t>
    </rPh>
    <rPh sb="145" eb="147">
      <t>ヒリツ</t>
    </rPh>
    <rPh sb="148" eb="150">
      <t>カコウ</t>
    </rPh>
    <rPh sb="153" eb="155">
      <t>ルイジ</t>
    </rPh>
    <rPh sb="155" eb="157">
      <t>ダンタイ</t>
    </rPh>
    <rPh sb="159" eb="161">
      <t>ヒカク</t>
    </rPh>
    <rPh sb="166" eb="167">
      <t>タカ</t>
    </rPh>
    <rPh sb="168" eb="170">
      <t>スイジュン</t>
    </rPh>
    <rPh sb="179" eb="181">
      <t>カンロ</t>
    </rPh>
    <rPh sb="181" eb="183">
      <t>セイビ</t>
    </rPh>
    <rPh sb="183" eb="184">
      <t>トウ</t>
    </rPh>
    <rPh sb="185" eb="187">
      <t>ヒツヨウ</t>
    </rPh>
    <rPh sb="188" eb="190">
      <t>セツビ</t>
    </rPh>
    <rPh sb="190" eb="192">
      <t>トウシ</t>
    </rPh>
    <rPh sb="193" eb="195">
      <t>カンリョウ</t>
    </rPh>
    <rPh sb="206" eb="208">
      <t>コンゴ</t>
    </rPh>
    <rPh sb="209" eb="211">
      <t>キギョウ</t>
    </rPh>
    <rPh sb="211" eb="212">
      <t>サイ</t>
    </rPh>
    <rPh sb="212" eb="214">
      <t>ザンダカ</t>
    </rPh>
    <rPh sb="215" eb="217">
      <t>ゲンショウ</t>
    </rPh>
    <rPh sb="218" eb="219">
      <t>トモナ</t>
    </rPh>
    <rPh sb="221" eb="223">
      <t>トウガイ</t>
    </rPh>
    <rPh sb="223" eb="225">
      <t>シヒョウ</t>
    </rPh>
    <rPh sb="226" eb="228">
      <t>カコウ</t>
    </rPh>
    <rPh sb="232" eb="234">
      <t>ミコ</t>
    </rPh>
    <rPh sb="241" eb="244">
      <t>トウネンド</t>
    </rPh>
    <rPh sb="249" eb="252">
      <t>ゼンネンド</t>
    </rPh>
    <rPh sb="253" eb="255">
      <t>ヒカク</t>
    </rPh>
    <rPh sb="257" eb="260">
      <t>シヨウリョウ</t>
    </rPh>
    <rPh sb="263" eb="265">
      <t>シュウニュウ</t>
    </rPh>
    <rPh sb="266" eb="268">
      <t>コウジョウ</t>
    </rPh>
    <rPh sb="270" eb="272">
      <t>オスイ</t>
    </rPh>
    <rPh sb="272" eb="274">
      <t>ショリ</t>
    </rPh>
    <rPh sb="274" eb="275">
      <t>ヒ</t>
    </rPh>
    <rPh sb="276" eb="278">
      <t>ゲンショウ</t>
    </rPh>
    <rPh sb="283" eb="285">
      <t>トウガイ</t>
    </rPh>
    <rPh sb="285" eb="287">
      <t>シヒョウ</t>
    </rPh>
    <rPh sb="288" eb="290">
      <t>カイゼン</t>
    </rPh>
    <rPh sb="291" eb="292">
      <t>ハカ</t>
    </rPh>
    <rPh sb="297" eb="299">
      <t>イゼン</t>
    </rPh>
    <rPh sb="307" eb="309">
      <t>シタマワ</t>
    </rPh>
    <rPh sb="314" eb="317">
      <t>シヨウリョウ</t>
    </rPh>
    <rPh sb="317" eb="319">
      <t>イガイ</t>
    </rPh>
    <rPh sb="320" eb="322">
      <t>シュウニュウ</t>
    </rPh>
    <rPh sb="323" eb="325">
      <t>イゾン</t>
    </rPh>
    <rPh sb="329" eb="331">
      <t>ジョウキョウ</t>
    </rPh>
    <rPh sb="343" eb="345">
      <t>オスイ</t>
    </rPh>
    <rPh sb="345" eb="347">
      <t>ショリ</t>
    </rPh>
    <rPh sb="348" eb="349">
      <t>ヨウ</t>
    </rPh>
    <rPh sb="351" eb="353">
      <t>ヒヨウ</t>
    </rPh>
    <rPh sb="357" eb="360">
      <t>ゼンネンド</t>
    </rPh>
    <rPh sb="362" eb="364">
      <t>ビゲン</t>
    </rPh>
    <rPh sb="370" eb="372">
      <t>イゼン</t>
    </rPh>
    <rPh sb="375" eb="377">
      <t>ルイジ</t>
    </rPh>
    <rPh sb="377" eb="379">
      <t>ダンタイ</t>
    </rPh>
    <rPh sb="380" eb="382">
      <t>ヘイキン</t>
    </rPh>
    <rPh sb="383" eb="385">
      <t>ウワマワ</t>
    </rPh>
    <rPh sb="389" eb="391">
      <t>ジョウキョウ</t>
    </rPh>
    <rPh sb="397" eb="399">
      <t>トウガイ</t>
    </rPh>
    <rPh sb="399" eb="401">
      <t>シヒョウ</t>
    </rPh>
    <rPh sb="407" eb="409">
      <t>イジ</t>
    </rPh>
    <rPh sb="414" eb="416">
      <t>ルイジ</t>
    </rPh>
    <rPh sb="416" eb="418">
      <t>ダンタイ</t>
    </rPh>
    <rPh sb="420" eb="422">
      <t>ヒカク</t>
    </rPh>
    <rPh sb="426" eb="428">
      <t>オオハバ</t>
    </rPh>
    <rPh sb="429" eb="430">
      <t>タカ</t>
    </rPh>
    <rPh sb="431" eb="433">
      <t>スイジュン</t>
    </rPh>
    <rPh sb="442" eb="444">
      <t>トウガイ</t>
    </rPh>
    <rPh sb="444" eb="446">
      <t>シヒョウ</t>
    </rPh>
    <rPh sb="447" eb="449">
      <t>ルイジ</t>
    </rPh>
    <rPh sb="449" eb="451">
      <t>ダンタイ</t>
    </rPh>
    <rPh sb="452" eb="454">
      <t>ヒカク</t>
    </rPh>
    <rPh sb="458" eb="460">
      <t>ヘイキン</t>
    </rPh>
    <rPh sb="460" eb="462">
      <t>イジョウ</t>
    </rPh>
    <rPh sb="463" eb="465">
      <t>ヒリツ</t>
    </rPh>
    <rPh sb="472" eb="474">
      <t>コンゴ</t>
    </rPh>
    <rPh sb="479" eb="481">
      <t>タッセイ</t>
    </rPh>
    <rPh sb="482" eb="483">
      <t>ム</t>
    </rPh>
    <rPh sb="485" eb="488">
      <t>クイキナイ</t>
    </rPh>
    <rPh sb="489" eb="491">
      <t>ノウギョウ</t>
    </rPh>
    <rPh sb="491" eb="493">
      <t>シュウラク</t>
    </rPh>
    <rPh sb="493" eb="495">
      <t>ハイスイ</t>
    </rPh>
    <rPh sb="497" eb="499">
      <t>セツゾク</t>
    </rPh>
    <rPh sb="500" eb="502">
      <t>ソクシン</t>
    </rPh>
    <rPh sb="504" eb="506">
      <t>トリク</t>
    </rPh>
    <rPh sb="508" eb="510">
      <t>イッソウ</t>
    </rPh>
    <rPh sb="510" eb="512">
      <t>スイシン</t>
    </rPh>
    <rPh sb="514" eb="516">
      <t>ヒツヨウ</t>
    </rPh>
    <phoneticPr fontId="4"/>
  </si>
  <si>
    <t>③管渠改善率
　当事業の供用開始は平成17年であり、約15年しか経過しておらず、耐用年数が50年である管渠の更新は現時点では不要である。</t>
    <rPh sb="1" eb="3">
      <t>カンキョ</t>
    </rPh>
    <rPh sb="3" eb="5">
      <t>カイゼン</t>
    </rPh>
    <rPh sb="5" eb="6">
      <t>リツ</t>
    </rPh>
    <rPh sb="8" eb="9">
      <t>トウ</t>
    </rPh>
    <rPh sb="9" eb="11">
      <t>ジギョウ</t>
    </rPh>
    <rPh sb="12" eb="14">
      <t>キョウヨウ</t>
    </rPh>
    <rPh sb="14" eb="16">
      <t>カイシ</t>
    </rPh>
    <rPh sb="17" eb="19">
      <t>ヘイセイ</t>
    </rPh>
    <rPh sb="21" eb="22">
      <t>ネン</t>
    </rPh>
    <rPh sb="26" eb="27">
      <t>ヤク</t>
    </rPh>
    <rPh sb="29" eb="30">
      <t>ネン</t>
    </rPh>
    <rPh sb="32" eb="34">
      <t>ケイカ</t>
    </rPh>
    <rPh sb="40" eb="42">
      <t>タイヨウ</t>
    </rPh>
    <rPh sb="42" eb="44">
      <t>ネンスウ</t>
    </rPh>
    <rPh sb="47" eb="48">
      <t>ネン</t>
    </rPh>
    <rPh sb="51" eb="53">
      <t>カンキョ</t>
    </rPh>
    <rPh sb="54" eb="56">
      <t>コウシン</t>
    </rPh>
    <rPh sb="57" eb="60">
      <t>ゲンジテン</t>
    </rPh>
    <rPh sb="62" eb="64">
      <t>フヨウ</t>
    </rPh>
    <phoneticPr fontId="4"/>
  </si>
  <si>
    <t>　当事業における計画エリア内の管路敷設は既に終えており、今後の運営については維持管理が主体となっていく。しかし、経費回収率の数値が示す通り、使用料の収入のみでは当事業の運営を行えておらず、一般会計からの繰入金に依存している状況にある。　　
今後、経営戦略を策定し（令和２年度策定予定）、中長期的な計画のもと健全な運営に努めるとともに、そのうえで経営健全化に向け、使用料の見直し等を検討していく必要がある。</t>
    <rPh sb="1" eb="2">
      <t>トウ</t>
    </rPh>
    <rPh sb="2" eb="4">
      <t>ジギョウ</t>
    </rPh>
    <rPh sb="8" eb="10">
      <t>ケイカク</t>
    </rPh>
    <rPh sb="13" eb="14">
      <t>ナイ</t>
    </rPh>
    <rPh sb="15" eb="17">
      <t>カンロ</t>
    </rPh>
    <rPh sb="17" eb="19">
      <t>フセツ</t>
    </rPh>
    <rPh sb="20" eb="21">
      <t>スデ</t>
    </rPh>
    <rPh sb="22" eb="23">
      <t>オ</t>
    </rPh>
    <rPh sb="28" eb="30">
      <t>コンゴ</t>
    </rPh>
    <rPh sb="31" eb="33">
      <t>ウンエイ</t>
    </rPh>
    <rPh sb="38" eb="40">
      <t>イジ</t>
    </rPh>
    <rPh sb="40" eb="42">
      <t>カンリ</t>
    </rPh>
    <rPh sb="43" eb="45">
      <t>シュタイ</t>
    </rPh>
    <rPh sb="56" eb="58">
      <t>ケイヒ</t>
    </rPh>
    <rPh sb="58" eb="60">
      <t>カイシュウ</t>
    </rPh>
    <rPh sb="60" eb="61">
      <t>リツ</t>
    </rPh>
    <rPh sb="62" eb="64">
      <t>スウチ</t>
    </rPh>
    <rPh sb="65" eb="66">
      <t>シメ</t>
    </rPh>
    <rPh sb="67" eb="68">
      <t>トオ</t>
    </rPh>
    <rPh sb="70" eb="73">
      <t>シヨウリョウ</t>
    </rPh>
    <rPh sb="74" eb="76">
      <t>シュウニュウ</t>
    </rPh>
    <rPh sb="80" eb="81">
      <t>トウ</t>
    </rPh>
    <rPh sb="81" eb="83">
      <t>ジギョウ</t>
    </rPh>
    <rPh sb="84" eb="86">
      <t>ウンエイ</t>
    </rPh>
    <rPh sb="87" eb="88">
      <t>オコナ</t>
    </rPh>
    <rPh sb="94" eb="96">
      <t>イッパン</t>
    </rPh>
    <rPh sb="96" eb="98">
      <t>カイケイ</t>
    </rPh>
    <rPh sb="101" eb="103">
      <t>クリイレ</t>
    </rPh>
    <rPh sb="103" eb="104">
      <t>キン</t>
    </rPh>
    <rPh sb="105" eb="107">
      <t>イゾン</t>
    </rPh>
    <rPh sb="111" eb="113">
      <t>ジョウキョウ</t>
    </rPh>
    <rPh sb="120" eb="122">
      <t>コンゴ</t>
    </rPh>
    <rPh sb="123" eb="125">
      <t>ケイエイ</t>
    </rPh>
    <rPh sb="125" eb="127">
      <t>センリャク</t>
    </rPh>
    <rPh sb="128" eb="130">
      <t>サクテイ</t>
    </rPh>
    <rPh sb="132" eb="134">
      <t>レイワ</t>
    </rPh>
    <rPh sb="135" eb="136">
      <t>ネン</t>
    </rPh>
    <rPh sb="136" eb="137">
      <t>ド</t>
    </rPh>
    <rPh sb="137" eb="139">
      <t>サクテイ</t>
    </rPh>
    <rPh sb="139" eb="141">
      <t>ヨテイ</t>
    </rPh>
    <rPh sb="143" eb="147">
      <t>チュウチョウキテキ</t>
    </rPh>
    <rPh sb="148" eb="150">
      <t>ケイカク</t>
    </rPh>
    <rPh sb="153" eb="155">
      <t>ケンゼン</t>
    </rPh>
    <rPh sb="156" eb="158">
      <t>ウンエイ</t>
    </rPh>
    <rPh sb="159" eb="160">
      <t>ツト</t>
    </rPh>
    <rPh sb="172" eb="174">
      <t>ケイエイ</t>
    </rPh>
    <rPh sb="174" eb="177">
      <t>ケンゼンカ</t>
    </rPh>
    <rPh sb="178" eb="179">
      <t>ム</t>
    </rPh>
    <rPh sb="181" eb="184">
      <t>シヨウリョウ</t>
    </rPh>
    <rPh sb="185" eb="187">
      <t>ミナオ</t>
    </rPh>
    <rPh sb="188" eb="189">
      <t>トウ</t>
    </rPh>
    <rPh sb="190" eb="192">
      <t>ケントウ</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</si>
</sst>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98-4244-A89F-C1FC3E401E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2F98-4244-A89F-C1FC3E401E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42-43C9-A5A3-5D9ECDCE4B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2642-43C9-A5A3-5D9ECDCE4B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61.36</c:v>
                </c:pt>
                <c:pt idx="1">
                  <c:v>61.99</c:v>
                </c:pt>
                <c:pt idx="2">
                  <c:v>86</c:v>
                </c:pt>
                <c:pt idx="3">
                  <c:v>85.66</c:v>
                </c:pt>
                <c:pt idx="4">
                  <c:v>84.41</c:v>
                </c:pt>
              </c:numCache>
            </c:numRef>
          </c:val>
          <c:extLst>
            <c:ext xmlns:c16="http://schemas.microsoft.com/office/drawing/2014/chart" uri="{C3380CC4-5D6E-409C-BE32-E72D297353CC}">
              <c16:uniqueId val="{00000000-D71C-4909-A8C2-371A7FAC1A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D71C-4909-A8C2-371A7FAC1A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103.73</c:v>
                </c:pt>
                <c:pt idx="1">
                  <c:v>183.93</c:v>
                </c:pt>
                <c:pt idx="2">
                  <c:v>102.74</c:v>
                </c:pt>
                <c:pt idx="3">
                  <c:v>87.56</c:v>
                </c:pt>
                <c:pt idx="4">
                  <c:v>94.07</c:v>
                </c:pt>
              </c:numCache>
            </c:numRef>
          </c:val>
          <c:extLst>
            <c:ext xmlns:c16="http://schemas.microsoft.com/office/drawing/2014/chart" uri="{C3380CC4-5D6E-409C-BE32-E72D297353CC}">
              <c16:uniqueId val="{00000000-12F5-49C4-9394-0496516CAA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F5-49C4-9394-0496516CAA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0D-4FFA-8E95-9505258A42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D-4FFA-8E95-9505258A42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CD-4330-8B12-4DFAAE7790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D-4330-8B12-4DFAAE7790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CF-4669-A1B8-75564634FF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CF-4669-A1B8-75564634FF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FC-4C68-A1B6-970FE08B2A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C-4C68-A1B6-970FE08B2A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2331.64</c:v>
                </c:pt>
                <c:pt idx="1">
                  <c:v>2576.8200000000002</c:v>
                </c:pt>
                <c:pt idx="2">
                  <c:v>1494.45</c:v>
                </c:pt>
                <c:pt idx="3">
                  <c:v>3276.04</c:v>
                </c:pt>
                <c:pt idx="4">
                  <c:v>3095.45</c:v>
                </c:pt>
              </c:numCache>
            </c:numRef>
          </c:val>
          <c:extLst>
            <c:ext xmlns:c16="http://schemas.microsoft.com/office/drawing/2014/chart" uri="{C3380CC4-5D6E-409C-BE32-E72D297353CC}">
              <c16:uniqueId val="{00000000-145B-4B62-9004-FE99AE1268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145B-4B62-9004-FE99AE1268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22.29</c:v>
                </c:pt>
                <c:pt idx="1">
                  <c:v>32.340000000000003</c:v>
                </c:pt>
                <c:pt idx="2">
                  <c:v>28.55</c:v>
                </c:pt>
                <c:pt idx="3">
                  <c:v>31.63</c:v>
                </c:pt>
                <c:pt idx="4">
                  <c:v>32.200000000000003</c:v>
                </c:pt>
              </c:numCache>
            </c:numRef>
          </c:val>
          <c:extLst>
            <c:ext xmlns:c16="http://schemas.microsoft.com/office/drawing/2014/chart" uri="{C3380CC4-5D6E-409C-BE32-E72D297353CC}">
              <c16:uniqueId val="{00000000-37CE-4CEA-B541-421741747D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37CE-4CEA-B541-421741747D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602.38</c:v>
                </c:pt>
                <c:pt idx="1">
                  <c:v>420.17</c:v>
                </c:pt>
                <c:pt idx="2">
                  <c:v>480.66</c:v>
                </c:pt>
                <c:pt idx="3">
                  <c:v>444.64</c:v>
                </c:pt>
                <c:pt idx="4">
                  <c:v>437.5</c:v>
                </c:pt>
              </c:numCache>
            </c:numRef>
          </c:val>
          <c:extLst>
            <c:ext xmlns:c16="http://schemas.microsoft.com/office/drawing/2014/chart" uri="{C3380CC4-5D6E-409C-BE32-E72D297353CC}">
              <c16:uniqueId val="{00000000-2690-43DC-915C-B38E908CEA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2690-43DC-915C-B38E908CEA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吉川市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72891</v>
      </c>
      <c r="AM8" s="68"/>
      <c r="AN8" s="68"/>
      <c r="AO8" s="68"/>
      <c r="AP8" s="68"/>
      <c r="AQ8" s="68"/>
      <c r="AR8" s="68"/>
      <c r="AS8" s="68"/>
      <c r="AT8" s="67">
        <f>データ!T6</f>
        <v>31.66</v>
      </c>
      <c r="AU8" s="67"/>
      <c r="AV8" s="67"/>
      <c r="AW8" s="67"/>
      <c r="AX8" s="67"/>
      <c r="AY8" s="67"/>
      <c r="AZ8" s="67"/>
      <c r="BA8" s="67"/>
      <c r="BB8" s="67">
        <f>データ!U6</f>
        <v>2302.31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0.68</v>
      </c>
      <c r="Q10" s="67"/>
      <c r="R10" s="67"/>
      <c r="S10" s="67"/>
      <c r="T10" s="67"/>
      <c r="U10" s="67"/>
      <c r="V10" s="67"/>
      <c r="W10" s="67">
        <f>データ!Q6</f>
        <v>100</v>
      </c>
      <c r="X10" s="67"/>
      <c r="Y10" s="67"/>
      <c r="Z10" s="67"/>
      <c r="AA10" s="67"/>
      <c r="AB10" s="67"/>
      <c r="AC10" s="67"/>
      <c r="AD10" s="68">
        <f>データ!R6</f>
        <v>3456</v>
      </c>
      <c r="AE10" s="68"/>
      <c r="AF10" s="68"/>
      <c r="AG10" s="68"/>
      <c r="AH10" s="68"/>
      <c r="AI10" s="68"/>
      <c r="AJ10" s="68"/>
      <c r="AK10" s="2"/>
      <c r="AL10" s="68">
        <f>データ!V6</f>
        <v>494</v>
      </c>
      <c r="AM10" s="68"/>
      <c r="AN10" s="68"/>
      <c r="AO10" s="68"/>
      <c r="AP10" s="68"/>
      <c r="AQ10" s="68"/>
      <c r="AR10" s="68"/>
      <c r="AS10" s="68"/>
      <c r="AT10" s="67">
        <f>データ!W6</f>
        <v>0.21</v>
      </c>
      <c r="AU10" s="67"/>
      <c r="AV10" s="67"/>
      <c r="AW10" s="67"/>
      <c r="AX10" s="67"/>
      <c r="AY10" s="67"/>
      <c r="AZ10" s="67"/>
      <c r="BA10" s="67"/>
      <c r="BB10" s="67">
        <f>データ!X6</f>
        <v>2352.38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7HpkDNsn6TdvY/1nqxcChVSoKk/cQmpouRll5uV+mIN5PtaRem04YBP7LGeAa+oftHAiqaiw55tB2wlmTAaUkg==" saltValue="9AaRXv6S6lSnEXf1JXQD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112437</v>
      </c>
      <c r="D6" s="33">
        <f t="shared" si="3"/>
        <v>47</v>
      </c>
      <c r="E6" s="33">
        <f t="shared" si="3"/>
        <v>17</v>
      </c>
      <c r="F6" s="33">
        <f t="shared" si="3"/>
        <v>5</v>
      </c>
      <c r="G6" s="33">
        <f t="shared" si="3"/>
        <v>0</v>
      </c>
      <c r="H6" s="33" t="str">
        <f t="shared" si="3"/>
        <v>埼玉県　吉川市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0.68</v>
      </c>
      <c r="Q6" s="34">
        <f t="shared" si="3"/>
        <v>100</v>
      </c>
      <c r="R6" s="34">
        <f t="shared" si="3"/>
        <v>3456</v>
      </c>
      <c r="S6" s="34">
        <f t="shared" si="3"/>
        <v>72891</v>
      </c>
      <c r="T6" s="34">
        <f t="shared" si="3"/>
        <v>31.66</v>
      </c>
      <c r="U6" s="34">
        <f t="shared" si="3"/>
        <v>2302.31</v>
      </c>
      <c r="V6" s="34">
        <f t="shared" si="3"/>
        <v>494</v>
      </c>
      <c r="W6" s="34">
        <f t="shared" si="3"/>
        <v>0.21</v>
      </c>
      <c r="X6" s="34">
        <f t="shared" si="3"/>
        <v>2352.38</v>
      </c>
      <c r="Y6" s="35">
        <f>IF(Y7="",NA(),Y7)</f>
        <v>103.73</v>
      </c>
      <c r="Z6" s="35">
        <f t="shared" ref="Z6:AH6" si="4">IF(Z7="",NA(),Z7)</f>
        <v>183.93</v>
      </c>
      <c r="AA6" s="35">
        <f t="shared" si="4"/>
        <v>102.74</v>
      </c>
      <c r="AB6" s="35">
        <f t="shared" si="4"/>
        <v>87.56</v>
      </c>
      <c r="AC6" s="35">
        <f t="shared" si="4"/>
        <v>94.07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2331.64</v>
      </c>
      <c r="BG6" s="35">
        <f t="shared" ref="BG6:BO6" si="7">IF(BG7="",NA(),BG7)</f>
        <v>2576.8200000000002</v>
      </c>
      <c r="BH6" s="35">
        <f t="shared" si="7"/>
        <v>1494.45</v>
      </c>
      <c r="BI6" s="35">
        <f t="shared" si="7"/>
        <v>3276.04</v>
      </c>
      <c r="BJ6" s="35">
        <f t="shared" si="7"/>
        <v>3095.45</v>
      </c>
      <c r="BK6" s="35">
        <f t="shared" si="7"/>
        <v>1161.05</v>
      </c>
      <c r="BL6" s="35">
        <f t="shared" si="7"/>
        <v>979.89</v>
      </c>
      <c r="BM6" s="35">
        <f t="shared" si="7"/>
        <v>1051.43</v>
      </c>
      <c r="BN6" s="35">
        <f t="shared" si="7"/>
        <v>982.29</v>
      </c>
      <c r="BO6" s="35">
        <f t="shared" si="7"/>
        <v>713.28</v>
      </c>
      <c r="BP6" s="34" t="str">
        <f>IF(BP7="","",IF(BP7="-","【-】","【"&amp;SUBSTITUTE(TEXT(BP7,"#,##0.00"),"-","△")&amp;"】"))</f>
        <v>【747.76】</v>
      </c>
      <c r="BQ6" s="35">
        <f>IF(BQ7="",NA(),BQ7)</f>
        <v>22.29</v>
      </c>
      <c r="BR6" s="35">
        <f t="shared" ref="BR6:BZ6" si="8">IF(BR7="",NA(),BR7)</f>
        <v>32.340000000000003</v>
      </c>
      <c r="BS6" s="35">
        <f t="shared" si="8"/>
        <v>28.55</v>
      </c>
      <c r="BT6" s="35">
        <f t="shared" si="8"/>
        <v>31.63</v>
      </c>
      <c r="BU6" s="35">
        <f t="shared" si="8"/>
        <v>32.200000000000003</v>
      </c>
      <c r="BV6" s="35">
        <f t="shared" si="8"/>
        <v>41.08</v>
      </c>
      <c r="BW6" s="35">
        <f t="shared" si="8"/>
        <v>41.34</v>
      </c>
      <c r="BX6" s="35">
        <f t="shared" si="8"/>
        <v>40.06</v>
      </c>
      <c r="BY6" s="35">
        <f t="shared" si="8"/>
        <v>41.25</v>
      </c>
      <c r="BZ6" s="35">
        <f t="shared" si="8"/>
        <v>40.75</v>
      </c>
      <c r="CA6" s="34" t="str">
        <f>IF(CA7="","",IF(CA7="-","【-】","【"&amp;SUBSTITUTE(TEXT(CA7,"#,##0.00"),"-","△")&amp;"】"))</f>
        <v>【59.51】</v>
      </c>
      <c r="CB6" s="35">
        <f>IF(CB7="",NA(),CB7)</f>
        <v>602.38</v>
      </c>
      <c r="CC6" s="35">
        <f t="shared" ref="CC6:CK6" si="9">IF(CC7="",NA(),CC7)</f>
        <v>420.17</v>
      </c>
      <c r="CD6" s="35">
        <f t="shared" si="9"/>
        <v>480.66</v>
      </c>
      <c r="CE6" s="35">
        <f t="shared" si="9"/>
        <v>444.64</v>
      </c>
      <c r="CF6" s="35">
        <f t="shared" si="9"/>
        <v>437.5</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100</v>
      </c>
      <c r="CN6" s="35">
        <f t="shared" ref="CN6:CV6" si="10">IF(CN7="",NA(),CN7)</f>
        <v>100</v>
      </c>
      <c r="CO6" s="35">
        <f t="shared" si="10"/>
        <v>100</v>
      </c>
      <c r="CP6" s="35">
        <f t="shared" si="10"/>
        <v>100</v>
      </c>
      <c r="CQ6" s="35">
        <f t="shared" si="10"/>
        <v>100</v>
      </c>
      <c r="CR6" s="35">
        <f t="shared" si="10"/>
        <v>44.69</v>
      </c>
      <c r="CS6" s="35">
        <f t="shared" si="10"/>
        <v>44.69</v>
      </c>
      <c r="CT6" s="35">
        <f t="shared" si="10"/>
        <v>42.84</v>
      </c>
      <c r="CU6" s="35">
        <f t="shared" si="10"/>
        <v>40.93</v>
      </c>
      <c r="CV6" s="35">
        <f t="shared" si="10"/>
        <v>43.38</v>
      </c>
      <c r="CW6" s="34" t="str">
        <f>IF(CW7="","",IF(CW7="-","【-】","【"&amp;SUBSTITUTE(TEXT(CW7,"#,##0.00"),"-","△")&amp;"】"))</f>
        <v>【52.23】</v>
      </c>
      <c r="CX6" s="35">
        <f>IF(CX7="",NA(),CX7)</f>
        <v>61.36</v>
      </c>
      <c r="CY6" s="35">
        <f t="shared" ref="CY6:DG6" si="11">IF(CY7="",NA(),CY7)</f>
        <v>61.99</v>
      </c>
      <c r="CZ6" s="35">
        <f t="shared" si="11"/>
        <v>86</v>
      </c>
      <c r="DA6" s="35">
        <f t="shared" si="11"/>
        <v>85.66</v>
      </c>
      <c r="DB6" s="35">
        <f t="shared" si="11"/>
        <v>84.41</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112437</v>
      </c>
      <c r="D7" s="37">
        <v>47</v>
      </c>
      <c r="E7" s="37">
        <v>17</v>
      </c>
      <c r="F7" s="37">
        <v>5</v>
      </c>
      <c r="G7" s="37">
        <v>0</v>
      </c>
      <c r="H7" s="37" t="s">
        <v>99</v>
      </c>
      <c r="I7" s="37" t="s">
        <v>100</v>
      </c>
      <c r="J7" s="37" t="s">
        <v>101</v>
      </c>
      <c r="K7" s="37" t="s">
        <v>102</v>
      </c>
      <c r="L7" s="37" t="s">
        <v>103</v>
      </c>
      <c r="M7" s="37" t="s">
        <v>104</v>
      </c>
      <c r="N7" s="38" t="s">
        <v>105</v>
      </c>
      <c r="O7" s="38" t="s">
        <v>106</v>
      </c>
      <c r="P7" s="38">
        <v>0.68</v>
      </c>
      <c r="Q7" s="38">
        <v>100</v>
      </c>
      <c r="R7" s="38">
        <v>3456</v>
      </c>
      <c r="S7" s="38">
        <v>72891</v>
      </c>
      <c r="T7" s="38">
        <v>31.66</v>
      </c>
      <c r="U7" s="38">
        <v>2302.31</v>
      </c>
      <c r="V7" s="38">
        <v>494</v>
      </c>
      <c r="W7" s="38">
        <v>0.21</v>
      </c>
      <c r="X7" s="38">
        <v>2352.38</v>
      </c>
      <c r="Y7" s="38">
        <v>103.73</v>
      </c>
      <c r="Z7" s="38">
        <v>183.93</v>
      </c>
      <c r="AA7" s="38">
        <v>102.74</v>
      </c>
      <c r="AB7" s="38">
        <v>87.56</v>
      </c>
      <c r="AC7" s="38">
        <v>94.07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2331.64</v>
      </c>
      <c r="BG7" s="38">
        <v>2576.8200000000002</v>
      </c>
      <c r="BH7" s="38">
        <v>1494.45</v>
      </c>
      <c r="BI7" s="38">
        <v>3276.04</v>
      </c>
      <c r="BJ7" s="38">
        <v>3095.45</v>
      </c>
      <c r="BK7" s="38">
        <v>1161.05</v>
      </c>
      <c r="BL7" s="38">
        <v>979.89</v>
      </c>
      <c r="BM7" s="38">
        <v>1051.43</v>
      </c>
      <c r="BN7" s="38">
        <v>982.29</v>
      </c>
      <c r="BO7" s="38">
        <v>713.28</v>
      </c>
      <c r="BP7" s="38">
        <v>747.76</v>
      </c>
      <c r="BQ7" s="38">
        <v>22.29</v>
      </c>
      <c r="BR7" s="38">
        <v>32.340000000000003</v>
      </c>
      <c r="BS7" s="38">
        <v>28.55</v>
      </c>
      <c r="BT7" s="38">
        <v>31.63</v>
      </c>
      <c r="BU7" s="38">
        <v>32.200000000000003</v>
      </c>
      <c r="BV7" s="38">
        <v>41.08</v>
      </c>
      <c r="BW7" s="38">
        <v>41.34</v>
      </c>
      <c r="BX7" s="38">
        <v>40.06</v>
      </c>
      <c r="BY7" s="38">
        <v>41.25</v>
      </c>
      <c r="BZ7" s="38">
        <v>40.75</v>
      </c>
      <c r="CA7" s="38">
        <v>59.51</v>
      </c>
      <c r="CB7" s="38">
        <v>602.38</v>
      </c>
      <c r="CC7" s="38">
        <v>420.17</v>
      </c>
      <c r="CD7" s="38">
        <v>480.66</v>
      </c>
      <c r="CE7" s="38">
        <v>444.64</v>
      </c>
      <c r="CF7" s="38">
        <v>437.5</v>
      </c>
      <c r="CG7" s="38">
        <v>378.08</v>
      </c>
      <c r="CH7" s="38">
        <v>357.49</v>
      </c>
      <c r="CI7" s="38">
        <v>355.22</v>
      </c>
      <c r="CJ7" s="38">
        <v>334.48</v>
      </c>
      <c r="CK7" s="38">
        <v>311.70999999999998</v>
      </c>
      <c r="CL7" s="38">
        <v>261.45999999999998</v>
      </c>
      <c r="CM7" s="38">
        <v>100</v>
      </c>
      <c r="CN7" s="38">
        <v>100</v>
      </c>
      <c r="CO7" s="38">
        <v>100</v>
      </c>
      <c r="CP7" s="38">
        <v>100</v>
      </c>
      <c r="CQ7" s="38">
        <v>100</v>
      </c>
      <c r="CR7" s="38">
        <v>44.69</v>
      </c>
      <c r="CS7" s="38">
        <v>44.69</v>
      </c>
      <c r="CT7" s="38">
        <v>42.84</v>
      </c>
      <c r="CU7" s="38">
        <v>40.93</v>
      </c>
      <c r="CV7" s="38">
        <v>43.38</v>
      </c>
      <c r="CW7" s="38">
        <v>52.23</v>
      </c>
      <c r="CX7" s="38">
        <v>61.36</v>
      </c>
      <c r="CY7" s="38">
        <v>61.99</v>
      </c>
      <c r="CZ7" s="38">
        <v>86</v>
      </c>
      <c r="DA7" s="38">
        <v>85.66</v>
      </c>
      <c r="DB7" s="38">
        <v>84.41</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大樹</cp:lastModifiedBy>
  <cp:lastPrinted>2020-02-06T01:06:08Z</cp:lastPrinted>
  <dcterms:created xsi:type="dcterms:W3CDTF">2019-12-05T05:18:20Z</dcterms:created>
  <dcterms:modified xsi:type="dcterms:W3CDTF">2020-02-06T04:11:01Z</dcterms:modified>
  <cp:category/>
</cp:coreProperties>
</file>