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o1066\Desktop\【経営比較分析表】2018_112402_46_010\"/>
    </mc:Choice>
  </mc:AlternateContent>
  <xr:revisionPtr revIDLastSave="0" documentId="13_ncr:1_{3A2E337B-AD4B-443B-AA0D-85144AB5993B}" xr6:coauthVersionLast="36" xr6:coauthVersionMax="36" xr10:uidLastSave="{00000000-0000-0000-0000-000000000000}"/>
  <workbookProtection workbookAlgorithmName="SHA-512" workbookHashValue="1NiOWRAWXJ/Udb3bh1GRiHWJa8GJdBCkHsr9KxBTcskYGIWTBE0VNxMO2brzlgC+J/hIBZQbHwCUFR0wjXS5zw==" workbookSaltValue="eXNTxDMjh2aqz9PW996/s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<sst xmlns="http://schemas.openxmlformats.org/spreadsheetml/2006/main" count="220" uniqueCount="108">
  <si>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</si>
  <si>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</si>
  <si>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</si>
  <si>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</si>
  <si>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</si>
  <si>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</si>
  <si>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</si>
  <si>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</si>
  <si>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</si>
  <si>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</si>
  <si>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</si>
  <si>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</si>
  <si>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</si>
  <si>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</si>
  <si>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</si>
  <si>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</si>
  <si>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</si>
  <si>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</si>
  <si>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</si>
  <si>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</si>
  <si>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</si>
  <si>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</si>
  <si>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</si>
  <si>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</si>
  <si>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</si>
  <si>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</si>
  <si>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</si>
  <si>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</si>
  <si>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</si>
  <si>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</si>
  <si>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</si>
  <si>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</si>
  <si>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</si>
  <si>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</si>
  <si>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</si>
  <si>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</si>
  <si>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</si>
  <si>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</si>
  <si>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</si>
  <si>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</si>
  <si>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</si>
  <si>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</si>
  <si>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</si>
  <si>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</si>
  <si>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</si>
  <si>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</si>
  <si>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</si>
  <si>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</si>
  <si>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</si>
  <si>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</si>
  <si>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</si>
  <si>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</si>
  <si>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</si>
  <si>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</si>
  <si>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</si>
  <si>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</si>
  <si>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</si>
  <si>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</si>
  <si>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</si>
  <si>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</si>
  <si>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</si>
  <si>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</si>
  <si>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</si>
  <si>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</si>
  <si>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</si>
  <si>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</si>
  <si>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</si>
  <si>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</si>
  <si>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</si>
  <si>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</si>
  <si>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</si>
  <si>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</si>
  <si>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</si>
  <si>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</si>
  <si>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</si>
  <si>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</si>
  <si>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</si>
  <si>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</si>
  <si>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</si>
  <si>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</si>
  <si>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</si>
  <si>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</si>
  <si>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</si>
  <si>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</si>
  <si>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</si>
  <si>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</si>
  <si>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</si>
  <si>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</si>
  <si>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</si>
  <si>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</si>
  <si>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</si>
  <si>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</si>
  <si>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</si>
  <si>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</si>
  <si>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</si>
  <si>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</si>
  <si>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</si>
  <si>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</si>
  <si>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</si>
  <si>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</si>
  <si>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</si>
  <si>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</si>
  <si>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</si>
  <si>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</si>
  <si>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</si>
  <si>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各指標において、健全な経営を表す基準値を上回り、経営の健全性は保たれていると考えられます。
しかしながら、近年、給水人口の減少等により水需要が低下し、水道事業の収益の大部分を占める給水収益や分担金収入は減少を続けており、経営環境はますます厳しいものとなっております。
このような経営環境下において、水道施設や管路等の減価償却が進み、耐用年数を迎える資産は増加していくことから、更新投資に要する費用も増大し、これに充てる財源の確保も課題となっています。
市民の皆様へ、安全な水を安定して供給するためには、これらの資産の計画的な更新を進めていく必要があることから、水道ビジョンや管路耐震等更新計画、経営戦略といった各種計画に基づいた事業運営を、これからも継続して行っていきます。</t>
    <rPh sb="20" eb="22">
      <t>ウワマワ</t>
    </rPh>
    <rPh sb="104" eb="105">
      <t>ツヅ</t>
    </rPh>
    <rPh sb="139" eb="141">
      <t>ケイエイ</t>
    </rPh>
    <rPh sb="141" eb="143">
      <t>カンキョウ</t>
    </rPh>
    <rPh sb="143" eb="144">
      <t>カ</t>
    </rPh>
    <rPh sb="158" eb="160">
      <t>ゲンカ</t>
    </rPh>
    <rPh sb="160" eb="162">
      <t>ショウキャク</t>
    </rPh>
    <rPh sb="163" eb="164">
      <t>スス</t>
    </rPh>
    <phoneticPr fontId="4"/>
  </si>
  <si>
    <t>【①経常収支比率】…指標は100%を上回り、経営の健全性は確保しています。しかしながら、人口減少に伴い給水収益や分担金収入が減少したことや、既存設備の更新に伴う資産減耗費が増加したことにより比率は低下しています。
【②累積欠損金比率】…赤字経営による欠損金の発生は無く、経営の健全性が保たれています。
【③流動比率】…指標は100%を上回っており、短期的な債務への支払能力は十分確保できています。
【④企業債残高対給水収益比率】…平成30年度に企業債の借入を行ったため比率は上昇しましたが、直近５年間での企業債残高は減少しており、類似団体平均と比較しても数値は大きく下回っております。
【⑤料金回収率】…指標は100%を上回り、健全性は確保していますが、人口減少等に伴う有収水量の減少や、既存設備の更新に伴う資産減耗費が増加したことにより数値は低下しました。今後も有収水量の減少や既存設備の老朽化に伴う更新需要の高まりにより数値は低下していくことが想定されます。
【⑥給水原価】…類似団体平均を下回り、費用を抑えて市民の皆様へ給水できていますが、有収水量の減少、老朽化した施設や管路の更新による減価償却費等の増加により、給水原価は上昇しています。
【⑦施設利用率】…水需要の減少により、施設利用率は低下し類似団体平均を下回っています。施設の更新の際には適切な施設規模を検討していきます。
【⑧有収率】…類似団体平均を上回っており、施設から配水した水を無駄にすることなく、市民の皆様へお届けすることができています。</t>
    <rPh sb="22" eb="24">
      <t>ケイエイ</t>
    </rPh>
    <rPh sb="62" eb="64">
      <t>ゲンショウ</t>
    </rPh>
    <rPh sb="70" eb="72">
      <t>キゾン</t>
    </rPh>
    <rPh sb="72" eb="74">
      <t>セツビ</t>
    </rPh>
    <rPh sb="75" eb="77">
      <t>コウシン</t>
    </rPh>
    <rPh sb="78" eb="79">
      <t>トモナ</t>
    </rPh>
    <rPh sb="80" eb="82">
      <t>シサン</t>
    </rPh>
    <rPh sb="82" eb="84">
      <t>ゲンモウ</t>
    </rPh>
    <rPh sb="84" eb="85">
      <t>ヒ</t>
    </rPh>
    <rPh sb="86" eb="88">
      <t>ゾウカ</t>
    </rPh>
    <rPh sb="95" eb="97">
      <t>ヒリツ</t>
    </rPh>
    <rPh sb="98" eb="100">
      <t>テイカ</t>
    </rPh>
    <rPh sb="215" eb="217">
      <t>ヘイセイ</t>
    </rPh>
    <rPh sb="219" eb="221">
      <t>ネンド</t>
    </rPh>
    <rPh sb="222" eb="224">
      <t>キギョウ</t>
    </rPh>
    <rPh sb="224" eb="225">
      <t>サイ</t>
    </rPh>
    <rPh sb="226" eb="228">
      <t>カリイレ</t>
    </rPh>
    <rPh sb="229" eb="230">
      <t>オコナ</t>
    </rPh>
    <rPh sb="234" eb="236">
      <t>ヒリツ</t>
    </rPh>
    <rPh sb="237" eb="239">
      <t>ジョウショウ</t>
    </rPh>
    <rPh sb="245" eb="247">
      <t>チョッキン</t>
    </rPh>
    <rPh sb="248" eb="250">
      <t>ネンカン</t>
    </rPh>
    <rPh sb="252" eb="254">
      <t>キギョウ</t>
    </rPh>
    <rPh sb="254" eb="255">
      <t>サイ</t>
    </rPh>
    <rPh sb="255" eb="257">
      <t>ザンダカ</t>
    </rPh>
    <rPh sb="258" eb="260">
      <t>ゲンショウ</t>
    </rPh>
    <rPh sb="272" eb="274">
      <t>ヒカク</t>
    </rPh>
    <rPh sb="277" eb="279">
      <t>スウチ</t>
    </rPh>
    <rPh sb="280" eb="281">
      <t>オオ</t>
    </rPh>
    <rPh sb="327" eb="329">
      <t>ジンコウ</t>
    </rPh>
    <rPh sb="329" eb="331">
      <t>ゲンショウ</t>
    </rPh>
    <rPh sb="331" eb="332">
      <t>トウ</t>
    </rPh>
    <rPh sb="333" eb="334">
      <t>トモナ</t>
    </rPh>
    <rPh sb="372" eb="374">
      <t>テイカ</t>
    </rPh>
    <rPh sb="379" eb="381">
      <t>コンゴ</t>
    </rPh>
    <rPh sb="382" eb="384">
      <t>ユウシュウ</t>
    </rPh>
    <rPh sb="384" eb="386">
      <t>スイリョウ</t>
    </rPh>
    <rPh sb="387" eb="389">
      <t>ゲンショウ</t>
    </rPh>
    <rPh sb="395" eb="398">
      <t>ロウキュウカ</t>
    </rPh>
    <rPh sb="399" eb="400">
      <t>トモナ</t>
    </rPh>
    <rPh sb="401" eb="403">
      <t>コウシン</t>
    </rPh>
    <rPh sb="403" eb="405">
      <t>ジュヨウ</t>
    </rPh>
    <rPh sb="406" eb="407">
      <t>タカ</t>
    </rPh>
    <rPh sb="412" eb="414">
      <t>スウチ</t>
    </rPh>
    <rPh sb="415" eb="417">
      <t>テイカ</t>
    </rPh>
    <rPh sb="424" eb="426">
      <t>ソウテイ</t>
    </rPh>
    <rPh sb="463" eb="465">
      <t>キュウスイ</t>
    </rPh>
    <rPh sb="481" eb="484">
      <t>ロウキュウカ</t>
    </rPh>
    <rPh sb="497" eb="499">
      <t>ゲンカ</t>
    </rPh>
    <rPh sb="499" eb="501">
      <t>ショウキャク</t>
    </rPh>
    <rPh sb="501" eb="502">
      <t>ヒ</t>
    </rPh>
    <rPh sb="502" eb="503">
      <t>トウ</t>
    </rPh>
    <phoneticPr fontId="4"/>
  </si>
  <si>
    <t>【①有形固定資産減価償却率】…保有資産のうち５割超の減価償却が進み、類似団体平均を上回っています。施設や管路の老朽化が進んでおり、今後の更新需要の高まりが推測されます。
【②管路経年化率】…類似団体における指標の悪化傾向に対し、老朽管路の着実な更新を行っていることにより、当市においては改善傾向にあり、平成29年度以降は類似団体平均を下回っています。
【③管路更新率】…平成29年度においては、浄水施設の更新を優先して行ったため一時的に比率は低下しましたが、平成30年度においては比率は上昇し、類似団体平均を上回っています。保有資産全体の老朽度合いを示す有形固定資産減価償却率や、管路のみの老朽度合いを示す管路経年化率との双方を踏まえて、適切な投資を行っていけるよう、今後も計画的な管路の更新に努めていきます。</t>
    <rPh sb="103" eb="105">
      <t>シヒョウ</t>
    </rPh>
    <rPh sb="106" eb="108">
      <t>アッカ</t>
    </rPh>
    <rPh sb="108" eb="110">
      <t>ケイコウ</t>
    </rPh>
    <rPh sb="111" eb="112">
      <t>タイ</t>
    </rPh>
    <rPh sb="136" eb="138">
      <t>トウシ</t>
    </rPh>
    <rPh sb="143" eb="145">
      <t>カイゼン</t>
    </rPh>
    <rPh sb="145" eb="147">
      <t>ケイコウ</t>
    </rPh>
    <rPh sb="151" eb="153">
      <t>ヘイセイ</t>
    </rPh>
    <rPh sb="155" eb="157">
      <t>ネンド</t>
    </rPh>
    <rPh sb="157" eb="159">
      <t>イコウ</t>
    </rPh>
    <rPh sb="160" eb="162">
      <t>ルイジ</t>
    </rPh>
    <rPh sb="162" eb="164">
      <t>ダンタイ</t>
    </rPh>
    <rPh sb="164" eb="166">
      <t>ヘイキン</t>
    </rPh>
    <rPh sb="185" eb="187">
      <t>ヘイセイ</t>
    </rPh>
    <rPh sb="189" eb="191">
      <t>ネンド</t>
    </rPh>
    <rPh sb="197" eb="199">
      <t>ジョウスイ</t>
    </rPh>
    <rPh sb="199" eb="201">
      <t>シセツ</t>
    </rPh>
    <rPh sb="202" eb="204">
      <t>コウシン</t>
    </rPh>
    <rPh sb="205" eb="207">
      <t>ユウセン</t>
    </rPh>
    <rPh sb="209" eb="210">
      <t>オコナ</t>
    </rPh>
    <rPh sb="214" eb="217">
      <t>イチジテキ</t>
    </rPh>
    <rPh sb="218" eb="220">
      <t>ヒリツ</t>
    </rPh>
    <rPh sb="221" eb="223">
      <t>テイカ</t>
    </rPh>
    <rPh sb="229" eb="231">
      <t>ヘイセイ</t>
    </rPh>
    <rPh sb="233" eb="235">
      <t>ネンド</t>
    </rPh>
    <rPh sb="240" eb="242">
      <t>ヒリツ</t>
    </rPh>
    <rPh sb="243" eb="245">
      <t>ジョウショウ</t>
    </rPh>
    <rPh sb="247" eb="249">
      <t>ルイジ</t>
    </rPh>
    <rPh sb="249" eb="251">
      <t>ダンタイ</t>
    </rPh>
    <rPh sb="251" eb="253">
      <t>ヘイキン</t>
    </rPh>
    <rPh sb="254" eb="25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</si>
</sst>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1.42</c:v>
                </c:pt>
                <c:pt idx="1">
                  <c:v>1.77</c:v>
                </c:pt>
                <c:pt idx="2">
                  <c:v>1.48</c:v>
                </c:pt>
                <c:pt idx="3">
                  <c:v>0.49</c:v>
                </c:pt>
                <c:pt idx="4">
                  <c:v>0.88</c:v>
                </c:pt>
              </c:numCache>
            </c:numRef>
          </c:val>
          <c:extLst>
            <c:ext xmlns:c16="http://schemas.microsoft.com/office/drawing/2014/chart" uri="{C3380CC4-5D6E-409C-BE32-E72D297353CC}">
              <c16:uniqueId val="{00000000-65D6-4B0E-91FD-3EC9BB3E04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65D6-4B0E-91FD-3EC9BB3E04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59.05</c:v>
                </c:pt>
                <c:pt idx="1">
                  <c:v>59.48</c:v>
                </c:pt>
                <c:pt idx="2">
                  <c:v>59.15</c:v>
                </c:pt>
                <c:pt idx="3">
                  <c:v>58.5</c:v>
                </c:pt>
                <c:pt idx="4">
                  <c:v>57.98</c:v>
                </c:pt>
              </c:numCache>
            </c:numRef>
          </c:val>
          <c:extLst>
            <c:ext xmlns:c16="http://schemas.microsoft.com/office/drawing/2014/chart" uri="{C3380CC4-5D6E-409C-BE32-E72D297353CC}">
              <c16:uniqueId val="{00000000-4884-448F-81F7-F5B6721D35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884-448F-81F7-F5B6721D35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89.86</c:v>
                </c:pt>
                <c:pt idx="1">
                  <c:v>88.62</c:v>
                </c:pt>
                <c:pt idx="2">
                  <c:v>88.99</c:v>
                </c:pt>
                <c:pt idx="3">
                  <c:v>89.34</c:v>
                </c:pt>
                <c:pt idx="4">
                  <c:v>88.85</c:v>
                </c:pt>
              </c:numCache>
            </c:numRef>
          </c:val>
          <c:extLst>
            <c:ext xmlns:c16="http://schemas.microsoft.com/office/drawing/2014/chart" uri="{C3380CC4-5D6E-409C-BE32-E72D297353CC}">
              <c16:uniqueId val="{00000000-62F7-4721-A8E1-DF2C452AD1A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2F7-4721-A8E1-DF2C452AD1A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114.73</c:v>
                </c:pt>
                <c:pt idx="1">
                  <c:v>111.78</c:v>
                </c:pt>
                <c:pt idx="2">
                  <c:v>112.86</c:v>
                </c:pt>
                <c:pt idx="3">
                  <c:v>114.16</c:v>
                </c:pt>
                <c:pt idx="4">
                  <c:v>108.78</c:v>
                </c:pt>
              </c:numCache>
            </c:numRef>
          </c:val>
          <c:extLst>
            <c:ext xmlns:c16="http://schemas.microsoft.com/office/drawing/2014/chart" uri="{C3380CC4-5D6E-409C-BE32-E72D297353CC}">
              <c16:uniqueId val="{00000000-F076-40F6-84C1-F2F243075A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F076-40F6-84C1-F2F243075A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48.53</c:v>
                </c:pt>
                <c:pt idx="1">
                  <c:v>50.13</c:v>
                </c:pt>
                <c:pt idx="2">
                  <c:v>51.49</c:v>
                </c:pt>
                <c:pt idx="3">
                  <c:v>53.27</c:v>
                </c:pt>
                <c:pt idx="4">
                  <c:v>53.65</c:v>
                </c:pt>
              </c:numCache>
            </c:numRef>
          </c:val>
          <c:extLst>
            <c:ext xmlns:c16="http://schemas.microsoft.com/office/drawing/2014/chart" uri="{C3380CC4-5D6E-409C-BE32-E72D297353CC}">
              <c16:uniqueId val="{00000000-8966-4A7B-A22C-BA8ACA7415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966-4A7B-A22C-BA8ACA7415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16.510000000000002</c:v>
                </c:pt>
                <c:pt idx="1">
                  <c:v>16.940000000000001</c:v>
                </c:pt>
                <c:pt idx="2">
                  <c:v>15.93</c:v>
                </c:pt>
                <c:pt idx="3">
                  <c:v>14.02</c:v>
                </c:pt>
                <c:pt idx="4">
                  <c:v>12.12</c:v>
                </c:pt>
              </c:numCache>
            </c:numRef>
          </c:val>
          <c:extLst>
            <c:ext xmlns:c16="http://schemas.microsoft.com/office/drawing/2014/chart" uri="{C3380CC4-5D6E-409C-BE32-E72D297353CC}">
              <c16:uniqueId val="{00000000-ECBC-4A04-95F5-673650094D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ECBC-4A04-95F5-673650094D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78-4FE0-88AD-7173546F61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278-4FE0-88AD-7173546F61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478.85</c:v>
                </c:pt>
                <c:pt idx="1">
                  <c:v>605.30999999999995</c:v>
                </c:pt>
                <c:pt idx="2">
                  <c:v>626.65</c:v>
                </c:pt>
                <c:pt idx="3">
                  <c:v>605.79</c:v>
                </c:pt>
                <c:pt idx="4">
                  <c:v>353.39</c:v>
                </c:pt>
              </c:numCache>
            </c:numRef>
          </c:val>
          <c:extLst>
            <c:ext xmlns:c16="http://schemas.microsoft.com/office/drawing/2014/chart" uri="{C3380CC4-5D6E-409C-BE32-E72D297353CC}">
              <c16:uniqueId val="{00000000-5C23-43B0-89E2-0A19320DA9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5C23-43B0-89E2-0A19320DA9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209.81</c:v>
                </c:pt>
                <c:pt idx="1">
                  <c:v>195.59</c:v>
                </c:pt>
                <c:pt idx="2">
                  <c:v>179.27</c:v>
                </c:pt>
                <c:pt idx="3">
                  <c:v>172.47</c:v>
                </c:pt>
                <c:pt idx="4">
                  <c:v>193.56</c:v>
                </c:pt>
              </c:numCache>
            </c:numRef>
          </c:val>
          <c:extLst>
            <c:ext xmlns:c16="http://schemas.microsoft.com/office/drawing/2014/chart" uri="{C3380CC4-5D6E-409C-BE32-E72D297353CC}">
              <c16:uniqueId val="{00000000-82DE-4B40-8A17-CBEEFF03D6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82DE-4B40-8A17-CBEEFF03D6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104.63</c:v>
                </c:pt>
                <c:pt idx="1">
                  <c:v>104.04</c:v>
                </c:pt>
                <c:pt idx="2">
                  <c:v>105.49</c:v>
                </c:pt>
                <c:pt idx="3">
                  <c:v>105.31</c:v>
                </c:pt>
                <c:pt idx="4">
                  <c:v>101.25</c:v>
                </c:pt>
              </c:numCache>
            </c:numRef>
          </c:val>
          <c:extLst>
            <c:ext xmlns:c16="http://schemas.microsoft.com/office/drawing/2014/chart" uri="{C3380CC4-5D6E-409C-BE32-E72D297353CC}">
              <c16:uniqueId val="{00000000-3328-4110-8863-0414AE74EE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3328-4110-8863-0414AE74EE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145.31</c:v>
                </c:pt>
                <c:pt idx="1">
                  <c:v>145.78</c:v>
                </c:pt>
                <c:pt idx="2">
                  <c:v>145.05000000000001</c:v>
                </c:pt>
                <c:pt idx="3">
                  <c:v>144.47</c:v>
                </c:pt>
                <c:pt idx="4">
                  <c:v>150.41</c:v>
                </c:pt>
              </c:numCache>
            </c:numRef>
          </c:val>
          <c:extLst>
            <c:ext xmlns:c16="http://schemas.microsoft.com/office/drawing/2014/chart" uri="{C3380CC4-5D6E-409C-BE32-E72D297353CC}">
              <c16:uniqueId val="{00000000-124F-47D7-9576-55944EE8E4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124F-47D7-9576-55944EE8E4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6"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幸手市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51338</v>
      </c>
      <c r="AM8" s="70"/>
      <c r="AN8" s="70"/>
      <c r="AO8" s="70"/>
      <c r="AP8" s="70"/>
      <c r="AQ8" s="70"/>
      <c r="AR8" s="70"/>
      <c r="AS8" s="70"/>
      <c r="AT8" s="66">
        <f>データ!$S$6</f>
        <v>33.93</v>
      </c>
      <c r="AU8" s="67"/>
      <c r="AV8" s="67"/>
      <c r="AW8" s="67"/>
      <c r="AX8" s="67"/>
      <c r="AY8" s="67"/>
      <c r="AZ8" s="67"/>
      <c r="BA8" s="67"/>
      <c r="BB8" s="69">
        <f>データ!$T$6</f>
        <v>1513.06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75.03</v>
      </c>
      <c r="J10" s="67"/>
      <c r="K10" s="67"/>
      <c r="L10" s="67"/>
      <c r="M10" s="67"/>
      <c r="N10" s="67"/>
      <c r="O10" s="68"/>
      <c r="P10" s="69">
        <f>データ!$P$6</f>
        <v>99.99</v>
      </c>
      <c r="Q10" s="69"/>
      <c r="R10" s="69"/>
      <c r="S10" s="69"/>
      <c r="T10" s="69"/>
      <c r="U10" s="69"/>
      <c r="V10" s="69"/>
      <c r="W10" s="70">
        <f>データ!$Q$6</f>
        <v>2592</v>
      </c>
      <c r="X10" s="70"/>
      <c r="Y10" s="70"/>
      <c r="Z10" s="70"/>
      <c r="AA10" s="70"/>
      <c r="AB10" s="70"/>
      <c r="AC10" s="70"/>
      <c r="AD10" s="2"/>
      <c r="AE10" s="2"/>
      <c r="AF10" s="2"/>
      <c r="AG10" s="2"/>
      <c r="AH10" s="4"/>
      <c r="AI10" s="4"/>
      <c r="AJ10" s="4"/>
      <c r="AK10" s="4"/>
      <c r="AL10" s="70">
        <f>データ!$U$6</f>
        <v>51221</v>
      </c>
      <c r="AM10" s="70"/>
      <c r="AN10" s="70"/>
      <c r="AO10" s="70"/>
      <c r="AP10" s="70"/>
      <c r="AQ10" s="70"/>
      <c r="AR10" s="70"/>
      <c r="AS10" s="70"/>
      <c r="AT10" s="66">
        <f>データ!$V$6</f>
        <v>33.93</v>
      </c>
      <c r="AU10" s="67"/>
      <c r="AV10" s="67"/>
      <c r="AW10" s="67"/>
      <c r="AX10" s="67"/>
      <c r="AY10" s="67"/>
      <c r="AZ10" s="67"/>
      <c r="BA10" s="67"/>
      <c r="BB10" s="69">
        <f>データ!$W$6</f>
        <v>1509.61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FhJhGbyPAIV0hCmAmeTgLztcgI/GG+n7zPEL1261esHgnaELGuELOPuBQc0noMGUDaCe+8Wcy/YIjQxQsb+Ag==" saltValue="IiXxzBni7U5NF1DBZ+AI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112402</v>
      </c>
      <c r="D6" s="34">
        <f t="shared" si="3"/>
        <v>46</v>
      </c>
      <c r="E6" s="34">
        <f t="shared" si="3"/>
        <v>1</v>
      </c>
      <c r="F6" s="34">
        <f t="shared" si="3"/>
        <v>0</v>
      </c>
      <c r="G6" s="34">
        <f t="shared" si="3"/>
        <v>1</v>
      </c>
      <c r="H6" s="34" t="str">
        <f t="shared" si="3"/>
        <v>埼玉県　幸手市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75.03</v>
      </c>
      <c r="P6" s="35">
        <f t="shared" si="3"/>
        <v>99.99</v>
      </c>
      <c r="Q6" s="35">
        <f t="shared" si="3"/>
        <v>2592</v>
      </c>
      <c r="R6" s="35">
        <f t="shared" si="3"/>
        <v>51338</v>
      </c>
      <c r="S6" s="35">
        <f t="shared" si="3"/>
        <v>33.93</v>
      </c>
      <c r="T6" s="35">
        <f t="shared" si="3"/>
        <v>1513.06</v>
      </c>
      <c r="U6" s="35">
        <f t="shared" si="3"/>
        <v>51221</v>
      </c>
      <c r="V6" s="35">
        <f t="shared" si="3"/>
        <v>33.93</v>
      </c>
      <c r="W6" s="35">
        <f t="shared" si="3"/>
        <v>1509.61</v>
      </c>
      <c r="X6" s="36">
        <f>IF(X7="",NA(),X7)</f>
        <v>114.73</v>
      </c>
      <c r="Y6" s="36">
        <f t="shared" ref="Y6:AG6" si="4">IF(Y7="",NA(),Y7)</f>
        <v>111.78</v>
      </c>
      <c r="Z6" s="36">
        <f t="shared" si="4"/>
        <v>112.86</v>
      </c>
      <c r="AA6" s="36">
        <f t="shared" si="4"/>
        <v>114.16</v>
      </c>
      <c r="AB6" s="36">
        <f t="shared" si="4"/>
        <v>108.78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478.85</v>
      </c>
      <c r="AU6" s="36">
        <f t="shared" ref="AU6:BC6" si="6">IF(AU7="",NA(),AU7)</f>
        <v>605.30999999999995</v>
      </c>
      <c r="AV6" s="36">
        <f t="shared" si="6"/>
        <v>626.65</v>
      </c>
      <c r="AW6" s="36">
        <f t="shared" si="6"/>
        <v>605.79</v>
      </c>
      <c r="AX6" s="36">
        <f t="shared" si="6"/>
        <v>353.39</v>
      </c>
      <c r="AY6" s="36">
        <f t="shared" si="6"/>
        <v>335.95</v>
      </c>
      <c r="AZ6" s="36">
        <f t="shared" si="6"/>
        <v>346.59</v>
      </c>
      <c r="BA6" s="36">
        <f t="shared" si="6"/>
        <v>357.82</v>
      </c>
      <c r="BB6" s="36">
        <f t="shared" si="6"/>
        <v>355.5</v>
      </c>
      <c r="BC6" s="36">
        <f t="shared" si="6"/>
        <v>349.83</v>
      </c>
      <c r="BD6" s="35" t="str">
        <f>IF(BD7="","",IF(BD7="-","【-】","【"&amp;SUBSTITUTE(TEXT(BD7,"#,##0.00"),"-","△")&amp;"】"))</f>
        <v>【261.93】</v>
      </c>
      <c r="BE6" s="36">
        <f>IF(BE7="",NA(),BE7)</f>
        <v>209.81</v>
      </c>
      <c r="BF6" s="36">
        <f t="shared" ref="BF6:BN6" si="7">IF(BF7="",NA(),BF7)</f>
        <v>195.59</v>
      </c>
      <c r="BG6" s="36">
        <f t="shared" si="7"/>
        <v>179.27</v>
      </c>
      <c r="BH6" s="36">
        <f t="shared" si="7"/>
        <v>172.47</v>
      </c>
      <c r="BI6" s="36">
        <f t="shared" si="7"/>
        <v>193.56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104.63</v>
      </c>
      <c r="BQ6" s="36">
        <f t="shared" ref="BQ6:BY6" si="8">IF(BQ7="",NA(),BQ7)</f>
        <v>104.04</v>
      </c>
      <c r="BR6" s="36">
        <f t="shared" si="8"/>
        <v>105.49</v>
      </c>
      <c r="BS6" s="36">
        <f t="shared" si="8"/>
        <v>105.31</v>
      </c>
      <c r="BT6" s="36">
        <f t="shared" si="8"/>
        <v>101.25</v>
      </c>
      <c r="BU6" s="36">
        <f t="shared" si="8"/>
        <v>105.21</v>
      </c>
      <c r="BV6" s="36">
        <f t="shared" si="8"/>
        <v>105.71</v>
      </c>
      <c r="BW6" s="36">
        <f t="shared" si="8"/>
        <v>106.01</v>
      </c>
      <c r="BX6" s="36">
        <f t="shared" si="8"/>
        <v>104.57</v>
      </c>
      <c r="BY6" s="36">
        <f t="shared" si="8"/>
        <v>103.54</v>
      </c>
      <c r="BZ6" s="35" t="str">
        <f>IF(BZ7="","",IF(BZ7="-","【-】","【"&amp;SUBSTITUTE(TEXT(BZ7,"#,##0.00"),"-","△")&amp;"】"))</f>
        <v>【103.91】</v>
      </c>
      <c r="CA6" s="36">
        <f>IF(CA7="",NA(),CA7)</f>
        <v>145.31</v>
      </c>
      <c r="CB6" s="36">
        <f t="shared" ref="CB6:CJ6" si="9">IF(CB7="",NA(),CB7)</f>
        <v>145.78</v>
      </c>
      <c r="CC6" s="36">
        <f t="shared" si="9"/>
        <v>145.05000000000001</v>
      </c>
      <c r="CD6" s="36">
        <f t="shared" si="9"/>
        <v>144.47</v>
      </c>
      <c r="CE6" s="36">
        <f t="shared" si="9"/>
        <v>150.41</v>
      </c>
      <c r="CF6" s="36">
        <f t="shared" si="9"/>
        <v>162.59</v>
      </c>
      <c r="CG6" s="36">
        <f t="shared" si="9"/>
        <v>162.15</v>
      </c>
      <c r="CH6" s="36">
        <f t="shared" si="9"/>
        <v>162.24</v>
      </c>
      <c r="CI6" s="36">
        <f t="shared" si="9"/>
        <v>165.47</v>
      </c>
      <c r="CJ6" s="36">
        <f t="shared" si="9"/>
        <v>167.46</v>
      </c>
      <c r="CK6" s="35" t="str">
        <f>IF(CK7="","",IF(CK7="-","【-】","【"&amp;SUBSTITUTE(TEXT(CK7,"#,##0.00"),"-","△")&amp;"】"))</f>
        <v>【167.11】</v>
      </c>
      <c r="CL6" s="36">
        <f>IF(CL7="",NA(),CL7)</f>
        <v>59.05</v>
      </c>
      <c r="CM6" s="36">
        <f t="shared" ref="CM6:CU6" si="10">IF(CM7="",NA(),CM7)</f>
        <v>59.48</v>
      </c>
      <c r="CN6" s="36">
        <f t="shared" si="10"/>
        <v>59.15</v>
      </c>
      <c r="CO6" s="36">
        <f t="shared" si="10"/>
        <v>58.5</v>
      </c>
      <c r="CP6" s="36">
        <f t="shared" si="10"/>
        <v>57.98</v>
      </c>
      <c r="CQ6" s="36">
        <f t="shared" si="10"/>
        <v>59.17</v>
      </c>
      <c r="CR6" s="36">
        <f t="shared" si="10"/>
        <v>59.34</v>
      </c>
      <c r="CS6" s="36">
        <f t="shared" si="10"/>
        <v>59.11</v>
      </c>
      <c r="CT6" s="36">
        <f t="shared" si="10"/>
        <v>59.74</v>
      </c>
      <c r="CU6" s="36">
        <f t="shared" si="10"/>
        <v>59.46</v>
      </c>
      <c r="CV6" s="35" t="str">
        <f>IF(CV7="","",IF(CV7="-","【-】","【"&amp;SUBSTITUTE(TEXT(CV7,"#,##0.00"),"-","△")&amp;"】"))</f>
        <v>【60.27】</v>
      </c>
      <c r="CW6" s="36">
        <f>IF(CW7="",NA(),CW7)</f>
        <v>89.86</v>
      </c>
      <c r="CX6" s="36">
        <f t="shared" ref="CX6:DF6" si="11">IF(CX7="",NA(),CX7)</f>
        <v>88.62</v>
      </c>
      <c r="CY6" s="36">
        <f t="shared" si="11"/>
        <v>88.99</v>
      </c>
      <c r="CZ6" s="36">
        <f t="shared" si="11"/>
        <v>89.34</v>
      </c>
      <c r="DA6" s="36">
        <f t="shared" si="11"/>
        <v>88.85</v>
      </c>
      <c r="DB6" s="36">
        <f t="shared" si="11"/>
        <v>87.6</v>
      </c>
      <c r="DC6" s="36">
        <f t="shared" si="11"/>
        <v>87.74</v>
      </c>
      <c r="DD6" s="36">
        <f t="shared" si="11"/>
        <v>87.91</v>
      </c>
      <c r="DE6" s="36">
        <f t="shared" si="11"/>
        <v>87.28</v>
      </c>
      <c r="DF6" s="36">
        <f t="shared" si="11"/>
        <v>87.41</v>
      </c>
      <c r="DG6" s="35" t="str">
        <f>IF(DG7="","",IF(DG7="-","【-】","【"&amp;SUBSTITUTE(TEXT(DG7,"#,##0.00"),"-","△")&amp;"】"))</f>
        <v>【89.92】</v>
      </c>
      <c r="DH6" s="36">
        <f>IF(DH7="",NA(),DH7)</f>
        <v>48.53</v>
      </c>
      <c r="DI6" s="36">
        <f t="shared" ref="DI6:DQ6" si="12">IF(DI7="",NA(),DI7)</f>
        <v>50.13</v>
      </c>
      <c r="DJ6" s="36">
        <f t="shared" si="12"/>
        <v>51.49</v>
      </c>
      <c r="DK6" s="36">
        <f t="shared" si="12"/>
        <v>53.27</v>
      </c>
      <c r="DL6" s="36">
        <f t="shared" si="12"/>
        <v>53.65</v>
      </c>
      <c r="DM6" s="36">
        <f t="shared" si="12"/>
        <v>45.25</v>
      </c>
      <c r="DN6" s="36">
        <f t="shared" si="12"/>
        <v>46.27</v>
      </c>
      <c r="DO6" s="36">
        <f t="shared" si="12"/>
        <v>46.88</v>
      </c>
      <c r="DP6" s="36">
        <f t="shared" si="12"/>
        <v>46.94</v>
      </c>
      <c r="DQ6" s="36">
        <f t="shared" si="12"/>
        <v>47.62</v>
      </c>
      <c r="DR6" s="35" t="str">
        <f>IF(DR7="","",IF(DR7="-","【-】","【"&amp;SUBSTITUTE(TEXT(DR7,"#,##0.00"),"-","△")&amp;"】"))</f>
        <v>【48.85】</v>
      </c>
      <c r="DS6" s="36">
        <f>IF(DS7="",NA(),DS7)</f>
        <v>16.510000000000002</v>
      </c>
      <c r="DT6" s="36">
        <f t="shared" ref="DT6:EB6" si="13">IF(DT7="",NA(),DT7)</f>
        <v>16.940000000000001</v>
      </c>
      <c r="DU6" s="36">
        <f t="shared" si="13"/>
        <v>15.93</v>
      </c>
      <c r="DV6" s="36">
        <f t="shared" si="13"/>
        <v>14.02</v>
      </c>
      <c r="DW6" s="36">
        <f t="shared" si="13"/>
        <v>12.12</v>
      </c>
      <c r="DX6" s="36">
        <f t="shared" si="13"/>
        <v>10.71</v>
      </c>
      <c r="DY6" s="36">
        <f t="shared" si="13"/>
        <v>10.93</v>
      </c>
      <c r="DZ6" s="36">
        <f t="shared" si="13"/>
        <v>13.39</v>
      </c>
      <c r="EA6" s="36">
        <f t="shared" si="13"/>
        <v>14.48</v>
      </c>
      <c r="EB6" s="36">
        <f t="shared" si="13"/>
        <v>16.27</v>
      </c>
      <c r="EC6" s="35" t="str">
        <f>IF(EC7="","",IF(EC7="-","【-】","【"&amp;SUBSTITUTE(TEXT(EC7,"#,##0.00"),"-","△")&amp;"】"))</f>
        <v>【17.80】</v>
      </c>
      <c r="ED6" s="36">
        <f>IF(ED7="",NA(),ED7)</f>
        <v>1.42</v>
      </c>
      <c r="EE6" s="36">
        <f t="shared" ref="EE6:EM6" si="14">IF(EE7="",NA(),EE7)</f>
        <v>1.77</v>
      </c>
      <c r="EF6" s="36">
        <f t="shared" si="14"/>
        <v>1.48</v>
      </c>
      <c r="EG6" s="36">
        <f t="shared" si="14"/>
        <v>0.49</v>
      </c>
      <c r="EH6" s="36">
        <f t="shared" si="14"/>
        <v>0.88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112402</v>
      </c>
      <c r="D7" s="38">
        <v>46</v>
      </c>
      <c r="E7" s="38">
        <v>1</v>
      </c>
      <c r="F7" s="38">
        <v>0</v>
      </c>
      <c r="G7" s="38">
        <v>1</v>
      </c>
      <c r="H7" s="38" t="s">
        <v>93</v>
      </c>
      <c r="I7" s="38" t="s">
        <v>94</v>
      </c>
      <c r="J7" s="38" t="s">
        <v>95</v>
      </c>
      <c r="K7" s="38" t="s">
        <v>96</v>
      </c>
      <c r="L7" s="38" t="s">
        <v>97</v>
      </c>
      <c r="M7" s="38" t="s">
        <v>98</v>
      </c>
      <c r="N7" s="39" t="s">
        <v>99</v>
      </c>
      <c r="O7" s="39">
        <v>75.03</v>
      </c>
      <c r="P7" s="39">
        <v>99.99</v>
      </c>
      <c r="Q7" s="39">
        <v>2592</v>
      </c>
      <c r="R7" s="39">
        <v>51338</v>
      </c>
      <c r="S7" s="39">
        <v>33.93</v>
      </c>
      <c r="T7" s="39">
        <v>1513.06</v>
      </c>
      <c r="U7" s="39">
        <v>51221</v>
      </c>
      <c r="V7" s="39">
        <v>33.93</v>
      </c>
      <c r="W7" s="39">
        <v>1509.61</v>
      </c>
      <c r="X7" s="39">
        <v>114.73</v>
      </c>
      <c r="Y7" s="39">
        <v>111.78</v>
      </c>
      <c r="Z7" s="39">
        <v>112.86</v>
      </c>
      <c r="AA7" s="39">
        <v>114.16</v>
      </c>
      <c r="AB7" s="39">
        <v>108.78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478.85</v>
      </c>
      <c r="AU7" s="39">
        <v>605.30999999999995</v>
      </c>
      <c r="AV7" s="39">
        <v>626.65</v>
      </c>
      <c r="AW7" s="39">
        <v>605.79</v>
      </c>
      <c r="AX7" s="39">
        <v>353.39</v>
      </c>
      <c r="AY7" s="39">
        <v>335.95</v>
      </c>
      <c r="AZ7" s="39">
        <v>346.59</v>
      </c>
      <c r="BA7" s="39">
        <v>357.82</v>
      </c>
      <c r="BB7" s="39">
        <v>355.5</v>
      </c>
      <c r="BC7" s="39">
        <v>349.83</v>
      </c>
      <c r="BD7" s="39">
        <v>261.93</v>
      </c>
      <c r="BE7" s="39">
        <v>209.81</v>
      </c>
      <c r="BF7" s="39">
        <v>195.59</v>
      </c>
      <c r="BG7" s="39">
        <v>179.27</v>
      </c>
      <c r="BH7" s="39">
        <v>172.47</v>
      </c>
      <c r="BI7" s="39">
        <v>193.56</v>
      </c>
      <c r="BJ7" s="39">
        <v>319.82</v>
      </c>
      <c r="BK7" s="39">
        <v>312.02999999999997</v>
      </c>
      <c r="BL7" s="39">
        <v>307.45999999999998</v>
      </c>
      <c r="BM7" s="39">
        <v>312.58</v>
      </c>
      <c r="BN7" s="39">
        <v>314.87</v>
      </c>
      <c r="BO7" s="39">
        <v>270.45999999999998</v>
      </c>
      <c r="BP7" s="39">
        <v>104.63</v>
      </c>
      <c r="BQ7" s="39">
        <v>104.04</v>
      </c>
      <c r="BR7" s="39">
        <v>105.49</v>
      </c>
      <c r="BS7" s="39">
        <v>105.31</v>
      </c>
      <c r="BT7" s="39">
        <v>101.25</v>
      </c>
      <c r="BU7" s="39">
        <v>105.21</v>
      </c>
      <c r="BV7" s="39">
        <v>105.71</v>
      </c>
      <c r="BW7" s="39">
        <v>106.01</v>
      </c>
      <c r="BX7" s="39">
        <v>104.57</v>
      </c>
      <c r="BY7" s="39">
        <v>103.54</v>
      </c>
      <c r="BZ7" s="39">
        <v>103.91</v>
      </c>
      <c r="CA7" s="39">
        <v>145.31</v>
      </c>
      <c r="CB7" s="39">
        <v>145.78</v>
      </c>
      <c r="CC7" s="39">
        <v>145.05000000000001</v>
      </c>
      <c r="CD7" s="39">
        <v>144.47</v>
      </c>
      <c r="CE7" s="39">
        <v>150.41</v>
      </c>
      <c r="CF7" s="39">
        <v>162.59</v>
      </c>
      <c r="CG7" s="39">
        <v>162.15</v>
      </c>
      <c r="CH7" s="39">
        <v>162.24</v>
      </c>
      <c r="CI7" s="39">
        <v>165.47</v>
      </c>
      <c r="CJ7" s="39">
        <v>167.46</v>
      </c>
      <c r="CK7" s="39">
        <v>167.11</v>
      </c>
      <c r="CL7" s="39">
        <v>59.05</v>
      </c>
      <c r="CM7" s="39">
        <v>59.48</v>
      </c>
      <c r="CN7" s="39">
        <v>59.15</v>
      </c>
      <c r="CO7" s="39">
        <v>58.5</v>
      </c>
      <c r="CP7" s="39">
        <v>57.98</v>
      </c>
      <c r="CQ7" s="39">
        <v>59.17</v>
      </c>
      <c r="CR7" s="39">
        <v>59.34</v>
      </c>
      <c r="CS7" s="39">
        <v>59.11</v>
      </c>
      <c r="CT7" s="39">
        <v>59.74</v>
      </c>
      <c r="CU7" s="39">
        <v>59.46</v>
      </c>
      <c r="CV7" s="39">
        <v>60.27</v>
      </c>
      <c r="CW7" s="39">
        <v>89.86</v>
      </c>
      <c r="CX7" s="39">
        <v>88.62</v>
      </c>
      <c r="CY7" s="39">
        <v>88.99</v>
      </c>
      <c r="CZ7" s="39">
        <v>89.34</v>
      </c>
      <c r="DA7" s="39">
        <v>88.85</v>
      </c>
      <c r="DB7" s="39">
        <v>87.6</v>
      </c>
      <c r="DC7" s="39">
        <v>87.74</v>
      </c>
      <c r="DD7" s="39">
        <v>87.91</v>
      </c>
      <c r="DE7" s="39">
        <v>87.28</v>
      </c>
      <c r="DF7" s="39">
        <v>87.41</v>
      </c>
      <c r="DG7" s="39">
        <v>89.92</v>
      </c>
      <c r="DH7" s="39">
        <v>48.53</v>
      </c>
      <c r="DI7" s="39">
        <v>50.13</v>
      </c>
      <c r="DJ7" s="39">
        <v>51.49</v>
      </c>
      <c r="DK7" s="39">
        <v>53.27</v>
      </c>
      <c r="DL7" s="39">
        <v>53.65</v>
      </c>
      <c r="DM7" s="39">
        <v>45.25</v>
      </c>
      <c r="DN7" s="39">
        <v>46.27</v>
      </c>
      <c r="DO7" s="39">
        <v>46.88</v>
      </c>
      <c r="DP7" s="39">
        <v>46.94</v>
      </c>
      <c r="DQ7" s="39">
        <v>47.62</v>
      </c>
      <c r="DR7" s="39">
        <v>48.85</v>
      </c>
      <c r="DS7" s="39">
        <v>16.510000000000002</v>
      </c>
      <c r="DT7" s="39">
        <v>16.940000000000001</v>
      </c>
      <c r="DU7" s="39">
        <v>15.93</v>
      </c>
      <c r="DV7" s="39">
        <v>14.02</v>
      </c>
      <c r="DW7" s="39">
        <v>12.12</v>
      </c>
      <c r="DX7" s="39">
        <v>10.71</v>
      </c>
      <c r="DY7" s="39">
        <v>10.93</v>
      </c>
      <c r="DZ7" s="39">
        <v>13.39</v>
      </c>
      <c r="EA7" s="39">
        <v>14.48</v>
      </c>
      <c r="EB7" s="39">
        <v>16.27</v>
      </c>
      <c r="EC7" s="39">
        <v>17.8</v>
      </c>
      <c r="ED7" s="39">
        <v>1.42</v>
      </c>
      <c r="EE7" s="39">
        <v>1.77</v>
      </c>
      <c r="EF7" s="39">
        <v>1.48</v>
      </c>
      <c r="EG7" s="39">
        <v>0.49</v>
      </c>
      <c r="EH7" s="39">
        <v>0.88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奥貫　修平</cp:lastModifiedBy>
  <cp:lastPrinted>2020-01-20T06:57:22Z</cp:lastPrinted>
  <dcterms:created xsi:type="dcterms:W3CDTF">2019-12-05T04:12:28Z</dcterms:created>
  <dcterms:modified xsi:type="dcterms:W3CDTF">2020-01-20T07:25:01Z</dcterms:modified>
  <cp:category/>
</cp:coreProperties>
</file>