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4"/>
  <workbookPr/>
  <mc:AlternateContent xmlns:mc="http://schemas.openxmlformats.org/markup-compatibility/2006">
    <mc:Choice Requires="x15">
      <x15ac:absPath xmlns:x15ac="http://schemas.microsoft.com/office/spreadsheetml/2010/11/ac" url="Z:\市町村課\H31年度\08公営企業担当\◎公営◎\02-2 経営比較分析表\04 公営企業に係る経営比較分析表（平成30年度決算）の分析等について\03団体→県\00各担当作業用\仲村\完\"/>
    </mc:Choice>
  </mc:AlternateContent>
  <xr:revisionPtr revIDLastSave="0" documentId="13_ncr:101_{AFB61413-22F8-40D3-B2DD-578FCD145110}" xr6:coauthVersionLast="36" xr6:coauthVersionMax="36" xr10:uidLastSave="{00000000-0000-0000-0000-000000000000}"/>
  <workbookProtection workbookAlgorithmName="SHA-512" workbookHashValue="OithFi0pSfdEcQXFAHRfJujcdjDrdh+2pe0qJdfJf6iWnZQKRhY7mPuzlba/BqN9P07uwSEL+QPlXn7uysXV/A==" workbookSaltValue="TpffGy2Qh4sypeVOy2eMH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M6" i="5"/>
  <c r="AD8" i="4" s="1"/>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L10" i="4"/>
  <c r="AD10" i="4"/>
  <c r="I10" i="4"/>
  <c r="B10" i="4"/>
  <c r="AL8" i="4"/>
  <c r="I8" i="4"/>
  <c r="D10" i="5" l="1"/>
  <c r="C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<sst xmlns="http://schemas.openxmlformats.org/spreadsheetml/2006/main" count="233" uniqueCount="114">
  <si>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</si>
  <si>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</si>
  <si>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</si>
  <si>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</si>
  <si>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</si>
  <si>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</si>
  <si>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</si>
  <si>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</si>
  <si>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</si>
  <si>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</si>
  <si>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</si>
  <si>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</si>
  <si>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</si>
  <si>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</si>
  <si>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</si>
  <si>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</si>
  <si>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</si>
  <si>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</si>
  <si>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</si>
  <si>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</si>
  <si>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</si>
  <si>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</si>
  <si>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</si>
  <si>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</si>
  <si>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</si>
  <si>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</si>
  <si>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</si>
  <si>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</si>
  <si>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</si>
  <si>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</si>
  <si>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</si>
  <si>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</si>
  <si>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</si>
  <si>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</si>
  <si>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</si>
  <si>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</si>
  <si>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</si>
  <si>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</si>
  <si>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</si>
  <si>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</si>
  <si>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</si>
  <si>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</si>
  <si>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</si>
  <si>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</si>
  <si>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</si>
  <si>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</si>
  <si>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</si>
  <si>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</si>
  <si>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</si>
  <si>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</si>
  <si>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</si>
  <si>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</si>
  <si>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</si>
  <si>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</si>
  <si>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</si>
  <si>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</si>
  <si>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</si>
  <si>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</si>
  <si>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</si>
  <si>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</si>
  <si>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</si>
  <si>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</si>
  <si>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</si>
  <si>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</si>
  <si>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</si>
  <si>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</si>
  <si>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</si>
  <si>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</si>
  <si>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</si>
  <si>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</si>
  <si>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</si>
  <si>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</si>
  <si>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</si>
  <si>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</si>
  <si>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</si>
  <si>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</si>
  <si>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</si>
  <si>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</si>
  <si>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</si>
  <si>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</si>
  <si>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</si>
  <si>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</si>
  <si>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</si>
  <si>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</si>
  <si>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</si>
  <si>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</si>
  <si>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</si>
  <si>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</si>
  <si>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</si>
  <si>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</si>
  <si>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</si>
  <si>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</si>
  <si>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</si>
  <si>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</si>
  <si>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</si>
  <si>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</si>
  <si>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</si>
  <si>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</si>
  <si>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蓮田市</t>
  </si>
  <si>
    <t>法非適用</t>
  </si>
  <si>
    <t>下水道事業</t>
  </si>
  <si>
    <t>公共下水道</t>
  </si>
  <si>
    <t>Bc2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</si>
  <si>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</si>
  <si>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</si>
  <si>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</si>
  <si>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</si>
  <si>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</si>
  <si>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</si>
  <si>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</si>
  <si>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</si>
  <si>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下水道事業で管理している汚水管渠延長は約193kmとなっています。このうち、緑町、綾瀬、椿山、西新宿、桜台、西洋関山などの地域は、高度経済成長期の大規模開発により宅地造成された地域となっているため、下水道の管渠が布設されてから30年以上が経過しており、老朽化対策を行っていくための計画等が必要な時期となっております。
　現在は、汚水中継マンホール場やマンホールポンプ場等施設のうち、耐用年数を超えた設備の修繕や更新が中心に行われておりますが、今後は重要路線や蓮田市地域防災計画にある避難所などを結ぶ路線について、優先的に耐震化等を行うとともに、老朽化した管渠の更新のための計画を策定し、利用者に安心・安全なサービスの提供を図っていく必要があります。</t>
    <phoneticPr fontId="4"/>
  </si>
  <si>
    <t>　これからの当市の下水道事業を考えますと、老朽化対策や防災・減災対策など、安心・安全への取り組みが大きな課題となっております。そして、蓮田市総合振興計画にある計画区域に対する未整備地区への対応につきましては、社会情勢や国の政策等、そして収益事業として利用者の利便性の向上が図られるかなどに注視しながら戦略的・計画的な検討が必要と考えております。
　今後において、独立した、そして安定的な事業運営を図っていくためにも、引き続き、経費の更なる抑制や新たな増収への取り組みを行うなど、今後も創意工夫し、効率的、効果的な事業運営に努めてまいります。</t>
    <phoneticPr fontId="4"/>
  </si>
  <si>
    <t>　当市の下水道事業は、昭和53年に事業認可を受けて事業に着手して以来約40年が経過し、認可区域内の整備も終盤となっている状況にあります。
　平成30年度においては、使用料収入約4億4千万円（前年度比約9千万円減）、使用料単価103.1円（前年度比20.3円減）と平成29年度の経費回収率から大きく低下する形となっております。
　これは平成31年度(令和元年度)に企業会計へ移行するため、打ち切り決算を3月末に行った事に起因しております。
①収益的収支比率の低下（打ち切り決算の影響による）
④企業債残高対事業規模比率の上昇（打ち切り決算の影響による）
⑤経費回収率の低下（打ち切り決算の影響による）
⑥汚水処理原価の改善（打ち切り決算の影響による）
⑧水洗化率の低下（大型病院の移転による水洗便所設置済人口の減少による）
　一方で、施設の老朽化に伴う今後の更新や防災・減災対策による費用の増加、依然として公費に依存している現状を勘案しますと、今後も更なる経営改善が必要とされる状況となっております。</t>
    <rPh sb="1" eb="3">
      <t>トウシ</t>
    </rPh>
    <rPh sb="4" eb="7">
      <t>ゲスイドウ</t>
    </rPh>
    <rPh sb="7" eb="9">
      <t>ジギョウ</t>
    </rPh>
    <rPh sb="11" eb="13">
      <t>ショウワ</t>
    </rPh>
    <rPh sb="15" eb="16">
      <t>ネン</t>
    </rPh>
    <rPh sb="17" eb="19">
      <t>ジギョウ</t>
    </rPh>
    <rPh sb="19" eb="21">
      <t>ニンカ</t>
    </rPh>
    <rPh sb="22" eb="23">
      <t>ウ</t>
    </rPh>
    <rPh sb="25" eb="27">
      <t>ジギョウ</t>
    </rPh>
    <rPh sb="28" eb="30">
      <t>チャクシュ</t>
    </rPh>
    <rPh sb="32" eb="34">
      <t>イライ</t>
    </rPh>
    <rPh sb="34" eb="35">
      <t>ヤク</t>
    </rPh>
    <rPh sb="37" eb="38">
      <t>ネン</t>
    </rPh>
    <rPh sb="39" eb="41">
      <t>ケイカ</t>
    </rPh>
    <rPh sb="43" eb="45">
      <t>ニンカ</t>
    </rPh>
    <rPh sb="45" eb="48">
      <t>クイキナイ</t>
    </rPh>
    <rPh sb="49" eb="51">
      <t>セイビ</t>
    </rPh>
    <rPh sb="52" eb="54">
      <t>シュウバン</t>
    </rPh>
    <rPh sb="60" eb="62">
      <t>ジョウキョウ</t>
    </rPh>
    <rPh sb="70" eb="72">
      <t>ヘイセイ</t>
    </rPh>
    <rPh sb="74" eb="76">
      <t>ネンド</t>
    </rPh>
    <rPh sb="82" eb="85">
      <t>シヨウリョウ</t>
    </rPh>
    <rPh sb="85" eb="87">
      <t>シュウニュウ</t>
    </rPh>
    <rPh sb="87" eb="88">
      <t>ヤク</t>
    </rPh>
    <rPh sb="89" eb="90">
      <t>オク</t>
    </rPh>
    <rPh sb="91" eb="94">
      <t>ゼンマンエン</t>
    </rPh>
    <rPh sb="95" eb="99">
      <t>ゼンネンドヒ</t>
    </rPh>
    <rPh sb="99" eb="100">
      <t>ヤク</t>
    </rPh>
    <rPh sb="101" eb="104">
      <t>センマンエン</t>
    </rPh>
    <rPh sb="104" eb="105">
      <t>ゲン</t>
    </rPh>
    <rPh sb="107" eb="110">
      <t>シヨウリョウ</t>
    </rPh>
    <rPh sb="110" eb="112">
      <t>タンカ</t>
    </rPh>
    <rPh sb="117" eb="118">
      <t>エン</t>
    </rPh>
    <rPh sb="119" eb="123">
      <t>ゼンネンドヒ</t>
    </rPh>
    <rPh sb="127" eb="128">
      <t>エン</t>
    </rPh>
    <rPh sb="128" eb="129">
      <t>ゲン</t>
    </rPh>
    <rPh sb="131" eb="133">
      <t>ヘイセイ</t>
    </rPh>
    <rPh sb="135" eb="137">
      <t>ネンド</t>
    </rPh>
    <rPh sb="138" eb="140">
      <t>ケイヒ</t>
    </rPh>
    <rPh sb="140" eb="142">
      <t>カイシュウ</t>
    </rPh>
    <rPh sb="142" eb="143">
      <t>リツ</t>
    </rPh>
    <rPh sb="145" eb="146">
      <t>オオ</t>
    </rPh>
    <rPh sb="148" eb="150">
      <t>テイカ</t>
    </rPh>
    <rPh sb="152" eb="153">
      <t>カタチ</t>
    </rPh>
    <rPh sb="167" eb="169">
      <t>ヘイセイ</t>
    </rPh>
    <rPh sb="171" eb="173">
      <t>ネンド</t>
    </rPh>
    <rPh sb="174" eb="176">
      <t>レイワ</t>
    </rPh>
    <rPh sb="176" eb="178">
      <t>ガンネン</t>
    </rPh>
    <rPh sb="178" eb="179">
      <t>ド</t>
    </rPh>
    <rPh sb="181" eb="183">
      <t>キギョウ</t>
    </rPh>
    <rPh sb="183" eb="185">
      <t>カイケイ</t>
    </rPh>
    <rPh sb="186" eb="188">
      <t>イコウ</t>
    </rPh>
    <rPh sb="193" eb="194">
      <t>ウ</t>
    </rPh>
    <rPh sb="195" eb="196">
      <t>キ</t>
    </rPh>
    <rPh sb="197" eb="199">
      <t>ケッサン</t>
    </rPh>
    <rPh sb="201" eb="202">
      <t>ガツ</t>
    </rPh>
    <rPh sb="202" eb="203">
      <t>マツ</t>
    </rPh>
    <rPh sb="204" eb="205">
      <t>オコナ</t>
    </rPh>
    <rPh sb="207" eb="208">
      <t>コト</t>
    </rPh>
    <rPh sb="209" eb="211">
      <t>キイン</t>
    </rPh>
    <rPh sb="220" eb="223">
      <t>シュウエキテキ</t>
    </rPh>
    <rPh sb="223" eb="225">
      <t>シュウシ</t>
    </rPh>
    <rPh sb="225" eb="227">
      <t>ヒリツ</t>
    </rPh>
    <rPh sb="228" eb="230">
      <t>テイカ</t>
    </rPh>
    <rPh sb="277" eb="279">
      <t>ケイヒ</t>
    </rPh>
    <rPh sb="279" eb="281">
      <t>カイシュウ</t>
    </rPh>
    <rPh sb="281" eb="282">
      <t>リツ</t>
    </rPh>
    <rPh sb="283" eb="285">
      <t>テイカ</t>
    </rPh>
    <rPh sb="301" eb="303">
      <t>オスイ</t>
    </rPh>
    <rPh sb="303" eb="305">
      <t>ショリ</t>
    </rPh>
    <rPh sb="305" eb="307">
      <t>ゲンカ</t>
    </rPh>
    <rPh sb="326" eb="329">
      <t>スイセンカ</t>
    </rPh>
    <rPh sb="329" eb="330">
      <t>リツ</t>
    </rPh>
    <rPh sb="331" eb="333">
      <t>テイカ</t>
    </rPh>
    <rPh sb="334" eb="336">
      <t>オオガタ</t>
    </rPh>
    <rPh sb="336" eb="338">
      <t>ビョウイン</t>
    </rPh>
    <rPh sb="339" eb="341">
      <t>イテン</t>
    </rPh>
    <rPh sb="344" eb="346">
      <t>スイセン</t>
    </rPh>
    <rPh sb="346" eb="348">
      <t>ベンジョ</t>
    </rPh>
    <rPh sb="348" eb="350">
      <t>セッチ</t>
    </rPh>
    <rPh sb="350" eb="351">
      <t>ズ</t>
    </rPh>
    <rPh sb="351" eb="353">
      <t>ジンコウ</t>
    </rPh>
    <rPh sb="354" eb="356">
      <t>ゲンショウ</t>
    </rPh>
    <rPh sb="397" eb="399">
      <t>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</si>
</sst>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B6-479F-8A61-378FD16DF18E}"/>
            </c:ext>
          </c:extLst>
        </c:ser>
        <c:dLbls>
          <c:showLegendKey val="0"/>
          <c:showVal val="0"/>
          <c:showCatName val="0"/>
          <c:showSerName val="0"/>
          <c:showPercent val="0"/>
          <c:showBubbleSize val="0"/>
        </c:dLbls>
        <c:gapWidth val="150"/>
        <c:axId val="136280704"/>
        <c:axId val="13629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0.05</c:v>
                </c:pt>
                <c:pt idx="3">
                  <c:v>0.06</c:v>
                </c:pt>
                <c:pt idx="4">
                  <c:v>0.04</c:v>
                </c:pt>
              </c:numCache>
            </c:numRef>
          </c:val>
          <c:smooth val="0"/>
          <c:extLst>
            <c:ext xmlns:c16="http://schemas.microsoft.com/office/drawing/2014/chart" uri="{C3380CC4-5D6E-409C-BE32-E72D297353CC}">
              <c16:uniqueId val="{00000001-EAB6-479F-8A61-378FD16DF18E}"/>
            </c:ext>
          </c:extLst>
        </c:ser>
        <c:dLbls>
          <c:showLegendKey val="0"/>
          <c:showVal val="0"/>
          <c:showCatName val="0"/>
          <c:showSerName val="0"/>
          <c:showPercent val="0"/>
          <c:showBubbleSize val="0"/>
        </c:dLbls>
        <c:marker val="1"/>
        <c:smooth val="0"/>
        <c:axId val="136280704"/>
        <c:axId val="136299264"/>
      </c:lineChart>
      <c:dateAx>
        <c:axId val="136280704"/>
        <c:scaling>
          <c:orientation val="minMax"/>
        </c:scaling>
        <c:delete val="1"/>
        <c:axPos val="b"/>
        <c:numFmt formatCode="ge" sourceLinked="1"/>
        <c:majorTickMark val="none"/>
        <c:minorTickMark val="none"/>
        <c:tickLblPos val="none"/>
        <c:crossAx val="136299264"/>
        <c:crosses val="autoZero"/>
        <c:auto val="1"/>
        <c:lblOffset val="100"/>
        <c:baseTimeUnit val="years"/>
      </c:dateAx>
      <c:valAx>
        <c:axId val="13629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28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7F-4257-AEEF-932C047CDA82}"/>
            </c:ext>
          </c:extLst>
        </c:ser>
        <c:dLbls>
          <c:showLegendKey val="0"/>
          <c:showVal val="0"/>
          <c:showCatName val="0"/>
          <c:showSerName val="0"/>
          <c:showPercent val="0"/>
          <c:showBubbleSize val="0"/>
        </c:dLbls>
        <c:gapWidth val="150"/>
        <c:axId val="137366144"/>
        <c:axId val="13737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58.28</c:v>
                </c:pt>
                <c:pt idx="1">
                  <c:v>56.67</c:v>
                </c:pt>
                <c:pt idx="2">
                  <c:v>58.04</c:v>
                </c:pt>
                <c:pt idx="3">
                  <c:v>59.9</c:v>
                </c:pt>
                <c:pt idx="4">
                  <c:v>64.510000000000005</c:v>
                </c:pt>
              </c:numCache>
            </c:numRef>
          </c:val>
          <c:smooth val="0"/>
          <c:extLst>
            <c:ext xmlns:c16="http://schemas.microsoft.com/office/drawing/2014/chart" uri="{C3380CC4-5D6E-409C-BE32-E72D297353CC}">
              <c16:uniqueId val="{00000001-037F-4257-AEEF-932C047CDA82}"/>
            </c:ext>
          </c:extLst>
        </c:ser>
        <c:dLbls>
          <c:showLegendKey val="0"/>
          <c:showVal val="0"/>
          <c:showCatName val="0"/>
          <c:showSerName val="0"/>
          <c:showPercent val="0"/>
          <c:showBubbleSize val="0"/>
        </c:dLbls>
        <c:marker val="1"/>
        <c:smooth val="0"/>
        <c:axId val="137366144"/>
        <c:axId val="137372416"/>
      </c:lineChart>
      <c:dateAx>
        <c:axId val="137366144"/>
        <c:scaling>
          <c:orientation val="minMax"/>
        </c:scaling>
        <c:delete val="1"/>
        <c:axPos val="b"/>
        <c:numFmt formatCode="ge" sourceLinked="1"/>
        <c:majorTickMark val="none"/>
        <c:minorTickMark val="none"/>
        <c:tickLblPos val="none"/>
        <c:crossAx val="137372416"/>
        <c:crosses val="autoZero"/>
        <c:auto val="1"/>
        <c:lblOffset val="100"/>
        <c:baseTimeUnit val="years"/>
      </c:dateAx>
      <c:valAx>
        <c:axId val="13737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93.43</c:v>
                </c:pt>
                <c:pt idx="1">
                  <c:v>93.53</c:v>
                </c:pt>
                <c:pt idx="2">
                  <c:v>94.27</c:v>
                </c:pt>
                <c:pt idx="3">
                  <c:v>95.6</c:v>
                </c:pt>
                <c:pt idx="4">
                  <c:v>93.51</c:v>
                </c:pt>
              </c:numCache>
            </c:numRef>
          </c:val>
          <c:extLst>
            <c:ext xmlns:c16="http://schemas.microsoft.com/office/drawing/2014/chart" uri="{C3380CC4-5D6E-409C-BE32-E72D297353CC}">
              <c16:uniqueId val="{00000000-E7A3-490A-B0E1-7FA02F2EDDC7}"/>
            </c:ext>
          </c:extLst>
        </c:ser>
        <c:dLbls>
          <c:showLegendKey val="0"/>
          <c:showVal val="0"/>
          <c:showCatName val="0"/>
          <c:showSerName val="0"/>
          <c:showPercent val="0"/>
          <c:showBubbleSize val="0"/>
        </c:dLbls>
        <c:gapWidth val="150"/>
        <c:axId val="137423872"/>
        <c:axId val="13742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92.78</c:v>
                </c:pt>
                <c:pt idx="1">
                  <c:v>92.9</c:v>
                </c:pt>
                <c:pt idx="2">
                  <c:v>92.56</c:v>
                </c:pt>
                <c:pt idx="3">
                  <c:v>92.4</c:v>
                </c:pt>
                <c:pt idx="4">
                  <c:v>91.62</c:v>
                </c:pt>
              </c:numCache>
            </c:numRef>
          </c:val>
          <c:smooth val="0"/>
          <c:extLst>
            <c:ext xmlns:c16="http://schemas.microsoft.com/office/drawing/2014/chart" uri="{C3380CC4-5D6E-409C-BE32-E72D297353CC}">
              <c16:uniqueId val="{00000001-E7A3-490A-B0E1-7FA02F2EDDC7}"/>
            </c:ext>
          </c:extLst>
        </c:ser>
        <c:dLbls>
          <c:showLegendKey val="0"/>
          <c:showVal val="0"/>
          <c:showCatName val="0"/>
          <c:showSerName val="0"/>
          <c:showPercent val="0"/>
          <c:showBubbleSize val="0"/>
        </c:dLbls>
        <c:marker val="1"/>
        <c:smooth val="0"/>
        <c:axId val="137423872"/>
        <c:axId val="137426048"/>
      </c:lineChart>
      <c:dateAx>
        <c:axId val="137423872"/>
        <c:scaling>
          <c:orientation val="minMax"/>
        </c:scaling>
        <c:delete val="1"/>
        <c:axPos val="b"/>
        <c:numFmt formatCode="ge" sourceLinked="1"/>
        <c:majorTickMark val="none"/>
        <c:minorTickMark val="none"/>
        <c:tickLblPos val="none"/>
        <c:crossAx val="137426048"/>
        <c:crosses val="autoZero"/>
        <c:auto val="1"/>
        <c:lblOffset val="100"/>
        <c:baseTimeUnit val="years"/>
      </c:dateAx>
      <c:valAx>
        <c:axId val="13742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42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86.36</c:v>
                </c:pt>
                <c:pt idx="1">
                  <c:v>85.01</c:v>
                </c:pt>
                <c:pt idx="2">
                  <c:v>88.77</c:v>
                </c:pt>
                <c:pt idx="3">
                  <c:v>86.91</c:v>
                </c:pt>
                <c:pt idx="4">
                  <c:v>66.89</c:v>
                </c:pt>
              </c:numCache>
            </c:numRef>
          </c:val>
          <c:extLst>
            <c:ext xmlns:c16="http://schemas.microsoft.com/office/drawing/2014/chart" uri="{C3380CC4-5D6E-409C-BE32-E72D297353CC}">
              <c16:uniqueId val="{00000000-16A3-488B-9BB9-D8C348297B4B}"/>
            </c:ext>
          </c:extLst>
        </c:ser>
        <c:dLbls>
          <c:showLegendKey val="0"/>
          <c:showVal val="0"/>
          <c:showCatName val="0"/>
          <c:showSerName val="0"/>
          <c:showPercent val="0"/>
          <c:showBubbleSize val="0"/>
        </c:dLbls>
        <c:gapWidth val="150"/>
        <c:axId val="136924160"/>
        <c:axId val="13693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A3-488B-9BB9-D8C348297B4B}"/>
            </c:ext>
          </c:extLst>
        </c:ser>
        <c:dLbls>
          <c:showLegendKey val="0"/>
          <c:showVal val="0"/>
          <c:showCatName val="0"/>
          <c:showSerName val="0"/>
          <c:showPercent val="0"/>
          <c:showBubbleSize val="0"/>
        </c:dLbls>
        <c:marker val="1"/>
        <c:smooth val="0"/>
        <c:axId val="136924160"/>
        <c:axId val="136934528"/>
      </c:lineChart>
      <c:dateAx>
        <c:axId val="136924160"/>
        <c:scaling>
          <c:orientation val="minMax"/>
        </c:scaling>
        <c:delete val="1"/>
        <c:axPos val="b"/>
        <c:numFmt formatCode="ge" sourceLinked="1"/>
        <c:majorTickMark val="none"/>
        <c:minorTickMark val="none"/>
        <c:tickLblPos val="none"/>
        <c:crossAx val="136934528"/>
        <c:crosses val="autoZero"/>
        <c:auto val="1"/>
        <c:lblOffset val="100"/>
        <c:baseTimeUnit val="years"/>
      </c:dateAx>
      <c:valAx>
        <c:axId val="13693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92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08-4F70-A0B7-86B7A7EA036A}"/>
            </c:ext>
          </c:extLst>
        </c:ser>
        <c:dLbls>
          <c:showLegendKey val="0"/>
          <c:showVal val="0"/>
          <c:showCatName val="0"/>
          <c:showSerName val="0"/>
          <c:showPercent val="0"/>
          <c:showBubbleSize val="0"/>
        </c:dLbls>
        <c:gapWidth val="150"/>
        <c:axId val="136953216"/>
        <c:axId val="13697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08-4F70-A0B7-86B7A7EA036A}"/>
            </c:ext>
          </c:extLst>
        </c:ser>
        <c:dLbls>
          <c:showLegendKey val="0"/>
          <c:showVal val="0"/>
          <c:showCatName val="0"/>
          <c:showSerName val="0"/>
          <c:showPercent val="0"/>
          <c:showBubbleSize val="0"/>
        </c:dLbls>
        <c:marker val="1"/>
        <c:smooth val="0"/>
        <c:axId val="136953216"/>
        <c:axId val="136979968"/>
      </c:lineChart>
      <c:dateAx>
        <c:axId val="136953216"/>
        <c:scaling>
          <c:orientation val="minMax"/>
        </c:scaling>
        <c:delete val="1"/>
        <c:axPos val="b"/>
        <c:numFmt formatCode="ge" sourceLinked="1"/>
        <c:majorTickMark val="none"/>
        <c:minorTickMark val="none"/>
        <c:tickLblPos val="none"/>
        <c:crossAx val="136979968"/>
        <c:crosses val="autoZero"/>
        <c:auto val="1"/>
        <c:lblOffset val="100"/>
        <c:baseTimeUnit val="years"/>
      </c:dateAx>
      <c:valAx>
        <c:axId val="13697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95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A5-4112-842D-5EBDFAE8B526}"/>
            </c:ext>
          </c:extLst>
        </c:ser>
        <c:dLbls>
          <c:showLegendKey val="0"/>
          <c:showVal val="0"/>
          <c:showCatName val="0"/>
          <c:showSerName val="0"/>
          <c:showPercent val="0"/>
          <c:showBubbleSize val="0"/>
        </c:dLbls>
        <c:gapWidth val="150"/>
        <c:axId val="137015296"/>
        <c:axId val="13701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A5-4112-842D-5EBDFAE8B526}"/>
            </c:ext>
          </c:extLst>
        </c:ser>
        <c:dLbls>
          <c:showLegendKey val="0"/>
          <c:showVal val="0"/>
          <c:showCatName val="0"/>
          <c:showSerName val="0"/>
          <c:showPercent val="0"/>
          <c:showBubbleSize val="0"/>
        </c:dLbls>
        <c:marker val="1"/>
        <c:smooth val="0"/>
        <c:axId val="137015296"/>
        <c:axId val="137017216"/>
      </c:lineChart>
      <c:dateAx>
        <c:axId val="137015296"/>
        <c:scaling>
          <c:orientation val="minMax"/>
        </c:scaling>
        <c:delete val="1"/>
        <c:axPos val="b"/>
        <c:numFmt formatCode="ge" sourceLinked="1"/>
        <c:majorTickMark val="none"/>
        <c:minorTickMark val="none"/>
        <c:tickLblPos val="none"/>
        <c:crossAx val="137017216"/>
        <c:crosses val="autoZero"/>
        <c:auto val="1"/>
        <c:lblOffset val="100"/>
        <c:baseTimeUnit val="years"/>
      </c:dateAx>
      <c:valAx>
        <c:axId val="13701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01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87-46B7-A090-BFDB3B0494AD}"/>
            </c:ext>
          </c:extLst>
        </c:ser>
        <c:dLbls>
          <c:showLegendKey val="0"/>
          <c:showVal val="0"/>
          <c:showCatName val="0"/>
          <c:showSerName val="0"/>
          <c:showPercent val="0"/>
          <c:showBubbleSize val="0"/>
        </c:dLbls>
        <c:gapWidth val="150"/>
        <c:axId val="137124096"/>
        <c:axId val="13713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87-46B7-A090-BFDB3B0494AD}"/>
            </c:ext>
          </c:extLst>
        </c:ser>
        <c:dLbls>
          <c:showLegendKey val="0"/>
          <c:showVal val="0"/>
          <c:showCatName val="0"/>
          <c:showSerName val="0"/>
          <c:showPercent val="0"/>
          <c:showBubbleSize val="0"/>
        </c:dLbls>
        <c:marker val="1"/>
        <c:smooth val="0"/>
        <c:axId val="137124096"/>
        <c:axId val="137130368"/>
      </c:lineChart>
      <c:dateAx>
        <c:axId val="137124096"/>
        <c:scaling>
          <c:orientation val="minMax"/>
        </c:scaling>
        <c:delete val="1"/>
        <c:axPos val="b"/>
        <c:numFmt formatCode="ge" sourceLinked="1"/>
        <c:majorTickMark val="none"/>
        <c:minorTickMark val="none"/>
        <c:tickLblPos val="none"/>
        <c:crossAx val="137130368"/>
        <c:crosses val="autoZero"/>
        <c:auto val="1"/>
        <c:lblOffset val="100"/>
        <c:baseTimeUnit val="years"/>
      </c:dateAx>
      <c:valAx>
        <c:axId val="13713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12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71-4F6A-8FAE-9FFA55E806B9}"/>
            </c:ext>
          </c:extLst>
        </c:ser>
        <c:dLbls>
          <c:showLegendKey val="0"/>
          <c:showVal val="0"/>
          <c:showCatName val="0"/>
          <c:showSerName val="0"/>
          <c:showPercent val="0"/>
          <c:showBubbleSize val="0"/>
        </c:dLbls>
        <c:gapWidth val="150"/>
        <c:axId val="137161728"/>
        <c:axId val="13716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71-4F6A-8FAE-9FFA55E806B9}"/>
            </c:ext>
          </c:extLst>
        </c:ser>
        <c:dLbls>
          <c:showLegendKey val="0"/>
          <c:showVal val="0"/>
          <c:showCatName val="0"/>
          <c:showSerName val="0"/>
          <c:showPercent val="0"/>
          <c:showBubbleSize val="0"/>
        </c:dLbls>
        <c:marker val="1"/>
        <c:smooth val="0"/>
        <c:axId val="137161728"/>
        <c:axId val="137163904"/>
      </c:lineChart>
      <c:dateAx>
        <c:axId val="137161728"/>
        <c:scaling>
          <c:orientation val="minMax"/>
        </c:scaling>
        <c:delete val="1"/>
        <c:axPos val="b"/>
        <c:numFmt formatCode="ge" sourceLinked="1"/>
        <c:majorTickMark val="none"/>
        <c:minorTickMark val="none"/>
        <c:tickLblPos val="none"/>
        <c:crossAx val="137163904"/>
        <c:crosses val="autoZero"/>
        <c:auto val="1"/>
        <c:lblOffset val="100"/>
        <c:baseTimeUnit val="years"/>
      </c:dateAx>
      <c:valAx>
        <c:axId val="13716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16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751.61</c:v>
                </c:pt>
                <c:pt idx="1">
                  <c:v>596.4</c:v>
                </c:pt>
                <c:pt idx="2">
                  <c:v>541.28</c:v>
                </c:pt>
                <c:pt idx="3">
                  <c:v>566.66999999999996</c:v>
                </c:pt>
                <c:pt idx="4">
                  <c:v>707.59</c:v>
                </c:pt>
              </c:numCache>
            </c:numRef>
          </c:val>
          <c:extLst>
            <c:ext xmlns:c16="http://schemas.microsoft.com/office/drawing/2014/chart" uri="{C3380CC4-5D6E-409C-BE32-E72D297353CC}">
              <c16:uniqueId val="{00000000-9AF0-4312-9C73-E4D7B481CC90}"/>
            </c:ext>
          </c:extLst>
        </c:ser>
        <c:dLbls>
          <c:showLegendKey val="0"/>
          <c:showVal val="0"/>
          <c:showCatName val="0"/>
          <c:showSerName val="0"/>
          <c:showPercent val="0"/>
          <c:showBubbleSize val="0"/>
        </c:dLbls>
        <c:gapWidth val="150"/>
        <c:axId val="137203072"/>
        <c:axId val="13722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1117.27</c:v>
                </c:pt>
                <c:pt idx="1">
                  <c:v>1051.49</c:v>
                </c:pt>
                <c:pt idx="2">
                  <c:v>991.69</c:v>
                </c:pt>
                <c:pt idx="3">
                  <c:v>986.82</c:v>
                </c:pt>
                <c:pt idx="4">
                  <c:v>1023.34</c:v>
                </c:pt>
              </c:numCache>
            </c:numRef>
          </c:val>
          <c:smooth val="0"/>
          <c:extLst>
            <c:ext xmlns:c16="http://schemas.microsoft.com/office/drawing/2014/chart" uri="{C3380CC4-5D6E-409C-BE32-E72D297353CC}">
              <c16:uniqueId val="{00000001-9AF0-4312-9C73-E4D7B481CC90}"/>
            </c:ext>
          </c:extLst>
        </c:ser>
        <c:dLbls>
          <c:showLegendKey val="0"/>
          <c:showVal val="0"/>
          <c:showCatName val="0"/>
          <c:showSerName val="0"/>
          <c:showPercent val="0"/>
          <c:showBubbleSize val="0"/>
        </c:dLbls>
        <c:marker val="1"/>
        <c:smooth val="0"/>
        <c:axId val="137203072"/>
        <c:axId val="137225728"/>
      </c:lineChart>
      <c:dateAx>
        <c:axId val="137203072"/>
        <c:scaling>
          <c:orientation val="minMax"/>
        </c:scaling>
        <c:delete val="1"/>
        <c:axPos val="b"/>
        <c:numFmt formatCode="ge" sourceLinked="1"/>
        <c:majorTickMark val="none"/>
        <c:minorTickMark val="none"/>
        <c:tickLblPos val="none"/>
        <c:crossAx val="137225728"/>
        <c:crosses val="autoZero"/>
        <c:auto val="1"/>
        <c:lblOffset val="100"/>
        <c:baseTimeUnit val="years"/>
      </c:dateAx>
      <c:valAx>
        <c:axId val="13722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20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74.489999999999995</c:v>
                </c:pt>
                <c:pt idx="1">
                  <c:v>76.540000000000006</c:v>
                </c:pt>
                <c:pt idx="2">
                  <c:v>82.04</c:v>
                </c:pt>
                <c:pt idx="3">
                  <c:v>82.27</c:v>
                </c:pt>
                <c:pt idx="4">
                  <c:v>70.39</c:v>
                </c:pt>
              </c:numCache>
            </c:numRef>
          </c:val>
          <c:extLst>
            <c:ext xmlns:c16="http://schemas.microsoft.com/office/drawing/2014/chart" uri="{C3380CC4-5D6E-409C-BE32-E72D297353CC}">
              <c16:uniqueId val="{00000000-9A64-4481-A399-AA8B0E9DCBD3}"/>
            </c:ext>
          </c:extLst>
        </c:ser>
        <c:dLbls>
          <c:showLegendKey val="0"/>
          <c:showVal val="0"/>
          <c:showCatName val="0"/>
          <c:showSerName val="0"/>
          <c:showPercent val="0"/>
          <c:showBubbleSize val="0"/>
        </c:dLbls>
        <c:gapWidth val="150"/>
        <c:axId val="137235840"/>
        <c:axId val="13725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76.33</c:v>
                </c:pt>
                <c:pt idx="1">
                  <c:v>80.11</c:v>
                </c:pt>
                <c:pt idx="2">
                  <c:v>84.53</c:v>
                </c:pt>
                <c:pt idx="3">
                  <c:v>84.02</c:v>
                </c:pt>
                <c:pt idx="4">
                  <c:v>82.26</c:v>
                </c:pt>
              </c:numCache>
            </c:numRef>
          </c:val>
          <c:smooth val="0"/>
          <c:extLst>
            <c:ext xmlns:c16="http://schemas.microsoft.com/office/drawing/2014/chart" uri="{C3380CC4-5D6E-409C-BE32-E72D297353CC}">
              <c16:uniqueId val="{00000001-9A64-4481-A399-AA8B0E9DCBD3}"/>
            </c:ext>
          </c:extLst>
        </c:ser>
        <c:dLbls>
          <c:showLegendKey val="0"/>
          <c:showVal val="0"/>
          <c:showCatName val="0"/>
          <c:showSerName val="0"/>
          <c:showPercent val="0"/>
          <c:showBubbleSize val="0"/>
        </c:dLbls>
        <c:marker val="1"/>
        <c:smooth val="0"/>
        <c:axId val="137235840"/>
        <c:axId val="137254400"/>
      </c:lineChart>
      <c:dateAx>
        <c:axId val="137235840"/>
        <c:scaling>
          <c:orientation val="minMax"/>
        </c:scaling>
        <c:delete val="1"/>
        <c:axPos val="b"/>
        <c:numFmt formatCode="ge" sourceLinked="1"/>
        <c:majorTickMark val="none"/>
        <c:minorTickMark val="none"/>
        <c:tickLblPos val="none"/>
        <c:crossAx val="137254400"/>
        <c:crosses val="autoZero"/>
        <c:auto val="1"/>
        <c:lblOffset val="100"/>
        <c:baseTimeUnit val="years"/>
      </c:dateAx>
      <c:valAx>
        <c:axId val="13725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23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150</c:v>
                </c:pt>
                <c:pt idx="2">
                  <c:v>150</c:v>
                </c:pt>
                <c:pt idx="3">
                  <c:v>150</c:v>
                </c:pt>
                <c:pt idx="4">
                  <c:v>146.5</c:v>
                </c:pt>
              </c:numCache>
            </c:numRef>
          </c:val>
          <c:extLst>
            <c:ext xmlns:c16="http://schemas.microsoft.com/office/drawing/2014/chart" uri="{C3380CC4-5D6E-409C-BE32-E72D297353CC}">
              <c16:uniqueId val="{00000000-EBB3-4F36-BD16-2EEB689099C5}"/>
            </c:ext>
          </c:extLst>
        </c:ser>
        <c:dLbls>
          <c:showLegendKey val="0"/>
          <c:showVal val="0"/>
          <c:showCatName val="0"/>
          <c:showSerName val="0"/>
          <c:showPercent val="0"/>
          <c:showBubbleSize val="0"/>
        </c:dLbls>
        <c:gapWidth val="150"/>
        <c:axId val="137267456"/>
        <c:axId val="13728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164.13</c:v>
                </c:pt>
                <c:pt idx="1">
                  <c:v>162.66</c:v>
                </c:pt>
                <c:pt idx="2">
                  <c:v>154.69999999999999</c:v>
                </c:pt>
                <c:pt idx="3">
                  <c:v>154.83000000000001</c:v>
                </c:pt>
                <c:pt idx="4">
                  <c:v>154.25</c:v>
                </c:pt>
              </c:numCache>
            </c:numRef>
          </c:val>
          <c:smooth val="0"/>
          <c:extLst>
            <c:ext xmlns:c16="http://schemas.microsoft.com/office/drawing/2014/chart" uri="{C3380CC4-5D6E-409C-BE32-E72D297353CC}">
              <c16:uniqueId val="{00000001-EBB3-4F36-BD16-2EEB689099C5}"/>
            </c:ext>
          </c:extLst>
        </c:ser>
        <c:dLbls>
          <c:showLegendKey val="0"/>
          <c:showVal val="0"/>
          <c:showCatName val="0"/>
          <c:showSerName val="0"/>
          <c:showPercent val="0"/>
          <c:showBubbleSize val="0"/>
        </c:dLbls>
        <c:marker val="1"/>
        <c:smooth val="0"/>
        <c:axId val="137267456"/>
        <c:axId val="137281920"/>
      </c:lineChart>
      <c:dateAx>
        <c:axId val="137267456"/>
        <c:scaling>
          <c:orientation val="minMax"/>
        </c:scaling>
        <c:delete val="1"/>
        <c:axPos val="b"/>
        <c:numFmt formatCode="ge" sourceLinked="1"/>
        <c:majorTickMark val="none"/>
        <c:minorTickMark val="none"/>
        <c:tickLblPos val="none"/>
        <c:crossAx val="137281920"/>
        <c:crosses val="autoZero"/>
        <c:auto val="1"/>
        <c:lblOffset val="100"/>
        <c:baseTimeUnit val="years"/>
      </c:dateAx>
      <c:valAx>
        <c:axId val="13728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26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埼玉県　蓮田市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Bc2</v>
      </c>
      <c r="X8" s="48"/>
      <c r="Y8" s="48"/>
      <c r="Z8" s="48"/>
      <c r="AA8" s="48"/>
      <c r="AB8" s="48"/>
      <c r="AC8" s="48"/>
      <c r="AD8" s="49" t="str">
        <f>データ!$M$6</f>
        <v>非設置</v>
      </c>
      <c r="AE8" s="49"/>
      <c r="AF8" s="49"/>
      <c r="AG8" s="49"/>
      <c r="AH8" s="49"/>
      <c r="AI8" s="49"/>
      <c r="AJ8" s="49"/>
      <c r="AK8" s="3"/>
      <c r="AL8" s="50">
        <f>データ!S6</f>
        <v>61961</v>
      </c>
      <c r="AM8" s="50"/>
      <c r="AN8" s="50"/>
      <c r="AO8" s="50"/>
      <c r="AP8" s="50"/>
      <c r="AQ8" s="50"/>
      <c r="AR8" s="50"/>
      <c r="AS8" s="50"/>
      <c r="AT8" s="45">
        <f>データ!T6</f>
        <v>27.28</v>
      </c>
      <c r="AU8" s="45"/>
      <c r="AV8" s="45"/>
      <c r="AW8" s="45"/>
      <c r="AX8" s="45"/>
      <c r="AY8" s="45"/>
      <c r="AZ8" s="45"/>
      <c r="BA8" s="45"/>
      <c r="BB8" s="45">
        <f>データ!U6</f>
        <v>2271.3000000000002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69.33</v>
      </c>
      <c r="Q10" s="45"/>
      <c r="R10" s="45"/>
      <c r="S10" s="45"/>
      <c r="T10" s="45"/>
      <c r="U10" s="45"/>
      <c r="V10" s="45"/>
      <c r="W10" s="45">
        <f>データ!Q6</f>
        <v>92.35</v>
      </c>
      <c r="X10" s="45"/>
      <c r="Y10" s="45"/>
      <c r="Z10" s="45"/>
      <c r="AA10" s="45"/>
      <c r="AB10" s="45"/>
      <c r="AC10" s="45"/>
      <c r="AD10" s="50">
        <f>データ!R6</f>
        <v>1940</v>
      </c>
      <c r="AE10" s="50"/>
      <c r="AF10" s="50"/>
      <c r="AG10" s="50"/>
      <c r="AH10" s="50"/>
      <c r="AI10" s="50"/>
      <c r="AJ10" s="50"/>
      <c r="AK10" s="2"/>
      <c r="AL10" s="50">
        <f>データ!V6</f>
        <v>42855</v>
      </c>
      <c r="AM10" s="50"/>
      <c r="AN10" s="50"/>
      <c r="AO10" s="50"/>
      <c r="AP10" s="50"/>
      <c r="AQ10" s="50"/>
      <c r="AR10" s="50"/>
      <c r="AS10" s="50"/>
      <c r="AT10" s="45">
        <f>データ!W6</f>
        <v>6.51</v>
      </c>
      <c r="AU10" s="45"/>
      <c r="AV10" s="45"/>
      <c r="AW10" s="45"/>
      <c r="AX10" s="45"/>
      <c r="AY10" s="45"/>
      <c r="AZ10" s="45"/>
      <c r="BA10" s="45"/>
      <c r="BB10" s="45">
        <f>データ!X6</f>
        <v>6582.95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7y8zC53mZgj6KxkLiFrvnSqc0BpW+KgsrTrg3a+EyG5vy9nscyzjM69NRjWBLi84sRsRhhhWBv8Ht6azkk0HNg==" saltValue="BoER3G698uz3z/dF5mghZ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112381</v>
      </c>
      <c r="D6" s="33">
        <f t="shared" si="3"/>
        <v>47</v>
      </c>
      <c r="E6" s="33">
        <f t="shared" si="3"/>
        <v>17</v>
      </c>
      <c r="F6" s="33">
        <f t="shared" si="3"/>
        <v>1</v>
      </c>
      <c r="G6" s="33">
        <f t="shared" si="3"/>
        <v>0</v>
      </c>
      <c r="H6" s="33" t="str">
        <f t="shared" si="3"/>
        <v>埼玉県　蓮田市</v>
      </c>
      <c r="I6" s="33" t="str">
        <f t="shared" si="3"/>
        <v>法非適用</v>
      </c>
      <c r="J6" s="33" t="str">
        <f t="shared" si="3"/>
        <v>下水道事業</v>
      </c>
      <c r="K6" s="33" t="str">
        <f t="shared" si="3"/>
        <v>公共下水道</v>
      </c>
      <c r="L6" s="33" t="str">
        <f t="shared" si="3"/>
        <v>Bc2</v>
      </c>
      <c r="M6" s="33" t="str">
        <f t="shared" si="3"/>
        <v>非設置</v>
      </c>
      <c r="N6" s="34" t="str">
        <f t="shared" si="3"/>
        <v>-</v>
      </c>
      <c r="O6" s="34" t="str">
        <f t="shared" si="3"/>
        <v>該当数値なし</v>
      </c>
      <c r="P6" s="34">
        <f t="shared" si="3"/>
        <v>69.33</v>
      </c>
      <c r="Q6" s="34">
        <f t="shared" si="3"/>
        <v>92.35</v>
      </c>
      <c r="R6" s="34">
        <f t="shared" si="3"/>
        <v>1940</v>
      </c>
      <c r="S6" s="34">
        <f t="shared" si="3"/>
        <v>61961</v>
      </c>
      <c r="T6" s="34">
        <f t="shared" si="3"/>
        <v>27.28</v>
      </c>
      <c r="U6" s="34">
        <f t="shared" si="3"/>
        <v>2271.3000000000002</v>
      </c>
      <c r="V6" s="34">
        <f t="shared" si="3"/>
        <v>42855</v>
      </c>
      <c r="W6" s="34">
        <f t="shared" si="3"/>
        <v>6.51</v>
      </c>
      <c r="X6" s="34">
        <f t="shared" si="3"/>
        <v>6582.95</v>
      </c>
      <c r="Y6" s="35">
        <f>IF(Y7="",NA(),Y7)</f>
        <v>86.36</v>
      </c>
      <c r="Z6" s="35">
        <f t="shared" ref="Z6:AH6" si="4">IF(Z7="",NA(),Z7)</f>
        <v>85.01</v>
      </c>
      <c r="AA6" s="35">
        <f t="shared" si="4"/>
        <v>88.77</v>
      </c>
      <c r="AB6" s="35">
        <f t="shared" si="4"/>
        <v>86.91</v>
      </c>
      <c r="AC6" s="35">
        <f t="shared" si="4"/>
        <v>66.89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751.61</v>
      </c>
      <c r="BG6" s="35">
        <f t="shared" ref="BG6:BO6" si="7">IF(BG7="",NA(),BG7)</f>
        <v>596.4</v>
      </c>
      <c r="BH6" s="35">
        <f t="shared" si="7"/>
        <v>541.28</v>
      </c>
      <c r="BI6" s="35">
        <f t="shared" si="7"/>
        <v>566.66999999999996</v>
      </c>
      <c r="BJ6" s="35">
        <f t="shared" si="7"/>
        <v>707.59</v>
      </c>
      <c r="BK6" s="35">
        <f t="shared" si="7"/>
        <v>1117.27</v>
      </c>
      <c r="BL6" s="35">
        <f t="shared" si="7"/>
        <v>1051.49</v>
      </c>
      <c r="BM6" s="35">
        <f t="shared" si="7"/>
        <v>991.69</v>
      </c>
      <c r="BN6" s="35">
        <f t="shared" si="7"/>
        <v>986.82</v>
      </c>
      <c r="BO6" s="35">
        <f t="shared" si="7"/>
        <v>1023.34</v>
      </c>
      <c r="BP6" s="34" t="str">
        <f>IF(BP7="","",IF(BP7="-","【-】","【"&amp;SUBSTITUTE(TEXT(BP7,"#,##0.00"),"-","△")&amp;"】"))</f>
        <v>【682.78】</v>
      </c>
      <c r="BQ6" s="35">
        <f>IF(BQ7="",NA(),BQ7)</f>
        <v>74.489999999999995</v>
      </c>
      <c r="BR6" s="35">
        <f t="shared" ref="BR6:BZ6" si="8">IF(BR7="",NA(),BR7)</f>
        <v>76.540000000000006</v>
      </c>
      <c r="BS6" s="35">
        <f t="shared" si="8"/>
        <v>82.04</v>
      </c>
      <c r="BT6" s="35">
        <f t="shared" si="8"/>
        <v>82.27</v>
      </c>
      <c r="BU6" s="35">
        <f t="shared" si="8"/>
        <v>70.39</v>
      </c>
      <c r="BV6" s="35">
        <f t="shared" si="8"/>
        <v>76.33</v>
      </c>
      <c r="BW6" s="35">
        <f t="shared" si="8"/>
        <v>80.11</v>
      </c>
      <c r="BX6" s="35">
        <f t="shared" si="8"/>
        <v>84.53</v>
      </c>
      <c r="BY6" s="35">
        <f t="shared" si="8"/>
        <v>84.02</v>
      </c>
      <c r="BZ6" s="35">
        <f t="shared" si="8"/>
        <v>82.26</v>
      </c>
      <c r="CA6" s="34" t="str">
        <f>IF(CA7="","",IF(CA7="-","【-】","【"&amp;SUBSTITUTE(TEXT(CA7,"#,##0.00"),"-","△")&amp;"】"))</f>
        <v>【100.91】</v>
      </c>
      <c r="CB6" s="35">
        <f>IF(CB7="",NA(),CB7)</f>
        <v>150</v>
      </c>
      <c r="CC6" s="35">
        <f t="shared" ref="CC6:CK6" si="9">IF(CC7="",NA(),CC7)</f>
        <v>150</v>
      </c>
      <c r="CD6" s="35">
        <f t="shared" si="9"/>
        <v>150</v>
      </c>
      <c r="CE6" s="35">
        <f t="shared" si="9"/>
        <v>150</v>
      </c>
      <c r="CF6" s="35">
        <f t="shared" si="9"/>
        <v>146.5</v>
      </c>
      <c r="CG6" s="35">
        <f t="shared" si="9"/>
        <v>164.13</v>
      </c>
      <c r="CH6" s="35">
        <f t="shared" si="9"/>
        <v>162.66</v>
      </c>
      <c r="CI6" s="35">
        <f t="shared" si="9"/>
        <v>154.69999999999999</v>
      </c>
      <c r="CJ6" s="35">
        <f t="shared" si="9"/>
        <v>154.83000000000001</v>
      </c>
      <c r="CK6" s="35">
        <f t="shared" si="9"/>
        <v>154.25</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58.28</v>
      </c>
      <c r="CS6" s="35">
        <f t="shared" si="10"/>
        <v>56.67</v>
      </c>
      <c r="CT6" s="35">
        <f t="shared" si="10"/>
        <v>58.04</v>
      </c>
      <c r="CU6" s="35">
        <f t="shared" si="10"/>
        <v>59.9</v>
      </c>
      <c r="CV6" s="35">
        <f t="shared" si="10"/>
        <v>64.510000000000005</v>
      </c>
      <c r="CW6" s="34" t="str">
        <f>IF(CW7="","",IF(CW7="-","【-】","【"&amp;SUBSTITUTE(TEXT(CW7,"#,##0.00"),"-","△")&amp;"】"))</f>
        <v>【58.98】</v>
      </c>
      <c r="CX6" s="35">
        <f>IF(CX7="",NA(),CX7)</f>
        <v>93.43</v>
      </c>
      <c r="CY6" s="35">
        <f t="shared" ref="CY6:DG6" si="11">IF(CY7="",NA(),CY7)</f>
        <v>93.53</v>
      </c>
      <c r="CZ6" s="35">
        <f t="shared" si="11"/>
        <v>94.27</v>
      </c>
      <c r="DA6" s="35">
        <f t="shared" si="11"/>
        <v>95.6</v>
      </c>
      <c r="DB6" s="35">
        <f t="shared" si="11"/>
        <v>93.51</v>
      </c>
      <c r="DC6" s="35">
        <f t="shared" si="11"/>
        <v>92.78</v>
      </c>
      <c r="DD6" s="35">
        <f t="shared" si="11"/>
        <v>92.9</v>
      </c>
      <c r="DE6" s="35">
        <f t="shared" si="11"/>
        <v>92.56</v>
      </c>
      <c r="DF6" s="35">
        <f t="shared" si="11"/>
        <v>92.4</v>
      </c>
      <c r="DG6" s="35">
        <f t="shared" si="11"/>
        <v>91.62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0.04</v>
      </c>
      <c r="EL6" s="35">
        <f t="shared" si="14"/>
        <v>0.05</v>
      </c>
      <c r="EM6" s="35">
        <f t="shared" si="14"/>
        <v>0.06</v>
      </c>
      <c r="EN6" s="35">
        <f t="shared" si="14"/>
        <v>0.04</v>
      </c>
      <c r="EO6" s="34" t="str">
        <f>IF(EO7="","",IF(EO7="-","【-】","【"&amp;SUBSTITUTE(TEXT(EO7,"#,##0.00"),"-","△")&amp;"】"))</f>
        <v>【0.23】</v>
      </c>
    </row>
    <row r="7" spans="1:145" s="36" customFormat="1" x14ac:dyDescent="0.15">
      <c r="A7" s="28"/>
      <c r="B7" s="37">
        <v>2018</v>
      </c>
      <c r="C7" s="37">
        <v>112381</v>
      </c>
      <c r="D7" s="37">
        <v>47</v>
      </c>
      <c r="E7" s="37">
        <v>17</v>
      </c>
      <c r="F7" s="37">
        <v>1</v>
      </c>
      <c r="G7" s="37">
        <v>0</v>
      </c>
      <c r="H7" s="37" t="s">
        <v>98</v>
      </c>
      <c r="I7" s="37" t="s">
        <v>99</v>
      </c>
      <c r="J7" s="37" t="s">
        <v>100</v>
      </c>
      <c r="K7" s="37" t="s">
        <v>101</v>
      </c>
      <c r="L7" s="37" t="s">
        <v>102</v>
      </c>
      <c r="M7" s="37" t="s">
        <v>103</v>
      </c>
      <c r="N7" s="38" t="s">
        <v>104</v>
      </c>
      <c r="O7" s="38" t="s">
        <v>105</v>
      </c>
      <c r="P7" s="38">
        <v>69.33</v>
      </c>
      <c r="Q7" s="38">
        <v>92.35</v>
      </c>
      <c r="R7" s="38">
        <v>1940</v>
      </c>
      <c r="S7" s="38">
        <v>61961</v>
      </c>
      <c r="T7" s="38">
        <v>27.28</v>
      </c>
      <c r="U7" s="38">
        <v>2271.3000000000002</v>
      </c>
      <c r="V7" s="38">
        <v>42855</v>
      </c>
      <c r="W7" s="38">
        <v>6.51</v>
      </c>
      <c r="X7" s="38">
        <v>6582.95</v>
      </c>
      <c r="Y7" s="38">
        <v>86.36</v>
      </c>
      <c r="Z7" s="38">
        <v>85.01</v>
      </c>
      <c r="AA7" s="38">
        <v>88.77</v>
      </c>
      <c r="AB7" s="38">
        <v>86.91</v>
      </c>
      <c r="AC7" s="38">
        <v>66.89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751.61</v>
      </c>
      <c r="BG7" s="38">
        <v>596.4</v>
      </c>
      <c r="BH7" s="38">
        <v>541.28</v>
      </c>
      <c r="BI7" s="38">
        <v>566.66999999999996</v>
      </c>
      <c r="BJ7" s="38">
        <v>707.59</v>
      </c>
      <c r="BK7" s="38">
        <v>1117.27</v>
      </c>
      <c r="BL7" s="38">
        <v>1051.49</v>
      </c>
      <c r="BM7" s="38">
        <v>991.69</v>
      </c>
      <c r="BN7" s="38">
        <v>986.82</v>
      </c>
      <c r="BO7" s="38">
        <v>1023.34</v>
      </c>
      <c r="BP7" s="38">
        <v>682.78</v>
      </c>
      <c r="BQ7" s="38">
        <v>74.489999999999995</v>
      </c>
      <c r="BR7" s="38">
        <v>76.540000000000006</v>
      </c>
      <c r="BS7" s="38">
        <v>82.04</v>
      </c>
      <c r="BT7" s="38">
        <v>82.27</v>
      </c>
      <c r="BU7" s="38">
        <v>70.39</v>
      </c>
      <c r="BV7" s="38">
        <v>76.33</v>
      </c>
      <c r="BW7" s="38">
        <v>80.11</v>
      </c>
      <c r="BX7" s="38">
        <v>84.53</v>
      </c>
      <c r="BY7" s="38">
        <v>84.02</v>
      </c>
      <c r="BZ7" s="38">
        <v>82.26</v>
      </c>
      <c r="CA7" s="38">
        <v>100.91</v>
      </c>
      <c r="CB7" s="38">
        <v>150</v>
      </c>
      <c r="CC7" s="38">
        <v>150</v>
      </c>
      <c r="CD7" s="38">
        <v>150</v>
      </c>
      <c r="CE7" s="38">
        <v>150</v>
      </c>
      <c r="CF7" s="38">
        <v>146.5</v>
      </c>
      <c r="CG7" s="38">
        <v>164.13</v>
      </c>
      <c r="CH7" s="38">
        <v>162.66</v>
      </c>
      <c r="CI7" s="38">
        <v>154.69999999999999</v>
      </c>
      <c r="CJ7" s="38">
        <v>154.83000000000001</v>
      </c>
      <c r="CK7" s="38">
        <v>154.25</v>
      </c>
      <c r="CL7" s="38">
        <v>136.86000000000001</v>
      </c>
      <c r="CM7" s="38" t="s">
        <v>104</v>
      </c>
      <c r="CN7" s="38" t="s">
        <v>104</v>
      </c>
      <c r="CO7" s="38" t="s">
        <v>104</v>
      </c>
      <c r="CP7" s="38" t="s">
        <v>104</v>
      </c>
      <c r="CQ7" s="38" t="s">
        <v>104</v>
      </c>
      <c r="CR7" s="38">
        <v>58.28</v>
      </c>
      <c r="CS7" s="38">
        <v>56.67</v>
      </c>
      <c r="CT7" s="38">
        <v>58.04</v>
      </c>
      <c r="CU7" s="38">
        <v>59.9</v>
      </c>
      <c r="CV7" s="38">
        <v>64.510000000000005</v>
      </c>
      <c r="CW7" s="38">
        <v>58.98</v>
      </c>
      <c r="CX7" s="38">
        <v>93.43</v>
      </c>
      <c r="CY7" s="38">
        <v>93.53</v>
      </c>
      <c r="CZ7" s="38">
        <v>94.27</v>
      </c>
      <c r="DA7" s="38">
        <v>95.6</v>
      </c>
      <c r="DB7" s="38">
        <v>93.51</v>
      </c>
      <c r="DC7" s="38">
        <v>92.78</v>
      </c>
      <c r="DD7" s="38">
        <v>92.9</v>
      </c>
      <c r="DE7" s="38">
        <v>92.56</v>
      </c>
      <c r="DF7" s="38">
        <v>92.4</v>
      </c>
      <c r="DG7" s="38">
        <v>91.62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0.04</v>
      </c>
      <c r="EL7" s="38">
        <v>0.05</v>
      </c>
      <c r="EM7" s="38">
        <v>0.06</v>
      </c>
      <c r="EN7" s="38">
        <v>0.04</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2020-02-06T06:21:15Z</cp:lastPrinted>
  <dcterms:created xsi:type="dcterms:W3CDTF">2019-12-05T05:02:51Z</dcterms:created>
  <dcterms:modified xsi:type="dcterms:W3CDTF">2020-02-06T06:21:16Z</dcterms:modified>
  <cp:category/>
</cp:coreProperties>
</file>