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11経営課\00業務課共通\09-6経営比較分析表\R1\"/>
    </mc:Choice>
  </mc:AlternateContent>
  <workbookProtection workbookAlgorithmName="SHA-512" workbookHashValue="9ZtLNeU8cPLofCnfD7g42jHbWBPnnZC6c+vIDLbj5kNqzcUpNBWGo3wRI9hps9tyy8UBWsecah0Su1YJBC1B4A==" workbookSaltValue="HYJIbg8+hph1QDlpVsRdM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<sst xmlns="http://schemas.openxmlformats.org/spreadsheetml/2006/main" count="220" uniqueCount="108">
  <si>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</si>
  <si>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</si>
  <si>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</si>
  <si>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</si>
  <si>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</si>
  <si>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</si>
  <si>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</si>
  <si>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</si>
  <si>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</si>
  <si>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</si>
  <si>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</si>
  <si>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</si>
  <si>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</si>
  <si>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</si>
  <si>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</si>
  <si>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</si>
  <si>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</si>
  <si>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</si>
  <si>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</si>
  <si>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</si>
  <si>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</si>
  <si>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</si>
  <si>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</si>
  <si>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</si>
  <si>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</si>
  <si>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</si>
  <si>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</si>
  <si>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</si>
  <si>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</si>
  <si>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</si>
  <si>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</si>
  <si>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</si>
  <si>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</si>
  <si>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</si>
  <si>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</si>
  <si>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</si>
  <si>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</si>
  <si>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</si>
  <si>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</si>
  <si>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</si>
  <si>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</si>
  <si>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</si>
  <si>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</si>
  <si>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</si>
  <si>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</si>
  <si>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</si>
  <si>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</si>
  <si>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</si>
  <si>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</si>
  <si>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</si>
  <si>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</si>
  <si>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</si>
  <si>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</si>
  <si>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</si>
  <si>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</si>
  <si>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</si>
  <si>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</si>
  <si>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</si>
  <si>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</si>
  <si>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</si>
  <si>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</si>
  <si>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</si>
  <si>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</si>
  <si>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</si>
  <si>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</si>
  <si>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</si>
  <si>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</si>
  <si>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</si>
  <si>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</si>
  <si>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</si>
  <si>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</si>
  <si>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</si>
  <si>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</si>
  <si>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</si>
  <si>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</si>
  <si>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</si>
  <si>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</si>
  <si>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</si>
  <si>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</si>
  <si>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</si>
  <si>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</si>
  <si>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</si>
  <si>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</si>
  <si>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</si>
  <si>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</si>
  <si>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</si>
  <si>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</si>
  <si>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</si>
  <si>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</si>
  <si>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</si>
  <si>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</si>
  <si>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</si>
  <si>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</si>
  <si>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八潮市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</si>
  <si>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</si>
  <si>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</si>
  <si>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</si>
  <si>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</si>
  <si>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</si>
  <si>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</si>
  <si>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</si>
  <si>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</si>
  <si>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</si>
  <si>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</si>
  <si>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</si>
  <si>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①有形固定資産減価償却率は、多少の増加傾向にあるが、類似団体平均値よりも低く、施設や管路等の更新を計画的に行っており、良好である。
②管路経年化率については、計画的に管路を更新しているが、類似団体平均値の増加と同様、昭和50年代に布設された管路が多いため増加している。
③管路更新率については、老朽管等の計画的な更新を進めているが、毎年度の事業内容や財源によっては、増減が生じている。平成２９年度から基幹管路の耐震化事業に着手し、現時点では類似団体の平均値並みである。</t>
    <rPh sb="220" eb="222">
      <t>ルイジ</t>
    </rPh>
    <rPh sb="222" eb="224">
      <t>ダンタイ</t>
    </rPh>
    <rPh sb="225" eb="228">
      <t>ヘイキンチ</t>
    </rPh>
    <rPh sb="228" eb="229">
      <t>ナ</t>
    </rPh>
    <phoneticPr fontId="4"/>
  </si>
  <si>
    <t>　水道事業の理想像に向け、「安全」「強靭」「持続」の観点から取り組むべき事項等を示した八潮市水道事業ビジョンと将来の投資計画と財政計画を検討する経営戦略を策定し、事業を実施している。
　しかし、多くの配水管や水道設備が更新時期をむかえ、引き続き厳しい経営状況である。
　分析表では、経営の健全性・効率性は、収益に現金の伴わない収入も含まれているが、良好な運営状況である。老朽化の状況では、基幹管路の耐震化事業を引き続き取り組んでいるため、管路更新率は類似団体の平均値並みであった。
　今後も、八潮市水道事業ビジョンを踏まえて事業を進めていくとともに、平成３０年度から令和元年度の２か年で策定する経営健全化計画の中で、料金改定の必要性やコスト削減などについて継続して検討を進め、経営の効率化に努めていく。</t>
    <rPh sb="205" eb="206">
      <t>ヒ</t>
    </rPh>
    <rPh sb="207" eb="208">
      <t>ツヅ</t>
    </rPh>
    <rPh sb="209" eb="210">
      <t>ト</t>
    </rPh>
    <rPh sb="211" eb="212">
      <t>ク</t>
    </rPh>
    <rPh sb="219" eb="221">
      <t>カンロ</t>
    </rPh>
    <rPh sb="221" eb="223">
      <t>コウシン</t>
    </rPh>
    <rPh sb="223" eb="224">
      <t>リツ</t>
    </rPh>
    <rPh sb="225" eb="227">
      <t>ルイジ</t>
    </rPh>
    <rPh sb="227" eb="229">
      <t>ダンタイ</t>
    </rPh>
    <rPh sb="230" eb="233">
      <t>ヘイキンチ</t>
    </rPh>
    <rPh sb="233" eb="234">
      <t>ナ</t>
    </rPh>
    <rPh sb="275" eb="277">
      <t>ヘイセイ</t>
    </rPh>
    <rPh sb="279" eb="281">
      <t>ネンド</t>
    </rPh>
    <rPh sb="283" eb="285">
      <t>レイワ</t>
    </rPh>
    <rPh sb="285" eb="287">
      <t>ガンネン</t>
    </rPh>
    <rPh sb="287" eb="288">
      <t>ド</t>
    </rPh>
    <rPh sb="291" eb="292">
      <t>ネン</t>
    </rPh>
    <rPh sb="293" eb="295">
      <t>サクテイ</t>
    </rPh>
    <rPh sb="297" eb="299">
      <t>ケイエイ</t>
    </rPh>
    <rPh sb="299" eb="302">
      <t>ケンゼンカ</t>
    </rPh>
    <rPh sb="302" eb="304">
      <t>ケイカク</t>
    </rPh>
    <rPh sb="320" eb="322">
      <t>サクゲン</t>
    </rPh>
    <rPh sb="328" eb="330">
      <t>ケイゾク</t>
    </rPh>
    <rPh sb="335" eb="336">
      <t>スス</t>
    </rPh>
    <rPh sb="338" eb="340">
      <t>ケイエイ</t>
    </rPh>
    <rPh sb="341" eb="344">
      <t>コウリツカ</t>
    </rPh>
    <rPh sb="345" eb="346">
      <t>ツト</t>
    </rPh>
    <phoneticPr fontId="4"/>
  </si>
  <si>
    <t>①経常収支比率は、１００％を超えているが、収益に対し非資金取引である長期前受金戻入が約１２．３％を占めている。この状況が続くとやがて資金が底をつくため、更なる費用削減や水道料金の見直しの検討が必要である。
③流動比率は、１００％を超えているため、１年以内に現金化できる資産で１年以内に支払わなければならない負債を賄えており、良好である。
④企業債残高対給水収益比率は、類似団体平均値よりも低く、適切に投資されている。
⑤料金回収率については、１００％を超えているが、更新投資等に充てる財源を確保するため、水道料金の見直しの検討が必要である。
⑥前年と比較して有収水量が増加したこと等により、給水原価が下がった。
⑦施設利用率は、平成２１年度に策定した水道ビジョンで、今後使用水量が伸びないと判断し、平成２９年度に既設の配水ポンプを配水能力を下げたものに更新したため、類似団体と比較しても平均値を上回っており、水道施設を効率的に運営している。
⑧有収率は、計画的な管路更新や維持を実施していることから９０％を超えており、給水収益に結びついている。</t>
    <rPh sb="349" eb="351">
      <t>ヘイセイ</t>
    </rPh>
    <rPh sb="353" eb="35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</si>
</sst>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0.75</c:v>
                </c:pt>
                <c:pt idx="1">
                  <c:v>0.96</c:v>
                </c:pt>
                <c:pt idx="2">
                  <c:v>0.66</c:v>
                </c:pt>
                <c:pt idx="3">
                  <c:v>0.61</c:v>
                </c:pt>
                <c:pt idx="4">
                  <c:v>0.66</c:v>
                </c:pt>
              </c:numCache>
            </c:numRef>
          </c:val>
          <c:extLst>
            <c:ext xmlns:c16="http://schemas.microsoft.com/office/drawing/2014/chart" uri="{C3380CC4-5D6E-409C-BE32-E72D297353CC}">
              <c16:uniqueId val="{00000000-3207-492C-9762-B25106765C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3207-492C-9762-B25106765C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70.19</c:v>
                </c:pt>
                <c:pt idx="1">
                  <c:v>69.03</c:v>
                </c:pt>
                <c:pt idx="2">
                  <c:v>69.63</c:v>
                </c:pt>
                <c:pt idx="3">
                  <c:v>76.239999999999995</c:v>
                </c:pt>
                <c:pt idx="4">
                  <c:v>77.97</c:v>
                </c:pt>
              </c:numCache>
            </c:numRef>
          </c:val>
          <c:extLst>
            <c:ext xmlns:c16="http://schemas.microsoft.com/office/drawing/2014/chart" uri="{C3380CC4-5D6E-409C-BE32-E72D297353CC}">
              <c16:uniqueId val="{00000000-4719-4DB9-AE63-B6976A6B50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4719-4DB9-AE63-B6976A6B50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93.77</c:v>
                </c:pt>
                <c:pt idx="1">
                  <c:v>94.31</c:v>
                </c:pt>
                <c:pt idx="2">
                  <c:v>92.96</c:v>
                </c:pt>
                <c:pt idx="3">
                  <c:v>93.18</c:v>
                </c:pt>
                <c:pt idx="4">
                  <c:v>92.55</c:v>
                </c:pt>
              </c:numCache>
            </c:numRef>
          </c:val>
          <c:extLst>
            <c:ext xmlns:c16="http://schemas.microsoft.com/office/drawing/2014/chart" uri="{C3380CC4-5D6E-409C-BE32-E72D297353CC}">
              <c16:uniqueId val="{00000000-4A3E-4765-BBDD-5C1A9670AE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A3E-4765-BBDD-5C1A9670AE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115.55</c:v>
                </c:pt>
                <c:pt idx="1">
                  <c:v>120.1</c:v>
                </c:pt>
                <c:pt idx="2">
                  <c:v>116.2</c:v>
                </c:pt>
                <c:pt idx="3">
                  <c:v>119.29</c:v>
                </c:pt>
                <c:pt idx="4">
                  <c:v>120.6</c:v>
                </c:pt>
              </c:numCache>
            </c:numRef>
          </c:val>
          <c:extLst>
            <c:ext xmlns:c16="http://schemas.microsoft.com/office/drawing/2014/chart" uri="{C3380CC4-5D6E-409C-BE32-E72D297353CC}">
              <c16:uniqueId val="{00000000-9A7C-440C-9988-77D0A1D617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9A7C-440C-9988-77D0A1D617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40.299999999999997</c:v>
                </c:pt>
                <c:pt idx="1">
                  <c:v>40.35</c:v>
                </c:pt>
                <c:pt idx="2">
                  <c:v>41.37</c:v>
                </c:pt>
                <c:pt idx="3">
                  <c:v>41.84</c:v>
                </c:pt>
                <c:pt idx="4">
                  <c:v>42.65</c:v>
                </c:pt>
              </c:numCache>
            </c:numRef>
          </c:val>
          <c:extLst>
            <c:ext xmlns:c16="http://schemas.microsoft.com/office/drawing/2014/chart" uri="{C3380CC4-5D6E-409C-BE32-E72D297353CC}">
              <c16:uniqueId val="{00000000-DF47-4CE1-9E32-12F7030DCF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DF47-4CE1-9E32-12F7030DCF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8.8800000000000008</c:v>
                </c:pt>
                <c:pt idx="1">
                  <c:v>8.61</c:v>
                </c:pt>
                <c:pt idx="2">
                  <c:v>11.5</c:v>
                </c:pt>
                <c:pt idx="3">
                  <c:v>11.59</c:v>
                </c:pt>
                <c:pt idx="4">
                  <c:v>14.22</c:v>
                </c:pt>
              </c:numCache>
            </c:numRef>
          </c:val>
          <c:extLst>
            <c:ext xmlns:c16="http://schemas.microsoft.com/office/drawing/2014/chart" uri="{C3380CC4-5D6E-409C-BE32-E72D297353CC}">
              <c16:uniqueId val="{00000000-3189-4BA7-8E44-9B6867E5B8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3189-4BA7-8E44-9B6867E5B8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F8-43F0-8749-84731D5F02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73F8-43F0-8749-84731D5F02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247.99</c:v>
                </c:pt>
                <c:pt idx="1">
                  <c:v>291.08</c:v>
                </c:pt>
                <c:pt idx="2">
                  <c:v>372.13</c:v>
                </c:pt>
                <c:pt idx="3">
                  <c:v>436.7</c:v>
                </c:pt>
                <c:pt idx="4">
                  <c:v>397.14</c:v>
                </c:pt>
              </c:numCache>
            </c:numRef>
          </c:val>
          <c:extLst>
            <c:ext xmlns:c16="http://schemas.microsoft.com/office/drawing/2014/chart" uri="{C3380CC4-5D6E-409C-BE32-E72D297353CC}">
              <c16:uniqueId val="{00000000-25BF-4779-873F-150FC6CCB4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25BF-4779-873F-150FC6CCB4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183.91</c:v>
                </c:pt>
                <c:pt idx="1">
                  <c:v>187.19</c:v>
                </c:pt>
                <c:pt idx="2">
                  <c:v>183.52</c:v>
                </c:pt>
                <c:pt idx="3">
                  <c:v>178.6</c:v>
                </c:pt>
                <c:pt idx="4">
                  <c:v>173.07</c:v>
                </c:pt>
              </c:numCache>
            </c:numRef>
          </c:val>
          <c:extLst>
            <c:ext xmlns:c16="http://schemas.microsoft.com/office/drawing/2014/chart" uri="{C3380CC4-5D6E-409C-BE32-E72D297353CC}">
              <c16:uniqueId val="{00000000-9451-4792-8E56-F524F9AE38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9451-4792-8E56-F524F9AE38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114.84</c:v>
                </c:pt>
                <c:pt idx="1">
                  <c:v>119.62</c:v>
                </c:pt>
                <c:pt idx="2">
                  <c:v>115.36</c:v>
                </c:pt>
                <c:pt idx="3">
                  <c:v>118.59</c:v>
                </c:pt>
                <c:pt idx="4">
                  <c:v>120.61</c:v>
                </c:pt>
              </c:numCache>
            </c:numRef>
          </c:val>
          <c:extLst>
            <c:ext xmlns:c16="http://schemas.microsoft.com/office/drawing/2014/chart" uri="{C3380CC4-5D6E-409C-BE32-E72D297353CC}">
              <c16:uniqueId val="{00000000-79A2-493B-9F1E-397B215FFD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79A2-493B-9F1E-397B215FFD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153.25</c:v>
                </c:pt>
                <c:pt idx="1">
                  <c:v>145.91999999999999</c:v>
                </c:pt>
                <c:pt idx="2">
                  <c:v>150.54</c:v>
                </c:pt>
                <c:pt idx="3">
                  <c:v>146.88</c:v>
                </c:pt>
                <c:pt idx="4">
                  <c:v>144.87</c:v>
                </c:pt>
              </c:numCache>
            </c:numRef>
          </c:val>
          <c:extLst>
            <c:ext xmlns:c16="http://schemas.microsoft.com/office/drawing/2014/chart" uri="{C3380CC4-5D6E-409C-BE32-E72D297353CC}">
              <c16:uniqueId val="{00000000-8301-4B47-8254-2388798E16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301-4B47-8254-2388798E16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八潮市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90876</v>
      </c>
      <c r="AM8" s="60"/>
      <c r="AN8" s="60"/>
      <c r="AO8" s="60"/>
      <c r="AP8" s="60"/>
      <c r="AQ8" s="60"/>
      <c r="AR8" s="60"/>
      <c r="AS8" s="60"/>
      <c r="AT8" s="51">
        <f>データ!$S$6</f>
        <v>18.02</v>
      </c>
      <c r="AU8" s="52"/>
      <c r="AV8" s="52"/>
      <c r="AW8" s="52"/>
      <c r="AX8" s="52"/>
      <c r="AY8" s="52"/>
      <c r="AZ8" s="52"/>
      <c r="BA8" s="52"/>
      <c r="BB8" s="53">
        <f>データ!$T$6</f>
        <v>5043.0600000000004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82.26</v>
      </c>
      <c r="J10" s="52"/>
      <c r="K10" s="52"/>
      <c r="L10" s="52"/>
      <c r="M10" s="52"/>
      <c r="N10" s="52"/>
      <c r="O10" s="63"/>
      <c r="P10" s="53">
        <f>データ!$P$6</f>
        <v>100</v>
      </c>
      <c r="Q10" s="53"/>
      <c r="R10" s="53"/>
      <c r="S10" s="53"/>
      <c r="T10" s="53"/>
      <c r="U10" s="53"/>
      <c r="V10" s="53"/>
      <c r="W10" s="60">
        <f>データ!$Q$6</f>
        <v>2484</v>
      </c>
      <c r="X10" s="60"/>
      <c r="Y10" s="60"/>
      <c r="Z10" s="60"/>
      <c r="AA10" s="60"/>
      <c r="AB10" s="60"/>
      <c r="AC10" s="60"/>
      <c r="AD10" s="2"/>
      <c r="AE10" s="2"/>
      <c r="AF10" s="2"/>
      <c r="AG10" s="2"/>
      <c r="AH10" s="4"/>
      <c r="AI10" s="4"/>
      <c r="AJ10" s="4"/>
      <c r="AK10" s="4"/>
      <c r="AL10" s="60">
        <f>データ!$U$6</f>
        <v>91146</v>
      </c>
      <c r="AM10" s="60"/>
      <c r="AN10" s="60"/>
      <c r="AO10" s="60"/>
      <c r="AP10" s="60"/>
      <c r="AQ10" s="60"/>
      <c r="AR10" s="60"/>
      <c r="AS10" s="60"/>
      <c r="AT10" s="51">
        <f>データ!$V$6</f>
        <v>18.02</v>
      </c>
      <c r="AU10" s="52"/>
      <c r="AV10" s="52"/>
      <c r="AW10" s="52"/>
      <c r="AX10" s="52"/>
      <c r="AY10" s="52"/>
      <c r="AZ10" s="52"/>
      <c r="BA10" s="52"/>
      <c r="BB10" s="53">
        <f>データ!$W$6</f>
        <v>5058.05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ihXFFFjDbXgKekATPrlu070RX6vTjHsu/4HfS4fSm0FsfO3DZfbrsZAi+BoFCFXzbBoHvovO3sSp8MKqbVXLg==" saltValue="encGGTYQZjKBvPUKxGGZ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112348</v>
      </c>
      <c r="D6" s="34">
        <f t="shared" si="3"/>
        <v>46</v>
      </c>
      <c r="E6" s="34">
        <f t="shared" si="3"/>
        <v>1</v>
      </c>
      <c r="F6" s="34">
        <f t="shared" si="3"/>
        <v>0</v>
      </c>
      <c r="G6" s="34">
        <f t="shared" si="3"/>
        <v>1</v>
      </c>
      <c r="H6" s="34" t="str">
        <f t="shared" si="3"/>
        <v>埼玉県　八潮市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82.26</v>
      </c>
      <c r="P6" s="35">
        <f t="shared" si="3"/>
        <v>100</v>
      </c>
      <c r="Q6" s="35">
        <f t="shared" si="3"/>
        <v>2484</v>
      </c>
      <c r="R6" s="35">
        <f t="shared" si="3"/>
        <v>90876</v>
      </c>
      <c r="S6" s="35">
        <f t="shared" si="3"/>
        <v>18.02</v>
      </c>
      <c r="T6" s="35">
        <f t="shared" si="3"/>
        <v>5043.0600000000004</v>
      </c>
      <c r="U6" s="35">
        <f t="shared" si="3"/>
        <v>91146</v>
      </c>
      <c r="V6" s="35">
        <f t="shared" si="3"/>
        <v>18.02</v>
      </c>
      <c r="W6" s="35">
        <f t="shared" si="3"/>
        <v>5058.05</v>
      </c>
      <c r="X6" s="36">
        <f>IF(X7="",NA(),X7)</f>
        <v>115.55</v>
      </c>
      <c r="Y6" s="36">
        <f t="shared" ref="Y6:AG6" si="4">IF(Y7="",NA(),Y7)</f>
        <v>120.1</v>
      </c>
      <c r="Z6" s="36">
        <f t="shared" si="4"/>
        <v>116.2</v>
      </c>
      <c r="AA6" s="36">
        <f t="shared" si="4"/>
        <v>119.29</v>
      </c>
      <c r="AB6" s="36">
        <f t="shared" si="4"/>
        <v>120.6</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247.99</v>
      </c>
      <c r="AU6" s="36">
        <f t="shared" ref="AU6:BC6" si="6">IF(AU7="",NA(),AU7)</f>
        <v>291.08</v>
      </c>
      <c r="AV6" s="36">
        <f t="shared" si="6"/>
        <v>372.13</v>
      </c>
      <c r="AW6" s="36">
        <f t="shared" si="6"/>
        <v>436.7</v>
      </c>
      <c r="AX6" s="36">
        <f t="shared" si="6"/>
        <v>397.14</v>
      </c>
      <c r="AY6" s="36">
        <f t="shared" si="6"/>
        <v>335.95</v>
      </c>
      <c r="AZ6" s="36">
        <f t="shared" si="6"/>
        <v>346.59</v>
      </c>
      <c r="BA6" s="36">
        <f t="shared" si="6"/>
        <v>357.82</v>
      </c>
      <c r="BB6" s="36">
        <f t="shared" si="6"/>
        <v>355.5</v>
      </c>
      <c r="BC6" s="36">
        <f t="shared" si="6"/>
        <v>349.83</v>
      </c>
      <c r="BD6" s="35" t="str">
        <f>IF(BD7="","",IF(BD7="-","【-】","【"&amp;SUBSTITUTE(TEXT(BD7,"#,##0.00"),"-","△")&amp;"】"))</f>
        <v>【261.93】</v>
      </c>
      <c r="BE6" s="36">
        <f>IF(BE7="",NA(),BE7)</f>
        <v>183.91</v>
      </c>
      <c r="BF6" s="36">
        <f t="shared" ref="BF6:BN6" si="7">IF(BF7="",NA(),BF7)</f>
        <v>187.19</v>
      </c>
      <c r="BG6" s="36">
        <f t="shared" si="7"/>
        <v>183.52</v>
      </c>
      <c r="BH6" s="36">
        <f t="shared" si="7"/>
        <v>178.6</v>
      </c>
      <c r="BI6" s="36">
        <f t="shared" si="7"/>
        <v>173.07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114.84</v>
      </c>
      <c r="BQ6" s="36">
        <f t="shared" ref="BQ6:BY6" si="8">IF(BQ7="",NA(),BQ7)</f>
        <v>119.62</v>
      </c>
      <c r="BR6" s="36">
        <f t="shared" si="8"/>
        <v>115.36</v>
      </c>
      <c r="BS6" s="36">
        <f t="shared" si="8"/>
        <v>118.59</v>
      </c>
      <c r="BT6" s="36">
        <f t="shared" si="8"/>
        <v>120.61</v>
      </c>
      <c r="BU6" s="36">
        <f t="shared" si="8"/>
        <v>105.21</v>
      </c>
      <c r="BV6" s="36">
        <f t="shared" si="8"/>
        <v>105.71</v>
      </c>
      <c r="BW6" s="36">
        <f t="shared" si="8"/>
        <v>106.01</v>
      </c>
      <c r="BX6" s="36">
        <f t="shared" si="8"/>
        <v>104.57</v>
      </c>
      <c r="BY6" s="36">
        <f t="shared" si="8"/>
        <v>103.54</v>
      </c>
      <c r="BZ6" s="35" t="str">
        <f>IF(BZ7="","",IF(BZ7="-","【-】","【"&amp;SUBSTITUTE(TEXT(BZ7,"#,##0.00"),"-","△")&amp;"】"))</f>
        <v>【103.91】</v>
      </c>
      <c r="CA6" s="36">
        <f>IF(CA7="",NA(),CA7)</f>
        <v>153.25</v>
      </c>
      <c r="CB6" s="36">
        <f t="shared" ref="CB6:CJ6" si="9">IF(CB7="",NA(),CB7)</f>
        <v>145.91999999999999</v>
      </c>
      <c r="CC6" s="36">
        <f t="shared" si="9"/>
        <v>150.54</v>
      </c>
      <c r="CD6" s="36">
        <f t="shared" si="9"/>
        <v>146.88</v>
      </c>
      <c r="CE6" s="36">
        <f t="shared" si="9"/>
        <v>144.87</v>
      </c>
      <c r="CF6" s="36">
        <f t="shared" si="9"/>
        <v>162.59</v>
      </c>
      <c r="CG6" s="36">
        <f t="shared" si="9"/>
        <v>162.15</v>
      </c>
      <c r="CH6" s="36">
        <f t="shared" si="9"/>
        <v>162.24</v>
      </c>
      <c r="CI6" s="36">
        <f t="shared" si="9"/>
        <v>165.47</v>
      </c>
      <c r="CJ6" s="36">
        <f t="shared" si="9"/>
        <v>167.46</v>
      </c>
      <c r="CK6" s="35" t="str">
        <f>IF(CK7="","",IF(CK7="-","【-】","【"&amp;SUBSTITUTE(TEXT(CK7,"#,##0.00"),"-","△")&amp;"】"))</f>
        <v>【167.11】</v>
      </c>
      <c r="CL6" s="36">
        <f>IF(CL7="",NA(),CL7)</f>
        <v>70.19</v>
      </c>
      <c r="CM6" s="36">
        <f t="shared" ref="CM6:CU6" si="10">IF(CM7="",NA(),CM7)</f>
        <v>69.03</v>
      </c>
      <c r="CN6" s="36">
        <f t="shared" si="10"/>
        <v>69.63</v>
      </c>
      <c r="CO6" s="36">
        <f t="shared" si="10"/>
        <v>76.239999999999995</v>
      </c>
      <c r="CP6" s="36">
        <f t="shared" si="10"/>
        <v>77.97</v>
      </c>
      <c r="CQ6" s="36">
        <f t="shared" si="10"/>
        <v>59.17</v>
      </c>
      <c r="CR6" s="36">
        <f t="shared" si="10"/>
        <v>59.34</v>
      </c>
      <c r="CS6" s="36">
        <f t="shared" si="10"/>
        <v>59.11</v>
      </c>
      <c r="CT6" s="36">
        <f t="shared" si="10"/>
        <v>59.74</v>
      </c>
      <c r="CU6" s="36">
        <f t="shared" si="10"/>
        <v>59.46</v>
      </c>
      <c r="CV6" s="35" t="str">
        <f>IF(CV7="","",IF(CV7="-","【-】","【"&amp;SUBSTITUTE(TEXT(CV7,"#,##0.00"),"-","△")&amp;"】"))</f>
        <v>【60.27】</v>
      </c>
      <c r="CW6" s="36">
        <f>IF(CW7="",NA(),CW7)</f>
        <v>93.77</v>
      </c>
      <c r="CX6" s="36">
        <f t="shared" ref="CX6:DF6" si="11">IF(CX7="",NA(),CX7)</f>
        <v>94.31</v>
      </c>
      <c r="CY6" s="36">
        <f t="shared" si="11"/>
        <v>92.96</v>
      </c>
      <c r="CZ6" s="36">
        <f t="shared" si="11"/>
        <v>93.18</v>
      </c>
      <c r="DA6" s="36">
        <f t="shared" si="11"/>
        <v>92.55</v>
      </c>
      <c r="DB6" s="36">
        <f t="shared" si="11"/>
        <v>87.6</v>
      </c>
      <c r="DC6" s="36">
        <f t="shared" si="11"/>
        <v>87.74</v>
      </c>
      <c r="DD6" s="36">
        <f t="shared" si="11"/>
        <v>87.91</v>
      </c>
      <c r="DE6" s="36">
        <f t="shared" si="11"/>
        <v>87.28</v>
      </c>
      <c r="DF6" s="36">
        <f t="shared" si="11"/>
        <v>87.41</v>
      </c>
      <c r="DG6" s="35" t="str">
        <f>IF(DG7="","",IF(DG7="-","【-】","【"&amp;SUBSTITUTE(TEXT(DG7,"#,##0.00"),"-","△")&amp;"】"))</f>
        <v>【89.92】</v>
      </c>
      <c r="DH6" s="36">
        <f>IF(DH7="",NA(),DH7)</f>
        <v>40.299999999999997</v>
      </c>
      <c r="DI6" s="36">
        <f t="shared" ref="DI6:DQ6" si="12">IF(DI7="",NA(),DI7)</f>
        <v>40.35</v>
      </c>
      <c r="DJ6" s="36">
        <f t="shared" si="12"/>
        <v>41.37</v>
      </c>
      <c r="DK6" s="36">
        <f t="shared" si="12"/>
        <v>41.84</v>
      </c>
      <c r="DL6" s="36">
        <f t="shared" si="12"/>
        <v>42.65</v>
      </c>
      <c r="DM6" s="36">
        <f t="shared" si="12"/>
        <v>45.25</v>
      </c>
      <c r="DN6" s="36">
        <f t="shared" si="12"/>
        <v>46.27</v>
      </c>
      <c r="DO6" s="36">
        <f t="shared" si="12"/>
        <v>46.88</v>
      </c>
      <c r="DP6" s="36">
        <f t="shared" si="12"/>
        <v>46.94</v>
      </c>
      <c r="DQ6" s="36">
        <f t="shared" si="12"/>
        <v>47.62</v>
      </c>
      <c r="DR6" s="35" t="str">
        <f>IF(DR7="","",IF(DR7="-","【-】","【"&amp;SUBSTITUTE(TEXT(DR7,"#,##0.00"),"-","△")&amp;"】"))</f>
        <v>【48.85】</v>
      </c>
      <c r="DS6" s="36">
        <f>IF(DS7="",NA(),DS7)</f>
        <v>8.8800000000000008</v>
      </c>
      <c r="DT6" s="36">
        <f t="shared" ref="DT6:EB6" si="13">IF(DT7="",NA(),DT7)</f>
        <v>8.61</v>
      </c>
      <c r="DU6" s="36">
        <f t="shared" si="13"/>
        <v>11.5</v>
      </c>
      <c r="DV6" s="36">
        <f t="shared" si="13"/>
        <v>11.59</v>
      </c>
      <c r="DW6" s="36">
        <f t="shared" si="13"/>
        <v>14.22</v>
      </c>
      <c r="DX6" s="36">
        <f t="shared" si="13"/>
        <v>10.71</v>
      </c>
      <c r="DY6" s="36">
        <f t="shared" si="13"/>
        <v>10.93</v>
      </c>
      <c r="DZ6" s="36">
        <f t="shared" si="13"/>
        <v>13.39</v>
      </c>
      <c r="EA6" s="36">
        <f t="shared" si="13"/>
        <v>14.48</v>
      </c>
      <c r="EB6" s="36">
        <f t="shared" si="13"/>
        <v>16.27</v>
      </c>
      <c r="EC6" s="35" t="str">
        <f>IF(EC7="","",IF(EC7="-","【-】","【"&amp;SUBSTITUTE(TEXT(EC7,"#,##0.00"),"-","△")&amp;"】"))</f>
        <v>【17.80】</v>
      </c>
      <c r="ED6" s="36">
        <f>IF(ED7="",NA(),ED7)</f>
        <v>0.75</v>
      </c>
      <c r="EE6" s="36">
        <f t="shared" ref="EE6:EM6" si="14">IF(EE7="",NA(),EE7)</f>
        <v>0.96</v>
      </c>
      <c r="EF6" s="36">
        <f t="shared" si="14"/>
        <v>0.66</v>
      </c>
      <c r="EG6" s="36">
        <f t="shared" si="14"/>
        <v>0.61</v>
      </c>
      <c r="EH6" s="36">
        <f t="shared" si="14"/>
        <v>0.66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112348</v>
      </c>
      <c r="D7" s="38">
        <v>46</v>
      </c>
      <c r="E7" s="38">
        <v>1</v>
      </c>
      <c r="F7" s="38">
        <v>0</v>
      </c>
      <c r="G7" s="38">
        <v>1</v>
      </c>
      <c r="H7" s="38" t="s">
        <v>93</v>
      </c>
      <c r="I7" s="38" t="s">
        <v>94</v>
      </c>
      <c r="J7" s="38" t="s">
        <v>95</v>
      </c>
      <c r="K7" s="38" t="s">
        <v>96</v>
      </c>
      <c r="L7" s="38" t="s">
        <v>97</v>
      </c>
      <c r="M7" s="38" t="s">
        <v>98</v>
      </c>
      <c r="N7" s="39" t="s">
        <v>99</v>
      </c>
      <c r="O7" s="39">
        <v>82.26</v>
      </c>
      <c r="P7" s="39">
        <v>100</v>
      </c>
      <c r="Q7" s="39">
        <v>2484</v>
      </c>
      <c r="R7" s="39">
        <v>90876</v>
      </c>
      <c r="S7" s="39">
        <v>18.02</v>
      </c>
      <c r="T7" s="39">
        <v>5043.0600000000004</v>
      </c>
      <c r="U7" s="39">
        <v>91146</v>
      </c>
      <c r="V7" s="39">
        <v>18.02</v>
      </c>
      <c r="W7" s="39">
        <v>5058.05</v>
      </c>
      <c r="X7" s="39">
        <v>115.55</v>
      </c>
      <c r="Y7" s="39">
        <v>120.1</v>
      </c>
      <c r="Z7" s="39">
        <v>116.2</v>
      </c>
      <c r="AA7" s="39">
        <v>119.29</v>
      </c>
      <c r="AB7" s="39">
        <v>120.6</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247.99</v>
      </c>
      <c r="AU7" s="39">
        <v>291.08</v>
      </c>
      <c r="AV7" s="39">
        <v>372.13</v>
      </c>
      <c r="AW7" s="39">
        <v>436.7</v>
      </c>
      <c r="AX7" s="39">
        <v>397.14</v>
      </c>
      <c r="AY7" s="39">
        <v>335.95</v>
      </c>
      <c r="AZ7" s="39">
        <v>346.59</v>
      </c>
      <c r="BA7" s="39">
        <v>357.82</v>
      </c>
      <c r="BB7" s="39">
        <v>355.5</v>
      </c>
      <c r="BC7" s="39">
        <v>349.83</v>
      </c>
      <c r="BD7" s="39">
        <v>261.93</v>
      </c>
      <c r="BE7" s="39">
        <v>183.91</v>
      </c>
      <c r="BF7" s="39">
        <v>187.19</v>
      </c>
      <c r="BG7" s="39">
        <v>183.52</v>
      </c>
      <c r="BH7" s="39">
        <v>178.6</v>
      </c>
      <c r="BI7" s="39">
        <v>173.07</v>
      </c>
      <c r="BJ7" s="39">
        <v>319.82</v>
      </c>
      <c r="BK7" s="39">
        <v>312.02999999999997</v>
      </c>
      <c r="BL7" s="39">
        <v>307.45999999999998</v>
      </c>
      <c r="BM7" s="39">
        <v>312.58</v>
      </c>
      <c r="BN7" s="39">
        <v>314.87</v>
      </c>
      <c r="BO7" s="39">
        <v>270.45999999999998</v>
      </c>
      <c r="BP7" s="39">
        <v>114.84</v>
      </c>
      <c r="BQ7" s="39">
        <v>119.62</v>
      </c>
      <c r="BR7" s="39">
        <v>115.36</v>
      </c>
      <c r="BS7" s="39">
        <v>118.59</v>
      </c>
      <c r="BT7" s="39">
        <v>120.61</v>
      </c>
      <c r="BU7" s="39">
        <v>105.21</v>
      </c>
      <c r="BV7" s="39">
        <v>105.71</v>
      </c>
      <c r="BW7" s="39">
        <v>106.01</v>
      </c>
      <c r="BX7" s="39">
        <v>104.57</v>
      </c>
      <c r="BY7" s="39">
        <v>103.54</v>
      </c>
      <c r="BZ7" s="39">
        <v>103.91</v>
      </c>
      <c r="CA7" s="39">
        <v>153.25</v>
      </c>
      <c r="CB7" s="39">
        <v>145.91999999999999</v>
      </c>
      <c r="CC7" s="39">
        <v>150.54</v>
      </c>
      <c r="CD7" s="39">
        <v>146.88</v>
      </c>
      <c r="CE7" s="39">
        <v>144.87</v>
      </c>
      <c r="CF7" s="39">
        <v>162.59</v>
      </c>
      <c r="CG7" s="39">
        <v>162.15</v>
      </c>
      <c r="CH7" s="39">
        <v>162.24</v>
      </c>
      <c r="CI7" s="39">
        <v>165.47</v>
      </c>
      <c r="CJ7" s="39">
        <v>167.46</v>
      </c>
      <c r="CK7" s="39">
        <v>167.11</v>
      </c>
      <c r="CL7" s="39">
        <v>70.19</v>
      </c>
      <c r="CM7" s="39">
        <v>69.03</v>
      </c>
      <c r="CN7" s="39">
        <v>69.63</v>
      </c>
      <c r="CO7" s="39">
        <v>76.239999999999995</v>
      </c>
      <c r="CP7" s="39">
        <v>77.97</v>
      </c>
      <c r="CQ7" s="39">
        <v>59.17</v>
      </c>
      <c r="CR7" s="39">
        <v>59.34</v>
      </c>
      <c r="CS7" s="39">
        <v>59.11</v>
      </c>
      <c r="CT7" s="39">
        <v>59.74</v>
      </c>
      <c r="CU7" s="39">
        <v>59.46</v>
      </c>
      <c r="CV7" s="39">
        <v>60.27</v>
      </c>
      <c r="CW7" s="39">
        <v>93.77</v>
      </c>
      <c r="CX7" s="39">
        <v>94.31</v>
      </c>
      <c r="CY7" s="39">
        <v>92.96</v>
      </c>
      <c r="CZ7" s="39">
        <v>93.18</v>
      </c>
      <c r="DA7" s="39">
        <v>92.55</v>
      </c>
      <c r="DB7" s="39">
        <v>87.6</v>
      </c>
      <c r="DC7" s="39">
        <v>87.74</v>
      </c>
      <c r="DD7" s="39">
        <v>87.91</v>
      </c>
      <c r="DE7" s="39">
        <v>87.28</v>
      </c>
      <c r="DF7" s="39">
        <v>87.41</v>
      </c>
      <c r="DG7" s="39">
        <v>89.92</v>
      </c>
      <c r="DH7" s="39">
        <v>40.299999999999997</v>
      </c>
      <c r="DI7" s="39">
        <v>40.35</v>
      </c>
      <c r="DJ7" s="39">
        <v>41.37</v>
      </c>
      <c r="DK7" s="39">
        <v>41.84</v>
      </c>
      <c r="DL7" s="39">
        <v>42.65</v>
      </c>
      <c r="DM7" s="39">
        <v>45.25</v>
      </c>
      <c r="DN7" s="39">
        <v>46.27</v>
      </c>
      <c r="DO7" s="39">
        <v>46.88</v>
      </c>
      <c r="DP7" s="39">
        <v>46.94</v>
      </c>
      <c r="DQ7" s="39">
        <v>47.62</v>
      </c>
      <c r="DR7" s="39">
        <v>48.85</v>
      </c>
      <c r="DS7" s="39">
        <v>8.8800000000000008</v>
      </c>
      <c r="DT7" s="39">
        <v>8.61</v>
      </c>
      <c r="DU7" s="39">
        <v>11.5</v>
      </c>
      <c r="DV7" s="39">
        <v>11.59</v>
      </c>
      <c r="DW7" s="39">
        <v>14.22</v>
      </c>
      <c r="DX7" s="39">
        <v>10.71</v>
      </c>
      <c r="DY7" s="39">
        <v>10.93</v>
      </c>
      <c r="DZ7" s="39">
        <v>13.39</v>
      </c>
      <c r="EA7" s="39">
        <v>14.48</v>
      </c>
      <c r="EB7" s="39">
        <v>16.27</v>
      </c>
      <c r="EC7" s="39">
        <v>17.8</v>
      </c>
      <c r="ED7" s="39">
        <v>0.75</v>
      </c>
      <c r="EE7" s="39">
        <v>0.96</v>
      </c>
      <c r="EF7" s="39">
        <v>0.66</v>
      </c>
      <c r="EG7" s="39">
        <v>0.61</v>
      </c>
      <c r="EH7" s="39">
        <v>0.66</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2020-01-17T02:52:00Z</cp:lastPrinted>
  <dcterms:created xsi:type="dcterms:W3CDTF">2019-12-05T04:12:25Z</dcterms:created>
  <dcterms:modified xsi:type="dcterms:W3CDTF">2020-01-22T05:20:34Z</dcterms:modified>
  <cp:category/>
</cp:coreProperties>
</file>