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1158\Desktop\29北本市\【経営比較分析表】2018_112330_47_140\"/>
    </mc:Choice>
  </mc:AlternateContent>
  <workbookProtection workbookAlgorithmName="SHA-512" workbookHashValue="6Cm9ILGz6BSNTbhRPb0GnkFpksQKkcqMjzmTUk333QIlUKMUSQqESRFGzfH+BjuvAtcXmA1IE96KEDY6T8B+ig==" workbookSaltValue="3uWxXfnBUUeI1zettwxjM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GQ30" i="4"/>
  <c r="LT76" i="4"/>
  <c r="GQ51" i="4"/>
  <c r="LH30" i="4"/>
  <c r="IE76" i="4"/>
  <c r="BZ51" i="4"/>
  <c r="BZ30" i="4"/>
  <c r="BG30" i="4"/>
  <c r="LE76" i="4"/>
  <c r="FX51" i="4"/>
  <c r="FX30" i="4"/>
  <c r="AV76" i="4"/>
  <c r="KO51" i="4"/>
  <c r="BG51" i="4"/>
  <c r="KO30" i="4"/>
  <c r="HP76" i="4"/>
  <c r="HA76" i="4"/>
  <c r="AN51" i="4"/>
  <c r="FE30" i="4"/>
  <c r="AG76" i="4"/>
  <c r="JV51" i="4"/>
  <c r="KP76" i="4"/>
  <c r="FE51" i="4"/>
  <c r="AN30" i="4"/>
  <c r="JV30" i="4"/>
  <c r="KA76" i="4"/>
  <c r="EL51" i="4"/>
  <c r="JC30" i="4"/>
  <c r="JC51" i="4"/>
  <c r="GL76" i="4"/>
  <c r="U51" i="4"/>
  <c r="EL30" i="4"/>
  <c r="U30" i="4"/>
  <c r="R76" i="4"/>
</calcChain>
</file>

<file path=xl/sharedStrings.xml><?xml version="1.0" encoding="utf-8"?>
<sst xmlns="http://schemas.openxmlformats.org/spreadsheetml/2006/main" count="299" uniqueCount="134">
  <si>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</si>
  <si>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</si>
  <si>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</si>
  <si>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</si>
  <si>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</si>
  <si>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</si>
  <si>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</si>
  <si>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</si>
  <si>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</si>
  <si>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</si>
  <si>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</si>
  <si>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</si>
  <si>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</si>
  <si>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</si>
  <si>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</si>
  <si>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</si>
  <si>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</si>
  <si>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</si>
  <si>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</si>
  <si>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</si>
  <si>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</si>
  <si>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</si>
  <si>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</si>
  <si>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</si>
  <si>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</si>
  <si>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</si>
  <si>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</si>
  <si>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</si>
  <si>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</si>
  <si>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</si>
  <si>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</si>
  <si>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</si>
  <si>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</si>
  <si>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</si>
  <si>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</si>
  <si>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</si>
  <si>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</si>
  <si>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</si>
  <si>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</si>
  <si>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</si>
  <si>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</si>
  <si>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</si>
  <si>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</si>
  <si>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</si>
  <si>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</si>
  <si>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</si>
  <si>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</si>
  <si>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</si>
  <si>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</si>
  <si>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</si>
  <si>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</si>
  <si>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</si>
  <si>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</si>
  <si>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</si>
  <si>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</si>
  <si>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</si>
  <si>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</si>
  <si>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</si>
  <si>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</si>
  <si>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</si>
  <si>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</si>
  <si>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</si>
  <si>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</si>
  <si>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</si>
  <si>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</si>
  <si>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</si>
  <si>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</si>
  <si>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</si>
  <si>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</si>
  <si>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</si>
  <si>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</si>
  <si>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</si>
  <si>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</si>
  <si>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</si>
  <si>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</si>
  <si>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</si>
  <si>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</si>
  <si>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</si>
  <si>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</si>
  <si>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</si>
  <si>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</si>
  <si>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</si>
  <si>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</si>
  <si>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</si>
  <si>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</si>
  <si>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</si>
  <si>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</si>
  <si>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</si>
  <si>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</si>
  <si>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</si>
  <si>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</si>
  <si>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</si>
  <si>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</si>
  <si>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</si>
  <si>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</si>
  <si>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</si>
  <si>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</si>
  <si>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</si>
  <si>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</si>
  <si>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</si>
  <si>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</si>
  <si>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</si>
  <si>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</si>
  <si>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</si>
  <si>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</si>
  <si>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</si>
  <si>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</si>
  <si>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</si>
  <si>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</si>
  <si>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</si>
  <si>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</si>
  <si>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</si>
  <si>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埼玉県　北本市</t>
  </si>
  <si>
    <t>北本市駅東口駐車場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</si>
  <si>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</si>
  <si>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</si>
  <si>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</si>
  <si>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</si>
  <si>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</si>
  <si>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</si>
  <si>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</si>
  <si>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</si>
  <si>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</si>
  <si>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</si>
  <si>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</si>
  <si>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</si>
  <si>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</si>
  <si>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</si>
  <si>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</si>
  <si>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</si>
  <si>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⑥の有形固定資産減価償却率については、当施設については地方公営企業法非適用事業であるため、指標は算出されません。
➆敷地の地価については、固定資産台帳等によるものです。
⑧設備投資見込額については、当施設は、平成29年度に新規設置された駐車場のであるため、当面の間は、老朽化対策等は必要ないので、小規模な修繕料の見込額となっています。
⑨累積欠損金比率については、当施設については地方公営企業法非適用事業であるため、指標は算出されません。
⑩企業債残高対料金収入比率について、平成29年に当施設を新設したため、企業債残高料金比率が平均値を大きく上回っています。今後、計画に基づき償還を行います。</t>
    <phoneticPr fontId="5"/>
  </si>
  <si>
    <t xml:space="preserve">当施設については、駅周辺の店舗利用及び駅利用者、通勤通学の送迎時の駐車場として利便性向上を図るため設置されたものです。
収益等の状況については、収益的収支比率は100％を超えており、健全性は確保されていると見受けられます。利用の状況として、稼働率は類似施設平均を上回っていることから適正な運用ができています。
また、駐車開始から30分無料としているため短時間（30分以内）での駐車場利用が多いため、収益的収支比率は類似施設平均を下回っていますが、目的である駅周辺の店舗利用及び駅利用者、通勤通学の送迎時の駐車場として市民の利便性向上に寄与しているものと考えられます。
</t>
    <phoneticPr fontId="5"/>
  </si>
  <si>
    <t xml:space="preserve">➀収益的収支比率については、100％を超えており、健全性は確保されていると考えられます。
②他会計補助金③駐車台数一台当たりの他会計補助金については、他会計から補助金を繰り入れていないため０となり、独立採算による運営を果たしています。
④売上高GOP比率については、当施設は類似施設平均を超え、施設の営業に関する収益率は高いと判断できます。
➄EBITDAとは、純利益から減価償却費などの影響を排除した指標であり、当施設は、類似施設平均以下となっています。当施設は、平成29年度に新規設置された駐車場のため、さらなる利用者増に向けての対策が必要であると考えています。
</t>
    <rPh sb="267" eb="269">
      <t>タイサク</t>
    </rPh>
    <phoneticPr fontId="5"/>
  </si>
  <si>
    <t>⑪稼働率について、平成30年度の当施設は、類似施設平均を下回っており、駐車場施設としての需要は低下しています。
また、当施設は、駅周辺の店舗利用及び駅利用者、通勤通学の送迎時の駐車場として設置されたものであり、駐車開始から30分無料としているため短時間（30分以内）での駐車場利用が多いことから稼働率は平均値に近く、施設の利用状況は良好であると判断できます。</t>
    <rPh sb="28" eb="29">
      <t>シタ</t>
    </rPh>
    <rPh sb="47" eb="49">
      <t>テイカ</t>
    </rPh>
    <rPh sb="151" eb="153">
      <t>ヘイキン</t>
    </rPh>
    <rPh sb="153" eb="154">
      <t>チ</t>
    </rPh>
    <rPh sb="155" eb="156">
      <t>チカ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</si>
</sst>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#N/A</c:v>
                </c:pt>
                <c:pt idx="3">
                  <c:v>205.9</c:v>
                </c:pt>
                <c:pt idx="4">
                  <c:v>206.8</c:v>
                </c:pt>
              </c:numCache>
            </c:numRef>
          </c:val>
          <c:extLst>
            <c:ext xmlns:c16="http://schemas.microsoft.com/office/drawing/2014/chart" uri="{C3380CC4-5D6E-409C-BE32-E72D297353CC}">
              <c16:uniqueId val="{00000000-A501-46DF-A969-DB7E4D1D727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A501-46DF-A969-DB7E4D1D7277}"/>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#N/A</c:v>
                </c:pt>
                <c:pt idx="3">
                  <c:v>1595.9</c:v>
                </c:pt>
                <c:pt idx="4">
                  <c:v>640.29999999999995</c:v>
                </c:pt>
              </c:numCache>
            </c:numRef>
          </c:val>
          <c:extLst>
            <c:ext xmlns:c16="http://schemas.microsoft.com/office/drawing/2014/chart" uri="{C3380CC4-5D6E-409C-BE32-E72D297353CC}">
              <c16:uniqueId val="{00000000-7A0B-42B6-B28A-979A79E29DB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7A0B-42B6-B28A-979A79E29DB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E590-4012-A882-C4C303D21E1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590-4012-A882-C4C303D21E1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0649-4E93-81BC-2656E5F500B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649-4E93-81BC-2656E5F500B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0889-4319-B3ED-382B4CA74C1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0889-4319-B3ED-382B4CA74C10}"/>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#N/A</c:v>
                </c:pt>
                <c:pt idx="3">
                  <c:v>0</c:v>
                </c:pt>
                <c:pt idx="4">
                  <c:v>0</c:v>
                </c:pt>
              </c:numCache>
            </c:numRef>
          </c:val>
          <c:extLst>
            <c:ext xmlns:c16="http://schemas.microsoft.com/office/drawing/2014/chart" uri="{C3380CC4-5D6E-409C-BE32-E72D297353CC}">
              <c16:uniqueId val="{00000000-E4F7-40C4-A9EA-B41D9354C10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E4F7-40C4-A9EA-B41D9354C10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#N/A</c:v>
                </c:pt>
                <c:pt idx="3">
                  <c:v>280</c:v>
                </c:pt>
                <c:pt idx="4">
                  <c:v>260</c:v>
                </c:pt>
              </c:numCache>
            </c:numRef>
          </c:val>
          <c:extLst>
            <c:ext xmlns:c16="http://schemas.microsoft.com/office/drawing/2014/chart" uri="{C3380CC4-5D6E-409C-BE32-E72D297353CC}">
              <c16:uniqueId val="{00000000-1041-4498-81B3-490EBE94784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1041-4498-81B3-490EBE947846}"/>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#N/A</c:v>
                </c:pt>
                <c:pt idx="3">
                  <c:v>51.4</c:v>
                </c:pt>
                <c:pt idx="4">
                  <c:v>52.2</c:v>
                </c:pt>
              </c:numCache>
            </c:numRef>
          </c:val>
          <c:extLst>
            <c:ext xmlns:c16="http://schemas.microsoft.com/office/drawing/2014/chart" uri="{C3380CC4-5D6E-409C-BE32-E72D297353CC}">
              <c16:uniqueId val="{00000000-09EC-4D3B-89FF-03D66386748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09EC-4D3B-89FF-03D663867487}"/>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#N/A</c:v>
                </c:pt>
                <c:pt idx="3">
                  <c:v>303</c:v>
                </c:pt>
                <c:pt idx="4">
                  <c:v>766</c:v>
                </c:pt>
              </c:numCache>
            </c:numRef>
          </c:val>
          <c:extLst>
            <c:ext xmlns:c16="http://schemas.microsoft.com/office/drawing/2014/chart" uri="{C3380CC4-5D6E-409C-BE32-E72D297353CC}">
              <c16:uniqueId val="{00000000-BAB4-4FE4-98C6-76BA7AFA1B4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BAB4-4FE4-98C6-76BA7AFA1B4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埼玉県北本市　北本市駅東口駐車場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143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f>データ!AB7</f>
        <v>205.9</v>
      </c>
      <c r="CA31" s="118"/>
      <c r="CB31" s="118"/>
      <c r="CC31" s="118"/>
      <c r="CD31" s="118"/>
      <c r="CE31" s="118"/>
      <c r="CF31" s="118"/>
      <c r="CG31" s="118"/>
      <c r="CH31" s="118"/>
      <c r="CI31" s="118"/>
      <c r="CJ31" s="118"/>
      <c r="CK31" s="118"/>
      <c r="CL31" s="118"/>
      <c r="CM31" s="118"/>
      <c r="CN31" s="118"/>
      <c r="CO31" s="118"/>
      <c r="CP31" s="118"/>
      <c r="CQ31" s="118"/>
      <c r="CR31" s="118"/>
      <c r="CS31" s="118">
        <f>データ!AC7</f>
        <v>206.8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f>データ!DN7</f>
        <v>280</v>
      </c>
      <c r="LI31" s="120"/>
      <c r="LJ31" s="120"/>
      <c r="LK31" s="120"/>
      <c r="LL31" s="120"/>
      <c r="LM31" s="120"/>
      <c r="LN31" s="120"/>
      <c r="LO31" s="120"/>
      <c r="LP31" s="120"/>
      <c r="LQ31" s="120"/>
      <c r="LR31" s="120"/>
      <c r="LS31" s="120"/>
      <c r="LT31" s="120"/>
      <c r="LU31" s="120"/>
      <c r="LV31" s="120"/>
      <c r="LW31" s="120"/>
      <c r="LX31" s="120"/>
      <c r="LY31" s="120"/>
      <c r="LZ31" s="121"/>
      <c r="MA31" s="119">
        <f>データ!DO7</f>
        <v>260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f>データ!BI7</f>
        <v>51.4</v>
      </c>
      <c r="GR52" s="118"/>
      <c r="GS52" s="118"/>
      <c r="GT52" s="118"/>
      <c r="GU52" s="118"/>
      <c r="GV52" s="118"/>
      <c r="GW52" s="118"/>
      <c r="GX52" s="118"/>
      <c r="GY52" s="118"/>
      <c r="GZ52" s="118"/>
      <c r="HA52" s="118"/>
      <c r="HB52" s="118"/>
      <c r="HC52" s="118"/>
      <c r="HD52" s="118"/>
      <c r="HE52" s="118"/>
      <c r="HF52" s="118"/>
      <c r="HG52" s="118"/>
      <c r="HH52" s="118"/>
      <c r="HI52" s="118"/>
      <c r="HJ52" s="118">
        <f>データ!BJ7</f>
        <v>52.2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f>データ!BT7</f>
        <v>303</v>
      </c>
      <c r="LI52" s="125"/>
      <c r="LJ52" s="125"/>
      <c r="LK52" s="125"/>
      <c r="LL52" s="125"/>
      <c r="LM52" s="125"/>
      <c r="LN52" s="125"/>
      <c r="LO52" s="125"/>
      <c r="LP52" s="125"/>
      <c r="LQ52" s="125"/>
      <c r="LR52" s="125"/>
      <c r="LS52" s="125"/>
      <c r="LT52" s="125"/>
      <c r="LU52" s="125"/>
      <c r="LV52" s="125"/>
      <c r="LW52" s="125"/>
      <c r="LX52" s="125"/>
      <c r="LY52" s="125"/>
      <c r="LZ52" s="125"/>
      <c r="MA52" s="125">
        <f>データ!BU7</f>
        <v>766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12611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f>データ!DC7</f>
        <v>1595.9</v>
      </c>
      <c r="LU77" s="120"/>
      <c r="LV77" s="120"/>
      <c r="LW77" s="120"/>
      <c r="LX77" s="120"/>
      <c r="LY77" s="120"/>
      <c r="LZ77" s="120"/>
      <c r="MA77" s="120"/>
      <c r="MB77" s="120"/>
      <c r="MC77" s="120"/>
      <c r="MD77" s="120"/>
      <c r="ME77" s="120"/>
      <c r="MF77" s="120"/>
      <c r="MG77" s="120"/>
      <c r="MH77" s="121"/>
      <c r="MI77" s="119">
        <f>データ!DD7</f>
        <v>640.29999999999995</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LzkXq+JJKGXQfAXxZy8j5GK1RvnfgEXzK9z3xDAZccashiR+PxbUkbJ/GngBWcy++ztQGLzvtqKL5X7665n2Qw==" saltValue="o3iiMJ6PsLjoXnr/ztyi1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93</v>
      </c>
      <c r="AO5" s="59" t="s">
        <v>94</v>
      </c>
      <c r="AP5" s="59" t="s">
        <v>95</v>
      </c>
      <c r="AQ5" s="59" t="s">
        <v>96</v>
      </c>
      <c r="AR5" s="59" t="s">
        <v>97</v>
      </c>
      <c r="AS5" s="59" t="s">
        <v>98</v>
      </c>
      <c r="AT5" s="59" t="s">
        <v>99</v>
      </c>
      <c r="AU5" s="59" t="s">
        <v>89</v>
      </c>
      <c r="AV5" s="59" t="s">
        <v>100</v>
      </c>
      <c r="AW5" s="59" t="s">
        <v>101</v>
      </c>
      <c r="AX5" s="59" t="s">
        <v>102</v>
      </c>
      <c r="AY5" s="59" t="s">
        <v>93</v>
      </c>
      <c r="AZ5" s="59" t="s">
        <v>94</v>
      </c>
      <c r="BA5" s="59" t="s">
        <v>95</v>
      </c>
      <c r="BB5" s="59" t="s">
        <v>96</v>
      </c>
      <c r="BC5" s="59" t="s">
        <v>97</v>
      </c>
      <c r="BD5" s="59" t="s">
        <v>98</v>
      </c>
      <c r="BE5" s="59" t="s">
        <v>99</v>
      </c>
      <c r="BF5" s="59" t="s">
        <v>89</v>
      </c>
      <c r="BG5" s="59" t="s">
        <v>100</v>
      </c>
      <c r="BH5" s="59" t="s">
        <v>91</v>
      </c>
      <c r="BI5" s="59" t="s">
        <v>92</v>
      </c>
      <c r="BJ5" s="59" t="s">
        <v>103</v>
      </c>
      <c r="BK5" s="59" t="s">
        <v>94</v>
      </c>
      <c r="BL5" s="59" t="s">
        <v>95</v>
      </c>
      <c r="BM5" s="59" t="s">
        <v>96</v>
      </c>
      <c r="BN5" s="59" t="s">
        <v>97</v>
      </c>
      <c r="BO5" s="59" t="s">
        <v>98</v>
      </c>
      <c r="BP5" s="59" t="s">
        <v>99</v>
      </c>
      <c r="BQ5" s="59" t="s">
        <v>104</v>
      </c>
      <c r="BR5" s="59" t="s">
        <v>100</v>
      </c>
      <c r="BS5" s="59" t="s">
        <v>91</v>
      </c>
      <c r="BT5" s="59" t="s">
        <v>92</v>
      </c>
      <c r="BU5" s="59" t="s">
        <v>93</v>
      </c>
      <c r="BV5" s="59" t="s">
        <v>94</v>
      </c>
      <c r="BW5" s="59" t="s">
        <v>95</v>
      </c>
      <c r="BX5" s="59" t="s">
        <v>96</v>
      </c>
      <c r="BY5" s="59" t="s">
        <v>97</v>
      </c>
      <c r="BZ5" s="59" t="s">
        <v>98</v>
      </c>
      <c r="CA5" s="59" t="s">
        <v>99</v>
      </c>
      <c r="CB5" s="59" t="s">
        <v>104</v>
      </c>
      <c r="CC5" s="59" t="s">
        <v>100</v>
      </c>
      <c r="CD5" s="59" t="s">
        <v>91</v>
      </c>
      <c r="CE5" s="59" t="s">
        <v>92</v>
      </c>
      <c r="CF5" s="59" t="s">
        <v>93</v>
      </c>
      <c r="CG5" s="59" t="s">
        <v>94</v>
      </c>
      <c r="CH5" s="59" t="s">
        <v>95</v>
      </c>
      <c r="CI5" s="59" t="s">
        <v>96</v>
      </c>
      <c r="CJ5" s="59" t="s">
        <v>97</v>
      </c>
      <c r="CK5" s="59" t="s">
        <v>98</v>
      </c>
      <c r="CL5" s="59" t="s">
        <v>99</v>
      </c>
      <c r="CM5" s="150"/>
      <c r="CN5" s="150"/>
      <c r="CO5" s="59" t="s">
        <v>89</v>
      </c>
      <c r="CP5" s="59" t="s">
        <v>90</v>
      </c>
      <c r="CQ5" s="59" t="s">
        <v>101</v>
      </c>
      <c r="CR5" s="59" t="s">
        <v>92</v>
      </c>
      <c r="CS5" s="59" t="s">
        <v>103</v>
      </c>
      <c r="CT5" s="59" t="s">
        <v>94</v>
      </c>
      <c r="CU5" s="59" t="s">
        <v>95</v>
      </c>
      <c r="CV5" s="59" t="s">
        <v>96</v>
      </c>
      <c r="CW5" s="59" t="s">
        <v>97</v>
      </c>
      <c r="CX5" s="59" t="s">
        <v>98</v>
      </c>
      <c r="CY5" s="59" t="s">
        <v>99</v>
      </c>
      <c r="CZ5" s="59" t="s">
        <v>89</v>
      </c>
      <c r="DA5" s="59" t="s">
        <v>100</v>
      </c>
      <c r="DB5" s="59" t="s">
        <v>101</v>
      </c>
      <c r="DC5" s="59" t="s">
        <v>92</v>
      </c>
      <c r="DD5" s="59" t="s">
        <v>93</v>
      </c>
      <c r="DE5" s="59" t="s">
        <v>94</v>
      </c>
      <c r="DF5" s="59" t="s">
        <v>95</v>
      </c>
      <c r="DG5" s="59" t="s">
        <v>96</v>
      </c>
      <c r="DH5" s="59" t="s">
        <v>97</v>
      </c>
      <c r="DI5" s="59" t="s">
        <v>98</v>
      </c>
      <c r="DJ5" s="59" t="s">
        <v>35</v>
      </c>
      <c r="DK5" s="59" t="s">
        <v>105</v>
      </c>
      <c r="DL5" s="59" t="s">
        <v>100</v>
      </c>
      <c r="DM5" s="59" t="s">
        <v>106</v>
      </c>
      <c r="DN5" s="59" t="s">
        <v>107</v>
      </c>
      <c r="DO5" s="59" t="s">
        <v>93</v>
      </c>
      <c r="DP5" s="59" t="s">
        <v>94</v>
      </c>
      <c r="DQ5" s="59" t="s">
        <v>95</v>
      </c>
      <c r="DR5" s="59" t="s">
        <v>96</v>
      </c>
      <c r="DS5" s="59" t="s">
        <v>97</v>
      </c>
      <c r="DT5" s="59" t="s">
        <v>98</v>
      </c>
      <c r="DU5" s="59" t="s">
        <v>99</v>
      </c>
    </row>
    <row r="6" spans="1:125" s="66" customFormat="1" x14ac:dyDescent="0.15">
      <c r="A6" s="49" t="s">
        <v>108</v>
      </c>
      <c r="B6" s="60">
        <f>B8</f>
        <v>2018</v>
      </c>
      <c r="C6" s="60">
        <f t="shared" ref="C6:X6" si="1">C8</f>
        <v>112330</v>
      </c>
      <c r="D6" s="60">
        <f t="shared" si="1"/>
        <v>47</v>
      </c>
      <c r="E6" s="60">
        <f t="shared" si="1"/>
        <v>14</v>
      </c>
      <c r="F6" s="60">
        <f t="shared" si="1"/>
        <v>0</v>
      </c>
      <c r="G6" s="60">
        <f t="shared" si="1"/>
        <v>2</v>
      </c>
      <c r="H6" s="60" t="str">
        <f>SUBSTITUTE(H8,"　","")</f>
        <v>埼玉県北本市</v>
      </c>
      <c r="I6" s="60" t="str">
        <f t="shared" si="1"/>
        <v>北本市駅東口駐車場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v>
      </c>
      <c r="S6" s="62" t="str">
        <f t="shared" si="1"/>
        <v>駅</v>
      </c>
      <c r="T6" s="62" t="str">
        <f t="shared" si="1"/>
        <v>無</v>
      </c>
      <c r="U6" s="63">
        <f t="shared" si="1"/>
        <v>143</v>
      </c>
      <c r="V6" s="63">
        <f t="shared" si="1"/>
        <v>5</v>
      </c>
      <c r="W6" s="63">
        <f t="shared" si="1"/>
        <v>100</v>
      </c>
      <c r="X6" s="62" t="str">
        <f t="shared" si="1"/>
        <v>導入なし</v>
      </c>
      <c r="Y6" s="64" t="e">
        <f>IF(Y8="-",NA(),Y8)</f>
        <v>#N/A</v>
      </c>
      <c r="Z6" s="64" t="e">
        <f t="shared" ref="Z6:AH6" si="2">IF(Z8="-",NA(),Z8)</f>
        <v>#N/A</v>
      </c>
      <c r="AA6" s="64" t="e">
        <f t="shared" si="2"/>
        <v>#N/A</v>
      </c>
      <c r="AB6" s="64">
        <f t="shared" si="2"/>
        <v>205.9</v>
      </c>
      <c r="AC6" s="64">
        <f t="shared" si="2"/>
        <v>206.8</v>
      </c>
      <c r="AD6" s="64">
        <f t="shared" si="2"/>
        <v>385.5</v>
      </c>
      <c r="AE6" s="64">
        <f t="shared" si="2"/>
        <v>419.4</v>
      </c>
      <c r="AF6" s="64">
        <f t="shared" si="2"/>
        <v>371</v>
      </c>
      <c r="AG6" s="64">
        <f t="shared" si="2"/>
        <v>509.2</v>
      </c>
      <c r="AH6" s="64">
        <f t="shared" si="2"/>
        <v>449.1</v>
      </c>
      <c r="AI6" s="61" t="str">
        <f>IF(AI8="-","",IF(AI8="-","【-】","【"&amp;SUBSTITUTE(TEXT(AI8,"#,##0.0"),"-","△")&amp;"】"))</f>
        <v>【297.1】</v>
      </c>
      <c r="AJ6" s="64" t="e">
        <f>IF(AJ8="-",NA(),AJ8)</f>
        <v>#N/A</v>
      </c>
      <c r="AK6" s="64" t="e">
        <f t="shared" ref="AK6:AS6" si="3">IF(AK8="-",NA(),AK8)</f>
        <v>#N/A</v>
      </c>
      <c r="AL6" s="64" t="e">
        <f t="shared" si="3"/>
        <v>#N/A</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t="e">
        <f>IF(AU8="-",NA(),AU8)</f>
        <v>#N/A</v>
      </c>
      <c r="AV6" s="65" t="e">
        <f t="shared" ref="AV6:BD6" si="4">IF(AV8="-",NA(),AV8)</f>
        <v>#N/A</v>
      </c>
      <c r="AW6" s="65" t="e">
        <f t="shared" si="4"/>
        <v>#N/A</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t="e">
        <f>IF(BF8="-",NA(),BF8)</f>
        <v>#N/A</v>
      </c>
      <c r="BG6" s="64" t="e">
        <f t="shared" ref="BG6:BO6" si="5">IF(BG8="-",NA(),BG8)</f>
        <v>#N/A</v>
      </c>
      <c r="BH6" s="64" t="e">
        <f t="shared" si="5"/>
        <v>#N/A</v>
      </c>
      <c r="BI6" s="64">
        <f t="shared" si="5"/>
        <v>51.4</v>
      </c>
      <c r="BJ6" s="64">
        <f t="shared" si="5"/>
        <v>52.2</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t="e">
        <f>IF(BQ8="-",NA(),BQ8)</f>
        <v>#N/A</v>
      </c>
      <c r="BR6" s="65" t="e">
        <f t="shared" ref="BR6:BZ6" si="6">IF(BR8="-",NA(),BR8)</f>
        <v>#N/A</v>
      </c>
      <c r="BS6" s="65" t="e">
        <f t="shared" si="6"/>
        <v>#N/A</v>
      </c>
      <c r="BT6" s="65">
        <f t="shared" si="6"/>
        <v>303</v>
      </c>
      <c r="BU6" s="65">
        <f t="shared" si="6"/>
        <v>766</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109</v>
      </c>
      <c r="CM6" s="63">
        <f t="shared" ref="CM6:CN6" si="7">CM8</f>
        <v>12611</v>
      </c>
      <c r="CN6" s="63">
        <f t="shared" si="7"/>
        <v>27</v>
      </c>
      <c r="CO6" s="64"/>
      <c r="CP6" s="64"/>
      <c r="CQ6" s="64"/>
      <c r="CR6" s="64"/>
      <c r="CS6" s="64"/>
      <c r="CT6" s="64"/>
      <c r="CU6" s="64"/>
      <c r="CV6" s="64"/>
      <c r="CW6" s="64"/>
      <c r="CX6" s="64"/>
      <c r="CY6" s="61" t="s">
        <v>109</v>
      </c>
      <c r="CZ6" s="64" t="e">
        <f>IF(CZ8="-",NA(),CZ8)</f>
        <v>#N/A</v>
      </c>
      <c r="DA6" s="64" t="e">
        <f t="shared" ref="DA6:DI6" si="8">IF(DA8="-",NA(),DA8)</f>
        <v>#N/A</v>
      </c>
      <c r="DB6" s="64" t="e">
        <f t="shared" si="8"/>
        <v>#N/A</v>
      </c>
      <c r="DC6" s="64">
        <f t="shared" si="8"/>
        <v>1595.9</v>
      </c>
      <c r="DD6" s="64">
        <f t="shared" si="8"/>
        <v>640.29999999999995</v>
      </c>
      <c r="DE6" s="64">
        <f t="shared" si="8"/>
        <v>78.400000000000006</v>
      </c>
      <c r="DF6" s="64">
        <f t="shared" si="8"/>
        <v>70.5</v>
      </c>
      <c r="DG6" s="64">
        <f t="shared" si="8"/>
        <v>59.2</v>
      </c>
      <c r="DH6" s="64">
        <f t="shared" si="8"/>
        <v>62.4</v>
      </c>
      <c r="DI6" s="64">
        <f t="shared" si="8"/>
        <v>82.7</v>
      </c>
      <c r="DJ6" s="61" t="str">
        <f>IF(DJ8="-","",IF(DJ8="-","【-】","【"&amp;SUBSTITUTE(TEXT(DJ8,"#,##0.0"),"-","△")&amp;"】"))</f>
        <v>【103.6】</v>
      </c>
      <c r="DK6" s="64" t="e">
        <f>IF(DK8="-",NA(),DK8)</f>
        <v>#N/A</v>
      </c>
      <c r="DL6" s="64" t="e">
        <f t="shared" ref="DL6:DT6" si="9">IF(DL8="-",NA(),DL8)</f>
        <v>#N/A</v>
      </c>
      <c r="DM6" s="64" t="e">
        <f t="shared" si="9"/>
        <v>#N/A</v>
      </c>
      <c r="DN6" s="64">
        <f t="shared" si="9"/>
        <v>280</v>
      </c>
      <c r="DO6" s="64">
        <f t="shared" si="9"/>
        <v>260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110</v>
      </c>
      <c r="B7" s="60">
        <f t="shared" ref="B7:X7" si="10">B8</f>
        <v>2018</v>
      </c>
      <c r="C7" s="60">
        <f t="shared" si="10"/>
        <v>112330</v>
      </c>
      <c r="D7" s="60">
        <f t="shared" si="10"/>
        <v>47</v>
      </c>
      <c r="E7" s="60">
        <f t="shared" si="10"/>
        <v>14</v>
      </c>
      <c r="F7" s="60">
        <f t="shared" si="10"/>
        <v>0</v>
      </c>
      <c r="G7" s="60">
        <f t="shared" si="10"/>
        <v>2</v>
      </c>
      <c r="H7" s="60" t="str">
        <f t="shared" si="10"/>
        <v>埼玉県　北本市</v>
      </c>
      <c r="I7" s="60" t="str">
        <f t="shared" si="10"/>
        <v>北本市駅東口駐車場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v>
      </c>
      <c r="S7" s="62" t="str">
        <f t="shared" si="10"/>
        <v>駅</v>
      </c>
      <c r="T7" s="62" t="str">
        <f t="shared" si="10"/>
        <v>無</v>
      </c>
      <c r="U7" s="63">
        <f t="shared" si="10"/>
        <v>143</v>
      </c>
      <c r="V7" s="63">
        <f t="shared" si="10"/>
        <v>5</v>
      </c>
      <c r="W7" s="63">
        <f t="shared" si="10"/>
        <v>100</v>
      </c>
      <c r="X7" s="62" t="str">
        <f t="shared" si="10"/>
        <v>導入なし</v>
      </c>
      <c r="Y7" s="64" t="str">
        <f>Y8</f>
        <v>-</v>
      </c>
      <c r="Z7" s="64" t="str">
        <f t="shared" ref="Z7:AH7" si="11">Z8</f>
        <v>-</v>
      </c>
      <c r="AA7" s="64" t="str">
        <f t="shared" si="11"/>
        <v>-</v>
      </c>
      <c r="AB7" s="64">
        <f t="shared" si="11"/>
        <v>205.9</v>
      </c>
      <c r="AC7" s="64">
        <f t="shared" si="11"/>
        <v>206.8</v>
      </c>
      <c r="AD7" s="64">
        <f t="shared" si="11"/>
        <v>385.5</v>
      </c>
      <c r="AE7" s="64">
        <f t="shared" si="11"/>
        <v>419.4</v>
      </c>
      <c r="AF7" s="64">
        <f t="shared" si="11"/>
        <v>371</v>
      </c>
      <c r="AG7" s="64">
        <f t="shared" si="11"/>
        <v>509.2</v>
      </c>
      <c r="AH7" s="64">
        <f t="shared" si="11"/>
        <v>449.1</v>
      </c>
      <c r="AI7" s="61"/>
      <c r="AJ7" s="64" t="str">
        <f>AJ8</f>
        <v>-</v>
      </c>
      <c r="AK7" s="64" t="str">
        <f t="shared" ref="AK7:AS7" si="12">AK8</f>
        <v>-</v>
      </c>
      <c r="AL7" s="64" t="str">
        <f t="shared" si="12"/>
        <v>-</v>
      </c>
      <c r="AM7" s="64">
        <f t="shared" si="12"/>
        <v>0</v>
      </c>
      <c r="AN7" s="64">
        <f t="shared" si="12"/>
        <v>0</v>
      </c>
      <c r="AO7" s="64">
        <f t="shared" si="12"/>
        <v>3.5</v>
      </c>
      <c r="AP7" s="64">
        <f t="shared" si="12"/>
        <v>3.2</v>
      </c>
      <c r="AQ7" s="64">
        <f t="shared" si="12"/>
        <v>2.9</v>
      </c>
      <c r="AR7" s="64">
        <f t="shared" si="12"/>
        <v>6</v>
      </c>
      <c r="AS7" s="64">
        <f t="shared" si="12"/>
        <v>3.8</v>
      </c>
      <c r="AT7" s="61"/>
      <c r="AU7" s="65" t="str">
        <f>AU8</f>
        <v>-</v>
      </c>
      <c r="AV7" s="65" t="str">
        <f t="shared" ref="AV7:BD7" si="13">AV8</f>
        <v>-</v>
      </c>
      <c r="AW7" s="65" t="str">
        <f t="shared" si="13"/>
        <v>-</v>
      </c>
      <c r="AX7" s="65">
        <f t="shared" si="13"/>
        <v>0</v>
      </c>
      <c r="AY7" s="65">
        <f t="shared" si="13"/>
        <v>0</v>
      </c>
      <c r="AZ7" s="65">
        <f t="shared" si="13"/>
        <v>23</v>
      </c>
      <c r="BA7" s="65">
        <f t="shared" si="13"/>
        <v>22</v>
      </c>
      <c r="BB7" s="65">
        <f t="shared" si="13"/>
        <v>16</v>
      </c>
      <c r="BC7" s="65">
        <f t="shared" si="13"/>
        <v>21</v>
      </c>
      <c r="BD7" s="65">
        <f t="shared" si="13"/>
        <v>17</v>
      </c>
      <c r="BE7" s="63"/>
      <c r="BF7" s="64" t="str">
        <f>BF8</f>
        <v>-</v>
      </c>
      <c r="BG7" s="64" t="str">
        <f t="shared" ref="BG7:BO7" si="14">BG8</f>
        <v>-</v>
      </c>
      <c r="BH7" s="64" t="str">
        <f t="shared" si="14"/>
        <v>-</v>
      </c>
      <c r="BI7" s="64">
        <f t="shared" si="14"/>
        <v>51.4</v>
      </c>
      <c r="BJ7" s="64">
        <f t="shared" si="14"/>
        <v>52.2</v>
      </c>
      <c r="BK7" s="64">
        <f t="shared" si="14"/>
        <v>40.700000000000003</v>
      </c>
      <c r="BL7" s="64">
        <f t="shared" si="14"/>
        <v>38.200000000000003</v>
      </c>
      <c r="BM7" s="64">
        <f t="shared" si="14"/>
        <v>34.6</v>
      </c>
      <c r="BN7" s="64">
        <f t="shared" si="14"/>
        <v>37.6</v>
      </c>
      <c r="BO7" s="64">
        <f t="shared" si="14"/>
        <v>33.200000000000003</v>
      </c>
      <c r="BP7" s="61"/>
      <c r="BQ7" s="65" t="str">
        <f>BQ8</f>
        <v>-</v>
      </c>
      <c r="BR7" s="65" t="str">
        <f t="shared" ref="BR7:BZ7" si="15">BR8</f>
        <v>-</v>
      </c>
      <c r="BS7" s="65" t="str">
        <f t="shared" si="15"/>
        <v>-</v>
      </c>
      <c r="BT7" s="65">
        <f t="shared" si="15"/>
        <v>303</v>
      </c>
      <c r="BU7" s="65">
        <f t="shared" si="15"/>
        <v>766</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109</v>
      </c>
      <c r="CL7" s="61"/>
      <c r="CM7" s="63">
        <f>CM8</f>
        <v>12611</v>
      </c>
      <c r="CN7" s="63">
        <f>CN8</f>
        <v>27</v>
      </c>
      <c r="CO7" s="64" t="s">
        <v>111</v>
      </c>
      <c r="CP7" s="64" t="s">
        <v>111</v>
      </c>
      <c r="CQ7" s="64" t="s">
        <v>111</v>
      </c>
      <c r="CR7" s="64" t="s">
        <v>111</v>
      </c>
      <c r="CS7" s="64" t="s">
        <v>111</v>
      </c>
      <c r="CT7" s="64" t="s">
        <v>111</v>
      </c>
      <c r="CU7" s="64" t="s">
        <v>111</v>
      </c>
      <c r="CV7" s="64" t="s">
        <v>111</v>
      </c>
      <c r="CW7" s="64" t="s">
        <v>111</v>
      </c>
      <c r="CX7" s="64" t="s">
        <v>109</v>
      </c>
      <c r="CY7" s="61"/>
      <c r="CZ7" s="64" t="str">
        <f>CZ8</f>
        <v>-</v>
      </c>
      <c r="DA7" s="64" t="str">
        <f t="shared" ref="DA7:DI7" si="16">DA8</f>
        <v>-</v>
      </c>
      <c r="DB7" s="64" t="str">
        <f t="shared" si="16"/>
        <v>-</v>
      </c>
      <c r="DC7" s="64">
        <f t="shared" si="16"/>
        <v>1595.9</v>
      </c>
      <c r="DD7" s="64">
        <f t="shared" si="16"/>
        <v>640.29999999999995</v>
      </c>
      <c r="DE7" s="64">
        <f t="shared" si="16"/>
        <v>78.400000000000006</v>
      </c>
      <c r="DF7" s="64">
        <f t="shared" si="16"/>
        <v>70.5</v>
      </c>
      <c r="DG7" s="64">
        <f t="shared" si="16"/>
        <v>59.2</v>
      </c>
      <c r="DH7" s="64">
        <f t="shared" si="16"/>
        <v>62.4</v>
      </c>
      <c r="DI7" s="64">
        <f t="shared" si="16"/>
        <v>82.7</v>
      </c>
      <c r="DJ7" s="61"/>
      <c r="DK7" s="64" t="str">
        <f>DK8</f>
        <v>-</v>
      </c>
      <c r="DL7" s="64" t="str">
        <f t="shared" ref="DL7:DT7" si="17">DL8</f>
        <v>-</v>
      </c>
      <c r="DM7" s="64" t="str">
        <f t="shared" si="17"/>
        <v>-</v>
      </c>
      <c r="DN7" s="64">
        <f t="shared" si="17"/>
        <v>280</v>
      </c>
      <c r="DO7" s="64">
        <f t="shared" si="17"/>
        <v>260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112330</v>
      </c>
      <c r="D8" s="67">
        <v>47</v>
      </c>
      <c r="E8" s="67">
        <v>14</v>
      </c>
      <c r="F8" s="67">
        <v>0</v>
      </c>
      <c r="G8" s="67">
        <v>2</v>
      </c>
      <c r="H8" s="67" t="s">
        <v>112</v>
      </c>
      <c r="I8" s="67" t="s">
        <v>113</v>
      </c>
      <c r="J8" s="67" t="s">
        <v>114</v>
      </c>
      <c r="K8" s="67" t="s">
        <v>115</v>
      </c>
      <c r="L8" s="67" t="s">
        <v>116</v>
      </c>
      <c r="M8" s="67" t="s">
        <v>117</v>
      </c>
      <c r="N8" s="67" t="s">
        <v>118</v>
      </c>
      <c r="O8" s="68" t="s">
        <v>119</v>
      </c>
      <c r="P8" s="69" t="s">
        <v>120</v>
      </c>
      <c r="Q8" s="69" t="s">
        <v>121</v>
      </c>
      <c r="R8" s="70">
        <v>1</v>
      </c>
      <c r="S8" s="69" t="s">
        <v>122</v>
      </c>
      <c r="T8" s="69" t="s">
        <v>123</v>
      </c>
      <c r="U8" s="70">
        <v>143</v>
      </c>
      <c r="V8" s="70">
        <v>5</v>
      </c>
      <c r="W8" s="70">
        <v>100</v>
      </c>
      <c r="X8" s="69" t="s">
        <v>124</v>
      </c>
      <c r="Y8" s="71" t="s">
        <v>116</v>
      </c>
      <c r="Z8" s="71" t="s">
        <v>116</v>
      </c>
      <c r="AA8" s="71" t="s">
        <v>116</v>
      </c>
      <c r="AB8" s="71">
        <v>205.9</v>
      </c>
      <c r="AC8" s="71">
        <v>206.8</v>
      </c>
      <c r="AD8" s="71">
        <v>385.5</v>
      </c>
      <c r="AE8" s="71">
        <v>419.4</v>
      </c>
      <c r="AF8" s="71">
        <v>371</v>
      </c>
      <c r="AG8" s="71">
        <v>509.2</v>
      </c>
      <c r="AH8" s="71">
        <v>449.1</v>
      </c>
      <c r="AI8" s="68">
        <v>297.10000000000002</v>
      </c>
      <c r="AJ8" s="71" t="s">
        <v>116</v>
      </c>
      <c r="AK8" s="71" t="s">
        <v>116</v>
      </c>
      <c r="AL8" s="71" t="s">
        <v>116</v>
      </c>
      <c r="AM8" s="71">
        <v>0</v>
      </c>
      <c r="AN8" s="71">
        <v>0</v>
      </c>
      <c r="AO8" s="71">
        <v>3.5</v>
      </c>
      <c r="AP8" s="71">
        <v>3.2</v>
      </c>
      <c r="AQ8" s="71">
        <v>2.9</v>
      </c>
      <c r="AR8" s="71">
        <v>6</v>
      </c>
      <c r="AS8" s="71">
        <v>3.8</v>
      </c>
      <c r="AT8" s="68">
        <v>5.3</v>
      </c>
      <c r="AU8" s="72" t="s">
        <v>116</v>
      </c>
      <c r="AV8" s="72" t="s">
        <v>116</v>
      </c>
      <c r="AW8" s="72" t="s">
        <v>116</v>
      </c>
      <c r="AX8" s="72">
        <v>0</v>
      </c>
      <c r="AY8" s="72">
        <v>0</v>
      </c>
      <c r="AZ8" s="72">
        <v>23</v>
      </c>
      <c r="BA8" s="72">
        <v>22</v>
      </c>
      <c r="BB8" s="72">
        <v>16</v>
      </c>
      <c r="BC8" s="72">
        <v>21</v>
      </c>
      <c r="BD8" s="72">
        <v>17</v>
      </c>
      <c r="BE8" s="72">
        <v>30</v>
      </c>
      <c r="BF8" s="71" t="s">
        <v>116</v>
      </c>
      <c r="BG8" s="71" t="s">
        <v>116</v>
      </c>
      <c r="BH8" s="71" t="s">
        <v>116</v>
      </c>
      <c r="BI8" s="71">
        <v>51.4</v>
      </c>
      <c r="BJ8" s="71">
        <v>52.2</v>
      </c>
      <c r="BK8" s="71">
        <v>40.700000000000003</v>
      </c>
      <c r="BL8" s="71">
        <v>38.200000000000003</v>
      </c>
      <c r="BM8" s="71">
        <v>34.6</v>
      </c>
      <c r="BN8" s="71">
        <v>37.6</v>
      </c>
      <c r="BO8" s="71">
        <v>33.200000000000003</v>
      </c>
      <c r="BP8" s="68">
        <v>26.3</v>
      </c>
      <c r="BQ8" s="72" t="s">
        <v>116</v>
      </c>
      <c r="BR8" s="72" t="s">
        <v>116</v>
      </c>
      <c r="BS8" s="72" t="s">
        <v>116</v>
      </c>
      <c r="BT8" s="73">
        <v>303</v>
      </c>
      <c r="BU8" s="73">
        <v>766</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12611</v>
      </c>
      <c r="CN8" s="70">
        <v>27</v>
      </c>
      <c r="CO8" s="71" t="s">
        <v>116</v>
      </c>
      <c r="CP8" s="71" t="s">
        <v>116</v>
      </c>
      <c r="CQ8" s="71" t="s">
        <v>116</v>
      </c>
      <c r="CR8" s="71" t="s">
        <v>116</v>
      </c>
      <c r="CS8" s="71" t="s">
        <v>116</v>
      </c>
      <c r="CT8" s="71" t="s">
        <v>116</v>
      </c>
      <c r="CU8" s="71" t="s">
        <v>116</v>
      </c>
      <c r="CV8" s="71" t="s">
        <v>116</v>
      </c>
      <c r="CW8" s="71" t="s">
        <v>116</v>
      </c>
      <c r="CX8" s="71" t="s">
        <v>116</v>
      </c>
      <c r="CY8" s="68" t="s">
        <v>116</v>
      </c>
      <c r="CZ8" s="71" t="s">
        <v>116</v>
      </c>
      <c r="DA8" s="71" t="s">
        <v>116</v>
      </c>
      <c r="DB8" s="71" t="s">
        <v>116</v>
      </c>
      <c r="DC8" s="71">
        <v>1595.9</v>
      </c>
      <c r="DD8" s="71">
        <v>640.29999999999995</v>
      </c>
      <c r="DE8" s="71">
        <v>78.400000000000006</v>
      </c>
      <c r="DF8" s="71">
        <v>70.5</v>
      </c>
      <c r="DG8" s="71">
        <v>59.2</v>
      </c>
      <c r="DH8" s="71">
        <v>62.4</v>
      </c>
      <c r="DI8" s="71">
        <v>82.7</v>
      </c>
      <c r="DJ8" s="68">
        <v>103.6</v>
      </c>
      <c r="DK8" s="71" t="s">
        <v>116</v>
      </c>
      <c r="DL8" s="71" t="s">
        <v>116</v>
      </c>
      <c r="DM8" s="71" t="s">
        <v>116</v>
      </c>
      <c r="DN8" s="71">
        <v>280</v>
      </c>
      <c r="DO8" s="71">
        <v>260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2020-01-28T05:33:35Z</cp:lastPrinted>
  <dcterms:created xsi:type="dcterms:W3CDTF">2019-12-05T07:20:58Z</dcterms:created>
  <dcterms:modified xsi:type="dcterms:W3CDTF">2020-01-28T05:36:14Z</dcterms:modified>
  <cp:category/>
</cp:coreProperties>
</file>