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1158\Desktop\29北本市\【経営比較分析表】2018_112330_47_140\"/>
    </mc:Choice>
  </mc:AlternateContent>
  <workbookProtection workbookAlgorithmName="SHA-512" workbookHashValue="dPH3TXld8cRX+IeiVh5fZA2QX0V9nAh9NKOlXzTGT0RcXYZTGXn7fX2RFUF6wSVnx+kiOw0gw7OtwfvyMxd+Pw==" workbookSaltValue="9kP1klLpMB3qZg69uFrO/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BZ76" i="4"/>
  <c r="IT76" i="4"/>
  <c r="CS30" i="4"/>
  <c r="MA51" i="4"/>
  <c r="C11" i="5"/>
  <c r="D11" i="5"/>
  <c r="E11" i="5"/>
  <c r="B11" i="5"/>
  <c r="BZ30" i="4" l="1"/>
  <c r="BK76" i="4"/>
  <c r="LH51" i="4"/>
  <c r="LT76" i="4"/>
  <c r="GQ51" i="4"/>
  <c r="IE76" i="4"/>
  <c r="GQ30" i="4"/>
  <c r="LH30" i="4"/>
  <c r="BZ51" i="4"/>
  <c r="BG51" i="4"/>
  <c r="BG30" i="4"/>
  <c r="AV76" i="4"/>
  <c r="KO30" i="4"/>
  <c r="HP76" i="4"/>
  <c r="KO51" i="4"/>
  <c r="LE76" i="4"/>
  <c r="FX51" i="4"/>
  <c r="FX30" i="4"/>
  <c r="KP76" i="4"/>
  <c r="HA76" i="4"/>
  <c r="AN51" i="4"/>
  <c r="FE30" i="4"/>
  <c r="AN30" i="4"/>
  <c r="AG76" i="4"/>
  <c r="JV51" i="4"/>
  <c r="FE51" i="4"/>
  <c r="JV30" i="4"/>
  <c r="KA76" i="4"/>
  <c r="EL51" i="4"/>
  <c r="JC30" i="4"/>
  <c r="GL76" i="4"/>
  <c r="U51" i="4"/>
  <c r="U30" i="4"/>
  <c r="EL30" i="4"/>
  <c r="R76" i="4"/>
  <c r="JC51"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<sst xmlns="http://schemas.openxmlformats.org/spreadsheetml/2006/main" count="278" uniqueCount="132">
  <si>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</si>
  <si>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</si>
  <si>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</si>
  <si>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</si>
  <si>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</si>
  <si>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</si>
  <si>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</si>
  <si>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</si>
  <si>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</si>
  <si>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</si>
  <si>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</si>
  <si>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</si>
  <si>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</si>
  <si>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</si>
  <si>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</si>
  <si>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</si>
  <si>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</si>
  <si>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</si>
  <si>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</si>
  <si>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</si>
  <si>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</si>
  <si>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</si>
  <si>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</si>
  <si>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</si>
  <si>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</si>
  <si>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</si>
  <si>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</si>
  <si>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</si>
  <si>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</si>
  <si>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</si>
  <si>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</si>
  <si>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</si>
  <si>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</si>
  <si>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</si>
  <si>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</si>
  <si>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</si>
  <si>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</si>
  <si>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</si>
  <si>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</si>
  <si>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</si>
  <si>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</si>
  <si>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</si>
  <si>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</si>
  <si>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</si>
  <si>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</si>
  <si>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</si>
  <si>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</si>
  <si>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</si>
  <si>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</si>
  <si>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</si>
  <si>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</si>
  <si>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</si>
  <si>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</si>
  <si>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</si>
  <si>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</si>
  <si>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</si>
  <si>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</si>
  <si>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</si>
  <si>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</si>
  <si>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</si>
  <si>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</si>
  <si>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</si>
  <si>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</si>
  <si>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</si>
  <si>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</si>
  <si>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</si>
  <si>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</si>
  <si>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</si>
  <si>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</si>
  <si>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</si>
  <si>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</si>
  <si>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</si>
  <si>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</si>
  <si>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</si>
  <si>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</si>
  <si>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</si>
  <si>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</si>
  <si>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</si>
  <si>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</si>
  <si>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</si>
  <si>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</si>
  <si>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</si>
  <si>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</si>
  <si>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</si>
  <si>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</si>
  <si>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</si>
  <si>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</si>
  <si>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</si>
  <si>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</si>
  <si>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</si>
  <si>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</si>
  <si>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</si>
  <si>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</si>
  <si>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</si>
  <si>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</si>
  <si>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</si>
  <si>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</si>
  <si>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</si>
  <si>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</si>
  <si>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</si>
  <si>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</si>
  <si>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</si>
  <si>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</si>
  <si>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</si>
  <si>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</si>
  <si>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</si>
  <si>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</si>
  <si>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</si>
  <si>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</si>
  <si>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</si>
  <si>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埼玉県　北本市</t>
  </si>
  <si>
    <t>北本市駅西口駐車場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</si>
  <si>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</si>
  <si>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</si>
  <si>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</si>
  <si>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</si>
  <si>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</si>
  <si>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</si>
  <si>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</si>
  <si>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</si>
  <si>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</si>
  <si>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</si>
  <si>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</si>
  <si>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</si>
  <si>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</si>
  <si>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</si>
  <si>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</si>
  <si>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</si>
  <si>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⑥有形固定資産減価償却率については、当施設は地方公営企業法非適用事業であるため、指標は算出されません。
➆敷地の地価については、固定資産台帳等によるものです。
⑧設備投資見込額については、平成25年に設置された施設のため、小規模な修繕料の見込額となっています。
⑨累積欠損金比率については、当施設は地方公営企業法非適用事業であるため、指標は算出されません。
⑩企業債残高対料金収入比率について、当施設は企業債残高がないため指標は算出されません。</t>
    <phoneticPr fontId="5"/>
  </si>
  <si>
    <t xml:space="preserve">当施設については、北本駅西口駅前広場改修工事と併せ、駅周辺の店舗利用及び駅利用者、通勤通学の送迎時の駐車場として利便性向上を図るため設置されたものです。
収益等の状況については、これまで収益的収支比率は100％を超えており、安定していると見受けられます。利用の状況として稼働率も高い状況にあることから適正な運用ができています。
また、駐車開始から30分無料としているため短時間（30分以内）での駐車場利用が多いため、収益的収支比率は類似施設平均を下回っていますが、目的である駅周辺の店舗利用及び駅利用者、通勤通学の送迎時の駐車場として市民の利便性向上に寄与しているものと考えられます。
</t>
    <phoneticPr fontId="5"/>
  </si>
  <si>
    <t xml:space="preserve">➀収益的収支比率は、100％を超えており、健全性は確保されていると考えられます。
②他会計補助金③駐車台数一台当たりの他会計補助金については、他会計から補助金を繰り入れていないため０となり、独立採算による運営を果たしています。
④売上高GOP比率については、当施設は類似施設平均を超え、施設の営業に関する収益率は高いと判断できます。
➄EBITDAとは、純利益から減価償却費などの影響を排除した指標であり、当施設については、類似施設平均以下となっています。さらなる利用者増に向け対策が必要であると考えています。
</t>
    <rPh sb="232" eb="235">
      <t>リヨウシャ</t>
    </rPh>
    <rPh sb="235" eb="236">
      <t>ゾウ</t>
    </rPh>
    <rPh sb="237" eb="238">
      <t>ム</t>
    </rPh>
    <rPh sb="239" eb="241">
      <t>タイサク</t>
    </rPh>
    <rPh sb="242" eb="244">
      <t>ヒツヨウ</t>
    </rPh>
    <rPh sb="248" eb="249">
      <t>カンガ</t>
    </rPh>
    <phoneticPr fontId="5"/>
  </si>
  <si>
    <t>⑪稼働率について、当施設は、類似施設平均を大きく上回っており、駐車場施設としての需要は大きいと判断されます。当施設は、駅周辺の店舗利用及び駅利用者、通勤通学の送迎時の駐車場として設置されたものであり、駐車開始から30分無料としているため短時間（30分以内）での駐車場利用が多いことから稼働率も高く、増加傾向にあるため、施設の利用状況は良好であると判断できます。</t>
    <rPh sb="149" eb="151">
      <t>ゾウカ</t>
    </rPh>
    <rPh sb="151" eb="153">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</si>
</sst>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359.1</c:v>
                </c:pt>
                <c:pt idx="1">
                  <c:v>289.10000000000002</c:v>
                </c:pt>
                <c:pt idx="2">
                  <c:v>318.8</c:v>
                </c:pt>
                <c:pt idx="3">
                  <c:v>355.6</c:v>
                </c:pt>
                <c:pt idx="4">
                  <c:v>352.8</c:v>
                </c:pt>
              </c:numCache>
            </c:numRef>
          </c:val>
          <c:extLst>
            <c:ext xmlns:c16="http://schemas.microsoft.com/office/drawing/2014/chart" uri="{C3380CC4-5D6E-409C-BE32-E72D297353CC}">
              <c16:uniqueId val="{00000000-3D3D-43AD-AB9E-C77B5C230B9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3D3D-43AD-AB9E-C77B5C230B9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EA-4334-91A8-83D6EA5D18C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E6EA-4334-91A8-83D6EA5D18C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8C7-4BE2-B95A-EFCAE9D634B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C7-4BE2-B95A-EFCAE9D634B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A69-44AC-8F2B-8705FE56D5E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69-44AC-8F2B-8705FE56D5E5}"/>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3F6-4BC1-97B7-5CA78C8F25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43F6-4BC1-97B7-5CA78C8F2565}"/>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A12-45CB-9033-5E3B544A7F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1A12-45CB-9033-5E3B544A7F36}"/>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2250</c:v>
                </c:pt>
                <c:pt idx="1">
                  <c:v>2130</c:v>
                </c:pt>
                <c:pt idx="2">
                  <c:v>2400</c:v>
                </c:pt>
                <c:pt idx="3">
                  <c:v>2550</c:v>
                </c:pt>
                <c:pt idx="4">
                  <c:v>2570</c:v>
                </c:pt>
              </c:numCache>
            </c:numRef>
          </c:val>
          <c:extLst>
            <c:ext xmlns:c16="http://schemas.microsoft.com/office/drawing/2014/chart" uri="{C3380CC4-5D6E-409C-BE32-E72D297353CC}">
              <c16:uniqueId val="{00000000-20F9-4D13-9FC8-157DD56F4A4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20F9-4D13-9FC8-157DD56F4A4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72.099999999999994</c:v>
                </c:pt>
                <c:pt idx="1">
                  <c:v>66.400000000000006</c:v>
                </c:pt>
                <c:pt idx="2">
                  <c:v>68.599999999999994</c:v>
                </c:pt>
                <c:pt idx="3">
                  <c:v>71.900000000000006</c:v>
                </c:pt>
                <c:pt idx="4">
                  <c:v>71.7</c:v>
                </c:pt>
              </c:numCache>
            </c:numRef>
          </c:val>
          <c:extLst>
            <c:ext xmlns:c16="http://schemas.microsoft.com/office/drawing/2014/chart" uri="{C3380CC4-5D6E-409C-BE32-E72D297353CC}">
              <c16:uniqueId val="{00000000-1C9B-4175-9C56-0E65D750D1D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1C9B-4175-9C56-0E65D750D1D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2417</c:v>
                </c:pt>
                <c:pt idx="1">
                  <c:v>1847</c:v>
                </c:pt>
                <c:pt idx="2">
                  <c:v>2041</c:v>
                </c:pt>
                <c:pt idx="3">
                  <c:v>2446</c:v>
                </c:pt>
                <c:pt idx="4">
                  <c:v>2397</c:v>
                </c:pt>
              </c:numCache>
            </c:numRef>
          </c:val>
          <c:extLst>
            <c:ext xmlns:c16="http://schemas.microsoft.com/office/drawing/2014/chart" uri="{C3380CC4-5D6E-409C-BE32-E72D297353CC}">
              <c16:uniqueId val="{00000000-7D33-41A9-A3D2-EBC952F758A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7D33-41A9-A3D2-EBC952F758A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埼玉県北本市　北本市駅西口駐車場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359.1</v>
      </c>
      <c r="V31" s="118"/>
      <c r="W31" s="118"/>
      <c r="X31" s="118"/>
      <c r="Y31" s="118"/>
      <c r="Z31" s="118"/>
      <c r="AA31" s="118"/>
      <c r="AB31" s="118"/>
      <c r="AC31" s="118"/>
      <c r="AD31" s="118"/>
      <c r="AE31" s="118"/>
      <c r="AF31" s="118"/>
      <c r="AG31" s="118"/>
      <c r="AH31" s="118"/>
      <c r="AI31" s="118"/>
      <c r="AJ31" s="118"/>
      <c r="AK31" s="118"/>
      <c r="AL31" s="118"/>
      <c r="AM31" s="118"/>
      <c r="AN31" s="118">
        <f>データ!Z7</f>
        <v>289.10000000000002</v>
      </c>
      <c r="AO31" s="118"/>
      <c r="AP31" s="118"/>
      <c r="AQ31" s="118"/>
      <c r="AR31" s="118"/>
      <c r="AS31" s="118"/>
      <c r="AT31" s="118"/>
      <c r="AU31" s="118"/>
      <c r="AV31" s="118"/>
      <c r="AW31" s="118"/>
      <c r="AX31" s="118"/>
      <c r="AY31" s="118"/>
      <c r="AZ31" s="118"/>
      <c r="BA31" s="118"/>
      <c r="BB31" s="118"/>
      <c r="BC31" s="118"/>
      <c r="BD31" s="118"/>
      <c r="BE31" s="118"/>
      <c r="BF31" s="118"/>
      <c r="BG31" s="118">
        <f>データ!AA7</f>
        <v>318.8</v>
      </c>
      <c r="BH31" s="118"/>
      <c r="BI31" s="118"/>
      <c r="BJ31" s="118"/>
      <c r="BK31" s="118"/>
      <c r="BL31" s="118"/>
      <c r="BM31" s="118"/>
      <c r="BN31" s="118"/>
      <c r="BO31" s="118"/>
      <c r="BP31" s="118"/>
      <c r="BQ31" s="118"/>
      <c r="BR31" s="118"/>
      <c r="BS31" s="118"/>
      <c r="BT31" s="118"/>
      <c r="BU31" s="118"/>
      <c r="BV31" s="118"/>
      <c r="BW31" s="118"/>
      <c r="BX31" s="118"/>
      <c r="BY31" s="118"/>
      <c r="BZ31" s="118">
        <f>データ!AB7</f>
        <v>355.6</v>
      </c>
      <c r="CA31" s="118"/>
      <c r="CB31" s="118"/>
      <c r="CC31" s="118"/>
      <c r="CD31" s="118"/>
      <c r="CE31" s="118"/>
      <c r="CF31" s="118"/>
      <c r="CG31" s="118"/>
      <c r="CH31" s="118"/>
      <c r="CI31" s="118"/>
      <c r="CJ31" s="118"/>
      <c r="CK31" s="118"/>
      <c r="CL31" s="118"/>
      <c r="CM31" s="118"/>
      <c r="CN31" s="118"/>
      <c r="CO31" s="118"/>
      <c r="CP31" s="118"/>
      <c r="CQ31" s="118"/>
      <c r="CR31" s="118"/>
      <c r="CS31" s="118">
        <f>データ!AC7</f>
        <v>352.8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2250</v>
      </c>
      <c r="JD31" s="120"/>
      <c r="JE31" s="120"/>
      <c r="JF31" s="120"/>
      <c r="JG31" s="120"/>
      <c r="JH31" s="120"/>
      <c r="JI31" s="120"/>
      <c r="JJ31" s="120"/>
      <c r="JK31" s="120"/>
      <c r="JL31" s="120"/>
      <c r="JM31" s="120"/>
      <c r="JN31" s="120"/>
      <c r="JO31" s="120"/>
      <c r="JP31" s="120"/>
      <c r="JQ31" s="120"/>
      <c r="JR31" s="120"/>
      <c r="JS31" s="120"/>
      <c r="JT31" s="120"/>
      <c r="JU31" s="121"/>
      <c r="JV31" s="119">
        <f>データ!DL7</f>
        <v>2130</v>
      </c>
      <c r="JW31" s="120"/>
      <c r="JX31" s="120"/>
      <c r="JY31" s="120"/>
      <c r="JZ31" s="120"/>
      <c r="KA31" s="120"/>
      <c r="KB31" s="120"/>
      <c r="KC31" s="120"/>
      <c r="KD31" s="120"/>
      <c r="KE31" s="120"/>
      <c r="KF31" s="120"/>
      <c r="KG31" s="120"/>
      <c r="KH31" s="120"/>
      <c r="KI31" s="120"/>
      <c r="KJ31" s="120"/>
      <c r="KK31" s="120"/>
      <c r="KL31" s="120"/>
      <c r="KM31" s="120"/>
      <c r="KN31" s="121"/>
      <c r="KO31" s="119">
        <f>データ!DM7</f>
        <v>2400</v>
      </c>
      <c r="KP31" s="120"/>
      <c r="KQ31" s="120"/>
      <c r="KR31" s="120"/>
      <c r="KS31" s="120"/>
      <c r="KT31" s="120"/>
      <c r="KU31" s="120"/>
      <c r="KV31" s="120"/>
      <c r="KW31" s="120"/>
      <c r="KX31" s="120"/>
      <c r="KY31" s="120"/>
      <c r="KZ31" s="120"/>
      <c r="LA31" s="120"/>
      <c r="LB31" s="120"/>
      <c r="LC31" s="120"/>
      <c r="LD31" s="120"/>
      <c r="LE31" s="120"/>
      <c r="LF31" s="120"/>
      <c r="LG31" s="121"/>
      <c r="LH31" s="119">
        <f>データ!DN7</f>
        <v>2550</v>
      </c>
      <c r="LI31" s="120"/>
      <c r="LJ31" s="120"/>
      <c r="LK31" s="120"/>
      <c r="LL31" s="120"/>
      <c r="LM31" s="120"/>
      <c r="LN31" s="120"/>
      <c r="LO31" s="120"/>
      <c r="LP31" s="120"/>
      <c r="LQ31" s="120"/>
      <c r="LR31" s="120"/>
      <c r="LS31" s="120"/>
      <c r="LT31" s="120"/>
      <c r="LU31" s="120"/>
      <c r="LV31" s="120"/>
      <c r="LW31" s="120"/>
      <c r="LX31" s="120"/>
      <c r="LY31" s="120"/>
      <c r="LZ31" s="121"/>
      <c r="MA31" s="119">
        <f>データ!DO7</f>
        <v>2570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72.099999999999994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66.400000000000006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68.599999999999994</v>
      </c>
      <c r="FY52" s="118"/>
      <c r="FZ52" s="118"/>
      <c r="GA52" s="118"/>
      <c r="GB52" s="118"/>
      <c r="GC52" s="118"/>
      <c r="GD52" s="118"/>
      <c r="GE52" s="118"/>
      <c r="GF52" s="118"/>
      <c r="GG52" s="118"/>
      <c r="GH52" s="118"/>
      <c r="GI52" s="118"/>
      <c r="GJ52" s="118"/>
      <c r="GK52" s="118"/>
      <c r="GL52" s="118"/>
      <c r="GM52" s="118"/>
      <c r="GN52" s="118"/>
      <c r="GO52" s="118"/>
      <c r="GP52" s="118"/>
      <c r="GQ52" s="118">
        <f>データ!BI7</f>
        <v>71.900000000000006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71.7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2417</v>
      </c>
      <c r="JD52" s="125"/>
      <c r="JE52" s="125"/>
      <c r="JF52" s="125"/>
      <c r="JG52" s="125"/>
      <c r="JH52" s="125"/>
      <c r="JI52" s="125"/>
      <c r="JJ52" s="125"/>
      <c r="JK52" s="125"/>
      <c r="JL52" s="125"/>
      <c r="JM52" s="125"/>
      <c r="JN52" s="125"/>
      <c r="JO52" s="125"/>
      <c r="JP52" s="125"/>
      <c r="JQ52" s="125"/>
      <c r="JR52" s="125"/>
      <c r="JS52" s="125"/>
      <c r="JT52" s="125"/>
      <c r="JU52" s="125"/>
      <c r="JV52" s="125">
        <f>データ!BR7</f>
        <v>1847</v>
      </c>
      <c r="JW52" s="125"/>
      <c r="JX52" s="125"/>
      <c r="JY52" s="125"/>
      <c r="JZ52" s="125"/>
      <c r="KA52" s="125"/>
      <c r="KB52" s="125"/>
      <c r="KC52" s="125"/>
      <c r="KD52" s="125"/>
      <c r="KE52" s="125"/>
      <c r="KF52" s="125"/>
      <c r="KG52" s="125"/>
      <c r="KH52" s="125"/>
      <c r="KI52" s="125"/>
      <c r="KJ52" s="125"/>
      <c r="KK52" s="125"/>
      <c r="KL52" s="125"/>
      <c r="KM52" s="125"/>
      <c r="KN52" s="125"/>
      <c r="KO52" s="125">
        <f>データ!BS7</f>
        <v>2041</v>
      </c>
      <c r="KP52" s="125"/>
      <c r="KQ52" s="125"/>
      <c r="KR52" s="125"/>
      <c r="KS52" s="125"/>
      <c r="KT52" s="125"/>
      <c r="KU52" s="125"/>
      <c r="KV52" s="125"/>
      <c r="KW52" s="125"/>
      <c r="KX52" s="125"/>
      <c r="KY52" s="125"/>
      <c r="KZ52" s="125"/>
      <c r="LA52" s="125"/>
      <c r="LB52" s="125"/>
      <c r="LC52" s="125"/>
      <c r="LD52" s="125"/>
      <c r="LE52" s="125"/>
      <c r="LF52" s="125"/>
      <c r="LG52" s="125"/>
      <c r="LH52" s="125">
        <f>データ!BT7</f>
        <v>2446</v>
      </c>
      <c r="LI52" s="125"/>
      <c r="LJ52" s="125"/>
      <c r="LK52" s="125"/>
      <c r="LL52" s="125"/>
      <c r="LM52" s="125"/>
      <c r="LN52" s="125"/>
      <c r="LO52" s="125"/>
      <c r="LP52" s="125"/>
      <c r="LQ52" s="125"/>
      <c r="LR52" s="125"/>
      <c r="LS52" s="125"/>
      <c r="LT52" s="125"/>
      <c r="LU52" s="125"/>
      <c r="LV52" s="125"/>
      <c r="LW52" s="125"/>
      <c r="LX52" s="125"/>
      <c r="LY52" s="125"/>
      <c r="LZ52" s="125"/>
      <c r="MA52" s="125">
        <f>データ!BU7</f>
        <v>2397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rhPqTUB8ZbGkAXZy4ykOPKWX5JzC+u+GCwAxnT5vWEN1l41BXsjTiA9IX8GWae4qOkUbGPYgtSxIWqI49RoY8w==" saltValue="cPvmA6CwnW2rv7MiLV+2P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101</v>
      </c>
      <c r="AO5" s="59" t="s">
        <v>93</v>
      </c>
      <c r="AP5" s="59" t="s">
        <v>94</v>
      </c>
      <c r="AQ5" s="59" t="s">
        <v>95</v>
      </c>
      <c r="AR5" s="59" t="s">
        <v>96</v>
      </c>
      <c r="AS5" s="59" t="s">
        <v>97</v>
      </c>
      <c r="AT5" s="59" t="s">
        <v>98</v>
      </c>
      <c r="AU5" s="59" t="s">
        <v>88</v>
      </c>
      <c r="AV5" s="59" t="s">
        <v>99</v>
      </c>
      <c r="AW5" s="59" t="s">
        <v>100</v>
      </c>
      <c r="AX5" s="59" t="s">
        <v>102</v>
      </c>
      <c r="AY5" s="59" t="s">
        <v>92</v>
      </c>
      <c r="AZ5" s="59" t="s">
        <v>93</v>
      </c>
      <c r="BA5" s="59" t="s">
        <v>94</v>
      </c>
      <c r="BB5" s="59" t="s">
        <v>95</v>
      </c>
      <c r="BC5" s="59" t="s">
        <v>96</v>
      </c>
      <c r="BD5" s="59" t="s">
        <v>97</v>
      </c>
      <c r="BE5" s="59" t="s">
        <v>98</v>
      </c>
      <c r="BF5" s="59" t="s">
        <v>88</v>
      </c>
      <c r="BG5" s="59" t="s">
        <v>99</v>
      </c>
      <c r="BH5" s="59" t="s">
        <v>100</v>
      </c>
      <c r="BI5" s="59" t="s">
        <v>91</v>
      </c>
      <c r="BJ5" s="59" t="s">
        <v>92</v>
      </c>
      <c r="BK5" s="59" t="s">
        <v>93</v>
      </c>
      <c r="BL5" s="59" t="s">
        <v>94</v>
      </c>
      <c r="BM5" s="59" t="s">
        <v>95</v>
      </c>
      <c r="BN5" s="59" t="s">
        <v>96</v>
      </c>
      <c r="BO5" s="59" t="s">
        <v>97</v>
      </c>
      <c r="BP5" s="59" t="s">
        <v>98</v>
      </c>
      <c r="BQ5" s="59" t="s">
        <v>88</v>
      </c>
      <c r="BR5" s="59" t="s">
        <v>103</v>
      </c>
      <c r="BS5" s="59" t="s">
        <v>90</v>
      </c>
      <c r="BT5" s="59" t="s">
        <v>91</v>
      </c>
      <c r="BU5" s="59" t="s">
        <v>92</v>
      </c>
      <c r="BV5" s="59" t="s">
        <v>93</v>
      </c>
      <c r="BW5" s="59" t="s">
        <v>94</v>
      </c>
      <c r="BX5" s="59" t="s">
        <v>95</v>
      </c>
      <c r="BY5" s="59" t="s">
        <v>96</v>
      </c>
      <c r="BZ5" s="59" t="s">
        <v>97</v>
      </c>
      <c r="CA5" s="59" t="s">
        <v>98</v>
      </c>
      <c r="CB5" s="59" t="s">
        <v>104</v>
      </c>
      <c r="CC5" s="59" t="s">
        <v>99</v>
      </c>
      <c r="CD5" s="59" t="s">
        <v>105</v>
      </c>
      <c r="CE5" s="59" t="s">
        <v>91</v>
      </c>
      <c r="CF5" s="59" t="s">
        <v>92</v>
      </c>
      <c r="CG5" s="59" t="s">
        <v>93</v>
      </c>
      <c r="CH5" s="59" t="s">
        <v>94</v>
      </c>
      <c r="CI5" s="59" t="s">
        <v>95</v>
      </c>
      <c r="CJ5" s="59" t="s">
        <v>96</v>
      </c>
      <c r="CK5" s="59" t="s">
        <v>97</v>
      </c>
      <c r="CL5" s="59" t="s">
        <v>98</v>
      </c>
      <c r="CM5" s="150"/>
      <c r="CN5" s="150"/>
      <c r="CO5" s="59" t="s">
        <v>88</v>
      </c>
      <c r="CP5" s="59" t="s">
        <v>99</v>
      </c>
      <c r="CQ5" s="59" t="s">
        <v>90</v>
      </c>
      <c r="CR5" s="59" t="s">
        <v>91</v>
      </c>
      <c r="CS5" s="59" t="s">
        <v>92</v>
      </c>
      <c r="CT5" s="59" t="s">
        <v>93</v>
      </c>
      <c r="CU5" s="59" t="s">
        <v>94</v>
      </c>
      <c r="CV5" s="59" t="s">
        <v>95</v>
      </c>
      <c r="CW5" s="59" t="s">
        <v>96</v>
      </c>
      <c r="CX5" s="59" t="s">
        <v>97</v>
      </c>
      <c r="CY5" s="59" t="s">
        <v>98</v>
      </c>
      <c r="CZ5" s="59" t="s">
        <v>88</v>
      </c>
      <c r="DA5" s="59" t="s">
        <v>103</v>
      </c>
      <c r="DB5" s="59" t="s">
        <v>90</v>
      </c>
      <c r="DC5" s="59" t="s">
        <v>91</v>
      </c>
      <c r="DD5" s="59" t="s">
        <v>92</v>
      </c>
      <c r="DE5" s="59" t="s">
        <v>93</v>
      </c>
      <c r="DF5" s="59" t="s">
        <v>94</v>
      </c>
      <c r="DG5" s="59" t="s">
        <v>95</v>
      </c>
      <c r="DH5" s="59" t="s">
        <v>96</v>
      </c>
      <c r="DI5" s="59" t="s">
        <v>97</v>
      </c>
      <c r="DJ5" s="59" t="s">
        <v>35</v>
      </c>
      <c r="DK5" s="59" t="s">
        <v>88</v>
      </c>
      <c r="DL5" s="59" t="s">
        <v>99</v>
      </c>
      <c r="DM5" s="59" t="s">
        <v>90</v>
      </c>
      <c r="DN5" s="59" t="s">
        <v>91</v>
      </c>
      <c r="DO5" s="59" t="s">
        <v>92</v>
      </c>
      <c r="DP5" s="59" t="s">
        <v>93</v>
      </c>
      <c r="DQ5" s="59" t="s">
        <v>94</v>
      </c>
      <c r="DR5" s="59" t="s">
        <v>95</v>
      </c>
      <c r="DS5" s="59" t="s">
        <v>96</v>
      </c>
      <c r="DT5" s="59" t="s">
        <v>97</v>
      </c>
      <c r="DU5" s="59" t="s">
        <v>98</v>
      </c>
    </row>
    <row r="6" spans="1:125" s="66" customFormat="1" x14ac:dyDescent="0.15">
      <c r="A6" s="49" t="s">
        <v>106</v>
      </c>
      <c r="B6" s="60">
        <f>B8</f>
        <v>2018</v>
      </c>
      <c r="C6" s="60">
        <f t="shared" ref="C6:X6" si="1">C8</f>
        <v>112330</v>
      </c>
      <c r="D6" s="60">
        <f t="shared" si="1"/>
        <v>47</v>
      </c>
      <c r="E6" s="60">
        <f t="shared" si="1"/>
        <v>14</v>
      </c>
      <c r="F6" s="60">
        <f t="shared" si="1"/>
        <v>0</v>
      </c>
      <c r="G6" s="60">
        <f t="shared" si="1"/>
        <v>1</v>
      </c>
      <c r="H6" s="60" t="str">
        <f>SUBSTITUTE(H8,"　","")</f>
        <v>埼玉県北本市</v>
      </c>
      <c r="I6" s="60" t="str">
        <f t="shared" si="1"/>
        <v>北本市駅西口駐車場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6</v>
      </c>
      <c r="S6" s="62" t="str">
        <f t="shared" si="1"/>
        <v>駅</v>
      </c>
      <c r="T6" s="62" t="str">
        <f t="shared" si="1"/>
        <v>無</v>
      </c>
      <c r="U6" s="63">
        <f t="shared" si="1"/>
        <v>300</v>
      </c>
      <c r="V6" s="63">
        <f t="shared" si="1"/>
        <v>10</v>
      </c>
      <c r="W6" s="63">
        <f t="shared" si="1"/>
        <v>100</v>
      </c>
      <c r="X6" s="62" t="str">
        <f t="shared" si="1"/>
        <v>導入なし</v>
      </c>
      <c r="Y6" s="64">
        <f>IF(Y8="-",NA(),Y8)</f>
        <v>359.1</v>
      </c>
      <c r="Z6" s="64">
        <f t="shared" ref="Z6:AH6" si="2">IF(Z8="-",NA(),Z8)</f>
        <v>289.10000000000002</v>
      </c>
      <c r="AA6" s="64">
        <f t="shared" si="2"/>
        <v>318.8</v>
      </c>
      <c r="AB6" s="64">
        <f t="shared" si="2"/>
        <v>355.6</v>
      </c>
      <c r="AC6" s="64">
        <f t="shared" si="2"/>
        <v>352.8</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72.099999999999994</v>
      </c>
      <c r="BG6" s="64">
        <f t="shared" ref="BG6:BO6" si="5">IF(BG8="-",NA(),BG8)</f>
        <v>66.400000000000006</v>
      </c>
      <c r="BH6" s="64">
        <f t="shared" si="5"/>
        <v>68.599999999999994</v>
      </c>
      <c r="BI6" s="64">
        <f t="shared" si="5"/>
        <v>71.900000000000006</v>
      </c>
      <c r="BJ6" s="64">
        <f t="shared" si="5"/>
        <v>71.7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2417</v>
      </c>
      <c r="BR6" s="65">
        <f t="shared" ref="BR6:BZ6" si="6">IF(BR8="-",NA(),BR8)</f>
        <v>1847</v>
      </c>
      <c r="BS6" s="65">
        <f t="shared" si="6"/>
        <v>2041</v>
      </c>
      <c r="BT6" s="65">
        <f t="shared" si="6"/>
        <v>2446</v>
      </c>
      <c r="BU6" s="65">
        <f t="shared" si="6"/>
        <v>2397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107</v>
      </c>
      <c r="CM6" s="63">
        <f t="shared" ref="CM6:CN6" si="7">CM8</f>
        <v>20</v>
      </c>
      <c r="CN6" s="63">
        <f t="shared" si="7"/>
        <v>27</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2250</v>
      </c>
      <c r="DL6" s="64">
        <f t="shared" ref="DL6:DT6" si="9">IF(DL8="-",NA(),DL8)</f>
        <v>2130</v>
      </c>
      <c r="DM6" s="64">
        <f t="shared" si="9"/>
        <v>2400</v>
      </c>
      <c r="DN6" s="64">
        <f t="shared" si="9"/>
        <v>2550</v>
      </c>
      <c r="DO6" s="64">
        <f t="shared" si="9"/>
        <v>2570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108</v>
      </c>
      <c r="B7" s="60">
        <f t="shared" ref="B7:X7" si="10">B8</f>
        <v>2018</v>
      </c>
      <c r="C7" s="60">
        <f t="shared" si="10"/>
        <v>112330</v>
      </c>
      <c r="D7" s="60">
        <f t="shared" si="10"/>
        <v>47</v>
      </c>
      <c r="E7" s="60">
        <f t="shared" si="10"/>
        <v>14</v>
      </c>
      <c r="F7" s="60">
        <f t="shared" si="10"/>
        <v>0</v>
      </c>
      <c r="G7" s="60">
        <f t="shared" si="10"/>
        <v>1</v>
      </c>
      <c r="H7" s="60" t="str">
        <f t="shared" si="10"/>
        <v>埼玉県　北本市</v>
      </c>
      <c r="I7" s="60" t="str">
        <f t="shared" si="10"/>
        <v>北本市駅西口駐車場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6</v>
      </c>
      <c r="S7" s="62" t="str">
        <f t="shared" si="10"/>
        <v>駅</v>
      </c>
      <c r="T7" s="62" t="str">
        <f t="shared" si="10"/>
        <v>無</v>
      </c>
      <c r="U7" s="63">
        <f t="shared" si="10"/>
        <v>300</v>
      </c>
      <c r="V7" s="63">
        <f t="shared" si="10"/>
        <v>10</v>
      </c>
      <c r="W7" s="63">
        <f t="shared" si="10"/>
        <v>100</v>
      </c>
      <c r="X7" s="62" t="str">
        <f t="shared" si="10"/>
        <v>導入なし</v>
      </c>
      <c r="Y7" s="64">
        <f>Y8</f>
        <v>359.1</v>
      </c>
      <c r="Z7" s="64">
        <f t="shared" ref="Z7:AH7" si="11">Z8</f>
        <v>289.10000000000002</v>
      </c>
      <c r="AA7" s="64">
        <f t="shared" si="11"/>
        <v>318.8</v>
      </c>
      <c r="AB7" s="64">
        <f t="shared" si="11"/>
        <v>355.6</v>
      </c>
      <c r="AC7" s="64">
        <f t="shared" si="11"/>
        <v>352.8</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72.099999999999994</v>
      </c>
      <c r="BG7" s="64">
        <f t="shared" ref="BG7:BO7" si="14">BG8</f>
        <v>66.400000000000006</v>
      </c>
      <c r="BH7" s="64">
        <f t="shared" si="14"/>
        <v>68.599999999999994</v>
      </c>
      <c r="BI7" s="64">
        <f t="shared" si="14"/>
        <v>71.900000000000006</v>
      </c>
      <c r="BJ7" s="64">
        <f t="shared" si="14"/>
        <v>71.7</v>
      </c>
      <c r="BK7" s="64">
        <f t="shared" si="14"/>
        <v>40.700000000000003</v>
      </c>
      <c r="BL7" s="64">
        <f t="shared" si="14"/>
        <v>38.200000000000003</v>
      </c>
      <c r="BM7" s="64">
        <f t="shared" si="14"/>
        <v>34.6</v>
      </c>
      <c r="BN7" s="64">
        <f t="shared" si="14"/>
        <v>37.6</v>
      </c>
      <c r="BO7" s="64">
        <f t="shared" si="14"/>
        <v>33.200000000000003</v>
      </c>
      <c r="BP7" s="61"/>
      <c r="BQ7" s="65">
        <f>BQ8</f>
        <v>2417</v>
      </c>
      <c r="BR7" s="65">
        <f t="shared" ref="BR7:BZ7" si="15">BR8</f>
        <v>1847</v>
      </c>
      <c r="BS7" s="65">
        <f t="shared" si="15"/>
        <v>2041</v>
      </c>
      <c r="BT7" s="65">
        <f t="shared" si="15"/>
        <v>2446</v>
      </c>
      <c r="BU7" s="65">
        <f t="shared" si="15"/>
        <v>2397</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107</v>
      </c>
      <c r="CL7" s="61"/>
      <c r="CM7" s="63">
        <f>CM8</f>
        <v>20</v>
      </c>
      <c r="CN7" s="63">
        <f>CN8</f>
        <v>27</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2250</v>
      </c>
      <c r="DL7" s="64">
        <f t="shared" ref="DL7:DT7" si="17">DL8</f>
        <v>2130</v>
      </c>
      <c r="DM7" s="64">
        <f t="shared" si="17"/>
        <v>2400</v>
      </c>
      <c r="DN7" s="64">
        <f t="shared" si="17"/>
        <v>2550</v>
      </c>
      <c r="DO7" s="64">
        <f t="shared" si="17"/>
        <v>2570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112330</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6</v>
      </c>
      <c r="S8" s="69" t="s">
        <v>120</v>
      </c>
      <c r="T8" s="69" t="s">
        <v>121</v>
      </c>
      <c r="U8" s="70">
        <v>300</v>
      </c>
      <c r="V8" s="70">
        <v>10</v>
      </c>
      <c r="W8" s="70">
        <v>100</v>
      </c>
      <c r="X8" s="69" t="s">
        <v>122</v>
      </c>
      <c r="Y8" s="71">
        <v>359.1</v>
      </c>
      <c r="Z8" s="71">
        <v>289.10000000000002</v>
      </c>
      <c r="AA8" s="71">
        <v>318.8</v>
      </c>
      <c r="AB8" s="71">
        <v>355.6</v>
      </c>
      <c r="AC8" s="71">
        <v>352.8</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72.099999999999994</v>
      </c>
      <c r="BG8" s="71">
        <v>66.400000000000006</v>
      </c>
      <c r="BH8" s="71">
        <v>68.599999999999994</v>
      </c>
      <c r="BI8" s="71">
        <v>71.900000000000006</v>
      </c>
      <c r="BJ8" s="71">
        <v>71.7</v>
      </c>
      <c r="BK8" s="71">
        <v>40.700000000000003</v>
      </c>
      <c r="BL8" s="71">
        <v>38.200000000000003</v>
      </c>
      <c r="BM8" s="71">
        <v>34.6</v>
      </c>
      <c r="BN8" s="71">
        <v>37.6</v>
      </c>
      <c r="BO8" s="71">
        <v>33.200000000000003</v>
      </c>
      <c r="BP8" s="68">
        <v>26.3</v>
      </c>
      <c r="BQ8" s="72">
        <v>2417</v>
      </c>
      <c r="BR8" s="72">
        <v>1847</v>
      </c>
      <c r="BS8" s="72">
        <v>2041</v>
      </c>
      <c r="BT8" s="73">
        <v>2446</v>
      </c>
      <c r="BU8" s="73">
        <v>2397</v>
      </c>
      <c r="BV8" s="72">
        <v>7496</v>
      </c>
      <c r="BW8" s="72">
        <v>6967</v>
      </c>
      <c r="BX8" s="72">
        <v>7138</v>
      </c>
      <c r="BY8" s="72">
        <v>8131</v>
      </c>
      <c r="BZ8" s="72">
        <v>8024</v>
      </c>
      <c r="CA8" s="70">
        <v>16102</v>
      </c>
      <c r="CB8" s="71" t="s">
        <v>114</v>
      </c>
      <c r="CC8" s="71" t="s">
        <v>114</v>
      </c>
      <c r="CD8" s="71" t="s">
        <v>114</v>
      </c>
      <c r="CE8" s="71" t="s">
        <v>114</v>
      </c>
      <c r="CF8" s="71" t="s">
        <v>114</v>
      </c>
      <c r="CG8" s="71" t="s">
        <v>114</v>
      </c>
      <c r="CH8" s="71" t="s">
        <v>114</v>
      </c>
      <c r="CI8" s="71" t="s">
        <v>114</v>
      </c>
      <c r="CJ8" s="71" t="s">
        <v>114</v>
      </c>
      <c r="CK8" s="71" t="s">
        <v>114</v>
      </c>
      <c r="CL8" s="68" t="s">
        <v>114</v>
      </c>
      <c r="CM8" s="70">
        <v>20</v>
      </c>
      <c r="CN8" s="70">
        <v>27</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78.400000000000006</v>
      </c>
      <c r="DF8" s="71">
        <v>70.5</v>
      </c>
      <c r="DG8" s="71">
        <v>59.2</v>
      </c>
      <c r="DH8" s="71">
        <v>62.4</v>
      </c>
      <c r="DI8" s="71">
        <v>82.7</v>
      </c>
      <c r="DJ8" s="68">
        <v>103.6</v>
      </c>
      <c r="DK8" s="71">
        <v>2250</v>
      </c>
      <c r="DL8" s="71">
        <v>2130</v>
      </c>
      <c r="DM8" s="71">
        <v>2400</v>
      </c>
      <c r="DN8" s="71">
        <v>2550</v>
      </c>
      <c r="DO8" s="71">
        <v>2570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2020-01-28T05:26:46Z</cp:lastPrinted>
  <dcterms:created xsi:type="dcterms:W3CDTF">2019-12-05T07:20:57Z</dcterms:created>
  <dcterms:modified xsi:type="dcterms:W3CDTF">2020-01-28T05:26:50Z</dcterms:modified>
  <cp:category/>
</cp:coreProperties>
</file>