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Y:\★①総務係\⑪照会回答\回答（未送信）\【経営比較分析表】2018_112305_46_010\"/>
    </mc:Choice>
  </mc:AlternateContent>
  <xr:revisionPtr revIDLastSave="0" documentId="13_ncr:1_{166144BF-4DFF-47AF-89D4-179EE0FB67C7}" xr6:coauthVersionLast="36" xr6:coauthVersionMax="36" xr10:uidLastSave="{00000000-0000-0000-0000-000000000000}"/>
  <workbookProtection workbookAlgorithmName="SHA-512" workbookHashValue="cdYN+6Ttnkc1JTnohwD5gDSzJE7Va5XOsvJI5lZebAwx5C+Gyf9FIUzbTrZmy9I+RwbMXCHdyXaG4gnz2tItdQ==" workbookSaltValue="dDE9/uxNT6uvAMXWHvj4TA==" workbookSpinCount="100000" lockStructure="1"/>
  <bookViews>
    <workbookView xWindow="0" yWindow="0" windowWidth="20490" windowHeight="71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<sst xmlns="http://schemas.openxmlformats.org/spreadsheetml/2006/main" count="220" uniqueCount="108">
  <si>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</si>
  <si>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</si>
  <si>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</si>
  <si>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</si>
  <si>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</si>
  <si>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</si>
  <si>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</si>
  <si>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</si>
  <si>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</si>
  <si>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</si>
  <si>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</si>
  <si>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</si>
  <si>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</si>
  <si>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</si>
  <si>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</si>
  <si>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</si>
  <si>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</si>
  <si>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</si>
  <si>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</si>
  <si>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</si>
  <si>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</si>
  <si>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</si>
  <si>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</si>
  <si>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</si>
  <si>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</si>
  <si>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</si>
  <si>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</si>
  <si>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</si>
  <si>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</si>
  <si>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</si>
  <si>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</si>
  <si>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</si>
  <si>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</si>
  <si>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</si>
  <si>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</si>
  <si>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</si>
  <si>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</si>
  <si>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</si>
  <si>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</si>
  <si>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</si>
  <si>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</si>
  <si>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</si>
  <si>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</si>
  <si>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</si>
  <si>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</si>
  <si>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</si>
  <si>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</si>
  <si>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</si>
  <si>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</si>
  <si>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</si>
  <si>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</si>
  <si>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</si>
  <si>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</si>
  <si>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</si>
  <si>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</si>
  <si>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</si>
  <si>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</si>
  <si>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</si>
  <si>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</si>
  <si>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</si>
  <si>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</si>
  <si>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</si>
  <si>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</si>
  <si>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</si>
  <si>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</si>
  <si>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</si>
  <si>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</si>
  <si>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</si>
  <si>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</si>
  <si>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</si>
  <si>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</si>
  <si>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</si>
  <si>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</si>
  <si>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</si>
  <si>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</si>
  <si>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</si>
  <si>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</si>
  <si>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</si>
  <si>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</si>
  <si>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</si>
  <si>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</si>
  <si>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</si>
  <si>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</si>
  <si>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</si>
  <si>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</si>
  <si>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</si>
  <si>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</si>
  <si>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</si>
  <si>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</si>
  <si>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</si>
  <si>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</si>
  <si>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</si>
  <si>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</si>
  <si>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</si>
  <si>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</si>
  <si>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</si>
  <si>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</si>
  <si>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</si>
  <si>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</si>
  <si>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</si>
  <si>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</si>
  <si>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</si>
  <si>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</si>
  <si>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</si>
  <si>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</si>
  <si>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座市においては、昭和４０・５０年代に布設した管が急速に老朽化しているため、今後の更新投資を早急かつ計画的に行っていく必要がある。しかし、人口減少社会の到来や節水器具の普及等により、更新の資金源となる水道料金の増収が見込めない状況である。このため、業務の民間委託等による経営効率化や広域化に向けた検討を進めるとともに、近いうちに水道料金の見直しを検討せざるを得ないと考えられる。</t>
    <phoneticPr fontId="4"/>
  </si>
  <si>
    <t>①有形固定資産減価償却率、②管路経年化率
　管路経年化率からは類似団体と比べ老朽化の進行度が遅いように見えるが、有形固定資産減価償却率（数値が高いほど保有資産が法定耐用年数に近付いていることを示す指標）は類似団体を上回っており、今後老朽化が急速に進行することを示している。
③管路更新率
　管路の更新ペースや状況を把握できる指標だが、類似団体より低い。管路の更新投資を早急かつ計画的に行っていく必要があることを示している。</t>
    <phoneticPr fontId="4"/>
  </si>
  <si>
    <t>①経常収支比率、⑤料金回収率
　経常収支比率及び料金回収率は、除却施設の多かった平成２８年度を除き１００％以上で推移しているが、類似団体を下回っている状況である。今後、水道使用量の減少等により収支状況が悪化する可能性もある。
③流動比率
　短期的な支払能力を示す値で、類似団体を上回っている状態である。
④企業債残高対給水収益比率
　減少傾向にあり、類似団体と比較しても下回っているが、今後、施設の更新を進めていく中で、比率が上昇していく可能性がある。
⑥給水原価
　除却施設の多かった平成２８年度は一時的に数値が上昇したものの、類似団体と比較し下回っている。
⑦施設利用率
　施設の利用状況や規模を判断する指標であり、類似団体と比較すると、施設をより適正規模で運用していることを意味している。
⑧有収率
　類似団体よりも高い状態である。これは、漏水などが少なく、施設からの配水量が水道使用量に結びついていることを示している。</t>
    <rPh sb="81" eb="83">
      <t>コンゴ</t>
    </rPh>
    <rPh sb="90" eb="92">
      <t>ゲンショウ</t>
    </rPh>
    <rPh sb="92" eb="93">
      <t>トウ</t>
    </rPh>
    <rPh sb="101" eb="103">
      <t>アッカ</t>
    </rPh>
    <rPh sb="105" eb="108">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</si>
</sst>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0.31</c:v>
                </c:pt>
                <c:pt idx="1">
                  <c:v>0.48</c:v>
                </c:pt>
                <c:pt idx="2">
                  <c:v>0.51</c:v>
                </c:pt>
                <c:pt idx="3">
                  <c:v>0.43</c:v>
                </c:pt>
                <c:pt idx="4">
                  <c:v>0.45</c:v>
                </c:pt>
              </c:numCache>
            </c:numRef>
          </c:val>
          <c:extLst>
            <c:ext xmlns:c16="http://schemas.microsoft.com/office/drawing/2014/chart" uri="{C3380CC4-5D6E-409C-BE32-E72D297353CC}">
              <c16:uniqueId val="{00000000-079C-445A-B508-1C88667874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079C-445A-B508-1C88667874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75.14</c:v>
                </c:pt>
                <c:pt idx="1">
                  <c:v>73.14</c:v>
                </c:pt>
                <c:pt idx="2">
                  <c:v>74.790000000000006</c:v>
                </c:pt>
                <c:pt idx="3">
                  <c:v>75.239999999999995</c:v>
                </c:pt>
                <c:pt idx="4">
                  <c:v>80.03</c:v>
                </c:pt>
              </c:numCache>
            </c:numRef>
          </c:val>
          <c:extLst>
            <c:ext xmlns:c16="http://schemas.microsoft.com/office/drawing/2014/chart" uri="{C3380CC4-5D6E-409C-BE32-E72D297353CC}">
              <c16:uniqueId val="{00000000-11DB-4F85-B468-C4F2D72DB4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11DB-4F85-B468-C4F2D72DB4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93.84</c:v>
                </c:pt>
                <c:pt idx="1">
                  <c:v>93.8</c:v>
                </c:pt>
                <c:pt idx="2">
                  <c:v>94.07</c:v>
                </c:pt>
                <c:pt idx="3">
                  <c:v>94.14</c:v>
                </c:pt>
                <c:pt idx="4">
                  <c:v>94.73</c:v>
                </c:pt>
              </c:numCache>
            </c:numRef>
          </c:val>
          <c:extLst>
            <c:ext xmlns:c16="http://schemas.microsoft.com/office/drawing/2014/chart" uri="{C3380CC4-5D6E-409C-BE32-E72D297353CC}">
              <c16:uniqueId val="{00000000-8271-4C18-85CF-E123F3C41F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8271-4C18-85CF-E123F3C41F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106.35</c:v>
                </c:pt>
                <c:pt idx="1">
                  <c:v>104.75</c:v>
                </c:pt>
                <c:pt idx="2">
                  <c:v>98.33</c:v>
                </c:pt>
                <c:pt idx="3">
                  <c:v>107.91</c:v>
                </c:pt>
                <c:pt idx="4">
                  <c:v>106.07</c:v>
                </c:pt>
              </c:numCache>
            </c:numRef>
          </c:val>
          <c:extLst>
            <c:ext xmlns:c16="http://schemas.microsoft.com/office/drawing/2014/chart" uri="{C3380CC4-5D6E-409C-BE32-E72D297353CC}">
              <c16:uniqueId val="{00000000-7ADE-42F7-851A-F34A604814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7ADE-42F7-851A-F34A604814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48.17</c:v>
                </c:pt>
                <c:pt idx="1">
                  <c:v>49.32</c:v>
                </c:pt>
                <c:pt idx="2">
                  <c:v>50.39</c:v>
                </c:pt>
                <c:pt idx="3">
                  <c:v>51.04</c:v>
                </c:pt>
                <c:pt idx="4">
                  <c:v>51.87</c:v>
                </c:pt>
              </c:numCache>
            </c:numRef>
          </c:val>
          <c:extLst>
            <c:ext xmlns:c16="http://schemas.microsoft.com/office/drawing/2014/chart" uri="{C3380CC4-5D6E-409C-BE32-E72D297353CC}">
              <c16:uniqueId val="{00000000-83C5-45B2-BAA8-C72D683516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83C5-45B2-BAA8-C72D683516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1.31</c:v>
                </c:pt>
                <c:pt idx="1">
                  <c:v>6.18</c:v>
                </c:pt>
                <c:pt idx="2">
                  <c:v>6.69</c:v>
                </c:pt>
                <c:pt idx="3">
                  <c:v>6.55</c:v>
                </c:pt>
                <c:pt idx="4">
                  <c:v>8.32</c:v>
                </c:pt>
              </c:numCache>
            </c:numRef>
          </c:val>
          <c:extLst>
            <c:ext xmlns:c16="http://schemas.microsoft.com/office/drawing/2014/chart" uri="{C3380CC4-5D6E-409C-BE32-E72D297353CC}">
              <c16:uniqueId val="{00000000-ADE2-40FF-8EC3-150263CEFA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ADE2-40FF-8EC3-150263CEFA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6E-41F1-BAE2-8184A91238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456E-41F1-BAE2-8184A91238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581.66</c:v>
                </c:pt>
                <c:pt idx="1">
                  <c:v>590.92999999999995</c:v>
                </c:pt>
                <c:pt idx="2">
                  <c:v>546.94000000000005</c:v>
                </c:pt>
                <c:pt idx="3">
                  <c:v>536.26</c:v>
                </c:pt>
                <c:pt idx="4">
                  <c:v>492.18</c:v>
                </c:pt>
              </c:numCache>
            </c:numRef>
          </c:val>
          <c:extLst>
            <c:ext xmlns:c16="http://schemas.microsoft.com/office/drawing/2014/chart" uri="{C3380CC4-5D6E-409C-BE32-E72D297353CC}">
              <c16:uniqueId val="{00000000-A8B9-46C7-8E8F-1DA6626576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A8B9-46C7-8E8F-1DA6626576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127.6</c:v>
                </c:pt>
                <c:pt idx="1">
                  <c:v>118.15</c:v>
                </c:pt>
                <c:pt idx="2">
                  <c:v>107.85</c:v>
                </c:pt>
                <c:pt idx="3">
                  <c:v>105.91</c:v>
                </c:pt>
                <c:pt idx="4">
                  <c:v>104.58</c:v>
                </c:pt>
              </c:numCache>
            </c:numRef>
          </c:val>
          <c:extLst>
            <c:ext xmlns:c16="http://schemas.microsoft.com/office/drawing/2014/chart" uri="{C3380CC4-5D6E-409C-BE32-E72D297353CC}">
              <c16:uniqueId val="{00000000-5477-4C31-BD40-817CDE3592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5477-4C31-BD40-817CDE3592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101.89</c:v>
                </c:pt>
                <c:pt idx="1">
                  <c:v>100.53</c:v>
                </c:pt>
                <c:pt idx="2">
                  <c:v>93.39</c:v>
                </c:pt>
                <c:pt idx="3">
                  <c:v>103.44</c:v>
                </c:pt>
                <c:pt idx="4">
                  <c:v>101.93</c:v>
                </c:pt>
              </c:numCache>
            </c:numRef>
          </c:val>
          <c:extLst>
            <c:ext xmlns:c16="http://schemas.microsoft.com/office/drawing/2014/chart" uri="{C3380CC4-5D6E-409C-BE32-E72D297353CC}">
              <c16:uniqueId val="{00000000-D88E-4666-AA9F-31465BBB7E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D88E-4666-AA9F-31465BBB7E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121.97</c:v>
                </c:pt>
                <c:pt idx="1">
                  <c:v>123.49</c:v>
                </c:pt>
                <c:pt idx="2">
                  <c:v>133.18</c:v>
                </c:pt>
                <c:pt idx="3">
                  <c:v>120.48</c:v>
                </c:pt>
                <c:pt idx="4">
                  <c:v>122.82</c:v>
                </c:pt>
              </c:numCache>
            </c:numRef>
          </c:val>
          <c:extLst>
            <c:ext xmlns:c16="http://schemas.microsoft.com/office/drawing/2014/chart" uri="{C3380CC4-5D6E-409C-BE32-E72D297353CC}">
              <c16:uniqueId val="{00000000-E0B3-4332-8FF1-5D614AD802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E0B3-4332-8FF1-5D614AD802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埼玉県　新座市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165336</v>
      </c>
      <c r="AM8" s="60"/>
      <c r="AN8" s="60"/>
      <c r="AO8" s="60"/>
      <c r="AP8" s="60"/>
      <c r="AQ8" s="60"/>
      <c r="AR8" s="60"/>
      <c r="AS8" s="60"/>
      <c r="AT8" s="51">
        <f>データ!$S$6</f>
        <v>22.78</v>
      </c>
      <c r="AU8" s="52"/>
      <c r="AV8" s="52"/>
      <c r="AW8" s="52"/>
      <c r="AX8" s="52"/>
      <c r="AY8" s="52"/>
      <c r="AZ8" s="52"/>
      <c r="BA8" s="52"/>
      <c r="BB8" s="53">
        <f>データ!$T$6</f>
        <v>7257.95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87.76</v>
      </c>
      <c r="J10" s="52"/>
      <c r="K10" s="52"/>
      <c r="L10" s="52"/>
      <c r="M10" s="52"/>
      <c r="N10" s="52"/>
      <c r="O10" s="63"/>
      <c r="P10" s="53">
        <f>データ!$P$6</f>
        <v>99.91</v>
      </c>
      <c r="Q10" s="53"/>
      <c r="R10" s="53"/>
      <c r="S10" s="53"/>
      <c r="T10" s="53"/>
      <c r="U10" s="53"/>
      <c r="V10" s="53"/>
      <c r="W10" s="60">
        <f>データ!$Q$6</f>
        <v>2106</v>
      </c>
      <c r="X10" s="60"/>
      <c r="Y10" s="60"/>
      <c r="Z10" s="60"/>
      <c r="AA10" s="60"/>
      <c r="AB10" s="60"/>
      <c r="AC10" s="60"/>
      <c r="AD10" s="2"/>
      <c r="AE10" s="2"/>
      <c r="AF10" s="2"/>
      <c r="AG10" s="2"/>
      <c r="AH10" s="4"/>
      <c r="AI10" s="4"/>
      <c r="AJ10" s="4"/>
      <c r="AK10" s="4"/>
      <c r="AL10" s="60">
        <f>データ!$U$6</f>
        <v>165222</v>
      </c>
      <c r="AM10" s="60"/>
      <c r="AN10" s="60"/>
      <c r="AO10" s="60"/>
      <c r="AP10" s="60"/>
      <c r="AQ10" s="60"/>
      <c r="AR10" s="60"/>
      <c r="AS10" s="60"/>
      <c r="AT10" s="51">
        <f>データ!$V$6</f>
        <v>22.8</v>
      </c>
      <c r="AU10" s="52"/>
      <c r="AV10" s="52"/>
      <c r="AW10" s="52"/>
      <c r="AX10" s="52"/>
      <c r="AY10" s="52"/>
      <c r="AZ10" s="52"/>
      <c r="BA10" s="52"/>
      <c r="BB10" s="53">
        <f>データ!$W$6</f>
        <v>7246.58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Z30pshJXMzENMRhs0mvpTL1BS6RIu49nBVTbcft98Tq5IGv0prGMmGrR5m/SA3hVWayLxuU8aYyMSyzIZ5yOw==" saltValue="6P7UG4rbFnmyMvH0WXkt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112305</v>
      </c>
      <c r="D6" s="34">
        <f t="shared" si="3"/>
        <v>46</v>
      </c>
      <c r="E6" s="34">
        <f t="shared" si="3"/>
        <v>1</v>
      </c>
      <c r="F6" s="34">
        <f t="shared" si="3"/>
        <v>0</v>
      </c>
      <c r="G6" s="34">
        <f t="shared" si="3"/>
        <v>1</v>
      </c>
      <c r="H6" s="34" t="str">
        <f t="shared" si="3"/>
        <v>埼玉県　新座市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87.76</v>
      </c>
      <c r="P6" s="35">
        <f t="shared" si="3"/>
        <v>99.91</v>
      </c>
      <c r="Q6" s="35">
        <f t="shared" si="3"/>
        <v>2106</v>
      </c>
      <c r="R6" s="35">
        <f t="shared" si="3"/>
        <v>165336</v>
      </c>
      <c r="S6" s="35">
        <f t="shared" si="3"/>
        <v>22.78</v>
      </c>
      <c r="T6" s="35">
        <f t="shared" si="3"/>
        <v>7257.95</v>
      </c>
      <c r="U6" s="35">
        <f t="shared" si="3"/>
        <v>165222</v>
      </c>
      <c r="V6" s="35">
        <f t="shared" si="3"/>
        <v>22.8</v>
      </c>
      <c r="W6" s="35">
        <f t="shared" si="3"/>
        <v>7246.58</v>
      </c>
      <c r="X6" s="36">
        <f>IF(X7="",NA(),X7)</f>
        <v>106.35</v>
      </c>
      <c r="Y6" s="36">
        <f t="shared" ref="Y6:AG6" si="4">IF(Y7="",NA(),Y7)</f>
        <v>104.75</v>
      </c>
      <c r="Z6" s="36">
        <f t="shared" si="4"/>
        <v>98.33</v>
      </c>
      <c r="AA6" s="36">
        <f t="shared" si="4"/>
        <v>107.91</v>
      </c>
      <c r="AB6" s="36">
        <f t="shared" si="4"/>
        <v>106.07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581.66</v>
      </c>
      <c r="AU6" s="36">
        <f t="shared" ref="AU6:BC6" si="6">IF(AU7="",NA(),AU7)</f>
        <v>590.92999999999995</v>
      </c>
      <c r="AV6" s="36">
        <f t="shared" si="6"/>
        <v>546.94000000000005</v>
      </c>
      <c r="AW6" s="36">
        <f t="shared" si="6"/>
        <v>536.26</v>
      </c>
      <c r="AX6" s="36">
        <f t="shared" si="6"/>
        <v>492.18</v>
      </c>
      <c r="AY6" s="36">
        <f t="shared" si="6"/>
        <v>289.8</v>
      </c>
      <c r="AZ6" s="36">
        <f t="shared" si="6"/>
        <v>299.44</v>
      </c>
      <c r="BA6" s="36">
        <f t="shared" si="6"/>
        <v>311.99</v>
      </c>
      <c r="BB6" s="36">
        <f t="shared" si="6"/>
        <v>307.83</v>
      </c>
      <c r="BC6" s="36">
        <f t="shared" si="6"/>
        <v>318.89</v>
      </c>
      <c r="BD6" s="35" t="str">
        <f>IF(BD7="","",IF(BD7="-","【-】","【"&amp;SUBSTITUTE(TEXT(BD7,"#,##0.00"),"-","△")&amp;"】"))</f>
        <v>【261.93】</v>
      </c>
      <c r="BE6" s="36">
        <f>IF(BE7="",NA(),BE7)</f>
        <v>127.6</v>
      </c>
      <c r="BF6" s="36">
        <f t="shared" ref="BF6:BN6" si="7">IF(BF7="",NA(),BF7)</f>
        <v>118.15</v>
      </c>
      <c r="BG6" s="36">
        <f t="shared" si="7"/>
        <v>107.85</v>
      </c>
      <c r="BH6" s="36">
        <f t="shared" si="7"/>
        <v>105.91</v>
      </c>
      <c r="BI6" s="36">
        <f t="shared" si="7"/>
        <v>104.58</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101.89</v>
      </c>
      <c r="BQ6" s="36">
        <f t="shared" ref="BQ6:BY6" si="8">IF(BQ7="",NA(),BQ7)</f>
        <v>100.53</v>
      </c>
      <c r="BR6" s="36">
        <f t="shared" si="8"/>
        <v>93.39</v>
      </c>
      <c r="BS6" s="36">
        <f t="shared" si="8"/>
        <v>103.44</v>
      </c>
      <c r="BT6" s="36">
        <f t="shared" si="8"/>
        <v>101.93</v>
      </c>
      <c r="BU6" s="36">
        <f t="shared" si="8"/>
        <v>107.05</v>
      </c>
      <c r="BV6" s="36">
        <f t="shared" si="8"/>
        <v>106.4</v>
      </c>
      <c r="BW6" s="36">
        <f t="shared" si="8"/>
        <v>107.61</v>
      </c>
      <c r="BX6" s="36">
        <f t="shared" si="8"/>
        <v>106.02</v>
      </c>
      <c r="BY6" s="36">
        <f t="shared" si="8"/>
        <v>104.84</v>
      </c>
      <c r="BZ6" s="35" t="str">
        <f>IF(BZ7="","",IF(BZ7="-","【-】","【"&amp;SUBSTITUTE(TEXT(BZ7,"#,##0.00"),"-","△")&amp;"】"))</f>
        <v>【103.91】</v>
      </c>
      <c r="CA6" s="36">
        <f>IF(CA7="",NA(),CA7)</f>
        <v>121.97</v>
      </c>
      <c r="CB6" s="36">
        <f t="shared" ref="CB6:CJ6" si="9">IF(CB7="",NA(),CB7)</f>
        <v>123.49</v>
      </c>
      <c r="CC6" s="36">
        <f t="shared" si="9"/>
        <v>133.18</v>
      </c>
      <c r="CD6" s="36">
        <f t="shared" si="9"/>
        <v>120.48</v>
      </c>
      <c r="CE6" s="36">
        <f t="shared" si="9"/>
        <v>122.82</v>
      </c>
      <c r="CF6" s="36">
        <f t="shared" si="9"/>
        <v>155.09</v>
      </c>
      <c r="CG6" s="36">
        <f t="shared" si="9"/>
        <v>156.29</v>
      </c>
      <c r="CH6" s="36">
        <f t="shared" si="9"/>
        <v>155.69</v>
      </c>
      <c r="CI6" s="36">
        <f t="shared" si="9"/>
        <v>158.6</v>
      </c>
      <c r="CJ6" s="36">
        <f t="shared" si="9"/>
        <v>161.82</v>
      </c>
      <c r="CK6" s="35" t="str">
        <f>IF(CK7="","",IF(CK7="-","【-】","【"&amp;SUBSTITUTE(TEXT(CK7,"#,##0.00"),"-","△")&amp;"】"))</f>
        <v>【167.11】</v>
      </c>
      <c r="CL6" s="36">
        <f>IF(CL7="",NA(),CL7)</f>
        <v>75.14</v>
      </c>
      <c r="CM6" s="36">
        <f t="shared" ref="CM6:CU6" si="10">IF(CM7="",NA(),CM7)</f>
        <v>73.14</v>
      </c>
      <c r="CN6" s="36">
        <f t="shared" si="10"/>
        <v>74.790000000000006</v>
      </c>
      <c r="CO6" s="36">
        <f t="shared" si="10"/>
        <v>75.239999999999995</v>
      </c>
      <c r="CP6" s="36">
        <f t="shared" si="10"/>
        <v>80.03</v>
      </c>
      <c r="CQ6" s="36">
        <f t="shared" si="10"/>
        <v>61.61</v>
      </c>
      <c r="CR6" s="36">
        <f t="shared" si="10"/>
        <v>62.34</v>
      </c>
      <c r="CS6" s="36">
        <f t="shared" si="10"/>
        <v>62.46</v>
      </c>
      <c r="CT6" s="36">
        <f t="shared" si="10"/>
        <v>62.88</v>
      </c>
      <c r="CU6" s="36">
        <f t="shared" si="10"/>
        <v>62.32</v>
      </c>
      <c r="CV6" s="35" t="str">
        <f>IF(CV7="","",IF(CV7="-","【-】","【"&amp;SUBSTITUTE(TEXT(CV7,"#,##0.00"),"-","△")&amp;"】"))</f>
        <v>【60.27】</v>
      </c>
      <c r="CW6" s="36">
        <f>IF(CW7="",NA(),CW7)</f>
        <v>93.84</v>
      </c>
      <c r="CX6" s="36">
        <f t="shared" ref="CX6:DF6" si="11">IF(CX7="",NA(),CX7)</f>
        <v>93.8</v>
      </c>
      <c r="CY6" s="36">
        <f t="shared" si="11"/>
        <v>94.07</v>
      </c>
      <c r="CZ6" s="36">
        <f t="shared" si="11"/>
        <v>94.14</v>
      </c>
      <c r="DA6" s="36">
        <f t="shared" si="11"/>
        <v>94.73</v>
      </c>
      <c r="DB6" s="36">
        <f t="shared" si="11"/>
        <v>90.23</v>
      </c>
      <c r="DC6" s="36">
        <f t="shared" si="11"/>
        <v>90.15</v>
      </c>
      <c r="DD6" s="36">
        <f t="shared" si="11"/>
        <v>90.62</v>
      </c>
      <c r="DE6" s="36">
        <f t="shared" si="11"/>
        <v>90.13</v>
      </c>
      <c r="DF6" s="36">
        <f t="shared" si="11"/>
        <v>90.19</v>
      </c>
      <c r="DG6" s="35" t="str">
        <f>IF(DG7="","",IF(DG7="-","【-】","【"&amp;SUBSTITUTE(TEXT(DG7,"#,##0.00"),"-","△")&amp;"】"))</f>
        <v>【89.92】</v>
      </c>
      <c r="DH6" s="36">
        <f>IF(DH7="",NA(),DH7)</f>
        <v>48.17</v>
      </c>
      <c r="DI6" s="36">
        <f t="shared" ref="DI6:DQ6" si="12">IF(DI7="",NA(),DI7)</f>
        <v>49.32</v>
      </c>
      <c r="DJ6" s="36">
        <f t="shared" si="12"/>
        <v>50.39</v>
      </c>
      <c r="DK6" s="36">
        <f t="shared" si="12"/>
        <v>51.04</v>
      </c>
      <c r="DL6" s="36">
        <f t="shared" si="12"/>
        <v>51.87</v>
      </c>
      <c r="DM6" s="36">
        <f t="shared" si="12"/>
        <v>46.36</v>
      </c>
      <c r="DN6" s="36">
        <f t="shared" si="12"/>
        <v>47.37</v>
      </c>
      <c r="DO6" s="36">
        <f t="shared" si="12"/>
        <v>48.01</v>
      </c>
      <c r="DP6" s="36">
        <f t="shared" si="12"/>
        <v>48.01</v>
      </c>
      <c r="DQ6" s="36">
        <f t="shared" si="12"/>
        <v>48.86</v>
      </c>
      <c r="DR6" s="35" t="str">
        <f>IF(DR7="","",IF(DR7="-","【-】","【"&amp;SUBSTITUTE(TEXT(DR7,"#,##0.00"),"-","△")&amp;"】"))</f>
        <v>【48.85】</v>
      </c>
      <c r="DS6" s="36">
        <f>IF(DS7="",NA(),DS7)</f>
        <v>1.31</v>
      </c>
      <c r="DT6" s="36">
        <f t="shared" ref="DT6:EB6" si="13">IF(DT7="",NA(),DT7)</f>
        <v>6.18</v>
      </c>
      <c r="DU6" s="36">
        <f t="shared" si="13"/>
        <v>6.69</v>
      </c>
      <c r="DV6" s="36">
        <f t="shared" si="13"/>
        <v>6.55</v>
      </c>
      <c r="DW6" s="36">
        <f t="shared" si="13"/>
        <v>8.32</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0.31</v>
      </c>
      <c r="EE6" s="36">
        <f t="shared" ref="EE6:EM6" si="14">IF(EE7="",NA(),EE7)</f>
        <v>0.48</v>
      </c>
      <c r="EF6" s="36">
        <f t="shared" si="14"/>
        <v>0.51</v>
      </c>
      <c r="EG6" s="36">
        <f t="shared" si="14"/>
        <v>0.43</v>
      </c>
      <c r="EH6" s="36">
        <f t="shared" si="14"/>
        <v>0.45</v>
      </c>
      <c r="EI6" s="36">
        <f t="shared" si="14"/>
        <v>0.72</v>
      </c>
      <c r="EJ6" s="36">
        <f t="shared" si="14"/>
        <v>0.67</v>
      </c>
      <c r="EK6" s="36">
        <f t="shared" si="14"/>
        <v>0.67</v>
      </c>
      <c r="EL6" s="36">
        <f t="shared" si="14"/>
        <v>0.65</v>
      </c>
      <c r="EM6" s="36">
        <f t="shared" si="14"/>
        <v>0.7</v>
      </c>
      <c r="EN6" s="35" t="str">
        <f>IF(EN7="","",IF(EN7="-","【-】","【"&amp;SUBSTITUTE(TEXT(EN7,"#,##0.00"),"-","△")&amp;"】"))</f>
        <v>【0.70】</v>
      </c>
    </row>
    <row r="7" spans="1:144" s="37" customFormat="1">
      <c r="A7" s="29"/>
      <c r="B7" s="38">
        <v>2018</v>
      </c>
      <c r="C7" s="38">
        <v>112305</v>
      </c>
      <c r="D7" s="38">
        <v>46</v>
      </c>
      <c r="E7" s="38">
        <v>1</v>
      </c>
      <c r="F7" s="38">
        <v>0</v>
      </c>
      <c r="G7" s="38">
        <v>1</v>
      </c>
      <c r="H7" s="38" t="s">
        <v>93</v>
      </c>
      <c r="I7" s="38" t="s">
        <v>94</v>
      </c>
      <c r="J7" s="38" t="s">
        <v>95</v>
      </c>
      <c r="K7" s="38" t="s">
        <v>96</v>
      </c>
      <c r="L7" s="38" t="s">
        <v>97</v>
      </c>
      <c r="M7" s="38" t="s">
        <v>98</v>
      </c>
      <c r="N7" s="39" t="s">
        <v>99</v>
      </c>
      <c r="O7" s="39">
        <v>87.76</v>
      </c>
      <c r="P7" s="39">
        <v>99.91</v>
      </c>
      <c r="Q7" s="39">
        <v>2106</v>
      </c>
      <c r="R7" s="39">
        <v>165336</v>
      </c>
      <c r="S7" s="39">
        <v>22.78</v>
      </c>
      <c r="T7" s="39">
        <v>7257.95</v>
      </c>
      <c r="U7" s="39">
        <v>165222</v>
      </c>
      <c r="V7" s="39">
        <v>22.8</v>
      </c>
      <c r="W7" s="39">
        <v>7246.58</v>
      </c>
      <c r="X7" s="39">
        <v>106.35</v>
      </c>
      <c r="Y7" s="39">
        <v>104.75</v>
      </c>
      <c r="Z7" s="39">
        <v>98.33</v>
      </c>
      <c r="AA7" s="39">
        <v>107.91</v>
      </c>
      <c r="AB7" s="39">
        <v>106.07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581.66</v>
      </c>
      <c r="AU7" s="39">
        <v>590.92999999999995</v>
      </c>
      <c r="AV7" s="39">
        <v>546.94000000000005</v>
      </c>
      <c r="AW7" s="39">
        <v>536.26</v>
      </c>
      <c r="AX7" s="39">
        <v>492.18</v>
      </c>
      <c r="AY7" s="39">
        <v>289.8</v>
      </c>
      <c r="AZ7" s="39">
        <v>299.44</v>
      </c>
      <c r="BA7" s="39">
        <v>311.99</v>
      </c>
      <c r="BB7" s="39">
        <v>307.83</v>
      </c>
      <c r="BC7" s="39">
        <v>318.89</v>
      </c>
      <c r="BD7" s="39">
        <v>261.93</v>
      </c>
      <c r="BE7" s="39">
        <v>127.6</v>
      </c>
      <c r="BF7" s="39">
        <v>118.15</v>
      </c>
      <c r="BG7" s="39">
        <v>107.85</v>
      </c>
      <c r="BH7" s="39">
        <v>105.91</v>
      </c>
      <c r="BI7" s="39">
        <v>104.58</v>
      </c>
      <c r="BJ7" s="39">
        <v>301.99</v>
      </c>
      <c r="BK7" s="39">
        <v>298.08999999999997</v>
      </c>
      <c r="BL7" s="39">
        <v>291.77999999999997</v>
      </c>
      <c r="BM7" s="39">
        <v>295.44</v>
      </c>
      <c r="BN7" s="39">
        <v>290.07</v>
      </c>
      <c r="BO7" s="39">
        <v>270.45999999999998</v>
      </c>
      <c r="BP7" s="39">
        <v>101.89</v>
      </c>
      <c r="BQ7" s="39">
        <v>100.53</v>
      </c>
      <c r="BR7" s="39">
        <v>93.39</v>
      </c>
      <c r="BS7" s="39">
        <v>103.44</v>
      </c>
      <c r="BT7" s="39">
        <v>101.93</v>
      </c>
      <c r="BU7" s="39">
        <v>107.05</v>
      </c>
      <c r="BV7" s="39">
        <v>106.4</v>
      </c>
      <c r="BW7" s="39">
        <v>107.61</v>
      </c>
      <c r="BX7" s="39">
        <v>106.02</v>
      </c>
      <c r="BY7" s="39">
        <v>104.84</v>
      </c>
      <c r="BZ7" s="39">
        <v>103.91</v>
      </c>
      <c r="CA7" s="39">
        <v>121.97</v>
      </c>
      <c r="CB7" s="39">
        <v>123.49</v>
      </c>
      <c r="CC7" s="39">
        <v>133.18</v>
      </c>
      <c r="CD7" s="39">
        <v>120.48</v>
      </c>
      <c r="CE7" s="39">
        <v>122.82</v>
      </c>
      <c r="CF7" s="39">
        <v>155.09</v>
      </c>
      <c r="CG7" s="39">
        <v>156.29</v>
      </c>
      <c r="CH7" s="39">
        <v>155.69</v>
      </c>
      <c r="CI7" s="39">
        <v>158.6</v>
      </c>
      <c r="CJ7" s="39">
        <v>161.82</v>
      </c>
      <c r="CK7" s="39">
        <v>167.11</v>
      </c>
      <c r="CL7" s="39">
        <v>75.14</v>
      </c>
      <c r="CM7" s="39">
        <v>73.14</v>
      </c>
      <c r="CN7" s="39">
        <v>74.790000000000006</v>
      </c>
      <c r="CO7" s="39">
        <v>75.239999999999995</v>
      </c>
      <c r="CP7" s="39">
        <v>80.03</v>
      </c>
      <c r="CQ7" s="39">
        <v>61.61</v>
      </c>
      <c r="CR7" s="39">
        <v>62.34</v>
      </c>
      <c r="CS7" s="39">
        <v>62.46</v>
      </c>
      <c r="CT7" s="39">
        <v>62.88</v>
      </c>
      <c r="CU7" s="39">
        <v>62.32</v>
      </c>
      <c r="CV7" s="39">
        <v>60.27</v>
      </c>
      <c r="CW7" s="39">
        <v>93.84</v>
      </c>
      <c r="CX7" s="39">
        <v>93.8</v>
      </c>
      <c r="CY7" s="39">
        <v>94.07</v>
      </c>
      <c r="CZ7" s="39">
        <v>94.14</v>
      </c>
      <c r="DA7" s="39">
        <v>94.73</v>
      </c>
      <c r="DB7" s="39">
        <v>90.23</v>
      </c>
      <c r="DC7" s="39">
        <v>90.15</v>
      </c>
      <c r="DD7" s="39">
        <v>90.62</v>
      </c>
      <c r="DE7" s="39">
        <v>90.13</v>
      </c>
      <c r="DF7" s="39">
        <v>90.19</v>
      </c>
      <c r="DG7" s="39">
        <v>89.92</v>
      </c>
      <c r="DH7" s="39">
        <v>48.17</v>
      </c>
      <c r="DI7" s="39">
        <v>49.32</v>
      </c>
      <c r="DJ7" s="39">
        <v>50.39</v>
      </c>
      <c r="DK7" s="39">
        <v>51.04</v>
      </c>
      <c r="DL7" s="39">
        <v>51.87</v>
      </c>
      <c r="DM7" s="39">
        <v>46.36</v>
      </c>
      <c r="DN7" s="39">
        <v>47.37</v>
      </c>
      <c r="DO7" s="39">
        <v>48.01</v>
      </c>
      <c r="DP7" s="39">
        <v>48.01</v>
      </c>
      <c r="DQ7" s="39">
        <v>48.86</v>
      </c>
      <c r="DR7" s="39">
        <v>48.85</v>
      </c>
      <c r="DS7" s="39">
        <v>1.31</v>
      </c>
      <c r="DT7" s="39">
        <v>6.18</v>
      </c>
      <c r="DU7" s="39">
        <v>6.69</v>
      </c>
      <c r="DV7" s="39">
        <v>6.55</v>
      </c>
      <c r="DW7" s="39">
        <v>8.32</v>
      </c>
      <c r="DX7" s="39">
        <v>13.57</v>
      </c>
      <c r="DY7" s="39">
        <v>14.27</v>
      </c>
      <c r="DZ7" s="39">
        <v>16.170000000000002</v>
      </c>
      <c r="EA7" s="39">
        <v>16.600000000000001</v>
      </c>
      <c r="EB7" s="39">
        <v>18.510000000000002</v>
      </c>
      <c r="EC7" s="39">
        <v>17.8</v>
      </c>
      <c r="ED7" s="39">
        <v>0.31</v>
      </c>
      <c r="EE7" s="39">
        <v>0.48</v>
      </c>
      <c r="EF7" s="39">
        <v>0.51</v>
      </c>
      <c r="EG7" s="39">
        <v>0.43</v>
      </c>
      <c r="EH7" s="39">
        <v>0.45</v>
      </c>
      <c r="EI7" s="39">
        <v>0.72</v>
      </c>
      <c r="EJ7" s="39">
        <v>0.67</v>
      </c>
      <c r="EK7" s="39">
        <v>0.67</v>
      </c>
      <c r="EL7" s="39">
        <v>0.65</v>
      </c>
      <c r="EM7" s="39">
        <v>0.7</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2020-01-22T08:44:53Z</cp:lastPrinted>
  <dcterms:created xsi:type="dcterms:W3CDTF">2019-12-05T04:12:23Z</dcterms:created>
  <dcterms:modified xsi:type="dcterms:W3CDTF">2020-01-23T01:57:38Z</dcterms:modified>
  <cp:category/>
</cp:coreProperties>
</file>