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2.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5mVf+MAiE983CSOdetgmafnd3rAiVgTgl5ivsL9AM8KF2e5Ny6hE+SToDn00Uk/UlpXc46qvGQW93hynXAfozg==" workbookSaltValue="LGUVxMMe4/AoAH0DuB2uGg=="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62913" concurrentCalc="1"/>
</workbook>
</file>

<file path=xl/sharedStrings.xml><?xml version="1.0" encoding="utf-8"?>
<sst xmlns="http://schemas.openxmlformats.org/spreadsheetml/2006/main" xmlns:r="http://schemas.openxmlformats.org/officeDocument/2006/relationships" count="111" uniqueCount="111">
  <si>
    <t>⑦施設利用率(％)</t>
    <rPh sb="1" eb="3">
      <t>シセツ</t>
    </rPh>
    <rPh sb="3" eb="6">
      <t>リヨウリツ</t>
    </rPh>
    <phoneticPr fontId="1"/>
  </si>
  <si>
    <t>人口密度</t>
    <rPh sb="0" eb="2">
      <t>ジンコウ</t>
    </rPh>
    <rPh sb="2" eb="4">
      <t>ミツド</t>
    </rPh>
    <phoneticPr fontId="1"/>
  </si>
  <si>
    <t>経営比較分析表（平成30年度決算）</t>
  </si>
  <si>
    <t>処理区域内人口</t>
  </si>
  <si>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</si>
  <si>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</si>
  <si>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</si>
  <si>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</si>
  <si>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</si>
  <si>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</si>
  <si>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</si>
  <si>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</si>
  <si>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</si>
  <si>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</si>
  <si>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</si>
  <si>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</si>
  <si>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</si>
  <si>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</si>
  <si>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</si>
  <si>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</si>
  <si>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</si>
  <si>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</si>
  <si>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</si>
  <si>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</si>
  <si>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</si>
  <si>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</si>
  <si>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</si>
  <si>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</si>
  <si>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</si>
  <si>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</si>
  <si>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</si>
  <si>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</si>
  <si>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t>平成30年度全国平均</t>
  </si>
  <si>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</si>
  <si>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</si>
  <si>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</si>
  <si>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</si>
  <si>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</si>
  <si>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</si>
  <si>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</si>
  <si>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</si>
  <si>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</si>
  <si>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t>
  </si>
  <si>
    <t>1. 経営の健全性・効率性について</t>
  </si>
  <si>
    <t>2. 老朽化の状況について</t>
  </si>
  <si>
    <t>1④</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</si>
  <si>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</si>
  <si>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</si>
  <si>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</si>
  <si>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</si>
  <si>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</si>
  <si>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</si>
  <si>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</si>
  <si>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</si>
  <si>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</si>
  <si>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</si>
  <si>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</si>
  <si>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</si>
  <si>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</si>
  <si>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</si>
  <si>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</si>
  <si>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</si>
  <si>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</si>
  <si>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</si>
  <si>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</si>
  <si>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</si>
  <si>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</si>
  <si>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</si>
  <si>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</si>
  <si>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</si>
  <si>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</si>
  <si>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</si>
  <si>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</si>
  <si>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</si>
  <si>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</si>
  <si>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</si>
  <si>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</si>
  <si>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</si>
  <si>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</si>
  <si>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</si>
  <si>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</si>
  <si>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</si>
  <si>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</si>
  <si>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</si>
  <si>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</si>
  <si>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</si>
  <si>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</si>
  <si>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</si>
  <si>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</si>
  <si>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</si>
  <si>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</si>
  <si>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</si>
  <si>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</si>
  <si>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</si>
  <si>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</si>
  <si>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</si>
  <si>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埼玉県　朝霞市</t>
  </si>
  <si>
    <t>法非適用</t>
  </si>
  <si>
    <t>下水道事業</t>
  </si>
  <si>
    <t>公共下水道</t>
  </si>
  <si>
    <t>Aa</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</si>
  <si>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</si>
  <si>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</si>
  <si>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</si>
  <si>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</si>
  <si>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</si>
  <si>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</si>
  <si>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</si>
  <si>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本市の下水道は供用開始から既に35年以上が経過し、下水道施設の老朽化が進んでいます。
下水道施設の計画的な改修・更新を行っていくため、平成29年度からストックマネジメント事業に取り組んでおり、今後も計画に基づいた、適切な施設の維持管理を行っていきます。</t>
    <rPh sb="18" eb="20">
      <t>イジョウ</t>
    </rPh>
    <phoneticPr fontId="1"/>
  </si>
  <si>
    <t>①収益的収支比率
本市の下水道事業会計は、一般会計からの繰入れ及び下水道事業債で補っている状況ですが、近年は料金収入の増加のほか、企業債の償還額の減少により、収益的収支比率は改善傾向にあり、平成30年度決算においては収益的収支比率は100%を超えました。今後も引き続き経営の効率化を図っていきます。
④企業債残高対事業規模比率
事業費に占める企業債残高の比率については、平成27年度に大規模な幹線整備を行ったことから一時的に上昇したものの、翌年度からは再び減少に転じ、平成30年度も同水準で推移しました。
⑤経費回収率・⑥汚水処理原価
下水道事業債の償還が進み、汚水処理費用内の償還額が占める割合が低下しており、結果として経費回収率及び汚水処理原価については改善傾向にあります。
⑧水洗化率
同規模の他の自治体に比べて水洗化率は高い水準にありますが、未接続世帯の減少を図るため、今後も継続的に啓発活動を行います。</t>
    <rPh sb="45" eb="47">
      <t>ジョウキョウ</t>
    </rPh>
    <rPh sb="51" eb="53">
      <t>キンネン</t>
    </rPh>
    <rPh sb="95" eb="97">
      <t>ヘイセイ</t>
    </rPh>
    <rPh sb="99" eb="100">
      <t>ネン</t>
    </rPh>
    <rPh sb="100" eb="101">
      <t>ド</t>
    </rPh>
    <rPh sb="101" eb="103">
      <t>ケッサン</t>
    </rPh>
    <rPh sb="121" eb="122">
      <t>コ</t>
    </rPh>
    <rPh sb="127" eb="129">
      <t>コンゴ</t>
    </rPh>
    <rPh sb="130" eb="131">
      <t>ヒ</t>
    </rPh>
    <rPh sb="132" eb="133">
      <t>ツヅ</t>
    </rPh>
    <rPh sb="141" eb="142">
      <t>ハカ</t>
    </rPh>
    <rPh sb="242" eb="245">
      <t>ドウスイジュン</t>
    </rPh>
    <rPh sb="246" eb="248">
      <t>スイイ</t>
    </rPh>
    <phoneticPr fontId="1"/>
  </si>
  <si>
    <t>人口は増加傾向にあるものの、近年の節水意識の高まりから、料金収入の伸び悩みが見られ、また、施設・設備の老朽化に伴う更新投資の増大など、経営環境は厳しさを増しています。そのため、経営基盤の強化・財政マネジメントの向上等にさらに的確に取り組むため、平成29年度から、公営企業会計への移行作業を進めています。
なお、公営企業会計への移行は、令和2年4月1日からの予定です。</t>
    <rPh sb="163" eb="165">
      <t>イコウ</t>
    </rPh>
    <rPh sb="167" eb="169">
      <t>レイワ</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</si>
</sst>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80" formatCode="#,##0.00;&quot;△&quot;#,##0.00;&quot;-&quot;"/>
    <numFmt numFmtId="177" formatCode="#,##0;&quot;△&quot;#,##0"/>
    <numFmt numFmtId="179" formatCode="0.00_);[Red]\(0.00\)"/>
    <numFmt numFmtId="178" formatCode="ge"/>
  </numFmts>
  <fonts count="13">
    <font>
      <sz val="11"/>
      <color theme="1"/>
      <name val="ＭＳ Ｐゴシック"/>
    </font>
    <font>
      <sz val="6"/>
      <color auto="1"/>
      <name val="ＭＳ Ｐゴシック"/>
    </font>
    <font>
      <b/>
      <sz val="11"/>
      <color theme="1"/>
      <name val="ＭＳ ゴシック"/>
    </font>
    <font>
      <sz val="11"/>
      <color theme="1"/>
      <name val="ＭＳ ゴシック"/>
    </font>
    <font>
      <b/>
      <sz val="24"/>
      <color theme="1"/>
      <name val="ＭＳ ゴシック"/>
    </font>
    <font>
      <b/>
      <sz val="14"/>
      <color theme="1"/>
      <name val="ＭＳ ゴシック"/>
    </font>
    <font>
      <sz val="11"/>
      <color theme="0"/>
      <name val="ＭＳ Ｐゴシック"/>
    </font>
    <font>
      <b/>
      <sz val="9"/>
      <color theme="1"/>
      <name val="ＭＳ ゴシック"/>
    </font>
    <font>
      <sz val="9"/>
      <color theme="1"/>
      <name val="ＭＳ ゴシック"/>
    </font>
    <font>
      <b/>
      <sz val="11"/>
      <color rgb="FF3366FF"/>
      <name val="ＭＳ ゴシック"/>
    </font>
    <font>
      <b/>
      <sz val="11"/>
      <color rgb="FFFF5050"/>
      <name val="ＭＳ ゴシック"/>
    </font>
    <font>
      <b/>
      <sz val="12"/>
      <color theme="1"/>
      <name val="ＭＳ ゴシック"/>
    </font>
    <font>
      <sz val="11"/>
      <color theme="1"/>
      <name val="ＭＳ Ｐゴシック"/>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externalLink" Target="externalLinks/externalLink1.xml" Id="rId3" /><Relationship Type="http://schemas.openxmlformats.org/officeDocument/2006/relationships/theme" Target="theme/theme1.xml" Id="rId4" /><Relationship Type="http://schemas.openxmlformats.org/officeDocument/2006/relationships/sharedStrings" Target="sharedStrings.xml" Id="rId5" /><Relationship Type="http://schemas.openxmlformats.org/officeDocument/2006/relationships/styles" Target="styles.xml" Id="rId6"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2.e-002</c:v>
                </c:pt>
                <c:pt idx="1" formatCode="#,##0.00;&quot;△&quot;#,##0.00">
                  <c:v>0</c:v>
                </c:pt>
                <c:pt idx="2">
                  <c:v>0.69</c:v>
                </c:pt>
                <c:pt idx="3">
                  <c:v>0.46</c:v>
                </c:pt>
                <c:pt idx="4">
                  <c:v>0.91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0.22</c:v>
                </c:pt>
                <c:pt idx="1">
                  <c:v>0.13</c:v>
                </c:pt>
                <c:pt idx="2">
                  <c:v>0.16</c:v>
                </c:pt>
                <c:pt idx="3">
                  <c:v>0.16</c:v>
                </c:pt>
                <c:pt idx="4">
                  <c:v>0.16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64.81</c:v>
                </c:pt>
                <c:pt idx="1">
                  <c:v>64.81</c:v>
                </c:pt>
                <c:pt idx="2">
                  <c:v>64.66</c:v>
                </c:pt>
                <c:pt idx="3">
                  <c:v>64.650000000000006</c:v>
                </c:pt>
                <c:pt idx="4">
                  <c:v>62.96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98.23</c:v>
                </c:pt>
                <c:pt idx="1">
                  <c:v>98.32</c:v>
                </c:pt>
                <c:pt idx="2">
                  <c:v>99.22</c:v>
                </c:pt>
                <c:pt idx="3">
                  <c:v>98.64</c:v>
                </c:pt>
                <c:pt idx="4">
                  <c:v>98.69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96.76</c:v>
                </c:pt>
                <c:pt idx="1">
                  <c:v>96.89</c:v>
                </c:pt>
                <c:pt idx="2">
                  <c:v>97.08</c:v>
                </c:pt>
                <c:pt idx="3">
                  <c:v>97.4</c:v>
                </c:pt>
                <c:pt idx="4">
                  <c:v>96.96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87.66</c:v>
                </c:pt>
                <c:pt idx="1">
                  <c:v>88.1</c:v>
                </c:pt>
                <c:pt idx="2">
                  <c:v>93</c:v>
                </c:pt>
                <c:pt idx="3">
                  <c:v>95.55</c:v>
                </c:pt>
                <c:pt idx="4">
                  <c:v>103.28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178.09</c:v>
                </c:pt>
                <c:pt idx="1">
                  <c:v>221.58</c:v>
                </c:pt>
                <c:pt idx="2">
                  <c:v>217.23</c:v>
                </c:pt>
                <c:pt idx="3">
                  <c:v>209.92</c:v>
                </c:pt>
                <c:pt idx="4">
                  <c:v>216.84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665.11</c:v>
                </c:pt>
                <c:pt idx="1">
                  <c:v>642.57000000000005</c:v>
                </c:pt>
                <c:pt idx="2">
                  <c:v>599.92999999999995</c:v>
                </c:pt>
                <c:pt idx="3">
                  <c:v>573.73</c:v>
                </c:pt>
                <c:pt idx="4">
                  <c:v>514.27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86.57</c:v>
                </c:pt>
                <c:pt idx="1">
                  <c:v>95.3</c:v>
                </c:pt>
                <c:pt idx="2">
                  <c:v>98.96</c:v>
                </c:pt>
                <c:pt idx="3">
                  <c:v>101.17</c:v>
                </c:pt>
                <c:pt idx="4">
                  <c:v>108.17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85.64</c:v>
                </c:pt>
                <c:pt idx="1">
                  <c:v>94.3</c:v>
                </c:pt>
                <c:pt idx="2">
                  <c:v>95.76</c:v>
                </c:pt>
                <c:pt idx="3">
                  <c:v>100.74</c:v>
                </c:pt>
                <c:pt idx="4">
                  <c:v>100.34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76.11</c:v>
                </c:pt>
                <c:pt idx="1">
                  <c:v>69.7</c:v>
                </c:pt>
                <c:pt idx="2">
                  <c:v>66.92</c:v>
                </c:pt>
                <c:pt idx="3">
                  <c:v>65.7</c:v>
                </c:pt>
                <c:pt idx="4">
                  <c:v>61.81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133</c:v>
                </c:pt>
                <c:pt idx="1">
                  <c:v>120.18</c:v>
                </c:pt>
                <c:pt idx="2">
                  <c:v>119</c:v>
                </c:pt>
                <c:pt idx="3">
                  <c:v>112.75</c:v>
                </c:pt>
                <c:pt idx="4">
                  <c:v>113.49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&#65279;<?xml version="1.0" encoding="utf-8"?><Relationships xmlns="http://schemas.openxmlformats.org/package/2006/relationships"><Relationship Type="http://schemas.openxmlformats.org/officeDocument/2006/relationships/chart" Target="../charts/chart1.xml" Id="rId1" /><Relationship Type="http://schemas.openxmlformats.org/officeDocument/2006/relationships/chart" Target="../charts/chart2.xml" Id="rId2" /><Relationship Type="http://schemas.openxmlformats.org/officeDocument/2006/relationships/chart" Target="../charts/chart3.xml" Id="rId3" /><Relationship Type="http://schemas.openxmlformats.org/officeDocument/2006/relationships/chart" Target="../charts/chart4.xml" Id="rId4" /><Relationship Type="http://schemas.openxmlformats.org/officeDocument/2006/relationships/chart" Target="../charts/chart5.xml" Id="rId5" /><Relationship Type="http://schemas.openxmlformats.org/officeDocument/2006/relationships/chart" Target="../charts/chart6.xml" Id="rId6" /><Relationship Type="http://schemas.openxmlformats.org/officeDocument/2006/relationships/chart" Target="../charts/chart7.xml" Id="rId7" /><Relationship Type="http://schemas.openxmlformats.org/officeDocument/2006/relationships/chart" Target="../charts/chart8.xml" Id="rId8" /><Relationship Type="http://schemas.openxmlformats.org/officeDocument/2006/relationships/chart" Target="../charts/chart9.xml" Id="rId9" /><Relationship Type="http://schemas.openxmlformats.org/officeDocument/2006/relationships/chart" Target="../charts/chart10.xml" Id="rId10" /><Relationship Type="http://schemas.openxmlformats.org/officeDocument/2006/relationships/chart" Target="../charts/chart11.xml" Id="rId11"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【682.78】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【95.20】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【58.98】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【136.86】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【100.91】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【0.23】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&#65279;<?xml version="1.0" encoding="utf-8"?><Relationships xmlns="http://schemas.openxmlformats.org/package/2006/relationships"><Relationship Type="http://schemas.openxmlformats.org/officeDocument/2006/relationships/externalLinkPath" Target="\&#22577;&#21578;&#26360;&#65288;&#26360;&#24335;&#65289;\&#20844;&#21942;&#20225;&#26989;&#32076;&#21942;&#27604;&#36611;&#20998;&#26512;&#34920;\APAHO412010.xlsm" TargetMode="External" Id="rId1"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Z86"/>
  <sheetViews>
    <sheetView showGridLines="0" tabSelected="1" zoomScale="85" zoomScaleNormal="85"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埼玉県　朝霞市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4</v>
      </c>
      <c r="C7" s="5"/>
      <c r="D7" s="5"/>
      <c r="E7" s="5"/>
      <c r="F7" s="5"/>
      <c r="G7" s="5"/>
      <c r="H7" s="5"/>
      <c r="I7" s="5" t="s">
        <v>13</v>
      </c>
      <c r="J7" s="5"/>
      <c r="K7" s="5"/>
      <c r="L7" s="5"/>
      <c r="M7" s="5"/>
      <c r="N7" s="5"/>
      <c r="O7" s="5"/>
      <c r="P7" s="5" t="s">
        <v>5</v>
      </c>
      <c r="Q7" s="5"/>
      <c r="R7" s="5"/>
      <c r="S7" s="5"/>
      <c r="T7" s="5"/>
      <c r="U7" s="5"/>
      <c r="V7" s="5"/>
      <c r="W7" s="5" t="s">
        <v>15</v>
      </c>
      <c r="X7" s="5"/>
      <c r="Y7" s="5"/>
      <c r="Z7" s="5"/>
      <c r="AA7" s="5"/>
      <c r="AB7" s="5"/>
      <c r="AC7" s="5"/>
      <c r="AD7" s="5" t="s">
        <v>8</v>
      </c>
      <c r="AE7" s="5"/>
      <c r="AF7" s="5"/>
      <c r="AG7" s="5"/>
      <c r="AH7" s="5"/>
      <c r="AI7" s="5"/>
      <c r="AJ7" s="5"/>
      <c r="AK7" s="3"/>
      <c r="AL7" s="5" t="s">
        <v>17</v>
      </c>
      <c r="AM7" s="5"/>
      <c r="AN7" s="5"/>
      <c r="AO7" s="5"/>
      <c r="AP7" s="5"/>
      <c r="AQ7" s="5"/>
      <c r="AR7" s="5"/>
      <c r="AS7" s="5"/>
      <c r="AT7" s="5" t="s">
        <v>9</v>
      </c>
      <c r="AU7" s="5"/>
      <c r="AV7" s="5"/>
      <c r="AW7" s="5"/>
      <c r="AX7" s="5"/>
      <c r="AY7" s="5"/>
      <c r="AZ7" s="5"/>
      <c r="BA7" s="5"/>
      <c r="BB7" s="5" t="s">
        <v>18</v>
      </c>
      <c r="BC7" s="5"/>
      <c r="BD7" s="5"/>
      <c r="BE7" s="5"/>
      <c r="BF7" s="5"/>
      <c r="BG7" s="5"/>
      <c r="BH7" s="5"/>
      <c r="BI7" s="5"/>
      <c r="BJ7" s="3"/>
      <c r="BK7" s="3"/>
      <c r="BL7" s="27" t="s">
        <v>19</v>
      </c>
      <c r="BM7" s="37"/>
      <c r="BN7" s="37"/>
      <c r="BO7" s="37"/>
      <c r="BP7" s="37"/>
      <c r="BQ7" s="37"/>
      <c r="BR7" s="37"/>
      <c r="BS7" s="37"/>
      <c r="BT7" s="37"/>
      <c r="BU7" s="37"/>
      <c r="BV7" s="37"/>
      <c r="BW7" s="37"/>
      <c r="BX7" s="37"/>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Aa</v>
      </c>
      <c r="X8" s="6"/>
      <c r="Y8" s="6"/>
      <c r="Z8" s="6"/>
      <c r="AA8" s="6"/>
      <c r="AB8" s="6"/>
      <c r="AC8" s="6"/>
      <c r="AD8" s="21" t="str">
        <f>データ!$M$6</f>
        <v>非設置</v>
      </c>
      <c r="AE8" s="21"/>
      <c r="AF8" s="21"/>
      <c r="AG8" s="21"/>
      <c r="AH8" s="21"/>
      <c r="AI8" s="21"/>
      <c r="AJ8" s="21"/>
      <c r="AK8" s="3"/>
      <c r="AL8" s="22">
        <f>データ!S6</f>
        <v>140004</v>
      </c>
      <c r="AM8" s="22"/>
      <c r="AN8" s="22"/>
      <c r="AO8" s="22"/>
      <c r="AP8" s="22"/>
      <c r="AQ8" s="22"/>
      <c r="AR8" s="22"/>
      <c r="AS8" s="22"/>
      <c r="AT8" s="7">
        <f>データ!T6</f>
        <v>18.34</v>
      </c>
      <c r="AU8" s="7"/>
      <c r="AV8" s="7"/>
      <c r="AW8" s="7"/>
      <c r="AX8" s="7"/>
      <c r="AY8" s="7"/>
      <c r="AZ8" s="7"/>
      <c r="BA8" s="7"/>
      <c r="BB8" s="7">
        <f>データ!U6</f>
        <v>7633.81</v>
      </c>
      <c r="BC8" s="7"/>
      <c r="BD8" s="7"/>
      <c r="BE8" s="7"/>
      <c r="BF8" s="7"/>
      <c r="BG8" s="7"/>
      <c r="BH8" s="7"/>
      <c r="BI8" s="7"/>
      <c r="BJ8" s="3"/>
      <c r="BK8" s="3"/>
      <c r="BL8" s="28" t="s">
        <v>14</v>
      </c>
      <c r="BM8" s="38"/>
      <c r="BN8" s="45" t="s">
        <v>21</v>
      </c>
      <c r="BO8" s="48"/>
      <c r="BP8" s="48"/>
      <c r="BQ8" s="48"/>
      <c r="BR8" s="48"/>
      <c r="BS8" s="48"/>
      <c r="BT8" s="48"/>
      <c r="BU8" s="48"/>
      <c r="BV8" s="48"/>
      <c r="BW8" s="48"/>
      <c r="BX8" s="48"/>
      <c r="BY8" s="52"/>
    </row>
    <row r="9" spans="1:78" ht="18.75" customHeight="1">
      <c r="A9" s="2"/>
      <c r="B9" s="5" t="s">
        <v>22</v>
      </c>
      <c r="C9" s="5"/>
      <c r="D9" s="5"/>
      <c r="E9" s="5"/>
      <c r="F9" s="5"/>
      <c r="G9" s="5"/>
      <c r="H9" s="5"/>
      <c r="I9" s="5" t="s">
        <v>24</v>
      </c>
      <c r="J9" s="5"/>
      <c r="K9" s="5"/>
      <c r="L9" s="5"/>
      <c r="M9" s="5"/>
      <c r="N9" s="5"/>
      <c r="O9" s="5"/>
      <c r="P9" s="5" t="s">
        <v>26</v>
      </c>
      <c r="Q9" s="5"/>
      <c r="R9" s="5"/>
      <c r="S9" s="5"/>
      <c r="T9" s="5"/>
      <c r="U9" s="5"/>
      <c r="V9" s="5"/>
      <c r="W9" s="5" t="s">
        <v>29</v>
      </c>
      <c r="X9" s="5"/>
      <c r="Y9" s="5"/>
      <c r="Z9" s="5"/>
      <c r="AA9" s="5"/>
      <c r="AB9" s="5"/>
      <c r="AC9" s="5"/>
      <c r="AD9" s="5" t="s">
        <v>23</v>
      </c>
      <c r="AE9" s="5"/>
      <c r="AF9" s="5"/>
      <c r="AG9" s="5"/>
      <c r="AH9" s="5"/>
      <c r="AI9" s="5"/>
      <c r="AJ9" s="5"/>
      <c r="AK9" s="3"/>
      <c r="AL9" s="5" t="s">
        <v>31</v>
      </c>
      <c r="AM9" s="5"/>
      <c r="AN9" s="5"/>
      <c r="AO9" s="5"/>
      <c r="AP9" s="5"/>
      <c r="AQ9" s="5"/>
      <c r="AR9" s="5"/>
      <c r="AS9" s="5"/>
      <c r="AT9" s="5" t="s">
        <v>33</v>
      </c>
      <c r="AU9" s="5"/>
      <c r="AV9" s="5"/>
      <c r="AW9" s="5"/>
      <c r="AX9" s="5"/>
      <c r="AY9" s="5"/>
      <c r="AZ9" s="5"/>
      <c r="BA9" s="5"/>
      <c r="BB9" s="5" t="s">
        <v>34</v>
      </c>
      <c r="BC9" s="5"/>
      <c r="BD9" s="5"/>
      <c r="BE9" s="5"/>
      <c r="BF9" s="5"/>
      <c r="BG9" s="5"/>
      <c r="BH9" s="5"/>
      <c r="BI9" s="5"/>
      <c r="BJ9" s="3"/>
      <c r="BK9" s="3"/>
      <c r="BL9" s="29" t="s">
        <v>37</v>
      </c>
      <c r="BM9" s="39"/>
      <c r="BN9" s="46" t="s">
        <v>38</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97.58</v>
      </c>
      <c r="Q10" s="7"/>
      <c r="R10" s="7"/>
      <c r="S10" s="7"/>
      <c r="T10" s="7"/>
      <c r="U10" s="7"/>
      <c r="V10" s="7"/>
      <c r="W10" s="7">
        <f>データ!Q6</f>
        <v>84.48</v>
      </c>
      <c r="X10" s="7"/>
      <c r="Y10" s="7"/>
      <c r="Z10" s="7"/>
      <c r="AA10" s="7"/>
      <c r="AB10" s="7"/>
      <c r="AC10" s="7"/>
      <c r="AD10" s="22">
        <f>データ!R6</f>
        <v>1134</v>
      </c>
      <c r="AE10" s="22"/>
      <c r="AF10" s="22"/>
      <c r="AG10" s="22"/>
      <c r="AH10" s="22"/>
      <c r="AI10" s="22"/>
      <c r="AJ10" s="22"/>
      <c r="AK10" s="2"/>
      <c r="AL10" s="22">
        <f>データ!V6</f>
        <v>136818</v>
      </c>
      <c r="AM10" s="22"/>
      <c r="AN10" s="22"/>
      <c r="AO10" s="22"/>
      <c r="AP10" s="22"/>
      <c r="AQ10" s="22"/>
      <c r="AR10" s="22"/>
      <c r="AS10" s="22"/>
      <c r="AT10" s="7">
        <f>データ!W6</f>
        <v>10.86</v>
      </c>
      <c r="AU10" s="7"/>
      <c r="AV10" s="7"/>
      <c r="AW10" s="7"/>
      <c r="AX10" s="7"/>
      <c r="AY10" s="7"/>
      <c r="AZ10" s="7"/>
      <c r="BA10" s="7"/>
      <c r="BB10" s="7">
        <f>データ!X6</f>
        <v>12598.34</v>
      </c>
      <c r="BC10" s="7"/>
      <c r="BD10" s="7"/>
      <c r="BE10" s="7"/>
      <c r="BF10" s="7"/>
      <c r="BG10" s="7"/>
      <c r="BH10" s="7"/>
      <c r="BI10" s="7"/>
      <c r="BJ10" s="2"/>
      <c r="BK10" s="2"/>
      <c r="BL10" s="30" t="s">
        <v>40</v>
      </c>
      <c r="BM10" s="40"/>
      <c r="BN10" s="47" t="s">
        <v>32</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41</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28</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43</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109</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44</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108</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10</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11</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110</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46</v>
      </c>
    </row>
    <row r="84" spans="1:78">
      <c r="C84" s="2"/>
    </row>
    <row r="85" spans="1:78" hidden="1">
      <c r="B85" s="12" t="s">
        <v>47</v>
      </c>
      <c r="C85" s="12"/>
      <c r="D85" s="12"/>
      <c r="E85" s="12" t="s">
        <v>48</v>
      </c>
      <c r="F85" s="12" t="s">
        <v>50</v>
      </c>
      <c r="G85" s="12" t="s">
        <v>51</v>
      </c>
      <c r="H85" s="12" t="s">
        <v>45</v>
      </c>
      <c r="I85" s="12" t="s">
        <v>12</v>
      </c>
      <c r="J85" s="12" t="s">
        <v>52</v>
      </c>
      <c r="K85" s="12" t="s">
        <v>53</v>
      </c>
      <c r="L85" s="12" t="s">
        <v>35</v>
      </c>
      <c r="M85" s="12" t="s">
        <v>39</v>
      </c>
      <c r="N85" s="12" t="s">
        <v>54</v>
      </c>
      <c r="O85" s="12" t="s">
        <v>55</v>
      </c>
    </row>
    <row r="86" spans="1:78" hidden="1">
      <c r="B86" s="12"/>
      <c r="C86" s="12"/>
      <c r="D86" s="12"/>
      <c r="E86" s="12" t="str">
        <f>データ!AI6</f>
        <v/>
      </c>
      <c r="F86" s="12" t="s">
        <v>42</v>
      </c>
      <c r="G86" s="12" t="s">
        <v>42</v>
      </c>
      <c r="H86" s="12" t="str">
        <f>データ!BP6</f>
        <v>【682.78】</v>
      </c>
      <c r="I86" s="12" t="str">
        <f>データ!CA6</f>
        <v>【100.91】</v>
      </c>
      <c r="J86" s="12" t="str">
        <f>データ!CL6</f>
        <v>【136.86】</v>
      </c>
      <c r="K86" s="12" t="str">
        <f>データ!CW6</f>
        <v>【58.98】</v>
      </c>
      <c r="L86" s="12" t="str">
        <f>データ!DH6</f>
        <v>【95.20】</v>
      </c>
      <c r="M86" s="12" t="s">
        <v>42</v>
      </c>
      <c r="N86" s="12" t="s">
        <v>42</v>
      </c>
      <c r="O86" s="12" t="str">
        <f>データ!EO6</f>
        <v>【0.23】</v>
      </c>
    </row>
  </sheetData>
  <sheetProtection algorithmName="SHA-512" hashValue="xCQ1qcDXE6krjHzC9pxxhiK681W6EqK8uodt9XKpWlMuRLndZft3lDHwrNeQsHKMIjHvbefsT8nLhwe/6mYj+A==" saltValue="E4bsxOP1xefJwhS+7Xjbhg=="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EO10"/>
  <sheetViews>
    <sheetView showGridLines="0" workbookViewId="0"/>
  </sheetViews>
  <sheetFormatPr defaultRowHeight="13.5"/>
  <cols>
    <col min="2" max="144" width="11.875" customWidth="1"/>
  </cols>
  <sheetData>
    <row r="1" spans="1:145">
      <c r="A1" t="s">
        <v>57</v>
      </c>
      <c r="Y1" s="78">
        <v>1</v>
      </c>
      <c r="Z1" s="78">
        <v>1</v>
      </c>
      <c r="AA1" s="78">
        <v>1</v>
      </c>
      <c r="AB1" s="78">
        <v>1</v>
      </c>
      <c r="AC1" s="78">
        <v>1</v>
      </c>
      <c r="AD1" s="78">
        <v>1</v>
      </c>
      <c r="AE1" s="78">
        <v>1</v>
      </c>
      <c r="AF1" s="78">
        <v>1</v>
      </c>
      <c r="AG1" s="78">
        <v>1</v>
      </c>
      <c r="AH1" s="78">
        <v>1</v>
      </c>
      <c r="AI1" s="78"/>
      <c r="AJ1" s="78">
        <v>1</v>
      </c>
      <c r="AK1" s="78">
        <v>1</v>
      </c>
      <c r="AL1" s="78">
        <v>1</v>
      </c>
      <c r="AM1" s="78">
        <v>1</v>
      </c>
      <c r="AN1" s="78">
        <v>1</v>
      </c>
      <c r="AO1" s="78">
        <v>1</v>
      </c>
      <c r="AP1" s="78">
        <v>1</v>
      </c>
      <c r="AQ1" s="78">
        <v>1</v>
      </c>
      <c r="AR1" s="78">
        <v>1</v>
      </c>
      <c r="AS1" s="78">
        <v>1</v>
      </c>
      <c r="AT1" s="78"/>
      <c r="AU1" s="78">
        <v>1</v>
      </c>
      <c r="AV1" s="78">
        <v>1</v>
      </c>
      <c r="AW1" s="78">
        <v>1</v>
      </c>
      <c r="AX1" s="78">
        <v>1</v>
      </c>
      <c r="AY1" s="78">
        <v>1</v>
      </c>
      <c r="AZ1" s="78">
        <v>1</v>
      </c>
      <c r="BA1" s="78">
        <v>1</v>
      </c>
      <c r="BB1" s="78">
        <v>1</v>
      </c>
      <c r="BC1" s="78">
        <v>1</v>
      </c>
      <c r="BD1" s="78">
        <v>1</v>
      </c>
      <c r="BE1" s="78"/>
      <c r="BF1" s="78">
        <v>1</v>
      </c>
      <c r="BG1" s="78">
        <v>1</v>
      </c>
      <c r="BH1" s="78">
        <v>1</v>
      </c>
      <c r="BI1" s="78">
        <v>1</v>
      </c>
      <c r="BJ1" s="78">
        <v>1</v>
      </c>
      <c r="BK1" s="78">
        <v>1</v>
      </c>
      <c r="BL1" s="78">
        <v>1</v>
      </c>
      <c r="BM1" s="78">
        <v>1</v>
      </c>
      <c r="BN1" s="78">
        <v>1</v>
      </c>
      <c r="BO1" s="78">
        <v>1</v>
      </c>
      <c r="BP1" s="78"/>
      <c r="BQ1" s="78">
        <v>1</v>
      </c>
      <c r="BR1" s="78">
        <v>1</v>
      </c>
      <c r="BS1" s="78">
        <v>1</v>
      </c>
      <c r="BT1" s="78">
        <v>1</v>
      </c>
      <c r="BU1" s="78">
        <v>1</v>
      </c>
      <c r="BV1" s="78">
        <v>1</v>
      </c>
      <c r="BW1" s="78">
        <v>1</v>
      </c>
      <c r="BX1" s="78">
        <v>1</v>
      </c>
      <c r="BY1" s="78">
        <v>1</v>
      </c>
      <c r="BZ1" s="78">
        <v>1</v>
      </c>
      <c r="CA1" s="78"/>
      <c r="CB1" s="78">
        <v>1</v>
      </c>
      <c r="CC1" s="78">
        <v>1</v>
      </c>
      <c r="CD1" s="78">
        <v>1</v>
      </c>
      <c r="CE1" s="78">
        <v>1</v>
      </c>
      <c r="CF1" s="78">
        <v>1</v>
      </c>
      <c r="CG1" s="78">
        <v>1</v>
      </c>
      <c r="CH1" s="78">
        <v>1</v>
      </c>
      <c r="CI1" s="78">
        <v>1</v>
      </c>
      <c r="CJ1" s="78">
        <v>1</v>
      </c>
      <c r="CK1" s="78">
        <v>1</v>
      </c>
      <c r="CL1" s="78"/>
      <c r="CM1" s="78">
        <v>1</v>
      </c>
      <c r="CN1" s="78">
        <v>1</v>
      </c>
      <c r="CO1" s="78">
        <v>1</v>
      </c>
      <c r="CP1" s="78">
        <v>1</v>
      </c>
      <c r="CQ1" s="78">
        <v>1</v>
      </c>
      <c r="CR1" s="78">
        <v>1</v>
      </c>
      <c r="CS1" s="78">
        <v>1</v>
      </c>
      <c r="CT1" s="78">
        <v>1</v>
      </c>
      <c r="CU1" s="78">
        <v>1</v>
      </c>
      <c r="CV1" s="78">
        <v>1</v>
      </c>
      <c r="CW1" s="78"/>
      <c r="CX1" s="78">
        <v>1</v>
      </c>
      <c r="CY1" s="78">
        <v>1</v>
      </c>
      <c r="CZ1" s="78">
        <v>1</v>
      </c>
      <c r="DA1" s="78">
        <v>1</v>
      </c>
      <c r="DB1" s="78">
        <v>1</v>
      </c>
      <c r="DC1" s="78">
        <v>1</v>
      </c>
      <c r="DD1" s="78">
        <v>1</v>
      </c>
      <c r="DE1" s="78">
        <v>1</v>
      </c>
      <c r="DF1" s="78">
        <v>1</v>
      </c>
      <c r="DG1" s="78">
        <v>1</v>
      </c>
      <c r="DH1" s="78"/>
      <c r="DI1" s="78">
        <v>1</v>
      </c>
      <c r="DJ1" s="78">
        <v>1</v>
      </c>
      <c r="DK1" s="78">
        <v>1</v>
      </c>
      <c r="DL1" s="78">
        <v>1</v>
      </c>
      <c r="DM1" s="78">
        <v>1</v>
      </c>
      <c r="DN1" s="78">
        <v>1</v>
      </c>
      <c r="DO1" s="78">
        <v>1</v>
      </c>
      <c r="DP1" s="78">
        <v>1</v>
      </c>
      <c r="DQ1" s="78">
        <v>1</v>
      </c>
      <c r="DR1" s="78">
        <v>1</v>
      </c>
      <c r="DS1" s="78"/>
      <c r="DT1" s="78">
        <v>1</v>
      </c>
      <c r="DU1" s="78">
        <v>1</v>
      </c>
      <c r="DV1" s="78">
        <v>1</v>
      </c>
      <c r="DW1" s="78">
        <v>1</v>
      </c>
      <c r="DX1" s="78">
        <v>1</v>
      </c>
      <c r="DY1" s="78">
        <v>1</v>
      </c>
      <c r="DZ1" s="78">
        <v>1</v>
      </c>
      <c r="EA1" s="78">
        <v>1</v>
      </c>
      <c r="EB1" s="78">
        <v>1</v>
      </c>
      <c r="EC1" s="78">
        <v>1</v>
      </c>
      <c r="ED1" s="78"/>
      <c r="EE1" s="78">
        <v>1</v>
      </c>
      <c r="EF1" s="78">
        <v>1</v>
      </c>
      <c r="EG1" s="78">
        <v>1</v>
      </c>
      <c r="EH1" s="78">
        <v>1</v>
      </c>
      <c r="EI1" s="78">
        <v>1</v>
      </c>
      <c r="EJ1" s="78">
        <v>1</v>
      </c>
      <c r="EK1" s="78">
        <v>1</v>
      </c>
      <c r="EL1" s="78">
        <v>1</v>
      </c>
      <c r="EM1" s="78">
        <v>1</v>
      </c>
      <c r="EN1" s="78">
        <v>1</v>
      </c>
      <c r="EO1" s="78"/>
    </row>
    <row r="2" spans="1:145">
      <c r="A2" s="60" t="s">
        <v>59</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5">
      <c r="A3" s="60" t="s">
        <v>20</v>
      </c>
      <c r="B3" s="62" t="s">
        <v>36</v>
      </c>
      <c r="C3" s="62" t="s">
        <v>61</v>
      </c>
      <c r="D3" s="62" t="s">
        <v>62</v>
      </c>
      <c r="E3" s="62" t="s">
        <v>7</v>
      </c>
      <c r="F3" s="62" t="s">
        <v>6</v>
      </c>
      <c r="G3" s="62" t="s">
        <v>25</v>
      </c>
      <c r="H3" s="68" t="s">
        <v>58</v>
      </c>
      <c r="I3" s="71"/>
      <c r="J3" s="71"/>
      <c r="K3" s="71"/>
      <c r="L3" s="71"/>
      <c r="M3" s="71"/>
      <c r="N3" s="71"/>
      <c r="O3" s="71"/>
      <c r="P3" s="71"/>
      <c r="Q3" s="71"/>
      <c r="R3" s="71"/>
      <c r="S3" s="71"/>
      <c r="T3" s="71"/>
      <c r="U3" s="71"/>
      <c r="V3" s="71"/>
      <c r="W3" s="71"/>
      <c r="X3" s="76"/>
      <c r="Y3" s="79" t="s">
        <v>56</v>
      </c>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t="s">
        <v>10</v>
      </c>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row>
    <row r="4" spans="1:145">
      <c r="A4" s="60" t="s">
        <v>63</v>
      </c>
      <c r="B4" s="63"/>
      <c r="C4" s="63"/>
      <c r="D4" s="63"/>
      <c r="E4" s="63"/>
      <c r="F4" s="63"/>
      <c r="G4" s="63"/>
      <c r="H4" s="69"/>
      <c r="I4" s="72"/>
      <c r="J4" s="72"/>
      <c r="K4" s="72"/>
      <c r="L4" s="72"/>
      <c r="M4" s="72"/>
      <c r="N4" s="72"/>
      <c r="O4" s="72"/>
      <c r="P4" s="72"/>
      <c r="Q4" s="72"/>
      <c r="R4" s="72"/>
      <c r="S4" s="72"/>
      <c r="T4" s="72"/>
      <c r="U4" s="72"/>
      <c r="V4" s="72"/>
      <c r="W4" s="72"/>
      <c r="X4" s="77"/>
      <c r="Y4" s="80" t="s">
        <v>27</v>
      </c>
      <c r="Z4" s="80"/>
      <c r="AA4" s="80"/>
      <c r="AB4" s="80"/>
      <c r="AC4" s="80"/>
      <c r="AD4" s="80"/>
      <c r="AE4" s="80"/>
      <c r="AF4" s="80"/>
      <c r="AG4" s="80"/>
      <c r="AH4" s="80"/>
      <c r="AI4" s="80"/>
      <c r="AJ4" s="80" t="s">
        <v>49</v>
      </c>
      <c r="AK4" s="80"/>
      <c r="AL4" s="80"/>
      <c r="AM4" s="80"/>
      <c r="AN4" s="80"/>
      <c r="AO4" s="80"/>
      <c r="AP4" s="80"/>
      <c r="AQ4" s="80"/>
      <c r="AR4" s="80"/>
      <c r="AS4" s="80"/>
      <c r="AT4" s="80"/>
      <c r="AU4" s="80" t="s">
        <v>30</v>
      </c>
      <c r="AV4" s="80"/>
      <c r="AW4" s="80"/>
      <c r="AX4" s="80"/>
      <c r="AY4" s="80"/>
      <c r="AZ4" s="80"/>
      <c r="BA4" s="80"/>
      <c r="BB4" s="80"/>
      <c r="BC4" s="80"/>
      <c r="BD4" s="80"/>
      <c r="BE4" s="80"/>
      <c r="BF4" s="80" t="s">
        <v>65</v>
      </c>
      <c r="BG4" s="80"/>
      <c r="BH4" s="80"/>
      <c r="BI4" s="80"/>
      <c r="BJ4" s="80"/>
      <c r="BK4" s="80"/>
      <c r="BL4" s="80"/>
      <c r="BM4" s="80"/>
      <c r="BN4" s="80"/>
      <c r="BO4" s="80"/>
      <c r="BP4" s="80"/>
      <c r="BQ4" s="80" t="s">
        <v>16</v>
      </c>
      <c r="BR4" s="80"/>
      <c r="BS4" s="80"/>
      <c r="BT4" s="80"/>
      <c r="BU4" s="80"/>
      <c r="BV4" s="80"/>
      <c r="BW4" s="80"/>
      <c r="BX4" s="80"/>
      <c r="BY4" s="80"/>
      <c r="BZ4" s="80"/>
      <c r="CA4" s="80"/>
      <c r="CB4" s="80" t="s">
        <v>64</v>
      </c>
      <c r="CC4" s="80"/>
      <c r="CD4" s="80"/>
      <c r="CE4" s="80"/>
      <c r="CF4" s="80"/>
      <c r="CG4" s="80"/>
      <c r="CH4" s="80"/>
      <c r="CI4" s="80"/>
      <c r="CJ4" s="80"/>
      <c r="CK4" s="80"/>
      <c r="CL4" s="80"/>
      <c r="CM4" s="80" t="s">
        <v>0</v>
      </c>
      <c r="CN4" s="80"/>
      <c r="CO4" s="80"/>
      <c r="CP4" s="80"/>
      <c r="CQ4" s="80"/>
      <c r="CR4" s="80"/>
      <c r="CS4" s="80"/>
      <c r="CT4" s="80"/>
      <c r="CU4" s="80"/>
      <c r="CV4" s="80"/>
      <c r="CW4" s="80"/>
      <c r="CX4" s="80" t="s">
        <v>66</v>
      </c>
      <c r="CY4" s="80"/>
      <c r="CZ4" s="80"/>
      <c r="DA4" s="80"/>
      <c r="DB4" s="80"/>
      <c r="DC4" s="80"/>
      <c r="DD4" s="80"/>
      <c r="DE4" s="80"/>
      <c r="DF4" s="80"/>
      <c r="DG4" s="80"/>
      <c r="DH4" s="80"/>
      <c r="DI4" s="80" t="s">
        <v>67</v>
      </c>
      <c r="DJ4" s="80"/>
      <c r="DK4" s="80"/>
      <c r="DL4" s="80"/>
      <c r="DM4" s="80"/>
      <c r="DN4" s="80"/>
      <c r="DO4" s="80"/>
      <c r="DP4" s="80"/>
      <c r="DQ4" s="80"/>
      <c r="DR4" s="80"/>
      <c r="DS4" s="80"/>
      <c r="DT4" s="80" t="s">
        <v>68</v>
      </c>
      <c r="DU4" s="80"/>
      <c r="DV4" s="80"/>
      <c r="DW4" s="80"/>
      <c r="DX4" s="80"/>
      <c r="DY4" s="80"/>
      <c r="DZ4" s="80"/>
      <c r="EA4" s="80"/>
      <c r="EB4" s="80"/>
      <c r="EC4" s="80"/>
      <c r="ED4" s="80"/>
      <c r="EE4" s="80" t="s">
        <v>69</v>
      </c>
      <c r="EF4" s="80"/>
      <c r="EG4" s="80"/>
      <c r="EH4" s="80"/>
      <c r="EI4" s="80"/>
      <c r="EJ4" s="80"/>
      <c r="EK4" s="80"/>
      <c r="EL4" s="80"/>
      <c r="EM4" s="80"/>
      <c r="EN4" s="80"/>
      <c r="EO4" s="80"/>
    </row>
    <row r="5" spans="1:145">
      <c r="A5" s="60" t="s">
        <v>70</v>
      </c>
      <c r="B5" s="64"/>
      <c r="C5" s="64"/>
      <c r="D5" s="64"/>
      <c r="E5" s="64"/>
      <c r="F5" s="64"/>
      <c r="G5" s="64"/>
      <c r="H5" s="70" t="s">
        <v>60</v>
      </c>
      <c r="I5" s="70" t="s">
        <v>71</v>
      </c>
      <c r="J5" s="70" t="s">
        <v>72</v>
      </c>
      <c r="K5" s="70" t="s">
        <v>73</v>
      </c>
      <c r="L5" s="70" t="s">
        <v>74</v>
      </c>
      <c r="M5" s="70" t="s">
        <v>8</v>
      </c>
      <c r="N5" s="70" t="s">
        <v>75</v>
      </c>
      <c r="O5" s="70" t="s">
        <v>76</v>
      </c>
      <c r="P5" s="70" t="s">
        <v>77</v>
      </c>
      <c r="Q5" s="70" t="s">
        <v>78</v>
      </c>
      <c r="R5" s="70" t="s">
        <v>79</v>
      </c>
      <c r="S5" s="70" t="s">
        <v>80</v>
      </c>
      <c r="T5" s="70" t="s">
        <v>81</v>
      </c>
      <c r="U5" s="70" t="s">
        <v>1</v>
      </c>
      <c r="V5" s="70" t="s">
        <v>3</v>
      </c>
      <c r="W5" s="70" t="s">
        <v>82</v>
      </c>
      <c r="X5" s="70" t="s">
        <v>83</v>
      </c>
      <c r="Y5" s="70" t="s">
        <v>84</v>
      </c>
      <c r="Z5" s="70" t="s">
        <v>85</v>
      </c>
      <c r="AA5" s="70" t="s">
        <v>86</v>
      </c>
      <c r="AB5" s="70" t="s">
        <v>87</v>
      </c>
      <c r="AC5" s="70" t="s">
        <v>88</v>
      </c>
      <c r="AD5" s="70" t="s">
        <v>89</v>
      </c>
      <c r="AE5" s="70" t="s">
        <v>91</v>
      </c>
      <c r="AF5" s="70" t="s">
        <v>92</v>
      </c>
      <c r="AG5" s="70" t="s">
        <v>93</v>
      </c>
      <c r="AH5" s="70" t="s">
        <v>94</v>
      </c>
      <c r="AI5" s="70" t="s">
        <v>47</v>
      </c>
      <c r="AJ5" s="70" t="s">
        <v>84</v>
      </c>
      <c r="AK5" s="70" t="s">
        <v>85</v>
      </c>
      <c r="AL5" s="70" t="s">
        <v>86</v>
      </c>
      <c r="AM5" s="70" t="s">
        <v>87</v>
      </c>
      <c r="AN5" s="70" t="s">
        <v>88</v>
      </c>
      <c r="AO5" s="70" t="s">
        <v>89</v>
      </c>
      <c r="AP5" s="70" t="s">
        <v>91</v>
      </c>
      <c r="AQ5" s="70" t="s">
        <v>92</v>
      </c>
      <c r="AR5" s="70" t="s">
        <v>93</v>
      </c>
      <c r="AS5" s="70" t="s">
        <v>94</v>
      </c>
      <c r="AT5" s="70" t="s">
        <v>90</v>
      </c>
      <c r="AU5" s="70" t="s">
        <v>84</v>
      </c>
      <c r="AV5" s="70" t="s">
        <v>85</v>
      </c>
      <c r="AW5" s="70" t="s">
        <v>86</v>
      </c>
      <c r="AX5" s="70" t="s">
        <v>87</v>
      </c>
      <c r="AY5" s="70" t="s">
        <v>88</v>
      </c>
      <c r="AZ5" s="70" t="s">
        <v>89</v>
      </c>
      <c r="BA5" s="70" t="s">
        <v>91</v>
      </c>
      <c r="BB5" s="70" t="s">
        <v>92</v>
      </c>
      <c r="BC5" s="70" t="s">
        <v>93</v>
      </c>
      <c r="BD5" s="70" t="s">
        <v>94</v>
      </c>
      <c r="BE5" s="70" t="s">
        <v>90</v>
      </c>
      <c r="BF5" s="70" t="s">
        <v>84</v>
      </c>
      <c r="BG5" s="70" t="s">
        <v>85</v>
      </c>
      <c r="BH5" s="70" t="s">
        <v>86</v>
      </c>
      <c r="BI5" s="70" t="s">
        <v>87</v>
      </c>
      <c r="BJ5" s="70" t="s">
        <v>88</v>
      </c>
      <c r="BK5" s="70" t="s">
        <v>89</v>
      </c>
      <c r="BL5" s="70" t="s">
        <v>91</v>
      </c>
      <c r="BM5" s="70" t="s">
        <v>92</v>
      </c>
      <c r="BN5" s="70" t="s">
        <v>93</v>
      </c>
      <c r="BO5" s="70" t="s">
        <v>94</v>
      </c>
      <c r="BP5" s="70" t="s">
        <v>90</v>
      </c>
      <c r="BQ5" s="70" t="s">
        <v>84</v>
      </c>
      <c r="BR5" s="70" t="s">
        <v>85</v>
      </c>
      <c r="BS5" s="70" t="s">
        <v>86</v>
      </c>
      <c r="BT5" s="70" t="s">
        <v>87</v>
      </c>
      <c r="BU5" s="70" t="s">
        <v>88</v>
      </c>
      <c r="BV5" s="70" t="s">
        <v>89</v>
      </c>
      <c r="BW5" s="70" t="s">
        <v>91</v>
      </c>
      <c r="BX5" s="70" t="s">
        <v>92</v>
      </c>
      <c r="BY5" s="70" t="s">
        <v>93</v>
      </c>
      <c r="BZ5" s="70" t="s">
        <v>94</v>
      </c>
      <c r="CA5" s="70" t="s">
        <v>90</v>
      </c>
      <c r="CB5" s="70" t="s">
        <v>84</v>
      </c>
      <c r="CC5" s="70" t="s">
        <v>85</v>
      </c>
      <c r="CD5" s="70" t="s">
        <v>86</v>
      </c>
      <c r="CE5" s="70" t="s">
        <v>87</v>
      </c>
      <c r="CF5" s="70" t="s">
        <v>88</v>
      </c>
      <c r="CG5" s="70" t="s">
        <v>89</v>
      </c>
      <c r="CH5" s="70" t="s">
        <v>91</v>
      </c>
      <c r="CI5" s="70" t="s">
        <v>92</v>
      </c>
      <c r="CJ5" s="70" t="s">
        <v>93</v>
      </c>
      <c r="CK5" s="70" t="s">
        <v>94</v>
      </c>
      <c r="CL5" s="70" t="s">
        <v>90</v>
      </c>
      <c r="CM5" s="70" t="s">
        <v>84</v>
      </c>
      <c r="CN5" s="70" t="s">
        <v>85</v>
      </c>
      <c r="CO5" s="70" t="s">
        <v>86</v>
      </c>
      <c r="CP5" s="70" t="s">
        <v>87</v>
      </c>
      <c r="CQ5" s="70" t="s">
        <v>88</v>
      </c>
      <c r="CR5" s="70" t="s">
        <v>89</v>
      </c>
      <c r="CS5" s="70" t="s">
        <v>91</v>
      </c>
      <c r="CT5" s="70" t="s">
        <v>92</v>
      </c>
      <c r="CU5" s="70" t="s">
        <v>93</v>
      </c>
      <c r="CV5" s="70" t="s">
        <v>94</v>
      </c>
      <c r="CW5" s="70" t="s">
        <v>90</v>
      </c>
      <c r="CX5" s="70" t="s">
        <v>84</v>
      </c>
      <c r="CY5" s="70" t="s">
        <v>85</v>
      </c>
      <c r="CZ5" s="70" t="s">
        <v>86</v>
      </c>
      <c r="DA5" s="70" t="s">
        <v>87</v>
      </c>
      <c r="DB5" s="70" t="s">
        <v>88</v>
      </c>
      <c r="DC5" s="70" t="s">
        <v>89</v>
      </c>
      <c r="DD5" s="70" t="s">
        <v>91</v>
      </c>
      <c r="DE5" s="70" t="s">
        <v>92</v>
      </c>
      <c r="DF5" s="70" t="s">
        <v>93</v>
      </c>
      <c r="DG5" s="70" t="s">
        <v>94</v>
      </c>
      <c r="DH5" s="70" t="s">
        <v>90</v>
      </c>
      <c r="DI5" s="70" t="s">
        <v>84</v>
      </c>
      <c r="DJ5" s="70" t="s">
        <v>85</v>
      </c>
      <c r="DK5" s="70" t="s">
        <v>86</v>
      </c>
      <c r="DL5" s="70" t="s">
        <v>87</v>
      </c>
      <c r="DM5" s="70" t="s">
        <v>88</v>
      </c>
      <c r="DN5" s="70" t="s">
        <v>89</v>
      </c>
      <c r="DO5" s="70" t="s">
        <v>91</v>
      </c>
      <c r="DP5" s="70" t="s">
        <v>92</v>
      </c>
      <c r="DQ5" s="70" t="s">
        <v>93</v>
      </c>
      <c r="DR5" s="70" t="s">
        <v>94</v>
      </c>
      <c r="DS5" s="70" t="s">
        <v>90</v>
      </c>
      <c r="DT5" s="70" t="s">
        <v>84</v>
      </c>
      <c r="DU5" s="70" t="s">
        <v>85</v>
      </c>
      <c r="DV5" s="70" t="s">
        <v>86</v>
      </c>
      <c r="DW5" s="70" t="s">
        <v>87</v>
      </c>
      <c r="DX5" s="70" t="s">
        <v>88</v>
      </c>
      <c r="DY5" s="70" t="s">
        <v>89</v>
      </c>
      <c r="DZ5" s="70" t="s">
        <v>91</v>
      </c>
      <c r="EA5" s="70" t="s">
        <v>92</v>
      </c>
      <c r="EB5" s="70" t="s">
        <v>93</v>
      </c>
      <c r="EC5" s="70" t="s">
        <v>94</v>
      </c>
      <c r="ED5" s="70" t="s">
        <v>90</v>
      </c>
      <c r="EE5" s="70" t="s">
        <v>84</v>
      </c>
      <c r="EF5" s="70" t="s">
        <v>85</v>
      </c>
      <c r="EG5" s="70" t="s">
        <v>86</v>
      </c>
      <c r="EH5" s="70" t="s">
        <v>87</v>
      </c>
      <c r="EI5" s="70" t="s">
        <v>88</v>
      </c>
      <c r="EJ5" s="70" t="s">
        <v>89</v>
      </c>
      <c r="EK5" s="70" t="s">
        <v>91</v>
      </c>
      <c r="EL5" s="70" t="s">
        <v>92</v>
      </c>
      <c r="EM5" s="70" t="s">
        <v>93</v>
      </c>
      <c r="EN5" s="70" t="s">
        <v>94</v>
      </c>
      <c r="EO5" s="70" t="s">
        <v>90</v>
      </c>
    </row>
    <row r="6" spans="1:145" s="59" customFormat="1">
      <c r="A6" s="60" t="s">
        <v>95</v>
      </c>
      <c r="B6" s="65">
        <f t="shared" ref="B6:X6" si="1">B7</f>
        <v>2018</v>
      </c>
      <c r="C6" s="65">
        <f t="shared" si="1"/>
        <v>112275</v>
      </c>
      <c r="D6" s="65">
        <f t="shared" si="1"/>
        <v>47</v>
      </c>
      <c r="E6" s="65">
        <f t="shared" si="1"/>
        <v>17</v>
      </c>
      <c r="F6" s="65">
        <f t="shared" si="1"/>
        <v>1</v>
      </c>
      <c r="G6" s="65">
        <f t="shared" si="1"/>
        <v>0</v>
      </c>
      <c r="H6" s="65" t="str">
        <f t="shared" si="1"/>
        <v>埼玉県　朝霞市</v>
      </c>
      <c r="I6" s="65" t="str">
        <f t="shared" si="1"/>
        <v>法非適用</v>
      </c>
      <c r="J6" s="65" t="str">
        <f t="shared" si="1"/>
        <v>下水道事業</v>
      </c>
      <c r="K6" s="65" t="str">
        <f t="shared" si="1"/>
        <v>公共下水道</v>
      </c>
      <c r="L6" s="65" t="str">
        <f t="shared" si="1"/>
        <v>Aa</v>
      </c>
      <c r="M6" s="65" t="str">
        <f t="shared" si="1"/>
        <v>非設置</v>
      </c>
      <c r="N6" s="73" t="str">
        <f t="shared" si="1"/>
        <v>-</v>
      </c>
      <c r="O6" s="73" t="str">
        <f t="shared" si="1"/>
        <v>該当数値なし</v>
      </c>
      <c r="P6" s="73">
        <f t="shared" si="1"/>
        <v>97.58</v>
      </c>
      <c r="Q6" s="73">
        <f t="shared" si="1"/>
        <v>84.48</v>
      </c>
      <c r="R6" s="73">
        <f t="shared" si="1"/>
        <v>1134</v>
      </c>
      <c r="S6" s="73">
        <f t="shared" si="1"/>
        <v>140004</v>
      </c>
      <c r="T6" s="73">
        <f t="shared" si="1"/>
        <v>18.34</v>
      </c>
      <c r="U6" s="73">
        <f t="shared" si="1"/>
        <v>7633.81</v>
      </c>
      <c r="V6" s="73">
        <f t="shared" si="1"/>
        <v>136818</v>
      </c>
      <c r="W6" s="73">
        <f t="shared" si="1"/>
        <v>10.86</v>
      </c>
      <c r="X6" s="73">
        <f t="shared" si="1"/>
        <v>12598.34</v>
      </c>
      <c r="Y6" s="81">
        <f t="shared" ref="Y6:AH6" si="2">IF(Y7="",NA(),Y7)</f>
        <v>87.66</v>
      </c>
      <c r="Z6" s="81">
        <f t="shared" si="2"/>
        <v>88.1</v>
      </c>
      <c r="AA6" s="81">
        <f t="shared" si="2"/>
        <v>93</v>
      </c>
      <c r="AB6" s="81">
        <f t="shared" si="2"/>
        <v>95.55</v>
      </c>
      <c r="AC6" s="81">
        <f t="shared" si="2"/>
        <v>103.28</v>
      </c>
      <c r="AD6" s="73" t="e">
        <f t="shared" si="2"/>
        <v>#N/A</v>
      </c>
      <c r="AE6" s="73" t="e">
        <f t="shared" si="2"/>
        <v>#N/A</v>
      </c>
      <c r="AF6" s="73" t="e">
        <f t="shared" si="2"/>
        <v>#N/A</v>
      </c>
      <c r="AG6" s="73" t="e">
        <f t="shared" si="2"/>
        <v>#N/A</v>
      </c>
      <c r="AH6" s="73" t="e">
        <f t="shared" si="2"/>
        <v>#N/A</v>
      </c>
      <c r="AI6" s="73" t="str">
        <f>IF(AI7="","",IF(AI7="-","【-】","【"&amp;SUBSTITUTE(TEXT(AI7,"#,##0.00"),"-","△")&amp;"】"))</f>
        <v/>
      </c>
      <c r="AJ6" s="73" t="e">
        <f t="shared" ref="AJ6:AS6" si="3">IF(AJ7="",NA(),AJ7)</f>
        <v>#N/A</v>
      </c>
      <c r="AK6" s="73" t="e">
        <f t="shared" si="3"/>
        <v>#N/A</v>
      </c>
      <c r="AL6" s="73" t="e">
        <f t="shared" si="3"/>
        <v>#N/A</v>
      </c>
      <c r="AM6" s="73" t="e">
        <f t="shared" si="3"/>
        <v>#N/A</v>
      </c>
      <c r="AN6" s="73" t="e">
        <f t="shared" si="3"/>
        <v>#N/A</v>
      </c>
      <c r="AO6" s="73" t="e">
        <f t="shared" si="3"/>
        <v>#N/A</v>
      </c>
      <c r="AP6" s="73" t="e">
        <f t="shared" si="3"/>
        <v>#N/A</v>
      </c>
      <c r="AQ6" s="73" t="e">
        <f t="shared" si="3"/>
        <v>#N/A</v>
      </c>
      <c r="AR6" s="73" t="e">
        <f t="shared" si="3"/>
        <v>#N/A</v>
      </c>
      <c r="AS6" s="73" t="e">
        <f t="shared" si="3"/>
        <v>#N/A</v>
      </c>
      <c r="AT6" s="73" t="str">
        <f>IF(AT7="","",IF(AT7="-","【-】","【"&amp;SUBSTITUTE(TEXT(AT7,"#,##0.00"),"-","△")&amp;"】"))</f>
        <v/>
      </c>
      <c r="AU6" s="73" t="e">
        <f t="shared" ref="AU6:BD6" si="4">IF(AU7="",NA(),AU7)</f>
        <v>#N/A</v>
      </c>
      <c r="AV6" s="73" t="e">
        <f t="shared" si="4"/>
        <v>#N/A</v>
      </c>
      <c r="AW6" s="73" t="e">
        <f t="shared" si="4"/>
        <v>#N/A</v>
      </c>
      <c r="AX6" s="73" t="e">
        <f t="shared" si="4"/>
        <v>#N/A</v>
      </c>
      <c r="AY6" s="73" t="e">
        <f t="shared" si="4"/>
        <v>#N/A</v>
      </c>
      <c r="AZ6" s="73" t="e">
        <f t="shared" si="4"/>
        <v>#N/A</v>
      </c>
      <c r="BA6" s="73" t="e">
        <f t="shared" si="4"/>
        <v>#N/A</v>
      </c>
      <c r="BB6" s="73" t="e">
        <f t="shared" si="4"/>
        <v>#N/A</v>
      </c>
      <c r="BC6" s="73" t="e">
        <f t="shared" si="4"/>
        <v>#N/A</v>
      </c>
      <c r="BD6" s="73" t="e">
        <f t="shared" si="4"/>
        <v>#N/A</v>
      </c>
      <c r="BE6" s="73" t="str">
        <f>IF(BE7="","",IF(BE7="-","【-】","【"&amp;SUBSTITUTE(TEXT(BE7,"#,##0.00"),"-","△")&amp;"】"))</f>
        <v/>
      </c>
      <c r="BF6" s="81">
        <f t="shared" ref="BF6:BO6" si="5">IF(BF7="",NA(),BF7)</f>
        <v>178.09</v>
      </c>
      <c r="BG6" s="81">
        <f t="shared" si="5"/>
        <v>221.58</v>
      </c>
      <c r="BH6" s="81">
        <f t="shared" si="5"/>
        <v>217.23</v>
      </c>
      <c r="BI6" s="81">
        <f t="shared" si="5"/>
        <v>209.92</v>
      </c>
      <c r="BJ6" s="81">
        <f t="shared" si="5"/>
        <v>216.84</v>
      </c>
      <c r="BK6" s="81">
        <f t="shared" si="5"/>
        <v>665.11</v>
      </c>
      <c r="BL6" s="81">
        <f t="shared" si="5"/>
        <v>642.57000000000005</v>
      </c>
      <c r="BM6" s="81">
        <f t="shared" si="5"/>
        <v>599.92999999999995</v>
      </c>
      <c r="BN6" s="81">
        <f t="shared" si="5"/>
        <v>573.73</v>
      </c>
      <c r="BO6" s="81">
        <f t="shared" si="5"/>
        <v>514.27</v>
      </c>
      <c r="BP6" s="73" t="str">
        <f>IF(BP7="","",IF(BP7="-","【-】","【"&amp;SUBSTITUTE(TEXT(BP7,"#,##0.00"),"-","△")&amp;"】"))</f>
        <v>【682.78】</v>
      </c>
      <c r="BQ6" s="81">
        <f t="shared" ref="BQ6:BZ6" si="6">IF(BQ7="",NA(),BQ7)</f>
        <v>86.57</v>
      </c>
      <c r="BR6" s="81">
        <f t="shared" si="6"/>
        <v>95.3</v>
      </c>
      <c r="BS6" s="81">
        <f t="shared" si="6"/>
        <v>98.96</v>
      </c>
      <c r="BT6" s="81">
        <f t="shared" si="6"/>
        <v>101.17</v>
      </c>
      <c r="BU6" s="81">
        <f t="shared" si="6"/>
        <v>108.17</v>
      </c>
      <c r="BV6" s="81">
        <f t="shared" si="6"/>
        <v>85.64</v>
      </c>
      <c r="BW6" s="81">
        <f t="shared" si="6"/>
        <v>94.3</v>
      </c>
      <c r="BX6" s="81">
        <f t="shared" si="6"/>
        <v>95.76</v>
      </c>
      <c r="BY6" s="81">
        <f t="shared" si="6"/>
        <v>100.74</v>
      </c>
      <c r="BZ6" s="81">
        <f t="shared" si="6"/>
        <v>100.34</v>
      </c>
      <c r="CA6" s="73" t="str">
        <f>IF(CA7="","",IF(CA7="-","【-】","【"&amp;SUBSTITUTE(TEXT(CA7,"#,##0.00"),"-","△")&amp;"】"))</f>
        <v>【100.91】</v>
      </c>
      <c r="CB6" s="81">
        <f t="shared" ref="CB6:CK6" si="7">IF(CB7="",NA(),CB7)</f>
        <v>76.11</v>
      </c>
      <c r="CC6" s="81">
        <f t="shared" si="7"/>
        <v>69.7</v>
      </c>
      <c r="CD6" s="81">
        <f t="shared" si="7"/>
        <v>66.92</v>
      </c>
      <c r="CE6" s="81">
        <f t="shared" si="7"/>
        <v>65.7</v>
      </c>
      <c r="CF6" s="81">
        <f t="shared" si="7"/>
        <v>61.81</v>
      </c>
      <c r="CG6" s="81">
        <f t="shared" si="7"/>
        <v>133</v>
      </c>
      <c r="CH6" s="81">
        <f t="shared" si="7"/>
        <v>120.18</v>
      </c>
      <c r="CI6" s="81">
        <f t="shared" si="7"/>
        <v>119</v>
      </c>
      <c r="CJ6" s="81">
        <f t="shared" si="7"/>
        <v>112.75</v>
      </c>
      <c r="CK6" s="81">
        <f t="shared" si="7"/>
        <v>113.49</v>
      </c>
      <c r="CL6" s="73" t="str">
        <f>IF(CL7="","",IF(CL7="-","【-】","【"&amp;SUBSTITUTE(TEXT(CL7,"#,##0.00"),"-","△")&amp;"】"))</f>
        <v>【136.86】</v>
      </c>
      <c r="CM6" s="81" t="str">
        <f t="shared" ref="CM6:CV6" si="8">IF(CM7="",NA(),CM7)</f>
        <v>-</v>
      </c>
      <c r="CN6" s="81" t="str">
        <f t="shared" si="8"/>
        <v>-</v>
      </c>
      <c r="CO6" s="81" t="str">
        <f t="shared" si="8"/>
        <v>-</v>
      </c>
      <c r="CP6" s="81" t="str">
        <f t="shared" si="8"/>
        <v>-</v>
      </c>
      <c r="CQ6" s="81" t="str">
        <f t="shared" si="8"/>
        <v>-</v>
      </c>
      <c r="CR6" s="81">
        <f t="shared" si="8"/>
        <v>64.81</v>
      </c>
      <c r="CS6" s="81">
        <f t="shared" si="8"/>
        <v>64.81</v>
      </c>
      <c r="CT6" s="81">
        <f t="shared" si="8"/>
        <v>64.66</v>
      </c>
      <c r="CU6" s="81">
        <f t="shared" si="8"/>
        <v>64.650000000000006</v>
      </c>
      <c r="CV6" s="81">
        <f t="shared" si="8"/>
        <v>62.96</v>
      </c>
      <c r="CW6" s="73" t="str">
        <f>IF(CW7="","",IF(CW7="-","【-】","【"&amp;SUBSTITUTE(TEXT(CW7,"#,##0.00"),"-","△")&amp;"】"))</f>
        <v>【58.98】</v>
      </c>
      <c r="CX6" s="81">
        <f t="shared" ref="CX6:DG6" si="9">IF(CX7="",NA(),CX7)</f>
        <v>98.23</v>
      </c>
      <c r="CY6" s="81">
        <f t="shared" si="9"/>
        <v>98.32</v>
      </c>
      <c r="CZ6" s="81">
        <f t="shared" si="9"/>
        <v>99.22</v>
      </c>
      <c r="DA6" s="81">
        <f t="shared" si="9"/>
        <v>98.64</v>
      </c>
      <c r="DB6" s="81">
        <f t="shared" si="9"/>
        <v>98.69</v>
      </c>
      <c r="DC6" s="81">
        <f t="shared" si="9"/>
        <v>96.76</v>
      </c>
      <c r="DD6" s="81">
        <f t="shared" si="9"/>
        <v>96.89</v>
      </c>
      <c r="DE6" s="81">
        <f t="shared" si="9"/>
        <v>97.08</v>
      </c>
      <c r="DF6" s="81">
        <f t="shared" si="9"/>
        <v>97.4</v>
      </c>
      <c r="DG6" s="81">
        <f t="shared" si="9"/>
        <v>96.96</v>
      </c>
      <c r="DH6" s="73" t="str">
        <f>IF(DH7="","",IF(DH7="-","【-】","【"&amp;SUBSTITUTE(TEXT(DH7,"#,##0.00"),"-","△")&amp;"】"))</f>
        <v>【95.20】</v>
      </c>
      <c r="DI6" s="73" t="e">
        <f t="shared" ref="DI6:DR6" si="10">IF(DI7="",NA(),DI7)</f>
        <v>#N/A</v>
      </c>
      <c r="DJ6" s="73" t="e">
        <f t="shared" si="10"/>
        <v>#N/A</v>
      </c>
      <c r="DK6" s="73" t="e">
        <f t="shared" si="10"/>
        <v>#N/A</v>
      </c>
      <c r="DL6" s="73" t="e">
        <f t="shared" si="10"/>
        <v>#N/A</v>
      </c>
      <c r="DM6" s="73" t="e">
        <f t="shared" si="10"/>
        <v>#N/A</v>
      </c>
      <c r="DN6" s="73" t="e">
        <f t="shared" si="10"/>
        <v>#N/A</v>
      </c>
      <c r="DO6" s="73" t="e">
        <f t="shared" si="10"/>
        <v>#N/A</v>
      </c>
      <c r="DP6" s="73" t="e">
        <f t="shared" si="10"/>
        <v>#N/A</v>
      </c>
      <c r="DQ6" s="73" t="e">
        <f t="shared" si="10"/>
        <v>#N/A</v>
      </c>
      <c r="DR6" s="73" t="e">
        <f t="shared" si="10"/>
        <v>#N/A</v>
      </c>
      <c r="DS6" s="73" t="str">
        <f>IF(DS7="","",IF(DS7="-","【-】","【"&amp;SUBSTITUTE(TEXT(DS7,"#,##0.00"),"-","△")&amp;"】"))</f>
        <v/>
      </c>
      <c r="DT6" s="73" t="e">
        <f t="shared" ref="DT6:EC6" si="11">IF(DT7="",NA(),DT7)</f>
        <v>#N/A</v>
      </c>
      <c r="DU6" s="73" t="e">
        <f t="shared" si="11"/>
        <v>#N/A</v>
      </c>
      <c r="DV6" s="73" t="e">
        <f t="shared" si="11"/>
        <v>#N/A</v>
      </c>
      <c r="DW6" s="73" t="e">
        <f t="shared" si="11"/>
        <v>#N/A</v>
      </c>
      <c r="DX6" s="73" t="e">
        <f t="shared" si="11"/>
        <v>#N/A</v>
      </c>
      <c r="DY6" s="73" t="e">
        <f t="shared" si="11"/>
        <v>#N/A</v>
      </c>
      <c r="DZ6" s="73" t="e">
        <f t="shared" si="11"/>
        <v>#N/A</v>
      </c>
      <c r="EA6" s="73" t="e">
        <f t="shared" si="11"/>
        <v>#N/A</v>
      </c>
      <c r="EB6" s="73" t="e">
        <f t="shared" si="11"/>
        <v>#N/A</v>
      </c>
      <c r="EC6" s="73" t="e">
        <f t="shared" si="11"/>
        <v>#N/A</v>
      </c>
      <c r="ED6" s="73" t="str">
        <f>IF(ED7="","",IF(ED7="-","【-】","【"&amp;SUBSTITUTE(TEXT(ED7,"#,##0.00"),"-","△")&amp;"】"))</f>
        <v/>
      </c>
      <c r="EE6" s="81">
        <f t="shared" ref="EE6:EN6" si="12">IF(EE7="",NA(),EE7)</f>
        <v>2.e-002</v>
      </c>
      <c r="EF6" s="73">
        <f t="shared" si="12"/>
        <v>0</v>
      </c>
      <c r="EG6" s="81">
        <f t="shared" si="12"/>
        <v>0.69</v>
      </c>
      <c r="EH6" s="81">
        <f t="shared" si="12"/>
        <v>0.46</v>
      </c>
      <c r="EI6" s="81">
        <f t="shared" si="12"/>
        <v>0.91</v>
      </c>
      <c r="EJ6" s="81">
        <f t="shared" si="12"/>
        <v>0.22</v>
      </c>
      <c r="EK6" s="81">
        <f t="shared" si="12"/>
        <v>0.13</v>
      </c>
      <c r="EL6" s="81">
        <f t="shared" si="12"/>
        <v>0.16</v>
      </c>
      <c r="EM6" s="81">
        <f t="shared" si="12"/>
        <v>0.16</v>
      </c>
      <c r="EN6" s="81">
        <f t="shared" si="12"/>
        <v>0.16</v>
      </c>
      <c r="EO6" s="73" t="str">
        <f>IF(EO7="","",IF(EO7="-","【-】","【"&amp;SUBSTITUTE(TEXT(EO7,"#,##0.00"),"-","△")&amp;"】"))</f>
        <v>【0.23】</v>
      </c>
    </row>
    <row r="7" spans="1:145" s="59" customFormat="1">
      <c r="A7" s="60"/>
      <c r="B7" s="66">
        <v>2018</v>
      </c>
      <c r="C7" s="66">
        <v>112275</v>
      </c>
      <c r="D7" s="66">
        <v>47</v>
      </c>
      <c r="E7" s="66">
        <v>17</v>
      </c>
      <c r="F7" s="66">
        <v>1</v>
      </c>
      <c r="G7" s="66">
        <v>0</v>
      </c>
      <c r="H7" s="66" t="s">
        <v>96</v>
      </c>
      <c r="I7" s="66" t="s">
        <v>97</v>
      </c>
      <c r="J7" s="66" t="s">
        <v>98</v>
      </c>
      <c r="K7" s="66" t="s">
        <v>99</v>
      </c>
      <c r="L7" s="66" t="s">
        <v>100</v>
      </c>
      <c r="M7" s="66" t="s">
        <v>101</v>
      </c>
      <c r="N7" s="74" t="s">
        <v>42</v>
      </c>
      <c r="O7" s="74" t="s">
        <v>102</v>
      </c>
      <c r="P7" s="74">
        <v>97.58</v>
      </c>
      <c r="Q7" s="74">
        <v>84.48</v>
      </c>
      <c r="R7" s="74">
        <v>1134</v>
      </c>
      <c r="S7" s="74">
        <v>140004</v>
      </c>
      <c r="T7" s="74">
        <v>18.34</v>
      </c>
      <c r="U7" s="74">
        <v>7633.81</v>
      </c>
      <c r="V7" s="74">
        <v>136818</v>
      </c>
      <c r="W7" s="74">
        <v>10.86</v>
      </c>
      <c r="X7" s="74">
        <v>12598.34</v>
      </c>
      <c r="Y7" s="74">
        <v>87.66</v>
      </c>
      <c r="Z7" s="74">
        <v>88.1</v>
      </c>
      <c r="AA7" s="74">
        <v>93</v>
      </c>
      <c r="AB7" s="74">
        <v>95.55</v>
      </c>
      <c r="AC7" s="74">
        <v>103.28</v>
      </c>
      <c r="AD7" s="74"/>
      <c r="AE7" s="74"/>
      <c r="AF7" s="74"/>
      <c r="AG7" s="74"/>
      <c r="AH7" s="74"/>
      <c r="AI7" s="74"/>
      <c r="AJ7" s="74"/>
      <c r="AK7" s="74"/>
      <c r="AL7" s="74"/>
      <c r="AM7" s="74"/>
      <c r="AN7" s="74"/>
      <c r="AO7" s="74"/>
      <c r="AP7" s="74"/>
      <c r="AQ7" s="74"/>
      <c r="AR7" s="74"/>
      <c r="AS7" s="74"/>
      <c r="AT7" s="74"/>
      <c r="AU7" s="74"/>
      <c r="AV7" s="74"/>
      <c r="AW7" s="74"/>
      <c r="AX7" s="74"/>
      <c r="AY7" s="74"/>
      <c r="AZ7" s="74"/>
      <c r="BA7" s="74"/>
      <c r="BB7" s="74"/>
      <c r="BC7" s="74"/>
      <c r="BD7" s="74"/>
      <c r="BE7" s="74"/>
      <c r="BF7" s="74">
        <v>178.09</v>
      </c>
      <c r="BG7" s="74">
        <v>221.58</v>
      </c>
      <c r="BH7" s="74">
        <v>217.23</v>
      </c>
      <c r="BI7" s="74">
        <v>209.92</v>
      </c>
      <c r="BJ7" s="74">
        <v>216.84</v>
      </c>
      <c r="BK7" s="74">
        <v>665.11</v>
      </c>
      <c r="BL7" s="74">
        <v>642.57000000000005</v>
      </c>
      <c r="BM7" s="74">
        <v>599.92999999999995</v>
      </c>
      <c r="BN7" s="74">
        <v>573.73</v>
      </c>
      <c r="BO7" s="74">
        <v>514.27</v>
      </c>
      <c r="BP7" s="74">
        <v>682.78</v>
      </c>
      <c r="BQ7" s="74">
        <v>86.57</v>
      </c>
      <c r="BR7" s="74">
        <v>95.3</v>
      </c>
      <c r="BS7" s="74">
        <v>98.96</v>
      </c>
      <c r="BT7" s="74">
        <v>101.17</v>
      </c>
      <c r="BU7" s="74">
        <v>108.17</v>
      </c>
      <c r="BV7" s="74">
        <v>85.64</v>
      </c>
      <c r="BW7" s="74">
        <v>94.3</v>
      </c>
      <c r="BX7" s="74">
        <v>95.76</v>
      </c>
      <c r="BY7" s="74">
        <v>100.74</v>
      </c>
      <c r="BZ7" s="74">
        <v>100.34</v>
      </c>
      <c r="CA7" s="74">
        <v>100.91</v>
      </c>
      <c r="CB7" s="74">
        <v>76.11</v>
      </c>
      <c r="CC7" s="74">
        <v>69.7</v>
      </c>
      <c r="CD7" s="74">
        <v>66.92</v>
      </c>
      <c r="CE7" s="74">
        <v>65.7</v>
      </c>
      <c r="CF7" s="74">
        <v>61.81</v>
      </c>
      <c r="CG7" s="74">
        <v>133</v>
      </c>
      <c r="CH7" s="74">
        <v>120.18</v>
      </c>
      <c r="CI7" s="74">
        <v>119</v>
      </c>
      <c r="CJ7" s="74">
        <v>112.75</v>
      </c>
      <c r="CK7" s="74">
        <v>113.49</v>
      </c>
      <c r="CL7" s="74">
        <v>136.86000000000001</v>
      </c>
      <c r="CM7" s="74" t="s">
        <v>42</v>
      </c>
      <c r="CN7" s="74" t="s">
        <v>42</v>
      </c>
      <c r="CO7" s="74" t="s">
        <v>42</v>
      </c>
      <c r="CP7" s="74" t="s">
        <v>42</v>
      </c>
      <c r="CQ7" s="74" t="s">
        <v>42</v>
      </c>
      <c r="CR7" s="74">
        <v>64.81</v>
      </c>
      <c r="CS7" s="74">
        <v>64.81</v>
      </c>
      <c r="CT7" s="74">
        <v>64.66</v>
      </c>
      <c r="CU7" s="74">
        <v>64.650000000000006</v>
      </c>
      <c r="CV7" s="74">
        <v>62.96</v>
      </c>
      <c r="CW7" s="74">
        <v>58.98</v>
      </c>
      <c r="CX7" s="74">
        <v>98.23</v>
      </c>
      <c r="CY7" s="74">
        <v>98.32</v>
      </c>
      <c r="CZ7" s="74">
        <v>99.22</v>
      </c>
      <c r="DA7" s="74">
        <v>98.64</v>
      </c>
      <c r="DB7" s="74">
        <v>98.69</v>
      </c>
      <c r="DC7" s="74">
        <v>96.76</v>
      </c>
      <c r="DD7" s="74">
        <v>96.89</v>
      </c>
      <c r="DE7" s="74">
        <v>97.08</v>
      </c>
      <c r="DF7" s="74">
        <v>97.4</v>
      </c>
      <c r="DG7" s="74">
        <v>96.96</v>
      </c>
      <c r="DH7" s="74">
        <v>95.2</v>
      </c>
      <c r="DI7" s="74"/>
      <c r="DJ7" s="74"/>
      <c r="DK7" s="74"/>
      <c r="DL7" s="74"/>
      <c r="DM7" s="74"/>
      <c r="DN7" s="74"/>
      <c r="DO7" s="74"/>
      <c r="DP7" s="74"/>
      <c r="DQ7" s="74"/>
      <c r="DR7" s="74"/>
      <c r="DS7" s="74"/>
      <c r="DT7" s="74"/>
      <c r="DU7" s="74"/>
      <c r="DV7" s="74"/>
      <c r="DW7" s="74"/>
      <c r="DX7" s="74"/>
      <c r="DY7" s="74"/>
      <c r="DZ7" s="74"/>
      <c r="EA7" s="74"/>
      <c r="EB7" s="74"/>
      <c r="EC7" s="74"/>
      <c r="ED7" s="74"/>
      <c r="EE7" s="74">
        <v>2.e-002</v>
      </c>
      <c r="EF7" s="74">
        <v>0</v>
      </c>
      <c r="EG7" s="74">
        <v>0.69</v>
      </c>
      <c r="EH7" s="74">
        <v>0.46</v>
      </c>
      <c r="EI7" s="74">
        <v>0.91</v>
      </c>
      <c r="EJ7" s="74">
        <v>0.22</v>
      </c>
      <c r="EK7" s="74">
        <v>0.13</v>
      </c>
      <c r="EL7" s="74">
        <v>0.16</v>
      </c>
      <c r="EM7" s="74">
        <v>0.16</v>
      </c>
      <c r="EN7" s="74">
        <v>0.16</v>
      </c>
      <c r="EO7" s="74">
        <v>0.23</v>
      </c>
    </row>
    <row r="8" spans="1:14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c r="CC8" s="75"/>
      <c r="CD8" s="75"/>
      <c r="CE8" s="75"/>
      <c r="CF8" s="75"/>
      <c r="CG8" s="75"/>
      <c r="CH8" s="75"/>
      <c r="CI8" s="75"/>
      <c r="CJ8" s="75"/>
      <c r="CK8" s="75"/>
      <c r="CL8" s="75"/>
      <c r="CM8" s="75"/>
      <c r="CN8" s="75"/>
      <c r="CO8" s="75"/>
      <c r="CP8" s="75"/>
      <c r="CQ8" s="75"/>
      <c r="CR8" s="75"/>
      <c r="CS8" s="75"/>
      <c r="CT8" s="75"/>
      <c r="CU8" s="75"/>
      <c r="CV8" s="75"/>
      <c r="CW8" s="75"/>
      <c r="CX8" s="75"/>
      <c r="CY8" s="75"/>
      <c r="CZ8" s="75"/>
      <c r="DA8" s="75"/>
      <c r="DB8" s="75"/>
      <c r="DC8" s="75"/>
      <c r="DD8" s="75"/>
      <c r="DE8" s="75"/>
      <c r="DF8" s="75"/>
      <c r="DG8" s="75"/>
      <c r="DH8" s="75"/>
      <c r="DI8" s="75"/>
      <c r="DJ8" s="75"/>
      <c r="DK8" s="75"/>
      <c r="DL8" s="75"/>
      <c r="DM8" s="75"/>
      <c r="DN8" s="75"/>
      <c r="DO8" s="75"/>
      <c r="DP8" s="75"/>
      <c r="DQ8" s="75"/>
      <c r="DR8" s="75"/>
      <c r="DS8" s="75"/>
      <c r="DT8" s="75"/>
      <c r="DU8" s="75"/>
      <c r="DV8" s="75"/>
      <c r="DW8" s="75"/>
      <c r="DX8" s="75"/>
      <c r="DY8" s="75"/>
      <c r="DZ8" s="75"/>
      <c r="EA8" s="75"/>
      <c r="EB8" s="75"/>
      <c r="EC8" s="75"/>
      <c r="ED8" s="75"/>
      <c r="EE8" s="75"/>
      <c r="EF8" s="75"/>
      <c r="EG8" s="75"/>
      <c r="EH8" s="75"/>
      <c r="EI8" s="75"/>
      <c r="EJ8" s="75"/>
      <c r="EK8" s="75"/>
      <c r="EL8" s="75"/>
      <c r="EM8" s="75"/>
      <c r="EN8" s="75"/>
      <c r="EO8" s="75"/>
    </row>
    <row r="9" spans="1:145">
      <c r="A9" s="61"/>
      <c r="B9" s="61" t="s">
        <v>103</v>
      </c>
      <c r="C9" s="61" t="s">
        <v>104</v>
      </c>
      <c r="D9" s="61" t="s">
        <v>105</v>
      </c>
      <c r="E9" s="61" t="s">
        <v>106</v>
      </c>
      <c r="F9" s="61" t="s">
        <v>107</v>
      </c>
      <c r="R9" s="75"/>
      <c r="Y9" s="75"/>
      <c r="Z9" s="75"/>
      <c r="AA9" s="75"/>
      <c r="AB9" s="75"/>
      <c r="AC9" s="75"/>
      <c r="AD9" s="75"/>
      <c r="AE9" s="75"/>
      <c r="AF9" s="75"/>
      <c r="AG9" s="75"/>
      <c r="AI9" s="75"/>
      <c r="AJ9" s="75"/>
      <c r="AK9" s="75"/>
      <c r="AL9" s="75"/>
      <c r="AM9" s="75"/>
      <c r="AN9" s="75"/>
      <c r="AO9" s="75"/>
      <c r="AP9" s="75"/>
      <c r="AQ9" s="75"/>
      <c r="AR9" s="75"/>
      <c r="AT9" s="75"/>
      <c r="AU9" s="75"/>
      <c r="AV9" s="75"/>
      <c r="AW9" s="75"/>
      <c r="AX9" s="75"/>
      <c r="AY9" s="75"/>
      <c r="AZ9" s="75"/>
      <c r="BA9" s="75"/>
      <c r="BB9" s="75"/>
      <c r="BC9" s="75"/>
      <c r="BE9" s="75"/>
      <c r="BF9" s="75"/>
      <c r="BG9" s="75"/>
      <c r="BH9" s="75"/>
      <c r="BI9" s="75"/>
      <c r="BJ9" s="75"/>
      <c r="BK9" s="75"/>
      <c r="BL9" s="75"/>
      <c r="BM9" s="75"/>
      <c r="BN9" s="75"/>
      <c r="BP9" s="75"/>
      <c r="BQ9" s="75"/>
      <c r="BR9" s="75"/>
      <c r="BS9" s="75"/>
      <c r="BT9" s="75"/>
      <c r="BU9" s="75"/>
      <c r="BV9" s="75"/>
      <c r="BW9" s="75"/>
      <c r="BX9" s="75"/>
      <c r="BY9" s="75"/>
      <c r="CA9" s="75"/>
      <c r="CB9" s="75"/>
      <c r="CC9" s="75"/>
      <c r="CD9" s="75"/>
      <c r="CE9" s="75"/>
      <c r="CF9" s="75"/>
      <c r="CG9" s="75"/>
      <c r="CH9" s="75"/>
      <c r="CI9" s="75"/>
      <c r="CJ9" s="75"/>
      <c r="CL9" s="75"/>
      <c r="CM9" s="75"/>
      <c r="CN9" s="75"/>
      <c r="CO9" s="75"/>
      <c r="CP9" s="75"/>
      <c r="CQ9" s="75"/>
      <c r="CR9" s="75"/>
      <c r="CS9" s="75"/>
      <c r="CT9" s="75"/>
      <c r="CU9" s="75"/>
      <c r="CW9" s="75"/>
      <c r="CX9" s="75"/>
      <c r="CY9" s="75"/>
      <c r="CZ9" s="75"/>
      <c r="DA9" s="75"/>
      <c r="DB9" s="75"/>
      <c r="DC9" s="75"/>
      <c r="DD9" s="75"/>
      <c r="DE9" s="75"/>
      <c r="DF9" s="75"/>
      <c r="DH9" s="75"/>
      <c r="DI9" s="75"/>
      <c r="DJ9" s="75"/>
      <c r="DK9" s="75"/>
      <c r="DL9" s="75"/>
      <c r="DM9" s="75"/>
      <c r="DN9" s="75"/>
      <c r="DO9" s="75"/>
      <c r="DP9" s="75"/>
      <c r="DQ9" s="75"/>
      <c r="DS9" s="75"/>
      <c r="DT9" s="75"/>
      <c r="DU9" s="75"/>
      <c r="DV9" s="75"/>
      <c r="DW9" s="75"/>
      <c r="DX9" s="75"/>
      <c r="DY9" s="75"/>
      <c r="DZ9" s="75"/>
      <c r="EA9" s="75"/>
      <c r="EB9" s="75"/>
      <c r="ED9" s="75"/>
      <c r="EE9" s="75"/>
      <c r="EF9" s="75"/>
      <c r="EG9" s="75"/>
      <c r="EH9" s="75"/>
      <c r="EI9" s="75"/>
      <c r="EJ9" s="75"/>
      <c r="EK9" s="75"/>
      <c r="EL9" s="75"/>
      <c r="EM9" s="75"/>
    </row>
    <row r="10" spans="1:145">
      <c r="A10" s="61" t="s">
        <v>36</v>
      </c>
      <c r="B10" s="67">
        <f>DATEVALUE($B$6-4&amp;"年1月1日")</f>
        <v>41640</v>
      </c>
      <c r="C10" s="67">
        <f>DATEVALUE($B$6-3&amp;"年1月1日")</f>
        <v>42005</v>
      </c>
      <c r="D10" s="67">
        <f>DATEVALUE($B$6-2&amp;"年1月1日")</f>
        <v>42370</v>
      </c>
      <c r="E10" s="67">
        <f>DATEVALUE($B$6-1&amp;"年1月1日")</f>
        <v>42736</v>
      </c>
      <c r="F10" s="67">
        <f>DATEVALUE($B$6&amp;"年1月1日")</f>
        <v>43101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Administrator</cp:lastModifiedBy>
  <dcterms:created xsi:type="dcterms:W3CDTF">2019-12-05T05:02:48Z</dcterms:created>
  <dcterms:modified xsi:type="dcterms:W3CDTF">2020-01-24T10:50:29Z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3.0.4.0</vt:lpwstr>
    </vt:vector>
  </property>
  <property fmtid="{DCFEDD21-7773-49B2-8022-6FC58DB5260B}" pid="3" name="LastSavedVersion">
    <vt:lpwstr>3.0.4.0</vt:lpwstr>
  </property>
  <property fmtid="{DCFEDD21-7773-49B2-8022-6FC58DB5260B}" pid="4" name="LastSavedDate">
    <vt:filetime>2020-01-24T10:50:29Z</vt:filetime>
  </property>
</Properties>
</file>