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Z:\市町村課\H31年度\08公営企業担当\◎公営◎\02-2 経営比較分析表\04 公営企業に係る経営比較分析表（平成30年度決算）の分析等について\03団体→県\00各担当作業用\仲村\完\"/>
    </mc:Choice>
  </mc:AlternateContent>
  <xr:revisionPtr revIDLastSave="0" documentId="13_ncr:101_{87D2CE49-B12A-42DC-9422-8EBF95152154}" xr6:coauthVersionLast="36" xr6:coauthVersionMax="36" xr10:uidLastSave="{00000000-0000-0000-0000-000000000000}"/>
  <workbookProtection workbookAlgorithmName="SHA-512" workbookHashValue="l3NrxucovN64zISJ+zMKWnIALDJXm/SpAYKDgHkpq+FQnXLi/aCq65aW5dwcoeKvKoBw0PfWKTfu8KHrATQKsA==" workbookSaltValue="ZLDnBjs/kYs0mlUFofV3m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L8" i="4"/>
  <c r="AD8" i="4"/>
  <c r="W8" i="4"/>
  <c r="P8" i="4"/>
  <c r="I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<sst xmlns="http://schemas.openxmlformats.org/spreadsheetml/2006/main" count="228" uniqueCount="111">
  <si>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</si>
  <si>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</si>
  <si>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</si>
  <si>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</si>
  <si>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</si>
  <si>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</si>
  <si>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</si>
  <si>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</si>
  <si>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</si>
  <si>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</si>
  <si>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</si>
  <si>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</si>
  <si>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</si>
  <si>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</si>
  <si>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</si>
  <si>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</si>
  <si>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</si>
  <si>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</si>
  <si>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</si>
  <si>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</si>
  <si>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</si>
  <si>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</si>
  <si>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</si>
  <si>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</si>
  <si>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</si>
  <si>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</si>
  <si>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</si>
  <si>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</si>
  <si>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</si>
  <si>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</si>
  <si>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</si>
  <si>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</si>
  <si>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</si>
  <si>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</si>
  <si>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</si>
  <si>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</si>
  <si>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</si>
  <si>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</si>
  <si>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</si>
  <si>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</si>
  <si>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</si>
  <si>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</si>
  <si>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</si>
  <si>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</si>
  <si>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</si>
  <si>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</si>
  <si>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</si>
  <si>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</si>
  <si>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</si>
  <si>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</si>
  <si>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</si>
  <si>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</si>
  <si>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</si>
  <si>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</si>
  <si>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</si>
  <si>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</si>
  <si>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</si>
  <si>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</si>
  <si>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</si>
  <si>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</si>
  <si>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</si>
  <si>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</si>
  <si>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</si>
  <si>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</si>
  <si>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</si>
  <si>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</si>
  <si>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</si>
  <si>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</si>
  <si>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</si>
  <si>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</si>
  <si>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</si>
  <si>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</si>
  <si>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</si>
  <si>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</si>
  <si>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</si>
  <si>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</si>
  <si>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</si>
  <si>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</si>
  <si>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</si>
  <si>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</si>
  <si>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</si>
  <si>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</si>
  <si>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</si>
  <si>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</si>
  <si>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</si>
  <si>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</si>
  <si>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</si>
  <si>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</si>
  <si>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</si>
  <si>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</si>
  <si>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</si>
  <si>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</si>
  <si>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</si>
  <si>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</si>
  <si>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</si>
  <si>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</si>
  <si>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戸田市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</si>
  <si>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</si>
  <si>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</si>
  <si>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</si>
  <si>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</si>
  <si>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</si>
  <si>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</si>
  <si>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</si>
  <si>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</si>
  <si>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</si>
  <si>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</si>
  <si>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</si>
  <si>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有形固定資産の減価償却の進捗度や資産の老朽化を示す指標です。類似団体よりも低い比率となっているものの、年々上昇しており.下水道管渠やポンプ場施設等の老朽化が進行しています。老朽化した管渠の改築更新を効率的に実施するため、管渠調査による老朽化状況の把握に努めます。
②管渠老朽化率
　全ての管渠のうち法定耐用年数を超えた管渠の割合を示す指標です。平成30年度では、法定耐用年数を経過した管渠は保有していません。
③管渠改善率
　全ての管渠の延長に対し、当該1年間に更新された管渠の割合を示す指標です。平成30年度では類似団体よりも低い数値となっています。これは法定耐用年数を経過した管渠が無いことと、下水道未整備地区の整備を優先しているためであり、管渠の状況から必要に応じて、計画的に修繕を行っています。</t>
    <rPh sb="53" eb="55">
      <t>ヒリツ</t>
    </rPh>
    <rPh sb="67" eb="69">
      <t>ジョウショウ</t>
    </rPh>
    <rPh sb="74" eb="77">
      <t>ゲスイドウ</t>
    </rPh>
    <rPh sb="77" eb="78">
      <t>カン</t>
    </rPh>
    <rPh sb="83" eb="84">
      <t>ジョウ</t>
    </rPh>
    <rPh sb="84" eb="86">
      <t>シセツ</t>
    </rPh>
    <rPh sb="86" eb="87">
      <t>トウ</t>
    </rPh>
    <rPh sb="88" eb="91">
      <t>ロウキュウカ</t>
    </rPh>
    <rPh sb="92" eb="94">
      <t>シンコウ</t>
    </rPh>
    <rPh sb="100" eb="103">
      <t>ロウキュウカ</t>
    </rPh>
    <rPh sb="155" eb="156">
      <t>スベ</t>
    </rPh>
    <rPh sb="158" eb="160">
      <t>カンキョ</t>
    </rPh>
    <rPh sb="263" eb="265">
      <t>ヘイセイ</t>
    </rPh>
    <rPh sb="267" eb="269">
      <t>ネンド</t>
    </rPh>
    <phoneticPr fontId="4"/>
  </si>
  <si>
    <t>　平成29年度に使用料改定を行い、経費回収率は100%を超えて独立採算による事業運営を行っています。
　しかし、下水道事業は令和元年度で事業開始から５０年目を迎え、今後は法定耐用年数を経過した管渠の増加とポンプ場施設の老朽化に伴う更新費用の増加と下水道未整備地区の整備が重なり、建設改良費は増大していくことが見込まれることから、下水道ビジョンや経営計画等に基づいて、計画的な改築更新を実施していきます。</t>
    <rPh sb="6" eb="7">
      <t>ド</t>
    </rPh>
    <rPh sb="43" eb="44">
      <t>オコナ</t>
    </rPh>
    <rPh sb="62" eb="64">
      <t>レイワ</t>
    </rPh>
    <rPh sb="64" eb="66">
      <t>ガンネン</t>
    </rPh>
    <rPh sb="66" eb="67">
      <t>ド</t>
    </rPh>
    <rPh sb="82" eb="84">
      <t>コンゴ</t>
    </rPh>
    <rPh sb="99" eb="101">
      <t>ゾウカ</t>
    </rPh>
    <rPh sb="105" eb="106">
      <t>ジョウ</t>
    </rPh>
    <rPh sb="106" eb="108">
      <t>シセツ</t>
    </rPh>
    <rPh sb="109" eb="112">
      <t>ロウキュウカ</t>
    </rPh>
    <rPh sb="113" eb="114">
      <t>トモナ</t>
    </rPh>
    <rPh sb="115" eb="117">
      <t>コウシン</t>
    </rPh>
    <rPh sb="117" eb="119">
      <t>ヒヨウ</t>
    </rPh>
    <rPh sb="120" eb="122">
      <t>ゾウカ</t>
    </rPh>
    <rPh sb="135" eb="136">
      <t>カサ</t>
    </rPh>
    <rPh sb="139" eb="141">
      <t>ケンセツ</t>
    </rPh>
    <rPh sb="141" eb="143">
      <t>カイリョウ</t>
    </rPh>
    <rPh sb="143" eb="144">
      <t>ヒ</t>
    </rPh>
    <rPh sb="154" eb="156">
      <t>ミコ</t>
    </rPh>
    <rPh sb="164" eb="165">
      <t>シタ</t>
    </rPh>
    <rPh sb="176" eb="177">
      <t>トウ</t>
    </rPh>
    <phoneticPr fontId="4"/>
  </si>
  <si>
    <t>①経常収支比率
　収益的収支の均衡を示す指標です。比率が100%を超えているため単年度収支は黒字となっています。また、⑤経費回収率が100％を上回り使用料収入で汚水処理費を賄えている状況です。
②累積欠損金比率
　累積欠損金とは、収支の赤字が複数年度にわたり累積したものです。平成27年度に発生した欠損金は翌28年度の利益で解消したため、それ以降は累積欠損金が生じていません。
③流動比率
　短期的な支払能力を示す値です。改善傾向にありますが、依然100%を下回っており、短期的債務に対する支払い能力が低い状況です。引き続き健全な経営を行っていく必要があります。
④企業債残高対事業規模比率
　企業債残高と使用料収入の割合を表す指標です。過去に借り入れた企業債の償還が順次終了するため年々減少しています。
⑤経費回収率
　使用料収入と汚水処理費用の均衡を示す指標です。平成29年度以降は使用料改定を行ったことで経費回収率が100%を超え、使用料収入で汚水処理費を賄うことができるようになりました。
⑥汚水処理原価
　1㎥の汚水を処理するのに要する費用を示す指標です。本市は市域が狭く平坦な地形で、建物が密集しているため、設備をコンパクトかつ効率的に利用できることから、効率的に汚水処理を行うことができます。その結果、他団体と比較して汚水処理原価が低い傾向です。
⑦施設利用率
　下水道施設の利用状況を示す指標です。本市は下水処理場を保有していないため、本指標は該当しません。
⑧水洗化率
　下水道が整備されている区域内で、実際に下水道に接続して汚水を処理している人口の割合を示す指標です。前年度より率が減少していることから、下水道を整備する際の接続啓発により注力し、今後も100％を目指し継続促進に取り組みます。</t>
    <rPh sb="71" eb="72">
      <t>ウエ</t>
    </rPh>
    <rPh sb="91" eb="93">
      <t>ジョウキョウ</t>
    </rPh>
    <rPh sb="153" eb="154">
      <t>ヨク</t>
    </rPh>
    <rPh sb="171" eb="173">
      <t>イコウ</t>
    </rPh>
    <rPh sb="222" eb="224">
      <t>イゼン</t>
    </rPh>
    <rPh sb="239" eb="241">
      <t>サイム</t>
    </rPh>
    <rPh sb="242" eb="243">
      <t>タイ</t>
    </rPh>
    <rPh sb="245" eb="247">
      <t>シハラ</t>
    </rPh>
    <rPh sb="248" eb="250">
      <t>ノウリョク</t>
    </rPh>
    <rPh sb="251" eb="252">
      <t>ヒク</t>
    </rPh>
    <rPh sb="253" eb="255">
      <t>ジョウキョウ</t>
    </rPh>
    <rPh sb="258" eb="259">
      <t>ヒ</t>
    </rPh>
    <rPh sb="260" eb="261">
      <t>ツヅ</t>
    </rPh>
    <rPh sb="262" eb="264">
      <t>ケンゼン</t>
    </rPh>
    <rPh sb="265" eb="267">
      <t>ケイエイ</t>
    </rPh>
    <rPh sb="268" eb="269">
      <t>オコナ</t>
    </rPh>
    <rPh sb="273" eb="275">
      <t>ヒツヨウ</t>
    </rPh>
    <rPh sb="389" eb="390">
      <t>ド</t>
    </rPh>
    <rPh sb="390" eb="392">
      <t>イコウ</t>
    </rPh>
    <rPh sb="399" eb="400">
      <t>オコナ</t>
    </rPh>
    <rPh sb="405" eb="407">
      <t>ケイヒ</t>
    </rPh>
    <rPh sb="407" eb="409">
      <t>カイシュウ</t>
    </rPh>
    <rPh sb="409" eb="410">
      <t>リツ</t>
    </rPh>
    <rPh sb="416" eb="417">
      <t>コ</t>
    </rPh>
    <rPh sb="450" eb="452">
      <t>オスイ</t>
    </rPh>
    <rPh sb="452" eb="454">
      <t>ショリ</t>
    </rPh>
    <rPh sb="454" eb="456">
      <t>ゲンカ</t>
    </rPh>
    <rPh sb="486" eb="488">
      <t>シイキ</t>
    </rPh>
    <rPh sb="491" eb="493">
      <t>ヘイタン</t>
    </rPh>
    <rPh sb="494" eb="496">
      <t>チケイ</t>
    </rPh>
    <rPh sb="498" eb="500">
      <t>タテモノ</t>
    </rPh>
    <rPh sb="501" eb="503">
      <t>ミッシュウ</t>
    </rPh>
    <rPh sb="510" eb="512">
      <t>セツビ</t>
    </rPh>
    <rPh sb="520" eb="523">
      <t>コウリツテキ</t>
    </rPh>
    <rPh sb="524" eb="526">
      <t>リヨウ</t>
    </rPh>
    <rPh sb="555" eb="557">
      <t>ケッカ</t>
    </rPh>
    <rPh sb="558" eb="559">
      <t>タ</t>
    </rPh>
    <rPh sb="559" eb="561">
      <t>ダンタイ</t>
    </rPh>
    <rPh sb="562" eb="564">
      <t>ヒカク</t>
    </rPh>
    <rPh sb="566" eb="568">
      <t>オスイ</t>
    </rPh>
    <rPh sb="568" eb="570">
      <t>ショリ</t>
    </rPh>
    <rPh sb="570" eb="572">
      <t>ゲンカ</t>
    </rPh>
    <rPh sb="573" eb="574">
      <t>ヒク</t>
    </rPh>
    <rPh sb="575" eb="577">
      <t>ケイコウ</t>
    </rPh>
    <rPh sb="626" eb="627">
      <t>ホン</t>
    </rPh>
    <rPh sb="627" eb="629">
      <t>シヒョウ</t>
    </rPh>
    <rPh sb="649" eb="651">
      <t>セイビ</t>
    </rPh>
    <rPh sb="656" eb="658">
      <t>クイキ</t>
    </rPh>
    <rPh sb="658" eb="659">
      <t>ナイ</t>
    </rPh>
    <rPh sb="694" eb="697">
      <t>ゼンネンド</t>
    </rPh>
    <rPh sb="699" eb="700">
      <t>リツ</t>
    </rPh>
    <rPh sb="701" eb="703">
      <t>ゲンショウ</t>
    </rPh>
    <rPh sb="712" eb="715">
      <t>ゲスイドウ</t>
    </rPh>
    <rPh sb="716" eb="718">
      <t>セイビ</t>
    </rPh>
    <rPh sb="720" eb="721">
      <t>サイ</t>
    </rPh>
    <rPh sb="722" eb="724">
      <t>セツゾク</t>
    </rPh>
    <rPh sb="724" eb="726">
      <t>ケイハツ</t>
    </rPh>
    <rPh sb="729" eb="731">
      <t>チュウリョク</t>
    </rPh>
    <rPh sb="733" eb="735">
      <t>コンゴ</t>
    </rPh>
    <rPh sb="741" eb="743">
      <t>メザ</t>
    </rPh>
    <rPh sb="744" eb="746">
      <t>ケイゾク</t>
    </rPh>
    <rPh sb="746" eb="748">
      <t>ソクシン</t>
    </rPh>
    <rPh sb="749" eb="750">
      <t>ト</t>
    </rPh>
    <rPh sb="751" eb="75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</si>
</sst>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0.02</c:v>
                </c:pt>
                <c:pt idx="2">
                  <c:v>0.02</c:v>
                </c:pt>
                <c:pt idx="3">
                  <c:v>0.01</c:v>
                </c:pt>
                <c:pt idx="4">
                  <c:v>0.01</c:v>
                </c:pt>
              </c:numCache>
            </c:numRef>
          </c:val>
          <c:extLst>
            <c:ext xmlns:c16="http://schemas.microsoft.com/office/drawing/2014/chart" uri="{C3380CC4-5D6E-409C-BE32-E72D297353CC}">
              <c16:uniqueId val="{00000000-CD7A-44A3-A5A8-4F39F6D32E8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0.13</c:v>
                </c:pt>
                <c:pt idx="2">
                  <c:v>0.16</c:v>
                </c:pt>
                <c:pt idx="3">
                  <c:v>0.16</c:v>
                </c:pt>
                <c:pt idx="4">
                  <c:v>0.16</c:v>
                </c:pt>
              </c:numCache>
            </c:numRef>
          </c:val>
          <c:smooth val="0"/>
          <c:extLst>
            <c:ext xmlns:c16="http://schemas.microsoft.com/office/drawing/2014/chart" uri="{C3380CC4-5D6E-409C-BE32-E72D297353CC}">
              <c16:uniqueId val="{00000001-CD7A-44A3-A5A8-4F39F6D32E8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01-4323-9604-41E2B72EC6E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64.81</c:v>
                </c:pt>
                <c:pt idx="1">
                  <c:v>64.81</c:v>
                </c:pt>
                <c:pt idx="2">
                  <c:v>64.66</c:v>
                </c:pt>
                <c:pt idx="3">
                  <c:v>64.650000000000006</c:v>
                </c:pt>
                <c:pt idx="4">
                  <c:v>62.96</c:v>
                </c:pt>
              </c:numCache>
            </c:numRef>
          </c:val>
          <c:smooth val="0"/>
          <c:extLst>
            <c:ext xmlns:c16="http://schemas.microsoft.com/office/drawing/2014/chart" uri="{C3380CC4-5D6E-409C-BE32-E72D297353CC}">
              <c16:uniqueId val="{00000001-DD01-4323-9604-41E2B72EC6E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c:v>
                </c:pt>
                <c:pt idx="1">
                  <c:v>99.02</c:v>
                </c:pt>
                <c:pt idx="2">
                  <c:v>98.86</c:v>
                </c:pt>
                <c:pt idx="3">
                  <c:v>99.26</c:v>
                </c:pt>
                <c:pt idx="4">
                  <c:v>98.35</c:v>
                </c:pt>
              </c:numCache>
            </c:numRef>
          </c:val>
          <c:extLst>
            <c:ext xmlns:c16="http://schemas.microsoft.com/office/drawing/2014/chart" uri="{C3380CC4-5D6E-409C-BE32-E72D297353CC}">
              <c16:uniqueId val="{00000000-671A-45FA-8299-4CDAD61B0C8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96.76</c:v>
                </c:pt>
                <c:pt idx="1">
                  <c:v>96.89</c:v>
                </c:pt>
                <c:pt idx="2">
                  <c:v>97.08</c:v>
                </c:pt>
                <c:pt idx="3">
                  <c:v>97.4</c:v>
                </c:pt>
                <c:pt idx="4">
                  <c:v>96.96</c:v>
                </c:pt>
              </c:numCache>
            </c:numRef>
          </c:val>
          <c:smooth val="0"/>
          <c:extLst>
            <c:ext xmlns:c16="http://schemas.microsoft.com/office/drawing/2014/chart" uri="{C3380CC4-5D6E-409C-BE32-E72D297353CC}">
              <c16:uniqueId val="{00000001-671A-45FA-8299-4CDAD61B0C8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105.69</c:v>
                </c:pt>
                <c:pt idx="1">
                  <c:v>103.35</c:v>
                </c:pt>
                <c:pt idx="2">
                  <c:v>103.63</c:v>
                </c:pt>
                <c:pt idx="3">
                  <c:v>108.17</c:v>
                </c:pt>
                <c:pt idx="4">
                  <c:v>109.59</c:v>
                </c:pt>
              </c:numCache>
            </c:numRef>
          </c:val>
          <c:extLst>
            <c:ext xmlns:c16="http://schemas.microsoft.com/office/drawing/2014/chart" uri="{C3380CC4-5D6E-409C-BE32-E72D297353CC}">
              <c16:uniqueId val="{00000000-A903-4BA2-B101-E221B2823E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108.72</c:v>
                </c:pt>
                <c:pt idx="1">
                  <c:v>110.25</c:v>
                </c:pt>
                <c:pt idx="2">
                  <c:v>109.82</c:v>
                </c:pt>
                <c:pt idx="3">
                  <c:v>111.25</c:v>
                </c:pt>
                <c:pt idx="4">
                  <c:v>108.87</c:v>
                </c:pt>
              </c:numCache>
            </c:numRef>
          </c:val>
          <c:smooth val="0"/>
          <c:extLst>
            <c:ext xmlns:c16="http://schemas.microsoft.com/office/drawing/2014/chart" uri="{C3380CC4-5D6E-409C-BE32-E72D297353CC}">
              <c16:uniqueId val="{00000001-A903-4BA2-B101-E221B2823E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5.4</c:v>
                </c:pt>
                <c:pt idx="1">
                  <c:v>10.4</c:v>
                </c:pt>
                <c:pt idx="2">
                  <c:v>14.29</c:v>
                </c:pt>
                <c:pt idx="3">
                  <c:v>17.95</c:v>
                </c:pt>
                <c:pt idx="4">
                  <c:v>21.04</c:v>
                </c:pt>
              </c:numCache>
            </c:numRef>
          </c:val>
          <c:extLst>
            <c:ext xmlns:c16="http://schemas.microsoft.com/office/drawing/2014/chart" uri="{C3380CC4-5D6E-409C-BE32-E72D297353CC}">
              <c16:uniqueId val="{00000000-7970-4E97-8BDB-A0C701F2D1E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23.27</c:v>
                </c:pt>
                <c:pt idx="1">
                  <c:v>25.8</c:v>
                </c:pt>
                <c:pt idx="2">
                  <c:v>25.28</c:v>
                </c:pt>
                <c:pt idx="3">
                  <c:v>28.35</c:v>
                </c:pt>
                <c:pt idx="4">
                  <c:v>25.13</c:v>
                </c:pt>
              </c:numCache>
            </c:numRef>
          </c:val>
          <c:smooth val="0"/>
          <c:extLst>
            <c:ext xmlns:c16="http://schemas.microsoft.com/office/drawing/2014/chart" uri="{C3380CC4-5D6E-409C-BE32-E72D297353CC}">
              <c16:uniqueId val="{00000001-7970-4E97-8BDB-A0C701F2D1E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B9-4E45-8FF1-02784045C36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2.75</c:v>
                </c:pt>
                <c:pt idx="1">
                  <c:v>3.39</c:v>
                </c:pt>
                <c:pt idx="2">
                  <c:v>4.08</c:v>
                </c:pt>
                <c:pt idx="3">
                  <c:v>6.7</c:v>
                </c:pt>
                <c:pt idx="4">
                  <c:v>6.4</c:v>
                </c:pt>
              </c:numCache>
            </c:numRef>
          </c:val>
          <c:smooth val="0"/>
          <c:extLst>
            <c:ext xmlns:c16="http://schemas.microsoft.com/office/drawing/2014/chart" uri="{C3380CC4-5D6E-409C-BE32-E72D297353CC}">
              <c16:uniqueId val="{00000001-1BB9-4E45-8FF1-02784045C36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
                  <c:v>0</c:v>
                </c:pt>
                <c:pt idx="1">
                  <c:v>3.64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2BD-4A8D-B069-67233AF8E1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0.6</c:v>
                </c:pt>
                <c:pt idx="2">
                  <c:v>0.45</c:v>
                </c:pt>
                <c:pt idx="3" formatCode="#,##0.00;&quot;△&quot;#,##0.00">
                  <c:v>0</c:v>
                </c:pt>
                <c:pt idx="4">
                  <c:v>0.39</c:v>
                </c:pt>
              </c:numCache>
            </c:numRef>
          </c:val>
          <c:smooth val="0"/>
          <c:extLst>
            <c:ext xmlns:c16="http://schemas.microsoft.com/office/drawing/2014/chart" uri="{C3380CC4-5D6E-409C-BE32-E72D297353CC}">
              <c16:uniqueId val="{00000001-B2BD-4A8D-B069-67233AF8E1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57.57</c:v>
                </c:pt>
                <c:pt idx="1">
                  <c:v>81.430000000000007</c:v>
                </c:pt>
                <c:pt idx="2">
                  <c:v>78.27</c:v>
                </c:pt>
                <c:pt idx="3">
                  <c:v>82.95</c:v>
                </c:pt>
                <c:pt idx="4">
                  <c:v>99.01</c:v>
                </c:pt>
              </c:numCache>
            </c:numRef>
          </c:val>
          <c:extLst>
            <c:ext xmlns:c16="http://schemas.microsoft.com/office/drawing/2014/chart" uri="{C3380CC4-5D6E-409C-BE32-E72D297353CC}">
              <c16:uniqueId val="{00000000-DE3A-4B8E-89A9-DFD59066416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c:v>
                </c:pt>
                <c:pt idx="1">
                  <c:v>65.17</c:v>
                </c:pt>
                <c:pt idx="2">
                  <c:v>67.7</c:v>
                </c:pt>
                <c:pt idx="3">
                  <c:v>75.02</c:v>
                </c:pt>
                <c:pt idx="4">
                  <c:v>73.55</c:v>
                </c:pt>
              </c:numCache>
            </c:numRef>
          </c:val>
          <c:smooth val="0"/>
          <c:extLst>
            <c:ext xmlns:c16="http://schemas.microsoft.com/office/drawing/2014/chart" uri="{C3380CC4-5D6E-409C-BE32-E72D297353CC}">
              <c16:uniqueId val="{00000001-DE3A-4B8E-89A9-DFD59066416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324.62</c:v>
                </c:pt>
                <c:pt idx="1">
                  <c:v>301.26</c:v>
                </c:pt>
                <c:pt idx="2">
                  <c:v>262.29000000000002</c:v>
                </c:pt>
                <c:pt idx="3">
                  <c:v>198.55</c:v>
                </c:pt>
                <c:pt idx="4">
                  <c:v>187.6</c:v>
                </c:pt>
              </c:numCache>
            </c:numRef>
          </c:val>
          <c:extLst>
            <c:ext xmlns:c16="http://schemas.microsoft.com/office/drawing/2014/chart" uri="{C3380CC4-5D6E-409C-BE32-E72D297353CC}">
              <c16:uniqueId val="{00000000-F008-4DCE-AFBC-3503A6646A4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665.11</c:v>
                </c:pt>
                <c:pt idx="1">
                  <c:v>642.57000000000005</c:v>
                </c:pt>
                <c:pt idx="2">
                  <c:v>599.92999999999995</c:v>
                </c:pt>
                <c:pt idx="3">
                  <c:v>573.73</c:v>
                </c:pt>
                <c:pt idx="4">
                  <c:v>514.27</c:v>
                </c:pt>
              </c:numCache>
            </c:numRef>
          </c:val>
          <c:smooth val="0"/>
          <c:extLst>
            <c:ext xmlns:c16="http://schemas.microsoft.com/office/drawing/2014/chart" uri="{C3380CC4-5D6E-409C-BE32-E72D297353CC}">
              <c16:uniqueId val="{00000001-F008-4DCE-AFBC-3503A6646A4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85.69</c:v>
                </c:pt>
                <c:pt idx="1">
                  <c:v>86.37</c:v>
                </c:pt>
                <c:pt idx="2">
                  <c:v>91.88</c:v>
                </c:pt>
                <c:pt idx="3">
                  <c:v>113.84</c:v>
                </c:pt>
                <c:pt idx="4">
                  <c:v>117.9</c:v>
                </c:pt>
              </c:numCache>
            </c:numRef>
          </c:val>
          <c:extLst>
            <c:ext xmlns:c16="http://schemas.microsoft.com/office/drawing/2014/chart" uri="{C3380CC4-5D6E-409C-BE32-E72D297353CC}">
              <c16:uniqueId val="{00000000-DFCF-4442-B975-E89228C35C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85.64</c:v>
                </c:pt>
                <c:pt idx="1">
                  <c:v>94.3</c:v>
                </c:pt>
                <c:pt idx="2">
                  <c:v>95.76</c:v>
                </c:pt>
                <c:pt idx="3">
                  <c:v>100.74</c:v>
                </c:pt>
                <c:pt idx="4">
                  <c:v>100.34</c:v>
                </c:pt>
              </c:numCache>
            </c:numRef>
          </c:val>
          <c:smooth val="0"/>
          <c:extLst>
            <c:ext xmlns:c16="http://schemas.microsoft.com/office/drawing/2014/chart" uri="{C3380CC4-5D6E-409C-BE32-E72D297353CC}">
              <c16:uniqueId val="{00000001-DFCF-4442-B975-E89228C35C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80.599999999999994</c:v>
                </c:pt>
                <c:pt idx="1">
                  <c:v>80.239999999999995</c:v>
                </c:pt>
                <c:pt idx="2">
                  <c:v>75.510000000000005</c:v>
                </c:pt>
                <c:pt idx="3">
                  <c:v>76.5</c:v>
                </c:pt>
                <c:pt idx="4">
                  <c:v>76.81</c:v>
                </c:pt>
              </c:numCache>
            </c:numRef>
          </c:val>
          <c:extLst>
            <c:ext xmlns:c16="http://schemas.microsoft.com/office/drawing/2014/chart" uri="{C3380CC4-5D6E-409C-BE32-E72D297353CC}">
              <c16:uniqueId val="{00000000-337A-4ACD-A270-DEDB3F3FFE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133</c:v>
                </c:pt>
                <c:pt idx="1">
                  <c:v>120.18</c:v>
                </c:pt>
                <c:pt idx="2">
                  <c:v>119</c:v>
                </c:pt>
                <c:pt idx="3">
                  <c:v>112.75</c:v>
                </c:pt>
                <c:pt idx="4">
                  <c:v>113.49</c:v>
                </c:pt>
              </c:numCache>
            </c:numRef>
          </c:val>
          <c:smooth val="0"/>
          <c:extLst>
            <c:ext xmlns:c16="http://schemas.microsoft.com/office/drawing/2014/chart" uri="{C3380CC4-5D6E-409C-BE32-E72D297353CC}">
              <c16:uniqueId val="{00000001-337A-4ACD-A270-DEDB3F3FFE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13" zoomScale="120" zoomScaleNormal="120" workbookViewId="0">
      <selection activeCell="BG37" sqref="BG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戸田市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Aa</v>
      </c>
      <c r="X8" s="71"/>
      <c r="Y8" s="71"/>
      <c r="Z8" s="71"/>
      <c r="AA8" s="71"/>
      <c r="AB8" s="71"/>
      <c r="AC8" s="71"/>
      <c r="AD8" s="72" t="str">
        <f>データ!$M$6</f>
        <v>非設置</v>
      </c>
      <c r="AE8" s="72"/>
      <c r="AF8" s="72"/>
      <c r="AG8" s="72"/>
      <c r="AH8" s="72"/>
      <c r="AI8" s="72"/>
      <c r="AJ8" s="72"/>
      <c r="AK8" s="3"/>
      <c r="AL8" s="68">
        <f>データ!S6</f>
        <v>139616</v>
      </c>
      <c r="AM8" s="68"/>
      <c r="AN8" s="68"/>
      <c r="AO8" s="68"/>
      <c r="AP8" s="68"/>
      <c r="AQ8" s="68"/>
      <c r="AR8" s="68"/>
      <c r="AS8" s="68"/>
      <c r="AT8" s="67">
        <f>データ!T6</f>
        <v>18.190000000000001</v>
      </c>
      <c r="AU8" s="67"/>
      <c r="AV8" s="67"/>
      <c r="AW8" s="67"/>
      <c r="AX8" s="67"/>
      <c r="AY8" s="67"/>
      <c r="AZ8" s="67"/>
      <c r="BA8" s="67"/>
      <c r="BB8" s="67">
        <f>データ!U6</f>
        <v>7675.43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58.15</v>
      </c>
      <c r="J10" s="67"/>
      <c r="K10" s="67"/>
      <c r="L10" s="67"/>
      <c r="M10" s="67"/>
      <c r="N10" s="67"/>
      <c r="O10" s="67"/>
      <c r="P10" s="67">
        <f>データ!P6</f>
        <v>91.19</v>
      </c>
      <c r="Q10" s="67"/>
      <c r="R10" s="67"/>
      <c r="S10" s="67"/>
      <c r="T10" s="67"/>
      <c r="U10" s="67"/>
      <c r="V10" s="67"/>
      <c r="W10" s="67">
        <f>データ!Q6</f>
        <v>78.2</v>
      </c>
      <c r="X10" s="67"/>
      <c r="Y10" s="67"/>
      <c r="Z10" s="67"/>
      <c r="AA10" s="67"/>
      <c r="AB10" s="67"/>
      <c r="AC10" s="67"/>
      <c r="AD10" s="68">
        <f>データ!R6</f>
        <v>1004</v>
      </c>
      <c r="AE10" s="68"/>
      <c r="AF10" s="68"/>
      <c r="AG10" s="68"/>
      <c r="AH10" s="68"/>
      <c r="AI10" s="68"/>
      <c r="AJ10" s="68"/>
      <c r="AK10" s="2"/>
      <c r="AL10" s="68">
        <f>データ!V6</f>
        <v>127457</v>
      </c>
      <c r="AM10" s="68"/>
      <c r="AN10" s="68"/>
      <c r="AO10" s="68"/>
      <c r="AP10" s="68"/>
      <c r="AQ10" s="68"/>
      <c r="AR10" s="68"/>
      <c r="AS10" s="68"/>
      <c r="AT10" s="67">
        <f>データ!W6</f>
        <v>12.1</v>
      </c>
      <c r="AU10" s="67"/>
      <c r="AV10" s="67"/>
      <c r="AW10" s="67"/>
      <c r="AX10" s="67"/>
      <c r="AY10" s="67"/>
      <c r="AZ10" s="67"/>
      <c r="BA10" s="67"/>
      <c r="BB10" s="67">
        <f>データ!X6</f>
        <v>10533.64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GxCbuHaFlhk7wtSy4P278O0s9DxxqP+AsuvO3IGpcaAJ1gW9+jwmuTyoUfin1bNbVGilVGb7BAeenV7DSax/tQ==" saltValue="TIWq72cu4nMFvY6UiUYB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112241</v>
      </c>
      <c r="D6" s="33">
        <f t="shared" si="3"/>
        <v>46</v>
      </c>
      <c r="E6" s="33">
        <f t="shared" si="3"/>
        <v>17</v>
      </c>
      <c r="F6" s="33">
        <f t="shared" si="3"/>
        <v>1</v>
      </c>
      <c r="G6" s="33">
        <f t="shared" si="3"/>
        <v>0</v>
      </c>
      <c r="H6" s="33" t="str">
        <f t="shared" si="3"/>
        <v>埼玉県　戸田市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58.15</v>
      </c>
      <c r="P6" s="34">
        <f t="shared" si="3"/>
        <v>91.19</v>
      </c>
      <c r="Q6" s="34">
        <f t="shared" si="3"/>
        <v>78.2</v>
      </c>
      <c r="R6" s="34">
        <f t="shared" si="3"/>
        <v>1004</v>
      </c>
      <c r="S6" s="34">
        <f t="shared" si="3"/>
        <v>139616</v>
      </c>
      <c r="T6" s="34">
        <f t="shared" si="3"/>
        <v>18.190000000000001</v>
      </c>
      <c r="U6" s="34">
        <f t="shared" si="3"/>
        <v>7675.43</v>
      </c>
      <c r="V6" s="34">
        <f t="shared" si="3"/>
        <v>127457</v>
      </c>
      <c r="W6" s="34">
        <f t="shared" si="3"/>
        <v>12.1</v>
      </c>
      <c r="X6" s="34">
        <f t="shared" si="3"/>
        <v>10533.64</v>
      </c>
      <c r="Y6" s="35">
        <f>IF(Y7="",NA(),Y7)</f>
        <v>105.69</v>
      </c>
      <c r="Z6" s="35">
        <f t="shared" ref="Z6:AH6" si="4">IF(Z7="",NA(),Z7)</f>
        <v>103.35</v>
      </c>
      <c r="AA6" s="35">
        <f t="shared" si="4"/>
        <v>103.63</v>
      </c>
      <c r="AB6" s="35">
        <f t="shared" si="4"/>
        <v>108.17</v>
      </c>
      <c r="AC6" s="35">
        <f t="shared" si="4"/>
        <v>109.59</v>
      </c>
      <c r="AD6" s="35">
        <f t="shared" si="4"/>
        <v>108.72</v>
      </c>
      <c r="AE6" s="35">
        <f t="shared" si="4"/>
        <v>110.25</v>
      </c>
      <c r="AF6" s="35">
        <f t="shared" si="4"/>
        <v>109.82</v>
      </c>
      <c r="AG6" s="35">
        <f t="shared" si="4"/>
        <v>111.25</v>
      </c>
      <c r="AH6" s="35">
        <f t="shared" si="4"/>
        <v>108.87</v>
      </c>
      <c r="AI6" s="34" t="str">
        <f>IF(AI7="","",IF(AI7="-","【-】","【"&amp;SUBSTITUTE(TEXT(AI7,"#,##0.00"),"-","△")&amp;"】"))</f>
        <v>【108.69】</v>
      </c>
      <c r="AJ6" s="34">
        <f>IF(AJ7="",NA(),AJ7)</f>
        <v>0</v>
      </c>
      <c r="AK6" s="35">
        <f t="shared" ref="AK6:AS6" si="5">IF(AK7="",NA(),AK7)</f>
        <v>3.64</v>
      </c>
      <c r="AL6" s="34">
        <f t="shared" si="5"/>
        <v>0</v>
      </c>
      <c r="AM6" s="34">
        <f t="shared" si="5"/>
        <v>0</v>
      </c>
      <c r="AN6" s="34">
        <f t="shared" si="5"/>
        <v>0</v>
      </c>
      <c r="AO6" s="34">
        <f t="shared" si="5"/>
        <v>0</v>
      </c>
      <c r="AP6" s="35">
        <f t="shared" si="5"/>
        <v>0.6</v>
      </c>
      <c r="AQ6" s="35">
        <f t="shared" si="5"/>
        <v>0.45</v>
      </c>
      <c r="AR6" s="34">
        <f t="shared" si="5"/>
        <v>0</v>
      </c>
      <c r="AS6" s="35">
        <f t="shared" si="5"/>
        <v>0.39</v>
      </c>
      <c r="AT6" s="34" t="str">
        <f>IF(AT7="","",IF(AT7="-","【-】","【"&amp;SUBSTITUTE(TEXT(AT7,"#,##0.00"),"-","△")&amp;"】"))</f>
        <v>【3.28】</v>
      </c>
      <c r="AU6" s="35">
        <f>IF(AU7="",NA(),AU7)</f>
        <v>57.57</v>
      </c>
      <c r="AV6" s="35">
        <f t="shared" ref="AV6:BD6" si="6">IF(AV7="",NA(),AV7)</f>
        <v>81.430000000000007</v>
      </c>
      <c r="AW6" s="35">
        <f t="shared" si="6"/>
        <v>78.27</v>
      </c>
      <c r="AX6" s="35">
        <f t="shared" si="6"/>
        <v>82.95</v>
      </c>
      <c r="AY6" s="35">
        <f t="shared" si="6"/>
        <v>99.01</v>
      </c>
      <c r="AZ6" s="35">
        <f t="shared" si="6"/>
        <v>61</v>
      </c>
      <c r="BA6" s="35">
        <f t="shared" si="6"/>
        <v>65.17</v>
      </c>
      <c r="BB6" s="35">
        <f t="shared" si="6"/>
        <v>67.7</v>
      </c>
      <c r="BC6" s="35">
        <f t="shared" si="6"/>
        <v>75.02</v>
      </c>
      <c r="BD6" s="35">
        <f t="shared" si="6"/>
        <v>73.55</v>
      </c>
      <c r="BE6" s="34" t="str">
        <f>IF(BE7="","",IF(BE7="-","【-】","【"&amp;SUBSTITUTE(TEXT(BE7,"#,##0.00"),"-","△")&amp;"】"))</f>
        <v>【69.49】</v>
      </c>
      <c r="BF6" s="35">
        <f>IF(BF7="",NA(),BF7)</f>
        <v>324.62</v>
      </c>
      <c r="BG6" s="35">
        <f t="shared" ref="BG6:BO6" si="7">IF(BG7="",NA(),BG7)</f>
        <v>301.26</v>
      </c>
      <c r="BH6" s="35">
        <f t="shared" si="7"/>
        <v>262.29000000000002</v>
      </c>
      <c r="BI6" s="35">
        <f t="shared" si="7"/>
        <v>198.55</v>
      </c>
      <c r="BJ6" s="35">
        <f t="shared" si="7"/>
        <v>187.6</v>
      </c>
      <c r="BK6" s="35">
        <f t="shared" si="7"/>
        <v>665.11</v>
      </c>
      <c r="BL6" s="35">
        <f t="shared" si="7"/>
        <v>642.57000000000005</v>
      </c>
      <c r="BM6" s="35">
        <f t="shared" si="7"/>
        <v>599.92999999999995</v>
      </c>
      <c r="BN6" s="35">
        <f t="shared" si="7"/>
        <v>573.73</v>
      </c>
      <c r="BO6" s="35">
        <f t="shared" si="7"/>
        <v>514.27</v>
      </c>
      <c r="BP6" s="34" t="str">
        <f>IF(BP7="","",IF(BP7="-","【-】","【"&amp;SUBSTITUTE(TEXT(BP7,"#,##0.00"),"-","△")&amp;"】"))</f>
        <v>【682.78】</v>
      </c>
      <c r="BQ6" s="35">
        <f>IF(BQ7="",NA(),BQ7)</f>
        <v>85.69</v>
      </c>
      <c r="BR6" s="35">
        <f t="shared" ref="BR6:BZ6" si="8">IF(BR7="",NA(),BR7)</f>
        <v>86.37</v>
      </c>
      <c r="BS6" s="35">
        <f t="shared" si="8"/>
        <v>91.88</v>
      </c>
      <c r="BT6" s="35">
        <f t="shared" si="8"/>
        <v>113.84</v>
      </c>
      <c r="BU6" s="35">
        <f t="shared" si="8"/>
        <v>117.9</v>
      </c>
      <c r="BV6" s="35">
        <f t="shared" si="8"/>
        <v>85.64</v>
      </c>
      <c r="BW6" s="35">
        <f t="shared" si="8"/>
        <v>94.3</v>
      </c>
      <c r="BX6" s="35">
        <f t="shared" si="8"/>
        <v>95.76</v>
      </c>
      <c r="BY6" s="35">
        <f t="shared" si="8"/>
        <v>100.74</v>
      </c>
      <c r="BZ6" s="35">
        <f t="shared" si="8"/>
        <v>100.34</v>
      </c>
      <c r="CA6" s="34" t="str">
        <f>IF(CA7="","",IF(CA7="-","【-】","【"&amp;SUBSTITUTE(TEXT(CA7,"#,##0.00"),"-","△")&amp;"】"))</f>
        <v>【100.91】</v>
      </c>
      <c r="CB6" s="35">
        <f>IF(CB7="",NA(),CB7)</f>
        <v>80.599999999999994</v>
      </c>
      <c r="CC6" s="35">
        <f t="shared" ref="CC6:CK6" si="9">IF(CC7="",NA(),CC7)</f>
        <v>80.239999999999995</v>
      </c>
      <c r="CD6" s="35">
        <f t="shared" si="9"/>
        <v>75.510000000000005</v>
      </c>
      <c r="CE6" s="35">
        <f t="shared" si="9"/>
        <v>76.5</v>
      </c>
      <c r="CF6" s="35">
        <f t="shared" si="9"/>
        <v>76.81</v>
      </c>
      <c r="CG6" s="35">
        <f t="shared" si="9"/>
        <v>133</v>
      </c>
      <c r="CH6" s="35">
        <f t="shared" si="9"/>
        <v>120.18</v>
      </c>
      <c r="CI6" s="35">
        <f t="shared" si="9"/>
        <v>119</v>
      </c>
      <c r="CJ6" s="35">
        <f t="shared" si="9"/>
        <v>112.75</v>
      </c>
      <c r="CK6" s="35">
        <f t="shared" si="9"/>
        <v>113.49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64.81</v>
      </c>
      <c r="CS6" s="35">
        <f t="shared" si="10"/>
        <v>64.81</v>
      </c>
      <c r="CT6" s="35">
        <f t="shared" si="10"/>
        <v>64.66</v>
      </c>
      <c r="CU6" s="35">
        <f t="shared" si="10"/>
        <v>64.650000000000006</v>
      </c>
      <c r="CV6" s="35">
        <f t="shared" si="10"/>
        <v>62.96</v>
      </c>
      <c r="CW6" s="34" t="str">
        <f>IF(CW7="","",IF(CW7="-","【-】","【"&amp;SUBSTITUTE(TEXT(CW7,"#,##0.00"),"-","△")&amp;"】"))</f>
        <v>【58.98】</v>
      </c>
      <c r="CX6" s="35">
        <f>IF(CX7="",NA(),CX7)</f>
        <v>99</v>
      </c>
      <c r="CY6" s="35">
        <f t="shared" ref="CY6:DG6" si="11">IF(CY7="",NA(),CY7)</f>
        <v>99.02</v>
      </c>
      <c r="CZ6" s="35">
        <f t="shared" si="11"/>
        <v>98.86</v>
      </c>
      <c r="DA6" s="35">
        <f t="shared" si="11"/>
        <v>99.26</v>
      </c>
      <c r="DB6" s="35">
        <f t="shared" si="11"/>
        <v>98.35</v>
      </c>
      <c r="DC6" s="35">
        <f t="shared" si="11"/>
        <v>96.76</v>
      </c>
      <c r="DD6" s="35">
        <f t="shared" si="11"/>
        <v>96.89</v>
      </c>
      <c r="DE6" s="35">
        <f t="shared" si="11"/>
        <v>97.08</v>
      </c>
      <c r="DF6" s="35">
        <f t="shared" si="11"/>
        <v>97.4</v>
      </c>
      <c r="DG6" s="35">
        <f t="shared" si="11"/>
        <v>96.96</v>
      </c>
      <c r="DH6" s="34" t="str">
        <f>IF(DH7="","",IF(DH7="-","【-】","【"&amp;SUBSTITUTE(TEXT(DH7,"#,##0.00"),"-","△")&amp;"】"))</f>
        <v>【95.20】</v>
      </c>
      <c r="DI6" s="35">
        <f>IF(DI7="",NA(),DI7)</f>
        <v>5.4</v>
      </c>
      <c r="DJ6" s="35">
        <f t="shared" ref="DJ6:DR6" si="12">IF(DJ7="",NA(),DJ7)</f>
        <v>10.4</v>
      </c>
      <c r="DK6" s="35">
        <f t="shared" si="12"/>
        <v>14.29</v>
      </c>
      <c r="DL6" s="35">
        <f t="shared" si="12"/>
        <v>17.95</v>
      </c>
      <c r="DM6" s="35">
        <f t="shared" si="12"/>
        <v>21.04</v>
      </c>
      <c r="DN6" s="35">
        <f t="shared" si="12"/>
        <v>23.27</v>
      </c>
      <c r="DO6" s="35">
        <f t="shared" si="12"/>
        <v>25.8</v>
      </c>
      <c r="DP6" s="35">
        <f t="shared" si="12"/>
        <v>25.28</v>
      </c>
      <c r="DQ6" s="35">
        <f t="shared" si="12"/>
        <v>28.35</v>
      </c>
      <c r="DR6" s="35">
        <f t="shared" si="12"/>
        <v>25.13</v>
      </c>
      <c r="DS6" s="34" t="str">
        <f>IF(DS7="","",IF(DS7="-","【-】","【"&amp;SUBSTITUTE(TEXT(DS7,"#,##0.00"),"-","△")&amp;"】"))</f>
        <v>【38.60】</v>
      </c>
      <c r="DT6" s="34">
        <f>IF(DT7="",NA(),DT7)</f>
        <v>0</v>
      </c>
      <c r="DU6" s="34">
        <f t="shared" ref="DU6:EC6" si="13">IF(DU7="",NA(),DU7)</f>
        <v>0</v>
      </c>
      <c r="DV6" s="34">
        <f t="shared" si="13"/>
        <v>0</v>
      </c>
      <c r="DW6" s="34">
        <f t="shared" si="13"/>
        <v>0</v>
      </c>
      <c r="DX6" s="34">
        <f t="shared" si="13"/>
        <v>0</v>
      </c>
      <c r="DY6" s="35">
        <f t="shared" si="13"/>
        <v>2.75</v>
      </c>
      <c r="DZ6" s="35">
        <f t="shared" si="13"/>
        <v>3.39</v>
      </c>
      <c r="EA6" s="35">
        <f t="shared" si="13"/>
        <v>4.08</v>
      </c>
      <c r="EB6" s="35">
        <f t="shared" si="13"/>
        <v>6.7</v>
      </c>
      <c r="EC6" s="35">
        <f t="shared" si="13"/>
        <v>6.4</v>
      </c>
      <c r="ED6" s="34" t="str">
        <f>IF(ED7="","",IF(ED7="-","【-】","【"&amp;SUBSTITUTE(TEXT(ED7,"#,##0.00"),"-","△")&amp;"】"))</f>
        <v>【5.64】</v>
      </c>
      <c r="EE6" s="34">
        <f>IF(EE7="",NA(),EE7)</f>
        <v>0</v>
      </c>
      <c r="EF6" s="35">
        <f t="shared" ref="EF6:EN6" si="14">IF(EF7="",NA(),EF7)</f>
        <v>0.02</v>
      </c>
      <c r="EG6" s="35">
        <f t="shared" si="14"/>
        <v>0.02</v>
      </c>
      <c r="EH6" s="35">
        <f t="shared" si="14"/>
        <v>0.01</v>
      </c>
      <c r="EI6" s="35">
        <f t="shared" si="14"/>
        <v>0.01</v>
      </c>
      <c r="EJ6" s="35">
        <f t="shared" si="14"/>
        <v>0.22</v>
      </c>
      <c r="EK6" s="35">
        <f t="shared" si="14"/>
        <v>0.13</v>
      </c>
      <c r="EL6" s="35">
        <f t="shared" si="14"/>
        <v>0.16</v>
      </c>
      <c r="EM6" s="35">
        <f t="shared" si="14"/>
        <v>0.16</v>
      </c>
      <c r="EN6" s="35">
        <f t="shared" si="14"/>
        <v>0.16</v>
      </c>
      <c r="EO6" s="34" t="str">
        <f>IF(EO7="","",IF(EO7="-","【-】","【"&amp;SUBSTITUTE(TEXT(EO7,"#,##0.00"),"-","△")&amp;"】"))</f>
        <v>【0.23】</v>
      </c>
    </row>
    <row r="7" spans="1:148" s="36" customFormat="1" x14ac:dyDescent="0.15">
      <c r="A7" s="28"/>
      <c r="B7" s="37">
        <v>2018</v>
      </c>
      <c r="C7" s="37">
        <v>112241</v>
      </c>
      <c r="D7" s="37">
        <v>46</v>
      </c>
      <c r="E7" s="37">
        <v>17</v>
      </c>
      <c r="F7" s="37">
        <v>1</v>
      </c>
      <c r="G7" s="37">
        <v>0</v>
      </c>
      <c r="H7" s="37" t="s">
        <v>96</v>
      </c>
      <c r="I7" s="37" t="s">
        <v>97</v>
      </c>
      <c r="J7" s="37" t="s">
        <v>98</v>
      </c>
      <c r="K7" s="37" t="s">
        <v>99</v>
      </c>
      <c r="L7" s="37" t="s">
        <v>100</v>
      </c>
      <c r="M7" s="37" t="s">
        <v>101</v>
      </c>
      <c r="N7" s="38" t="s">
        <v>102</v>
      </c>
      <c r="O7" s="38">
        <v>58.15</v>
      </c>
      <c r="P7" s="38">
        <v>91.19</v>
      </c>
      <c r="Q7" s="38">
        <v>78.2</v>
      </c>
      <c r="R7" s="38">
        <v>1004</v>
      </c>
      <c r="S7" s="38">
        <v>139616</v>
      </c>
      <c r="T7" s="38">
        <v>18.190000000000001</v>
      </c>
      <c r="U7" s="38">
        <v>7675.43</v>
      </c>
      <c r="V7" s="38">
        <v>127457</v>
      </c>
      <c r="W7" s="38">
        <v>12.1</v>
      </c>
      <c r="X7" s="38">
        <v>10533.64</v>
      </c>
      <c r="Y7" s="38">
        <v>105.69</v>
      </c>
      <c r="Z7" s="38">
        <v>103.35</v>
      </c>
      <c r="AA7" s="38">
        <v>103.63</v>
      </c>
      <c r="AB7" s="38">
        <v>108.17</v>
      </c>
      <c r="AC7" s="38">
        <v>109.59</v>
      </c>
      <c r="AD7" s="38">
        <v>108.72</v>
      </c>
      <c r="AE7" s="38">
        <v>110.25</v>
      </c>
      <c r="AF7" s="38">
        <v>109.82</v>
      </c>
      <c r="AG7" s="38">
        <v>111.25</v>
      </c>
      <c r="AH7" s="38">
        <v>108.87</v>
      </c>
      <c r="AI7" s="38">
        <v>108.69</v>
      </c>
      <c r="AJ7" s="38">
        <v>0</v>
      </c>
      <c r="AK7" s="38">
        <v>3.64</v>
      </c>
      <c r="AL7" s="38">
        <v>0</v>
      </c>
      <c r="AM7" s="38">
        <v>0</v>
      </c>
      <c r="AN7" s="38">
        <v>0</v>
      </c>
      <c r="AO7" s="38">
        <v>0</v>
      </c>
      <c r="AP7" s="38">
        <v>0.6</v>
      </c>
      <c r="AQ7" s="38">
        <v>0.45</v>
      </c>
      <c r="AR7" s="38">
        <v>0</v>
      </c>
      <c r="AS7" s="38">
        <v>0.39</v>
      </c>
      <c r="AT7" s="38">
        <v>3.28</v>
      </c>
      <c r="AU7" s="38">
        <v>57.57</v>
      </c>
      <c r="AV7" s="38">
        <v>81.430000000000007</v>
      </c>
      <c r="AW7" s="38">
        <v>78.27</v>
      </c>
      <c r="AX7" s="38">
        <v>82.95</v>
      </c>
      <c r="AY7" s="38">
        <v>99.01</v>
      </c>
      <c r="AZ7" s="38">
        <v>61</v>
      </c>
      <c r="BA7" s="38">
        <v>65.17</v>
      </c>
      <c r="BB7" s="38">
        <v>67.7</v>
      </c>
      <c r="BC7" s="38">
        <v>75.02</v>
      </c>
      <c r="BD7" s="38">
        <v>73.55</v>
      </c>
      <c r="BE7" s="38">
        <v>69.489999999999995</v>
      </c>
      <c r="BF7" s="38">
        <v>324.62</v>
      </c>
      <c r="BG7" s="38">
        <v>301.26</v>
      </c>
      <c r="BH7" s="38">
        <v>262.29000000000002</v>
      </c>
      <c r="BI7" s="38">
        <v>198.55</v>
      </c>
      <c r="BJ7" s="38">
        <v>187.6</v>
      </c>
      <c r="BK7" s="38">
        <v>665.11</v>
      </c>
      <c r="BL7" s="38">
        <v>642.57000000000005</v>
      </c>
      <c r="BM7" s="38">
        <v>599.92999999999995</v>
      </c>
      <c r="BN7" s="38">
        <v>573.73</v>
      </c>
      <c r="BO7" s="38">
        <v>514.27</v>
      </c>
      <c r="BP7" s="38">
        <v>682.78</v>
      </c>
      <c r="BQ7" s="38">
        <v>85.69</v>
      </c>
      <c r="BR7" s="38">
        <v>86.37</v>
      </c>
      <c r="BS7" s="38">
        <v>91.88</v>
      </c>
      <c r="BT7" s="38">
        <v>113.84</v>
      </c>
      <c r="BU7" s="38">
        <v>117.9</v>
      </c>
      <c r="BV7" s="38">
        <v>85.64</v>
      </c>
      <c r="BW7" s="38">
        <v>94.3</v>
      </c>
      <c r="BX7" s="38">
        <v>95.76</v>
      </c>
      <c r="BY7" s="38">
        <v>100.74</v>
      </c>
      <c r="BZ7" s="38">
        <v>100.34</v>
      </c>
      <c r="CA7" s="38">
        <v>100.91</v>
      </c>
      <c r="CB7" s="38">
        <v>80.599999999999994</v>
      </c>
      <c r="CC7" s="38">
        <v>80.239999999999995</v>
      </c>
      <c r="CD7" s="38">
        <v>75.510000000000005</v>
      </c>
      <c r="CE7" s="38">
        <v>76.5</v>
      </c>
      <c r="CF7" s="38">
        <v>76.81</v>
      </c>
      <c r="CG7" s="38">
        <v>133</v>
      </c>
      <c r="CH7" s="38">
        <v>120.18</v>
      </c>
      <c r="CI7" s="38">
        <v>119</v>
      </c>
      <c r="CJ7" s="38">
        <v>112.75</v>
      </c>
      <c r="CK7" s="38">
        <v>113.49</v>
      </c>
      <c r="CL7" s="38">
        <v>136.86000000000001</v>
      </c>
      <c r="CM7" s="38" t="s">
        <v>102</v>
      </c>
      <c r="CN7" s="38" t="s">
        <v>102</v>
      </c>
      <c r="CO7" s="38" t="s">
        <v>102</v>
      </c>
      <c r="CP7" s="38" t="s">
        <v>102</v>
      </c>
      <c r="CQ7" s="38" t="s">
        <v>102</v>
      </c>
      <c r="CR7" s="38">
        <v>64.81</v>
      </c>
      <c r="CS7" s="38">
        <v>64.81</v>
      </c>
      <c r="CT7" s="38">
        <v>64.66</v>
      </c>
      <c r="CU7" s="38">
        <v>64.650000000000006</v>
      </c>
      <c r="CV7" s="38">
        <v>62.96</v>
      </c>
      <c r="CW7" s="38">
        <v>58.98</v>
      </c>
      <c r="CX7" s="38">
        <v>99</v>
      </c>
      <c r="CY7" s="38">
        <v>99.02</v>
      </c>
      <c r="CZ7" s="38">
        <v>98.86</v>
      </c>
      <c r="DA7" s="38">
        <v>99.26</v>
      </c>
      <c r="DB7" s="38">
        <v>98.35</v>
      </c>
      <c r="DC7" s="38">
        <v>96.76</v>
      </c>
      <c r="DD7" s="38">
        <v>96.89</v>
      </c>
      <c r="DE7" s="38">
        <v>97.08</v>
      </c>
      <c r="DF7" s="38">
        <v>97.4</v>
      </c>
      <c r="DG7" s="38">
        <v>96.96</v>
      </c>
      <c r="DH7" s="38">
        <v>95.2</v>
      </c>
      <c r="DI7" s="38">
        <v>5.4</v>
      </c>
      <c r="DJ7" s="38">
        <v>10.4</v>
      </c>
      <c r="DK7" s="38">
        <v>14.29</v>
      </c>
      <c r="DL7" s="38">
        <v>17.95</v>
      </c>
      <c r="DM7" s="38">
        <v>21.04</v>
      </c>
      <c r="DN7" s="38">
        <v>23.27</v>
      </c>
      <c r="DO7" s="38">
        <v>25.8</v>
      </c>
      <c r="DP7" s="38">
        <v>25.28</v>
      </c>
      <c r="DQ7" s="38">
        <v>28.35</v>
      </c>
      <c r="DR7" s="38">
        <v>25.13</v>
      </c>
      <c r="DS7" s="38">
        <v>38.6</v>
      </c>
      <c r="DT7" s="38">
        <v>0</v>
      </c>
      <c r="DU7" s="38">
        <v>0</v>
      </c>
      <c r="DV7" s="38">
        <v>0</v>
      </c>
      <c r="DW7" s="38">
        <v>0</v>
      </c>
      <c r="DX7" s="38">
        <v>0</v>
      </c>
      <c r="DY7" s="38">
        <v>2.75</v>
      </c>
      <c r="DZ7" s="38">
        <v>3.39</v>
      </c>
      <c r="EA7" s="38">
        <v>4.08</v>
      </c>
      <c r="EB7" s="38">
        <v>6.7</v>
      </c>
      <c r="EC7" s="38">
        <v>6.4</v>
      </c>
      <c r="ED7" s="38">
        <v>5.64</v>
      </c>
      <c r="EE7" s="38">
        <v>0</v>
      </c>
      <c r="EF7" s="38">
        <v>0.02</v>
      </c>
      <c r="EG7" s="38">
        <v>0.02</v>
      </c>
      <c r="EH7" s="38">
        <v>0.01</v>
      </c>
      <c r="EI7" s="38">
        <v>0.01</v>
      </c>
      <c r="EJ7" s="38">
        <v>0.22</v>
      </c>
      <c r="EK7" s="38">
        <v>0.13</v>
      </c>
      <c r="EL7" s="38">
        <v>0.16</v>
      </c>
      <c r="EM7" s="38">
        <v>0.16</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2020-02-06T06:20:06Z</cp:lastPrinted>
  <dcterms:created xsi:type="dcterms:W3CDTF">2019-12-05T04:43:14Z</dcterms:created>
  <dcterms:modified xsi:type="dcterms:W3CDTF">2020-02-06T06:20:08Z</dcterms:modified>
  <cp:category/>
</cp:coreProperties>
</file>