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4"/>
  <workbookPr/>
  <mc:AlternateContent xmlns:mc="http://schemas.openxmlformats.org/markup-compatibility/2006">
    <mc:Choice Requires="x15">
      <x15ac:absPath xmlns:x15ac="http://schemas.microsoft.com/office/spreadsheetml/2010/11/ac" url="Z:\市町村課\H31年度\08公営企業担当\◎公営◎\02-2 経営比較分析表\04 公営企業に係る経営比較分析表（平成30年度決算）の分析等について\03団体→県\00各担当作業用\仲村\"/>
    </mc:Choice>
  </mc:AlternateContent>
  <xr:revisionPtr revIDLastSave="0" documentId="13_ncr:101_{25014D8E-CE84-4632-82A5-3D2FFD8AA9EF}" xr6:coauthVersionLast="36" xr6:coauthVersionMax="44" xr10:uidLastSave="{00000000-0000-0000-0000-000000000000}"/>
  <workbookProtection workbookAlgorithmName="SHA-512" workbookHashValue="tLUdxIsgGpixkUESe+VYDXV6pcqFw4ugnOQwtTgw3HPoZbWPdw5VL98TUfzhGtCwSECyd1G6ZF8KfMsjI+4Wtw==" workbookSaltValue="jDrH+epmm7WHG5hJhts1HQ==" workbookSpinCount="100000" lockStructure="1"/>
  <bookViews>
    <workbookView xWindow="-120" yWindow="-120" windowWidth="29040" windowHeight="1599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F85" i="4"/>
  <c r="E85" i="4"/>
  <c r="BB10" i="4"/>
  <c r="AT10" i="4"/>
  <c r="AL10" i="4"/>
  <c r="W10" i="4"/>
  <c r="I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<sst xmlns="http://schemas.openxmlformats.org/spreadsheetml/2006/main" count="220" uniqueCount="108">
  <si>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</si>
  <si>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</si>
  <si>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</si>
  <si>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</si>
  <si>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</si>
  <si>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</si>
  <si>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</si>
  <si>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</si>
  <si>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</si>
  <si>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</si>
  <si>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</si>
  <si>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</si>
  <si>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</si>
  <si>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</si>
  <si>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</si>
  <si>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</si>
  <si>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</si>
  <si>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</si>
  <si>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</si>
  <si>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</si>
  <si>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</si>
  <si>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</si>
  <si>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</si>
  <si>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</si>
  <si>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</si>
  <si>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</si>
  <si>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</si>
  <si>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</si>
  <si>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</si>
  <si>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</si>
  <si>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</si>
  <si>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</si>
  <si>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</si>
  <si>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</si>
  <si>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</si>
  <si>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</si>
  <si>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</si>
  <si>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</si>
  <si>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</si>
  <si>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</si>
  <si>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</si>
  <si>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</si>
  <si>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</si>
  <si>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</si>
  <si>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</si>
  <si>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</si>
  <si>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</si>
  <si>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</si>
  <si>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</si>
  <si>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</si>
  <si>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</si>
  <si>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</si>
  <si>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</si>
  <si>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</si>
  <si>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</si>
  <si>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</si>
  <si>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</si>
  <si>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</si>
  <si>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</si>
  <si>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</si>
  <si>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</si>
  <si>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</si>
  <si>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</si>
  <si>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</si>
  <si>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</si>
  <si>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</si>
  <si>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</si>
  <si>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</si>
  <si>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</si>
  <si>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</si>
  <si>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</si>
  <si>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</si>
  <si>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</si>
  <si>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</si>
  <si>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</si>
  <si>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</si>
  <si>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</si>
  <si>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</si>
  <si>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</si>
  <si>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</si>
  <si>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</si>
  <si>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</si>
  <si>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</si>
  <si>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</si>
  <si>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</si>
  <si>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</si>
  <si>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</si>
  <si>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</si>
  <si>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</si>
  <si>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</si>
  <si>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</si>
  <si>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</si>
  <si>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</si>
  <si>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埼玉県　蕨市</t>
  </si>
  <si>
    <t>法適用</t>
  </si>
  <si>
    <t>水道事業</t>
  </si>
  <si>
    <t>末端給水事業</t>
  </si>
  <si>
    <t>A4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</si>
  <si>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</si>
  <si>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</si>
  <si>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</si>
  <si>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</si>
  <si>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</si>
  <si>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</si>
  <si>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</si>
  <si>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経営の健全性及び効率性に係る指標を分析すると、蕨市の経営状況はおおむね健全な状態であるといえる。
　しかし、事業を取り巻く環境としては、人口減少や少子高齢化などによる水需要の減少が想定される中で、経年化施設の更新や大規模災害に対する応急給水・応急復旧の整備を適切に履行していく必要がある。
　このような状況の中、蕨市水道ビジョン（後期実現計画）に基づき、主要管路の耐震化や水道施設の長寿命化、応急給水体制の整備などを計画的に行っている。併せて料金収入についても、企業債残高の低減など健全経営に向けた取組みを進め、『将来にわたって健全な水道』の更なる強化を図っていく。</t>
    <rPh sb="24" eb="26">
      <t>ワラビシ</t>
    </rPh>
    <rPh sb="71" eb="73">
      <t>ゲンショウ</t>
    </rPh>
    <rPh sb="74" eb="76">
      <t>ショウシ</t>
    </rPh>
    <rPh sb="76" eb="79">
      <t>コウレイカ</t>
    </rPh>
    <rPh sb="133" eb="135">
      <t>リコウ</t>
    </rPh>
    <rPh sb="152" eb="154">
      <t>ジョウキョウ</t>
    </rPh>
    <rPh sb="155" eb="156">
      <t>ナカ</t>
    </rPh>
    <rPh sb="157" eb="159">
      <t>ワラビシ</t>
    </rPh>
    <rPh sb="159" eb="161">
      <t>スイドウ</t>
    </rPh>
    <rPh sb="166" eb="168">
      <t>コウキ</t>
    </rPh>
    <rPh sb="168" eb="170">
      <t>ジツゲン</t>
    </rPh>
    <rPh sb="170" eb="172">
      <t>ケイカク</t>
    </rPh>
    <rPh sb="174" eb="175">
      <t>モト</t>
    </rPh>
    <rPh sb="178" eb="180">
      <t>シュヨウ</t>
    </rPh>
    <rPh sb="180" eb="182">
      <t>カンロ</t>
    </rPh>
    <rPh sb="183" eb="186">
      <t>タイシンカ</t>
    </rPh>
    <rPh sb="187" eb="189">
      <t>スイドウ</t>
    </rPh>
    <rPh sb="189" eb="191">
      <t>シセツ</t>
    </rPh>
    <rPh sb="192" eb="196">
      <t>チョウジュミョウカ</t>
    </rPh>
    <rPh sb="197" eb="199">
      <t>オウキュウ</t>
    </rPh>
    <rPh sb="199" eb="201">
      <t>キュウスイ</t>
    </rPh>
    <rPh sb="201" eb="203">
      <t>タイセイ</t>
    </rPh>
    <rPh sb="204" eb="206">
      <t>セイビ</t>
    </rPh>
    <rPh sb="209" eb="212">
      <t>ケイカクテキ</t>
    </rPh>
    <rPh sb="213" eb="214">
      <t>オコナ</t>
    </rPh>
    <rPh sb="232" eb="234">
      <t>キギョウ</t>
    </rPh>
    <rPh sb="234" eb="235">
      <t>サイ</t>
    </rPh>
    <rPh sb="235" eb="237">
      <t>ザンダカ</t>
    </rPh>
    <rPh sb="238" eb="240">
      <t>テイゲン</t>
    </rPh>
    <rPh sb="247" eb="249">
      <t>カンロ</t>
    </rPh>
    <rPh sb="250" eb="252">
      <t>チュウシン</t>
    </rPh>
    <phoneticPr fontId="16"/>
  </si>
  <si>
    <t>　「①有形固定資産減価償却率」は40%程度となっており、類似団体平均と比べて資産の老朽度合いが低い状況にある。
　「②管路経年化率」は類似団体平均値と比較して、1/8程度となっており、管路の更新事業も進めていることから、健全性が高く保たれている状況となっている。
　「③管路更新率」は、類似団体と比較して低い状況にあるものの、年々増加傾向にある。これは、管路更新計画に基づき、老朽管の更新を進めていることが主な要因である。</t>
    <phoneticPr fontId="4"/>
  </si>
  <si>
    <t xml:space="preserve">　「①経常収支比率」は100％を上回り、「②累積欠損金比率」は0％を継続し、「③流動比率」についても100％を上回るなど、類似団体平均値を上回り、安定的な経営状況を維持している。
　また、「④企業債残高対給水収益比率」は、平成30年度は3年ぶりに企業債借入を行い、管路の耐震化を進めたが、類似団体平均値との比較では、引き続き低い数値となっている。　
　効率性の視点で、まず「⑤料金回収率」は100％台に回復し、経営に必要な経費を水道料金で賄えている。また、有収水量1㎥あたりにかかる費用である「⑥給水原価」については、類似団体平均値よりかなり低い状況にあり、効率的な給水を実施できている。
　このほか、「⑦施設利用率」については、配水量の増加を見込み難い状況にあることから、適切な施設能力を見極め、施設更新時にダウンサイジングを検討する必要がある。
　施設の稼動が収益につながっているかを判断する指標である「⑧有収率」は、特に過去3年間においては95％以上の高数値で推移しており、全国平均、及び類似団体平均値の数値を上回っているが、今後はこの水準を維持していくことが重要となる。 
</t>
    <rPh sb="69" eb="71">
      <t>ウワマワ</t>
    </rPh>
    <rPh sb="75" eb="76">
      <t>テキ</t>
    </rPh>
    <rPh sb="79" eb="81">
      <t>ジョウキョウ</t>
    </rPh>
    <rPh sb="111" eb="113">
      <t>ヘイセイ</t>
    </rPh>
    <rPh sb="119" eb="120">
      <t>ネン</t>
    </rPh>
    <rPh sb="123" eb="125">
      <t>キギョウ</t>
    </rPh>
    <rPh sb="125" eb="126">
      <t>サイ</t>
    </rPh>
    <rPh sb="126" eb="128">
      <t>カリイレ</t>
    </rPh>
    <rPh sb="129" eb="130">
      <t>オコナ</t>
    </rPh>
    <rPh sb="132" eb="134">
      <t>カンロ</t>
    </rPh>
    <rPh sb="135" eb="138">
      <t>タイシンカ</t>
    </rPh>
    <rPh sb="139" eb="140">
      <t>スス</t>
    </rPh>
    <rPh sb="144" eb="146">
      <t>ルイジ</t>
    </rPh>
    <rPh sb="146" eb="148">
      <t>ダンタイ</t>
    </rPh>
    <rPh sb="148" eb="151">
      <t>ヘイキンチ</t>
    </rPh>
    <rPh sb="158" eb="159">
      <t>ヒ</t>
    </rPh>
    <rPh sb="160" eb="161">
      <t>ツヅ</t>
    </rPh>
    <rPh sb="163" eb="165">
      <t>スウチ</t>
    </rPh>
    <rPh sb="199" eb="200">
      <t>ダイ</t>
    </rPh>
    <rPh sb="201" eb="203">
      <t>カイフク</t>
    </rPh>
    <rPh sb="278" eb="280">
      <t>コウリツ</t>
    </rPh>
    <rPh sb="280" eb="281">
      <t>テキ</t>
    </rPh>
    <rPh sb="282" eb="284">
      <t>キュウスイ</t>
    </rPh>
    <rPh sb="285" eb="287">
      <t>ジッシ</t>
    </rPh>
    <rPh sb="314" eb="316">
      <t>ハイスイ</t>
    </rPh>
    <rPh sb="316" eb="317">
      <t>リョウ</t>
    </rPh>
    <rPh sb="318" eb="320">
      <t>ゾウカ</t>
    </rPh>
    <rPh sb="321" eb="323">
      <t>ミコ</t>
    </rPh>
    <rPh sb="324" eb="325">
      <t>ガタ</t>
    </rPh>
    <rPh sb="326" eb="328">
      <t>ジョウキョウ</t>
    </rPh>
    <rPh sb="336" eb="338">
      <t>テキセツ</t>
    </rPh>
    <rPh sb="344" eb="346">
      <t>ミキワ</t>
    </rPh>
    <rPh sb="348" eb="350">
      <t>シセツ</t>
    </rPh>
    <rPh sb="350" eb="352">
      <t>コウシン</t>
    </rPh>
    <rPh sb="352" eb="353">
      <t>ジ</t>
    </rPh>
    <rPh sb="363" eb="365">
      <t>ケントウ</t>
    </rPh>
    <rPh sb="367" eb="369">
      <t>ヒツヨウ</t>
    </rPh>
    <rPh sb="376" eb="378">
      <t>シセツ</t>
    </rPh>
    <rPh sb="411" eb="412">
      <t>トク</t>
    </rPh>
    <rPh sb="428" eb="429">
      <t>タカ</t>
    </rPh>
    <rPh sb="433" eb="435">
      <t>スイイ</t>
    </rPh>
    <rPh sb="439" eb="441">
      <t>ゼンコク</t>
    </rPh>
    <rPh sb="441" eb="443">
      <t>ヘイキン</t>
    </rPh>
    <rPh sb="444" eb="445">
      <t>オヨ</t>
    </rPh>
    <rPh sb="450" eb="453">
      <t>ヘイキンチ</t>
    </rPh>
    <rPh sb="465" eb="467">
      <t>コンゴ</t>
    </rPh>
    <rPh sb="470" eb="472">
      <t>スイジュン</t>
    </rPh>
    <rPh sb="473" eb="475">
      <t>イジ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</si>
</sst>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5" fillId="0" borderId="9" xfId="2" applyFont="1" applyBorder="1" applyAlignment="1" applyProtection="1">
      <alignment horizontal="left" vertical="top" wrapText="1"/>
      <protection locked="0"/>
    </xf>
    <xf numFmtId="0" fontId="15" fillId="0" borderId="0" xfId="2" applyFont="1" applyAlignment="1" applyProtection="1">
      <alignment horizontal="left" vertical="top" wrapText="1"/>
      <protection locked="0"/>
    </xf>
    <xf numFmtId="0" fontId="15" fillId="0" borderId="10" xfId="2" applyFont="1" applyBorder="1" applyAlignment="1" applyProtection="1">
      <alignment horizontal="left" vertical="top" wrapText="1"/>
      <protection locked="0"/>
    </xf>
    <xf numFmtId="0" fontId="15" fillId="0" borderId="11" xfId="2" applyFont="1" applyBorder="1" applyAlignment="1" applyProtection="1">
      <alignment horizontal="left" vertical="top" wrapText="1"/>
      <protection locked="0"/>
    </xf>
    <xf numFmtId="0" fontId="15" fillId="0" borderId="1" xfId="2" applyFont="1" applyBorder="1" applyAlignment="1" applyProtection="1">
      <alignment horizontal="left" vertical="top" wrapText="1"/>
      <protection locked="0"/>
    </xf>
    <xf numFmtId="0" fontId="15" fillId="0" borderId="12" xfId="2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82CEB787-B21C-4A58-9097-231B150973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0.21</c:v>
                </c:pt>
                <c:pt idx="1">
                  <c:v>0.24</c:v>
                </c:pt>
                <c:pt idx="2">
                  <c:v>0.33</c:v>
                </c:pt>
                <c:pt idx="3">
                  <c:v>0.37</c:v>
                </c:pt>
                <c:pt idx="4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5A-40C7-A90C-708102797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0.72</c:v>
                </c:pt>
                <c:pt idx="1">
                  <c:v>0.71</c:v>
                </c:pt>
                <c:pt idx="2">
                  <c:v>0.71</c:v>
                </c:pt>
                <c:pt idx="3">
                  <c:v>0.75</c:v>
                </c:pt>
                <c:pt idx="4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5A-40C7-A90C-708102797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58.23</c:v>
                </c:pt>
                <c:pt idx="1">
                  <c:v>57.82</c:v>
                </c:pt>
                <c:pt idx="2">
                  <c:v>57.31</c:v>
                </c:pt>
                <c:pt idx="3">
                  <c:v>57.54</c:v>
                </c:pt>
                <c:pt idx="4">
                  <c:v>57.38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F-4A07-9E3B-45FCE11D3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59.17</c:v>
                </c:pt>
                <c:pt idx="1">
                  <c:v>59.34</c:v>
                </c:pt>
                <c:pt idx="2">
                  <c:v>59.11</c:v>
                </c:pt>
                <c:pt idx="3">
                  <c:v>59.74</c:v>
                </c:pt>
                <c:pt idx="4">
                  <c:v>59.46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EF-4A07-9E3B-45FCE11D3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93.33</c:v>
                </c:pt>
                <c:pt idx="1">
                  <c:v>94.25</c:v>
                </c:pt>
                <c:pt idx="2">
                  <c:v>95.7</c:v>
                </c:pt>
                <c:pt idx="3">
                  <c:v>95.58</c:v>
                </c:pt>
                <c:pt idx="4">
                  <c:v>96.28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F-4BB4-AA89-6DC2AAFB0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87.6</c:v>
                </c:pt>
                <c:pt idx="1">
                  <c:v>87.74</c:v>
                </c:pt>
                <c:pt idx="2">
                  <c:v>87.91</c:v>
                </c:pt>
                <c:pt idx="3">
                  <c:v>87.28</c:v>
                </c:pt>
                <c:pt idx="4">
                  <c:v>87.41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EF-4BB4-AA89-6DC2AAFB0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112.96</c:v>
                </c:pt>
                <c:pt idx="1">
                  <c:v>114.42</c:v>
                </c:pt>
                <c:pt idx="2">
                  <c:v>115.47</c:v>
                </c:pt>
                <c:pt idx="3">
                  <c:v>113.32</c:v>
                </c:pt>
                <c:pt idx="4">
                  <c:v>115.35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2-455D-A458-150B565D6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111.96</c:v>
                </c:pt>
                <c:pt idx="1">
                  <c:v>112.69</c:v>
                </c:pt>
                <c:pt idx="2">
                  <c:v>113.16</c:v>
                </c:pt>
                <c:pt idx="3">
                  <c:v>112.15</c:v>
                </c:pt>
                <c:pt idx="4">
                  <c:v>111.44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72-455D-A458-150B565D6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31.96</c:v>
                </c:pt>
                <c:pt idx="1">
                  <c:v>33.56</c:v>
                </c:pt>
                <c:pt idx="2">
                  <c:v>35.65</c:v>
                </c:pt>
                <c:pt idx="3">
                  <c:v>37.28</c:v>
                </c:pt>
                <c:pt idx="4">
                  <c:v>38.950000000000003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3-4290-8E6F-8B0281AD2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45.25</c:v>
                </c:pt>
                <c:pt idx="1">
                  <c:v>46.27</c:v>
                </c:pt>
                <c:pt idx="2">
                  <c:v>46.88</c:v>
                </c:pt>
                <c:pt idx="3">
                  <c:v>46.94</c:v>
                </c:pt>
                <c:pt idx="4">
                  <c:v>47.62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3-4290-8E6F-8B0281AD2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2.59</c:v>
                </c:pt>
                <c:pt idx="1">
                  <c:v>2.89</c:v>
                </c:pt>
                <c:pt idx="2">
                  <c:v>2.64</c:v>
                </c:pt>
                <c:pt idx="3">
                  <c:v>2.39</c:v>
                </c:pt>
                <c:pt idx="4">
                  <c:v>2.0699999999999998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5-40FF-8990-0DE6E8BC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10.71</c:v>
                </c:pt>
                <c:pt idx="1">
                  <c:v>10.93</c:v>
                </c:pt>
                <c:pt idx="2">
                  <c:v>13.39</c:v>
                </c:pt>
                <c:pt idx="3">
                  <c:v>14.48</c:v>
                </c:pt>
                <c:pt idx="4">
                  <c:v>16.27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5-40FF-8990-0DE6E8BC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1-4908-A4EC-B69E9D9E1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0.41</c:v>
                </c:pt>
                <c:pt idx="1">
                  <c:v>0.54</c:v>
                </c:pt>
                <c:pt idx="2">
                  <c:v>0.68</c:v>
                </c:pt>
                <c:pt idx="3">
                  <c:v>1</c:v>
                </c:pt>
                <c:pt idx="4">
                  <c:v>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D1-4908-A4EC-B69E9D9E1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423.06</c:v>
                </c:pt>
                <c:pt idx="1">
                  <c:v>398.6</c:v>
                </c:pt>
                <c:pt idx="2">
                  <c:v>402.06</c:v>
                </c:pt>
                <c:pt idx="3">
                  <c:v>333.83</c:v>
                </c:pt>
                <c:pt idx="4">
                  <c:v>426.28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C-4894-B6E8-B372F7842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335.95</c:v>
                </c:pt>
                <c:pt idx="1">
                  <c:v>346.59</c:v>
                </c:pt>
                <c:pt idx="2">
                  <c:v>357.82</c:v>
                </c:pt>
                <c:pt idx="3">
                  <c:v>355.5</c:v>
                </c:pt>
                <c:pt idx="4">
                  <c:v>349.83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EC-4894-B6E8-B372F7842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325.58999999999997</c:v>
                </c:pt>
                <c:pt idx="1">
                  <c:v>309.97000000000003</c:v>
                </c:pt>
                <c:pt idx="2">
                  <c:v>289.25</c:v>
                </c:pt>
                <c:pt idx="3">
                  <c:v>268.64999999999998</c:v>
                </c:pt>
                <c:pt idx="4">
                  <c:v>263.08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A-4A9E-9DBF-B35CF90CA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319.82</c:v>
                </c:pt>
                <c:pt idx="1">
                  <c:v>312.02999999999997</c:v>
                </c:pt>
                <c:pt idx="2">
                  <c:v>307.45999999999998</c:v>
                </c:pt>
                <c:pt idx="3">
                  <c:v>312.58</c:v>
                </c:pt>
                <c:pt idx="4">
                  <c:v>314.87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6A-4A9E-9DBF-B35CF90CA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103.63</c:v>
                </c:pt>
                <c:pt idx="1">
                  <c:v>102.5</c:v>
                </c:pt>
                <c:pt idx="2">
                  <c:v>103.14</c:v>
                </c:pt>
                <c:pt idx="3">
                  <c:v>99.95</c:v>
                </c:pt>
                <c:pt idx="4">
                  <c:v>102.2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2-4158-9AA8-63E91490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105.21</c:v>
                </c:pt>
                <c:pt idx="1">
                  <c:v>105.71</c:v>
                </c:pt>
                <c:pt idx="2">
                  <c:v>106.01</c:v>
                </c:pt>
                <c:pt idx="3">
                  <c:v>104.57</c:v>
                </c:pt>
                <c:pt idx="4">
                  <c:v>103.54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72-4158-9AA8-63E91490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146.63999999999999</c:v>
                </c:pt>
                <c:pt idx="1">
                  <c:v>147.81</c:v>
                </c:pt>
                <c:pt idx="2">
                  <c:v>146.61000000000001</c:v>
                </c:pt>
                <c:pt idx="3">
                  <c:v>150.68</c:v>
                </c:pt>
                <c:pt idx="4">
                  <c:v>147.66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4D-43A2-B8DA-EB7B1F162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162.59</c:v>
                </c:pt>
                <c:pt idx="1">
                  <c:v>162.15</c:v>
                </c:pt>
                <c:pt idx="2">
                  <c:v>162.24</c:v>
                </c:pt>
                <c:pt idx="3">
                  <c:v>165.47</c:v>
                </c:pt>
                <c:pt idx="4">
                  <c:v>167.46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4D-43A2-B8DA-EB7B1F162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10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5" t="str">
        <f>データ!H6</f>
        <v>埼玉県　蕨市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4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A4</v>
      </c>
      <c r="X8" s="59"/>
      <c r="Y8" s="59"/>
      <c r="Z8" s="59"/>
      <c r="AA8" s="59"/>
      <c r="AB8" s="59"/>
      <c r="AC8" s="59"/>
      <c r="AD8" s="59" t="str">
        <f>データ!$M$6</f>
        <v>非設置</v>
      </c>
      <c r="AE8" s="59"/>
      <c r="AF8" s="59"/>
      <c r="AG8" s="59"/>
      <c r="AH8" s="59"/>
      <c r="AI8" s="59"/>
      <c r="AJ8" s="59"/>
      <c r="AK8" s="4"/>
      <c r="AL8" s="60">
        <f>データ!$R$6</f>
        <v>75261</v>
      </c>
      <c r="AM8" s="60"/>
      <c r="AN8" s="60"/>
      <c r="AO8" s="60"/>
      <c r="AP8" s="60"/>
      <c r="AQ8" s="60"/>
      <c r="AR8" s="60"/>
      <c r="AS8" s="60"/>
      <c r="AT8" s="51">
        <f>データ!$S$6</f>
        <v>5.1100000000000003</v>
      </c>
      <c r="AU8" s="52"/>
      <c r="AV8" s="52"/>
      <c r="AW8" s="52"/>
      <c r="AX8" s="52"/>
      <c r="AY8" s="52"/>
      <c r="AZ8" s="52"/>
      <c r="BA8" s="52"/>
      <c r="BB8" s="53">
        <f>データ!$T$6</f>
        <v>14728.18</v>
      </c>
      <c r="BC8" s="53"/>
      <c r="BD8" s="53"/>
      <c r="BE8" s="53"/>
      <c r="BF8" s="53"/>
      <c r="BG8" s="53"/>
      <c r="BH8" s="53"/>
      <c r="BI8" s="53"/>
      <c r="BJ8" s="3"/>
      <c r="BK8" s="3"/>
      <c r="BL8" s="54" t="s">
        <v>10</v>
      </c>
      <c r="BM8" s="5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4"/>
      <c r="AI9" s="4"/>
      <c r="AJ9" s="4"/>
      <c r="AK9" s="4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3"/>
      <c r="BK9" s="3"/>
      <c r="BL9" s="61" t="s">
        <v>19</v>
      </c>
      <c r="BM9" s="62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74.23</v>
      </c>
      <c r="J10" s="52"/>
      <c r="K10" s="52"/>
      <c r="L10" s="52"/>
      <c r="M10" s="52"/>
      <c r="N10" s="52"/>
      <c r="O10" s="63"/>
      <c r="P10" s="53">
        <f>データ!$P$6</f>
        <v>100</v>
      </c>
      <c r="Q10" s="53"/>
      <c r="R10" s="53"/>
      <c r="S10" s="53"/>
      <c r="T10" s="53"/>
      <c r="U10" s="53"/>
      <c r="V10" s="53"/>
      <c r="W10" s="60">
        <f>データ!$Q$6</f>
        <v>2430</v>
      </c>
      <c r="X10" s="60"/>
      <c r="Y10" s="60"/>
      <c r="Z10" s="60"/>
      <c r="AA10" s="60"/>
      <c r="AB10" s="60"/>
      <c r="AC10" s="60"/>
      <c r="AD10" s="2"/>
      <c r="AE10" s="2"/>
      <c r="AF10" s="2"/>
      <c r="AG10" s="2"/>
      <c r="AH10" s="4"/>
      <c r="AI10" s="4"/>
      <c r="AJ10" s="4"/>
      <c r="AK10" s="4"/>
      <c r="AL10" s="60">
        <f>データ!$U$6</f>
        <v>75254</v>
      </c>
      <c r="AM10" s="60"/>
      <c r="AN10" s="60"/>
      <c r="AO10" s="60"/>
      <c r="AP10" s="60"/>
      <c r="AQ10" s="60"/>
      <c r="AR10" s="60"/>
      <c r="AS10" s="60"/>
      <c r="AT10" s="51">
        <f>データ!$V$6</f>
        <v>5.1100000000000003</v>
      </c>
      <c r="AU10" s="52"/>
      <c r="AV10" s="52"/>
      <c r="AW10" s="52"/>
      <c r="AX10" s="52"/>
      <c r="AY10" s="52"/>
      <c r="AZ10" s="52"/>
      <c r="BA10" s="52"/>
      <c r="BB10" s="53">
        <f>データ!$W$6</f>
        <v>14726.81</v>
      </c>
      <c r="BC10" s="53"/>
      <c r="BD10" s="53"/>
      <c r="BE10" s="53"/>
      <c r="BF10" s="53"/>
      <c r="BG10" s="53"/>
      <c r="BH10" s="53"/>
      <c r="BI10" s="53"/>
      <c r="BJ10" s="2"/>
      <c r="BK10" s="2"/>
      <c r="BL10" s="64" t="s">
        <v>21</v>
      </c>
      <c r="BM10" s="6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8" t="s">
        <v>23</v>
      </c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</row>
    <row r="14" spans="1:78" ht="13.5" customHeight="1" x14ac:dyDescent="0.15">
      <c r="A14" s="2"/>
      <c r="B14" s="80" t="s">
        <v>24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2"/>
      <c r="BK14" s="2"/>
      <c r="BL14" s="66" t="s">
        <v>25</v>
      </c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8"/>
    </row>
    <row r="15" spans="1:78" ht="13.5" customHeight="1" x14ac:dyDescent="0.15">
      <c r="A15" s="2"/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5"/>
      <c r="BK15" s="2"/>
      <c r="BL15" s="69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1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2" t="s">
        <v>107</v>
      </c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4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2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4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2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4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2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4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2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4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2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4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2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4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2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4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2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4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2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4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2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4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2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4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2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4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2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4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2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4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2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4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2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4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2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4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2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4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2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4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2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4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2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4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2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4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2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4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2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4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2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4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2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4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2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4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6" t="s">
        <v>26</v>
      </c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8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69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1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86" t="s">
        <v>106</v>
      </c>
      <c r="BM47" s="87"/>
      <c r="BN47" s="87"/>
      <c r="BO47" s="87"/>
      <c r="BP47" s="87"/>
      <c r="BQ47" s="87"/>
      <c r="BR47" s="87"/>
      <c r="BS47" s="87"/>
      <c r="BT47" s="87"/>
      <c r="BU47" s="87"/>
      <c r="BV47" s="87"/>
      <c r="BW47" s="87"/>
      <c r="BX47" s="87"/>
      <c r="BY47" s="87"/>
      <c r="BZ47" s="88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86"/>
      <c r="BM48" s="87"/>
      <c r="BN48" s="87"/>
      <c r="BO48" s="87"/>
      <c r="BP48" s="87"/>
      <c r="BQ48" s="87"/>
      <c r="BR48" s="87"/>
      <c r="BS48" s="87"/>
      <c r="BT48" s="87"/>
      <c r="BU48" s="87"/>
      <c r="BV48" s="87"/>
      <c r="BW48" s="87"/>
      <c r="BX48" s="87"/>
      <c r="BY48" s="87"/>
      <c r="BZ48" s="88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86"/>
      <c r="BM49" s="87"/>
      <c r="BN49" s="87"/>
      <c r="BO49" s="87"/>
      <c r="BP49" s="87"/>
      <c r="BQ49" s="87"/>
      <c r="BR49" s="87"/>
      <c r="BS49" s="87"/>
      <c r="BT49" s="87"/>
      <c r="BU49" s="87"/>
      <c r="BV49" s="87"/>
      <c r="BW49" s="87"/>
      <c r="BX49" s="87"/>
      <c r="BY49" s="87"/>
      <c r="BZ49" s="88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86"/>
      <c r="BM50" s="87"/>
      <c r="BN50" s="87"/>
      <c r="BO50" s="87"/>
      <c r="BP50" s="87"/>
      <c r="BQ50" s="87"/>
      <c r="BR50" s="87"/>
      <c r="BS50" s="87"/>
      <c r="BT50" s="87"/>
      <c r="BU50" s="87"/>
      <c r="BV50" s="87"/>
      <c r="BW50" s="87"/>
      <c r="BX50" s="87"/>
      <c r="BY50" s="87"/>
      <c r="BZ50" s="88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86"/>
      <c r="BM51" s="87"/>
      <c r="BN51" s="87"/>
      <c r="BO51" s="87"/>
      <c r="BP51" s="87"/>
      <c r="BQ51" s="87"/>
      <c r="BR51" s="87"/>
      <c r="BS51" s="87"/>
      <c r="BT51" s="87"/>
      <c r="BU51" s="87"/>
      <c r="BV51" s="87"/>
      <c r="BW51" s="87"/>
      <c r="BX51" s="87"/>
      <c r="BY51" s="87"/>
      <c r="BZ51" s="88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86"/>
      <c r="BM52" s="87"/>
      <c r="BN52" s="87"/>
      <c r="BO52" s="87"/>
      <c r="BP52" s="87"/>
      <c r="BQ52" s="87"/>
      <c r="BR52" s="87"/>
      <c r="BS52" s="87"/>
      <c r="BT52" s="87"/>
      <c r="BU52" s="87"/>
      <c r="BV52" s="87"/>
      <c r="BW52" s="87"/>
      <c r="BX52" s="87"/>
      <c r="BY52" s="87"/>
      <c r="BZ52" s="88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86"/>
      <c r="BM53" s="87"/>
      <c r="BN53" s="87"/>
      <c r="BO53" s="87"/>
      <c r="BP53" s="87"/>
      <c r="BQ53" s="87"/>
      <c r="BR53" s="87"/>
      <c r="BS53" s="87"/>
      <c r="BT53" s="87"/>
      <c r="BU53" s="87"/>
      <c r="BV53" s="87"/>
      <c r="BW53" s="87"/>
      <c r="BX53" s="87"/>
      <c r="BY53" s="87"/>
      <c r="BZ53" s="88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86"/>
      <c r="BM54" s="87"/>
      <c r="BN54" s="87"/>
      <c r="BO54" s="87"/>
      <c r="BP54" s="87"/>
      <c r="BQ54" s="87"/>
      <c r="BR54" s="87"/>
      <c r="BS54" s="87"/>
      <c r="BT54" s="87"/>
      <c r="BU54" s="87"/>
      <c r="BV54" s="87"/>
      <c r="BW54" s="87"/>
      <c r="BX54" s="87"/>
      <c r="BY54" s="87"/>
      <c r="BZ54" s="88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86"/>
      <c r="BM55" s="87"/>
      <c r="BN55" s="87"/>
      <c r="BO55" s="87"/>
      <c r="BP55" s="87"/>
      <c r="BQ55" s="87"/>
      <c r="BR55" s="87"/>
      <c r="BS55" s="87"/>
      <c r="BT55" s="87"/>
      <c r="BU55" s="87"/>
      <c r="BV55" s="87"/>
      <c r="BW55" s="87"/>
      <c r="BX55" s="87"/>
      <c r="BY55" s="87"/>
      <c r="BZ55" s="88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86"/>
      <c r="BM56" s="87"/>
      <c r="BN56" s="87"/>
      <c r="BO56" s="87"/>
      <c r="BP56" s="87"/>
      <c r="BQ56" s="87"/>
      <c r="BR56" s="87"/>
      <c r="BS56" s="87"/>
      <c r="BT56" s="87"/>
      <c r="BU56" s="87"/>
      <c r="BV56" s="87"/>
      <c r="BW56" s="87"/>
      <c r="BX56" s="87"/>
      <c r="BY56" s="87"/>
      <c r="BZ56" s="88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86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8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86"/>
      <c r="BM58" s="87"/>
      <c r="BN58" s="87"/>
      <c r="BO58" s="87"/>
      <c r="BP58" s="87"/>
      <c r="BQ58" s="87"/>
      <c r="BR58" s="87"/>
      <c r="BS58" s="87"/>
      <c r="BT58" s="87"/>
      <c r="BU58" s="87"/>
      <c r="BV58" s="87"/>
      <c r="BW58" s="87"/>
      <c r="BX58" s="87"/>
      <c r="BY58" s="87"/>
      <c r="BZ58" s="88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6"/>
      <c r="BM59" s="87"/>
      <c r="BN59" s="87"/>
      <c r="BO59" s="87"/>
      <c r="BP59" s="87"/>
      <c r="BQ59" s="87"/>
      <c r="BR59" s="87"/>
      <c r="BS59" s="87"/>
      <c r="BT59" s="87"/>
      <c r="BU59" s="87"/>
      <c r="BV59" s="87"/>
      <c r="BW59" s="87"/>
      <c r="BX59" s="87"/>
      <c r="BY59" s="87"/>
      <c r="BZ59" s="88"/>
    </row>
    <row r="60" spans="1:78" ht="13.5" customHeight="1" x14ac:dyDescent="0.15">
      <c r="A60" s="2"/>
      <c r="B60" s="83" t="s">
        <v>27</v>
      </c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5"/>
      <c r="BK60" s="2"/>
      <c r="BL60" s="86"/>
      <c r="BM60" s="87"/>
      <c r="BN60" s="87"/>
      <c r="BO60" s="87"/>
      <c r="BP60" s="87"/>
      <c r="BQ60" s="87"/>
      <c r="BR60" s="87"/>
      <c r="BS60" s="87"/>
      <c r="BT60" s="87"/>
      <c r="BU60" s="87"/>
      <c r="BV60" s="87"/>
      <c r="BW60" s="87"/>
      <c r="BX60" s="87"/>
      <c r="BY60" s="87"/>
      <c r="BZ60" s="88"/>
    </row>
    <row r="61" spans="1:78" ht="13.5" customHeight="1" x14ac:dyDescent="0.15">
      <c r="A61" s="2"/>
      <c r="B61" s="83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5"/>
      <c r="BK61" s="2"/>
      <c r="BL61" s="86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8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86"/>
      <c r="BM62" s="87"/>
      <c r="BN62" s="87"/>
      <c r="BO62" s="87"/>
      <c r="BP62" s="87"/>
      <c r="BQ62" s="87"/>
      <c r="BR62" s="87"/>
      <c r="BS62" s="87"/>
      <c r="BT62" s="87"/>
      <c r="BU62" s="87"/>
      <c r="BV62" s="87"/>
      <c r="BW62" s="87"/>
      <c r="BX62" s="87"/>
      <c r="BY62" s="87"/>
      <c r="BZ62" s="88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86"/>
      <c r="BM63" s="87"/>
      <c r="BN63" s="87"/>
      <c r="BO63" s="87"/>
      <c r="BP63" s="87"/>
      <c r="BQ63" s="87"/>
      <c r="BR63" s="87"/>
      <c r="BS63" s="87"/>
      <c r="BT63" s="87"/>
      <c r="BU63" s="87"/>
      <c r="BV63" s="87"/>
      <c r="BW63" s="87"/>
      <c r="BX63" s="87"/>
      <c r="BY63" s="87"/>
      <c r="BZ63" s="88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6" t="s">
        <v>28</v>
      </c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8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69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1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2" t="s">
        <v>105</v>
      </c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4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2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4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2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4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2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4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2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4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2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4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2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4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2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4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2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4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2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4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2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4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2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4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2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4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2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4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2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4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2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5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7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IokpxgHkq5y84AePGZ3UI9VL08uomlbZYDElzGCkYMx9snL0Rx+959mIjJP8ikF1YAvCqMhWw08S9Y4dkdfGNA==" saltValue="dgz0zR9eTBkgTYrGuj0CLg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90" t="s">
        <v>50</v>
      </c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2"/>
      <c r="X3" s="96" t="s">
        <v>51</v>
      </c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 t="s">
        <v>52</v>
      </c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3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5"/>
      <c r="X4" s="89" t="s">
        <v>54</v>
      </c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 t="s">
        <v>55</v>
      </c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 t="s">
        <v>56</v>
      </c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 t="s">
        <v>57</v>
      </c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 t="s">
        <v>58</v>
      </c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 t="s">
        <v>59</v>
      </c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 t="s">
        <v>60</v>
      </c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 t="s">
        <v>61</v>
      </c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 t="s">
        <v>62</v>
      </c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 t="s">
        <v>63</v>
      </c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 t="s">
        <v>64</v>
      </c>
      <c r="EE4" s="89"/>
      <c r="EF4" s="89"/>
      <c r="EG4" s="89"/>
      <c r="EH4" s="89"/>
      <c r="EI4" s="89"/>
      <c r="EJ4" s="89"/>
      <c r="EK4" s="89"/>
      <c r="EL4" s="89"/>
      <c r="EM4" s="89"/>
      <c r="EN4" s="89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2018</v>
      </c>
      <c r="C6" s="34">
        <f t="shared" ref="C6:W6" si="3">C7</f>
        <v>112232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埼玉県　蕨市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A4</v>
      </c>
      <c r="M6" s="34" t="str">
        <f t="shared" si="3"/>
        <v>非設置</v>
      </c>
      <c r="N6" s="35" t="str">
        <f t="shared" si="3"/>
        <v>-</v>
      </c>
      <c r="O6" s="35">
        <f t="shared" si="3"/>
        <v>74.23</v>
      </c>
      <c r="P6" s="35">
        <f t="shared" si="3"/>
        <v>100</v>
      </c>
      <c r="Q6" s="35">
        <f t="shared" si="3"/>
        <v>2430</v>
      </c>
      <c r="R6" s="35">
        <f t="shared" si="3"/>
        <v>75261</v>
      </c>
      <c r="S6" s="35">
        <f t="shared" si="3"/>
        <v>5.1100000000000003</v>
      </c>
      <c r="T6" s="35">
        <f t="shared" si="3"/>
        <v>14728.18</v>
      </c>
      <c r="U6" s="35">
        <f t="shared" si="3"/>
        <v>75254</v>
      </c>
      <c r="V6" s="35">
        <f t="shared" si="3"/>
        <v>5.1100000000000003</v>
      </c>
      <c r="W6" s="35">
        <f t="shared" si="3"/>
        <v>14726.81</v>
      </c>
      <c r="X6" s="36">
        <f>IF(X7="",NA(),X7)</f>
        <v>112.96</v>
      </c>
      <c r="Y6" s="36">
        <f t="shared" ref="Y6:AG6" si="4">IF(Y7="",NA(),Y7)</f>
        <v>114.42</v>
      </c>
      <c r="Z6" s="36">
        <f t="shared" si="4"/>
        <v>115.47</v>
      </c>
      <c r="AA6" s="36">
        <f t="shared" si="4"/>
        <v>113.32</v>
      </c>
      <c r="AB6" s="36">
        <f t="shared" si="4"/>
        <v>115.35</v>
      </c>
      <c r="AC6" s="36">
        <f t="shared" si="4"/>
        <v>111.96</v>
      </c>
      <c r="AD6" s="36">
        <f t="shared" si="4"/>
        <v>112.69</v>
      </c>
      <c r="AE6" s="36">
        <f t="shared" si="4"/>
        <v>113.16</v>
      </c>
      <c r="AF6" s="36">
        <f t="shared" si="4"/>
        <v>112.15</v>
      </c>
      <c r="AG6" s="36">
        <f t="shared" si="4"/>
        <v>111.44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0.41</v>
      </c>
      <c r="AO6" s="36">
        <f t="shared" si="5"/>
        <v>0.54</v>
      </c>
      <c r="AP6" s="36">
        <f t="shared" si="5"/>
        <v>0.68</v>
      </c>
      <c r="AQ6" s="36">
        <f t="shared" si="5"/>
        <v>1</v>
      </c>
      <c r="AR6" s="36">
        <f t="shared" si="5"/>
        <v>1.03</v>
      </c>
      <c r="AS6" s="35" t="str">
        <f>IF(AS7="","",IF(AS7="-","【-】","【"&amp;SUBSTITUTE(TEXT(AS7,"#,##0.00"),"-","△")&amp;"】"))</f>
        <v>【1.05】</v>
      </c>
      <c r="AT6" s="36">
        <f>IF(AT7="",NA(),AT7)</f>
        <v>423.06</v>
      </c>
      <c r="AU6" s="36">
        <f t="shared" ref="AU6:BC6" si="6">IF(AU7="",NA(),AU7)</f>
        <v>398.6</v>
      </c>
      <c r="AV6" s="36">
        <f t="shared" si="6"/>
        <v>402.06</v>
      </c>
      <c r="AW6" s="36">
        <f t="shared" si="6"/>
        <v>333.83</v>
      </c>
      <c r="AX6" s="36">
        <f t="shared" si="6"/>
        <v>426.28</v>
      </c>
      <c r="AY6" s="36">
        <f t="shared" si="6"/>
        <v>335.95</v>
      </c>
      <c r="AZ6" s="36">
        <f t="shared" si="6"/>
        <v>346.59</v>
      </c>
      <c r="BA6" s="36">
        <f t="shared" si="6"/>
        <v>357.82</v>
      </c>
      <c r="BB6" s="36">
        <f t="shared" si="6"/>
        <v>355.5</v>
      </c>
      <c r="BC6" s="36">
        <f t="shared" si="6"/>
        <v>349.83</v>
      </c>
      <c r="BD6" s="35" t="str">
        <f>IF(BD7="","",IF(BD7="-","【-】","【"&amp;SUBSTITUTE(TEXT(BD7,"#,##0.00"),"-","△")&amp;"】"))</f>
        <v>【261.93】</v>
      </c>
      <c r="BE6" s="36">
        <f>IF(BE7="",NA(),BE7)</f>
        <v>325.58999999999997</v>
      </c>
      <c r="BF6" s="36">
        <f t="shared" ref="BF6:BN6" si="7">IF(BF7="",NA(),BF7)</f>
        <v>309.97000000000003</v>
      </c>
      <c r="BG6" s="36">
        <f t="shared" si="7"/>
        <v>289.25</v>
      </c>
      <c r="BH6" s="36">
        <f t="shared" si="7"/>
        <v>268.64999999999998</v>
      </c>
      <c r="BI6" s="36">
        <f t="shared" si="7"/>
        <v>263.08</v>
      </c>
      <c r="BJ6" s="36">
        <f t="shared" si="7"/>
        <v>319.82</v>
      </c>
      <c r="BK6" s="36">
        <f t="shared" si="7"/>
        <v>312.02999999999997</v>
      </c>
      <c r="BL6" s="36">
        <f t="shared" si="7"/>
        <v>307.45999999999998</v>
      </c>
      <c r="BM6" s="36">
        <f t="shared" si="7"/>
        <v>312.58</v>
      </c>
      <c r="BN6" s="36">
        <f t="shared" si="7"/>
        <v>314.87</v>
      </c>
      <c r="BO6" s="35" t="str">
        <f>IF(BO7="","",IF(BO7="-","【-】","【"&amp;SUBSTITUTE(TEXT(BO7,"#,##0.00"),"-","△")&amp;"】"))</f>
        <v>【270.46】</v>
      </c>
      <c r="BP6" s="36">
        <f>IF(BP7="",NA(),BP7)</f>
        <v>103.63</v>
      </c>
      <c r="BQ6" s="36">
        <f t="shared" ref="BQ6:BY6" si="8">IF(BQ7="",NA(),BQ7)</f>
        <v>102.5</v>
      </c>
      <c r="BR6" s="36">
        <f t="shared" si="8"/>
        <v>103.14</v>
      </c>
      <c r="BS6" s="36">
        <f t="shared" si="8"/>
        <v>99.95</v>
      </c>
      <c r="BT6" s="36">
        <f t="shared" si="8"/>
        <v>102.2</v>
      </c>
      <c r="BU6" s="36">
        <f t="shared" si="8"/>
        <v>105.21</v>
      </c>
      <c r="BV6" s="36">
        <f t="shared" si="8"/>
        <v>105.71</v>
      </c>
      <c r="BW6" s="36">
        <f t="shared" si="8"/>
        <v>106.01</v>
      </c>
      <c r="BX6" s="36">
        <f t="shared" si="8"/>
        <v>104.57</v>
      </c>
      <c r="BY6" s="36">
        <f t="shared" si="8"/>
        <v>103.54</v>
      </c>
      <c r="BZ6" s="35" t="str">
        <f>IF(BZ7="","",IF(BZ7="-","【-】","【"&amp;SUBSTITUTE(TEXT(BZ7,"#,##0.00"),"-","△")&amp;"】"))</f>
        <v>【103.91】</v>
      </c>
      <c r="CA6" s="36">
        <f>IF(CA7="",NA(),CA7)</f>
        <v>146.63999999999999</v>
      </c>
      <c r="CB6" s="36">
        <f t="shared" ref="CB6:CJ6" si="9">IF(CB7="",NA(),CB7)</f>
        <v>147.81</v>
      </c>
      <c r="CC6" s="36">
        <f t="shared" si="9"/>
        <v>146.61000000000001</v>
      </c>
      <c r="CD6" s="36">
        <f t="shared" si="9"/>
        <v>150.68</v>
      </c>
      <c r="CE6" s="36">
        <f t="shared" si="9"/>
        <v>147.66</v>
      </c>
      <c r="CF6" s="36">
        <f t="shared" si="9"/>
        <v>162.59</v>
      </c>
      <c r="CG6" s="36">
        <f t="shared" si="9"/>
        <v>162.15</v>
      </c>
      <c r="CH6" s="36">
        <f t="shared" si="9"/>
        <v>162.24</v>
      </c>
      <c r="CI6" s="36">
        <f t="shared" si="9"/>
        <v>165.47</v>
      </c>
      <c r="CJ6" s="36">
        <f t="shared" si="9"/>
        <v>167.46</v>
      </c>
      <c r="CK6" s="35" t="str">
        <f>IF(CK7="","",IF(CK7="-","【-】","【"&amp;SUBSTITUTE(TEXT(CK7,"#,##0.00"),"-","△")&amp;"】"))</f>
        <v>【167.11】</v>
      </c>
      <c r="CL6" s="36">
        <f>IF(CL7="",NA(),CL7)</f>
        <v>58.23</v>
      </c>
      <c r="CM6" s="36">
        <f t="shared" ref="CM6:CU6" si="10">IF(CM7="",NA(),CM7)</f>
        <v>57.82</v>
      </c>
      <c r="CN6" s="36">
        <f t="shared" si="10"/>
        <v>57.31</v>
      </c>
      <c r="CO6" s="36">
        <f t="shared" si="10"/>
        <v>57.54</v>
      </c>
      <c r="CP6" s="36">
        <f t="shared" si="10"/>
        <v>57.38</v>
      </c>
      <c r="CQ6" s="36">
        <f t="shared" si="10"/>
        <v>59.17</v>
      </c>
      <c r="CR6" s="36">
        <f t="shared" si="10"/>
        <v>59.34</v>
      </c>
      <c r="CS6" s="36">
        <f t="shared" si="10"/>
        <v>59.11</v>
      </c>
      <c r="CT6" s="36">
        <f t="shared" si="10"/>
        <v>59.74</v>
      </c>
      <c r="CU6" s="36">
        <f t="shared" si="10"/>
        <v>59.46</v>
      </c>
      <c r="CV6" s="35" t="str">
        <f>IF(CV7="","",IF(CV7="-","【-】","【"&amp;SUBSTITUTE(TEXT(CV7,"#,##0.00"),"-","△")&amp;"】"))</f>
        <v>【60.27】</v>
      </c>
      <c r="CW6" s="36">
        <f>IF(CW7="",NA(),CW7)</f>
        <v>93.33</v>
      </c>
      <c r="CX6" s="36">
        <f t="shared" ref="CX6:DF6" si="11">IF(CX7="",NA(),CX7)</f>
        <v>94.25</v>
      </c>
      <c r="CY6" s="36">
        <f t="shared" si="11"/>
        <v>95.7</v>
      </c>
      <c r="CZ6" s="36">
        <f t="shared" si="11"/>
        <v>95.58</v>
      </c>
      <c r="DA6" s="36">
        <f t="shared" si="11"/>
        <v>96.28</v>
      </c>
      <c r="DB6" s="36">
        <f t="shared" si="11"/>
        <v>87.6</v>
      </c>
      <c r="DC6" s="36">
        <f t="shared" si="11"/>
        <v>87.74</v>
      </c>
      <c r="DD6" s="36">
        <f t="shared" si="11"/>
        <v>87.91</v>
      </c>
      <c r="DE6" s="36">
        <f t="shared" si="11"/>
        <v>87.28</v>
      </c>
      <c r="DF6" s="36">
        <f t="shared" si="11"/>
        <v>87.41</v>
      </c>
      <c r="DG6" s="35" t="str">
        <f>IF(DG7="","",IF(DG7="-","【-】","【"&amp;SUBSTITUTE(TEXT(DG7,"#,##0.00"),"-","△")&amp;"】"))</f>
        <v>【89.92】</v>
      </c>
      <c r="DH6" s="36">
        <f>IF(DH7="",NA(),DH7)</f>
        <v>31.96</v>
      </c>
      <c r="DI6" s="36">
        <f t="shared" ref="DI6:DQ6" si="12">IF(DI7="",NA(),DI7)</f>
        <v>33.56</v>
      </c>
      <c r="DJ6" s="36">
        <f t="shared" si="12"/>
        <v>35.65</v>
      </c>
      <c r="DK6" s="36">
        <f t="shared" si="12"/>
        <v>37.28</v>
      </c>
      <c r="DL6" s="36">
        <f t="shared" si="12"/>
        <v>38.950000000000003</v>
      </c>
      <c r="DM6" s="36">
        <f t="shared" si="12"/>
        <v>45.25</v>
      </c>
      <c r="DN6" s="36">
        <f t="shared" si="12"/>
        <v>46.27</v>
      </c>
      <c r="DO6" s="36">
        <f t="shared" si="12"/>
        <v>46.88</v>
      </c>
      <c r="DP6" s="36">
        <f t="shared" si="12"/>
        <v>46.94</v>
      </c>
      <c r="DQ6" s="36">
        <f t="shared" si="12"/>
        <v>47.62</v>
      </c>
      <c r="DR6" s="35" t="str">
        <f>IF(DR7="","",IF(DR7="-","【-】","【"&amp;SUBSTITUTE(TEXT(DR7,"#,##0.00"),"-","△")&amp;"】"))</f>
        <v>【48.85】</v>
      </c>
      <c r="DS6" s="36">
        <f>IF(DS7="",NA(),DS7)</f>
        <v>2.59</v>
      </c>
      <c r="DT6" s="36">
        <f t="shared" ref="DT6:EB6" si="13">IF(DT7="",NA(),DT7)</f>
        <v>2.89</v>
      </c>
      <c r="DU6" s="36">
        <f t="shared" si="13"/>
        <v>2.64</v>
      </c>
      <c r="DV6" s="36">
        <f t="shared" si="13"/>
        <v>2.39</v>
      </c>
      <c r="DW6" s="36">
        <f t="shared" si="13"/>
        <v>2.0699999999999998</v>
      </c>
      <c r="DX6" s="36">
        <f t="shared" si="13"/>
        <v>10.71</v>
      </c>
      <c r="DY6" s="36">
        <f t="shared" si="13"/>
        <v>10.93</v>
      </c>
      <c r="DZ6" s="36">
        <f t="shared" si="13"/>
        <v>13.39</v>
      </c>
      <c r="EA6" s="36">
        <f t="shared" si="13"/>
        <v>14.48</v>
      </c>
      <c r="EB6" s="36">
        <f t="shared" si="13"/>
        <v>16.27</v>
      </c>
      <c r="EC6" s="35" t="str">
        <f>IF(EC7="","",IF(EC7="-","【-】","【"&amp;SUBSTITUTE(TEXT(EC7,"#,##0.00"),"-","△")&amp;"】"))</f>
        <v>【17.80】</v>
      </c>
      <c r="ED6" s="36">
        <f>IF(ED7="",NA(),ED7)</f>
        <v>0.21</v>
      </c>
      <c r="EE6" s="36">
        <f t="shared" ref="EE6:EM6" si="14">IF(EE7="",NA(),EE7)</f>
        <v>0.24</v>
      </c>
      <c r="EF6" s="36">
        <f t="shared" si="14"/>
        <v>0.33</v>
      </c>
      <c r="EG6" s="36">
        <f t="shared" si="14"/>
        <v>0.37</v>
      </c>
      <c r="EH6" s="36">
        <f t="shared" si="14"/>
        <v>0.48</v>
      </c>
      <c r="EI6" s="36">
        <f t="shared" si="14"/>
        <v>0.72</v>
      </c>
      <c r="EJ6" s="36">
        <f t="shared" si="14"/>
        <v>0.71</v>
      </c>
      <c r="EK6" s="36">
        <f t="shared" si="14"/>
        <v>0.71</v>
      </c>
      <c r="EL6" s="36">
        <f t="shared" si="14"/>
        <v>0.75</v>
      </c>
      <c r="EM6" s="36">
        <f t="shared" si="14"/>
        <v>0.63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112232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74.23</v>
      </c>
      <c r="P7" s="39">
        <v>100</v>
      </c>
      <c r="Q7" s="39">
        <v>2430</v>
      </c>
      <c r="R7" s="39">
        <v>75261</v>
      </c>
      <c r="S7" s="39">
        <v>5.1100000000000003</v>
      </c>
      <c r="T7" s="39">
        <v>14728.18</v>
      </c>
      <c r="U7" s="39">
        <v>75254</v>
      </c>
      <c r="V7" s="39">
        <v>5.1100000000000003</v>
      </c>
      <c r="W7" s="39">
        <v>14726.81</v>
      </c>
      <c r="X7" s="39">
        <v>112.96</v>
      </c>
      <c r="Y7" s="39">
        <v>114.42</v>
      </c>
      <c r="Z7" s="39">
        <v>115.47</v>
      </c>
      <c r="AA7" s="39">
        <v>113.32</v>
      </c>
      <c r="AB7" s="39">
        <v>115.35</v>
      </c>
      <c r="AC7" s="39">
        <v>111.96</v>
      </c>
      <c r="AD7" s="39">
        <v>112.69</v>
      </c>
      <c r="AE7" s="39">
        <v>113.16</v>
      </c>
      <c r="AF7" s="39">
        <v>112.15</v>
      </c>
      <c r="AG7" s="39">
        <v>111.44</v>
      </c>
      <c r="AH7" s="39">
        <v>112.83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0.41</v>
      </c>
      <c r="AO7" s="39">
        <v>0.54</v>
      </c>
      <c r="AP7" s="39">
        <v>0.68</v>
      </c>
      <c r="AQ7" s="39">
        <v>1</v>
      </c>
      <c r="AR7" s="39">
        <v>1.03</v>
      </c>
      <c r="AS7" s="39">
        <v>1.05</v>
      </c>
      <c r="AT7" s="39">
        <v>423.06</v>
      </c>
      <c r="AU7" s="39">
        <v>398.6</v>
      </c>
      <c r="AV7" s="39">
        <v>402.06</v>
      </c>
      <c r="AW7" s="39">
        <v>333.83</v>
      </c>
      <c r="AX7" s="39">
        <v>426.28</v>
      </c>
      <c r="AY7" s="39">
        <v>335.95</v>
      </c>
      <c r="AZ7" s="39">
        <v>346.59</v>
      </c>
      <c r="BA7" s="39">
        <v>357.82</v>
      </c>
      <c r="BB7" s="39">
        <v>355.5</v>
      </c>
      <c r="BC7" s="39">
        <v>349.83</v>
      </c>
      <c r="BD7" s="39">
        <v>261.93</v>
      </c>
      <c r="BE7" s="39">
        <v>325.58999999999997</v>
      </c>
      <c r="BF7" s="39">
        <v>309.97000000000003</v>
      </c>
      <c r="BG7" s="39">
        <v>289.25</v>
      </c>
      <c r="BH7" s="39">
        <v>268.64999999999998</v>
      </c>
      <c r="BI7" s="39">
        <v>263.08</v>
      </c>
      <c r="BJ7" s="39">
        <v>319.82</v>
      </c>
      <c r="BK7" s="39">
        <v>312.02999999999997</v>
      </c>
      <c r="BL7" s="39">
        <v>307.45999999999998</v>
      </c>
      <c r="BM7" s="39">
        <v>312.58</v>
      </c>
      <c r="BN7" s="39">
        <v>314.87</v>
      </c>
      <c r="BO7" s="39">
        <v>270.45999999999998</v>
      </c>
      <c r="BP7" s="39">
        <v>103.63</v>
      </c>
      <c r="BQ7" s="39">
        <v>102.5</v>
      </c>
      <c r="BR7" s="39">
        <v>103.14</v>
      </c>
      <c r="BS7" s="39">
        <v>99.95</v>
      </c>
      <c r="BT7" s="39">
        <v>102.2</v>
      </c>
      <c r="BU7" s="39">
        <v>105.21</v>
      </c>
      <c r="BV7" s="39">
        <v>105.71</v>
      </c>
      <c r="BW7" s="39">
        <v>106.01</v>
      </c>
      <c r="BX7" s="39">
        <v>104.57</v>
      </c>
      <c r="BY7" s="39">
        <v>103.54</v>
      </c>
      <c r="BZ7" s="39">
        <v>103.91</v>
      </c>
      <c r="CA7" s="39">
        <v>146.63999999999999</v>
      </c>
      <c r="CB7" s="39">
        <v>147.81</v>
      </c>
      <c r="CC7" s="39">
        <v>146.61000000000001</v>
      </c>
      <c r="CD7" s="39">
        <v>150.68</v>
      </c>
      <c r="CE7" s="39">
        <v>147.66</v>
      </c>
      <c r="CF7" s="39">
        <v>162.59</v>
      </c>
      <c r="CG7" s="39">
        <v>162.15</v>
      </c>
      <c r="CH7" s="39">
        <v>162.24</v>
      </c>
      <c r="CI7" s="39">
        <v>165.47</v>
      </c>
      <c r="CJ7" s="39">
        <v>167.46</v>
      </c>
      <c r="CK7" s="39">
        <v>167.11</v>
      </c>
      <c r="CL7" s="39">
        <v>58.23</v>
      </c>
      <c r="CM7" s="39">
        <v>57.82</v>
      </c>
      <c r="CN7" s="39">
        <v>57.31</v>
      </c>
      <c r="CO7" s="39">
        <v>57.54</v>
      </c>
      <c r="CP7" s="39">
        <v>57.38</v>
      </c>
      <c r="CQ7" s="39">
        <v>59.17</v>
      </c>
      <c r="CR7" s="39">
        <v>59.34</v>
      </c>
      <c r="CS7" s="39">
        <v>59.11</v>
      </c>
      <c r="CT7" s="39">
        <v>59.74</v>
      </c>
      <c r="CU7" s="39">
        <v>59.46</v>
      </c>
      <c r="CV7" s="39">
        <v>60.27</v>
      </c>
      <c r="CW7" s="39">
        <v>93.33</v>
      </c>
      <c r="CX7" s="39">
        <v>94.25</v>
      </c>
      <c r="CY7" s="39">
        <v>95.7</v>
      </c>
      <c r="CZ7" s="39">
        <v>95.58</v>
      </c>
      <c r="DA7" s="39">
        <v>96.28</v>
      </c>
      <c r="DB7" s="39">
        <v>87.6</v>
      </c>
      <c r="DC7" s="39">
        <v>87.74</v>
      </c>
      <c r="DD7" s="39">
        <v>87.91</v>
      </c>
      <c r="DE7" s="39">
        <v>87.28</v>
      </c>
      <c r="DF7" s="39">
        <v>87.41</v>
      </c>
      <c r="DG7" s="39">
        <v>89.92</v>
      </c>
      <c r="DH7" s="39">
        <v>31.96</v>
      </c>
      <c r="DI7" s="39">
        <v>33.56</v>
      </c>
      <c r="DJ7" s="39">
        <v>35.65</v>
      </c>
      <c r="DK7" s="39">
        <v>37.28</v>
      </c>
      <c r="DL7" s="39">
        <v>38.950000000000003</v>
      </c>
      <c r="DM7" s="39">
        <v>45.25</v>
      </c>
      <c r="DN7" s="39">
        <v>46.27</v>
      </c>
      <c r="DO7" s="39">
        <v>46.88</v>
      </c>
      <c r="DP7" s="39">
        <v>46.94</v>
      </c>
      <c r="DQ7" s="39">
        <v>47.62</v>
      </c>
      <c r="DR7" s="39">
        <v>48.85</v>
      </c>
      <c r="DS7" s="39">
        <v>2.59</v>
      </c>
      <c r="DT7" s="39">
        <v>2.89</v>
      </c>
      <c r="DU7" s="39">
        <v>2.64</v>
      </c>
      <c r="DV7" s="39">
        <v>2.39</v>
      </c>
      <c r="DW7" s="39">
        <v>2.0699999999999998</v>
      </c>
      <c r="DX7" s="39">
        <v>10.71</v>
      </c>
      <c r="DY7" s="39">
        <v>10.93</v>
      </c>
      <c r="DZ7" s="39">
        <v>13.39</v>
      </c>
      <c r="EA7" s="39">
        <v>14.48</v>
      </c>
      <c r="EB7" s="39">
        <v>16.27</v>
      </c>
      <c r="EC7" s="39">
        <v>17.8</v>
      </c>
      <c r="ED7" s="39">
        <v>0.21</v>
      </c>
      <c r="EE7" s="39">
        <v>0.24</v>
      </c>
      <c r="EF7" s="39">
        <v>0.33</v>
      </c>
      <c r="EG7" s="39">
        <v>0.37</v>
      </c>
      <c r="EH7" s="39">
        <v>0.48</v>
      </c>
      <c r="EI7" s="39">
        <v>0.72</v>
      </c>
      <c r="EJ7" s="39">
        <v>0.71</v>
      </c>
      <c r="EK7" s="39">
        <v>0.71</v>
      </c>
      <c r="EL7" s="39">
        <v>0.75</v>
      </c>
      <c r="EM7" s="39">
        <v>0.63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水野 森太郎</dc:creator>
  <cp:lastModifiedBy>埼玉県</cp:lastModifiedBy>
  <cp:lastPrinted>2020-02-06T08:16:51Z</cp:lastPrinted>
  <dcterms:created xsi:type="dcterms:W3CDTF">2020-01-16T00:33:26Z</dcterms:created>
  <dcterms:modified xsi:type="dcterms:W3CDTF">2020-02-06T08:16:53Z</dcterms:modified>
</cp:coreProperties>
</file>