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gPG72Qkz3Qk2c1WjxuUWAZbP9e7xSNPgaUHY1KYL6o4/HlyCQFPBdOYVos1KTwQOFGj5DK8qTPjX4ZO+psGnQ==" workbookSaltValue="bsOp2+TZWeWji+Fr5vfOE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MA51" i="4"/>
  <c r="IT76" i="4"/>
  <c r="CS51" i="4"/>
  <c r="HJ30" i="4"/>
  <c r="BZ76" i="4"/>
  <c r="C11" i="5"/>
  <c r="D11" i="5"/>
  <c r="E11" i="5"/>
  <c r="B11" i="5"/>
  <c r="BZ30" i="4" l="1"/>
  <c r="BK76" i="4"/>
  <c r="LH51" i="4"/>
  <c r="BZ51" i="4"/>
  <c r="LT76" i="4"/>
  <c r="GQ51" i="4"/>
  <c r="LH30" i="4"/>
  <c r="GQ30" i="4"/>
  <c r="IE76" i="4"/>
  <c r="BG30" i="4"/>
  <c r="FX30" i="4"/>
  <c r="AV76" i="4"/>
  <c r="KO51" i="4"/>
  <c r="LE76" i="4"/>
  <c r="FX51" i="4"/>
  <c r="HP76" i="4"/>
  <c r="BG51" i="4"/>
  <c r="KO30" i="4"/>
  <c r="FE51" i="4"/>
  <c r="HA76" i="4"/>
  <c r="AN51" i="4"/>
  <c r="FE30" i="4"/>
  <c r="AG76" i="4"/>
  <c r="AN30" i="4"/>
  <c r="JV30" i="4"/>
  <c r="JV51" i="4"/>
  <c r="KP76" i="4"/>
  <c r="KA76" i="4"/>
  <c r="EL51" i="4"/>
  <c r="JC30" i="4"/>
  <c r="GL76" i="4"/>
  <c r="U51" i="4"/>
  <c r="EL30" i="4"/>
  <c r="U30" i="4"/>
  <c r="R76" i="4"/>
  <c r="JC51" i="4"/>
</calcChain>
</file>

<file path=xl/sharedStrings.xml><?xml version="1.0" encoding="utf-8"?>
<sst xmlns="http://schemas.openxmlformats.org/spreadsheetml/2006/main" count="278" uniqueCount="127">
  <si>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</si>
  <si>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</si>
  <si>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</si>
  <si>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</si>
  <si>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</si>
  <si>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</si>
  <si>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</si>
  <si>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</si>
  <si>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</si>
  <si>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</si>
  <si>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</si>
  <si>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</si>
  <si>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</si>
  <si>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</si>
  <si>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</si>
  <si>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</si>
  <si>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</si>
  <si>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</si>
  <si>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</si>
  <si>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</si>
  <si>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</si>
  <si>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</si>
  <si>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</si>
  <si>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</si>
  <si>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</si>
  <si>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</si>
  <si>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</si>
  <si>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</si>
  <si>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</si>
  <si>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</si>
  <si>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</si>
  <si>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</si>
  <si>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</si>
  <si>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</si>
  <si>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</si>
  <si>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</si>
  <si>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</si>
  <si>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</si>
  <si>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</si>
  <si>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</si>
  <si>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</si>
  <si>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</si>
  <si>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</si>
  <si>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</si>
  <si>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</si>
  <si>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</si>
  <si>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</si>
  <si>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</si>
  <si>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</si>
  <si>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</si>
  <si>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</si>
  <si>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</si>
  <si>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</si>
  <si>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</si>
  <si>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</si>
  <si>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</si>
  <si>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</si>
  <si>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</si>
  <si>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</si>
  <si>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</si>
  <si>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</si>
  <si>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</si>
  <si>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</si>
  <si>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</si>
  <si>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</si>
  <si>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</si>
  <si>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</si>
  <si>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</si>
  <si>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</si>
  <si>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</si>
  <si>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</si>
  <si>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</si>
  <si>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</si>
  <si>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</si>
  <si>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</si>
  <si>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</si>
  <si>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</si>
  <si>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</si>
  <si>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</si>
  <si>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</si>
  <si>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</si>
  <si>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</si>
  <si>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</si>
  <si>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</si>
  <si>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</si>
  <si>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</si>
  <si>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</si>
  <si>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</si>
  <si>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</si>
  <si>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</si>
  <si>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</si>
  <si>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</si>
  <si>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</si>
  <si>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</si>
  <si>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</si>
  <si>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</si>
  <si>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</si>
  <si>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</si>
  <si>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</si>
  <si>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</si>
  <si>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</si>
  <si>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</si>
  <si>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</si>
  <si>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</si>
  <si>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</si>
  <si>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埼玉県　草加市</t>
  </si>
  <si>
    <t>シティパーキングアコス</t>
  </si>
  <si>
    <t>法非適用</t>
  </si>
  <si>
    <t>駐車場整備事業</t>
  </si>
  <si>
    <t>-</t>
  </si>
  <si>
    <t>Ａ２Ｂ１</t>
  </si>
  <si>
    <t>非設置</t>
  </si>
  <si>
    <t>該当数値なし</t>
  </si>
  <si>
    <t>都市計画駐車場 附置義務駐車施設</t>
  </si>
  <si>
    <t>地下式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</si>
  <si>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</si>
  <si>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</si>
  <si>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</si>
  <si>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</si>
  <si>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</si>
  <si>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</si>
  <si>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</si>
  <si>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</si>
  <si>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⑥有形固定資産減価償却率について、当施設については地方公営企業法非適用事業であるため指標は算出されません。
⑦草加駅東口駅前広場は周辺と比較し、地価が最も高く設定されている。
⑨累積欠損金比率について、当施設については地方公営企業法非適用事業であるため指標は算出されません。
⑩企業債残高対料金収入比率について、当施設は企業債残高が無いため指標は算出されません。</t>
    <rPh sb="55" eb="58">
      <t>ソウカエキ</t>
    </rPh>
    <rPh sb="58" eb="60">
      <t>ヒガシグチ</t>
    </rPh>
    <rPh sb="60" eb="62">
      <t>エキマエ</t>
    </rPh>
    <rPh sb="62" eb="64">
      <t>ヒロバ</t>
    </rPh>
    <rPh sb="65" eb="67">
      <t>シュウヘン</t>
    </rPh>
    <rPh sb="68" eb="70">
      <t>ヒカク</t>
    </rPh>
    <rPh sb="72" eb="74">
      <t>チカ</t>
    </rPh>
    <rPh sb="75" eb="76">
      <t>モット</t>
    </rPh>
    <rPh sb="77" eb="78">
      <t>タカ</t>
    </rPh>
    <rPh sb="79" eb="81">
      <t>セッテイ</t>
    </rPh>
    <phoneticPr fontId="5"/>
  </si>
  <si>
    <t>①経常収支比率については、100％を超えており、類似施設平均と比較しても約16％上回っているが、今後も健全経営を続けていくためには、更なる費用削減や経営改善に向けた取り組みを検討していく必要がある。
②③については、他会計からの繰入金等がないため該当しない。
④⑤売上ＧＯＰ比率及びＥＢＩＴＤＡについては、平成28年から減少しているが、平成30年は④⑤とも増加しており、④売上ＧＯＰについては、全国平均並びに類似施設平均を大きく上回っている。理由としては、平成30年度から利用料金制を導入し、一部施設修繕に関しては、指定管理者（民間事業者）が実施したことで、民間のノウハウを活かし、時間の短縮や費用の削減が図れたため、修繕費（営業費用）を抑えられたことが増加した要因であると考えられる。</t>
    <rPh sb="36" eb="37">
      <t>ヤク</t>
    </rPh>
    <rPh sb="40" eb="42">
      <t>ウワマワ</t>
    </rPh>
    <rPh sb="87" eb="89">
      <t>ケントウ</t>
    </rPh>
    <rPh sb="168" eb="170">
      <t>ヘイセイ</t>
    </rPh>
    <rPh sb="172" eb="173">
      <t>ネン</t>
    </rPh>
    <rPh sb="178" eb="180">
      <t>ゾウカ</t>
    </rPh>
    <rPh sb="186" eb="188">
      <t>ウリアゲ</t>
    </rPh>
    <rPh sb="197" eb="199">
      <t>ゼンコク</t>
    </rPh>
    <rPh sb="199" eb="201">
      <t>ヘイキン</t>
    </rPh>
    <rPh sb="201" eb="202">
      <t>ナラ</t>
    </rPh>
    <rPh sb="204" eb="206">
      <t>ルイジ</t>
    </rPh>
    <rPh sb="206" eb="208">
      <t>シセツ</t>
    </rPh>
    <rPh sb="208" eb="210">
      <t>ヘイキン</t>
    </rPh>
    <rPh sb="211" eb="212">
      <t>オオ</t>
    </rPh>
    <rPh sb="214" eb="216">
      <t>ウワマワ</t>
    </rPh>
    <rPh sb="221" eb="223">
      <t>リユウ</t>
    </rPh>
    <rPh sb="228" eb="230">
      <t>ヘイセイ</t>
    </rPh>
    <rPh sb="232" eb="234">
      <t>ネンド</t>
    </rPh>
    <rPh sb="236" eb="241">
      <t>リヨウリョウキンセイ</t>
    </rPh>
    <rPh sb="242" eb="244">
      <t>ドウニュウ</t>
    </rPh>
    <rPh sb="246" eb="248">
      <t>イチブ</t>
    </rPh>
    <rPh sb="248" eb="250">
      <t>シセツ</t>
    </rPh>
    <rPh sb="250" eb="252">
      <t>シュウゼン</t>
    </rPh>
    <rPh sb="253" eb="254">
      <t>カン</t>
    </rPh>
    <rPh sb="258" eb="263">
      <t>シテイカンリシャ</t>
    </rPh>
    <rPh sb="264" eb="266">
      <t>ミンカン</t>
    </rPh>
    <rPh sb="266" eb="269">
      <t>ジギョウシャ</t>
    </rPh>
    <rPh sb="271" eb="273">
      <t>ジッシ</t>
    </rPh>
    <rPh sb="279" eb="281">
      <t>ミンカン</t>
    </rPh>
    <rPh sb="287" eb="288">
      <t>イ</t>
    </rPh>
    <rPh sb="291" eb="293">
      <t>ジカン</t>
    </rPh>
    <rPh sb="294" eb="296">
      <t>タンシュク</t>
    </rPh>
    <rPh sb="297" eb="299">
      <t>ヒヨウ</t>
    </rPh>
    <rPh sb="300" eb="302">
      <t>サクゲン</t>
    </rPh>
    <rPh sb="303" eb="304">
      <t>ハカ</t>
    </rPh>
    <rPh sb="309" eb="312">
      <t>シュウゼンヒ</t>
    </rPh>
    <rPh sb="313" eb="315">
      <t>エイギョウ</t>
    </rPh>
    <rPh sb="315" eb="317">
      <t>ヒヨウ</t>
    </rPh>
    <rPh sb="319" eb="320">
      <t>オサ</t>
    </rPh>
    <rPh sb="327" eb="329">
      <t>ゾウカ</t>
    </rPh>
    <rPh sb="331" eb="333">
      <t>ヨウイン</t>
    </rPh>
    <rPh sb="337" eb="338">
      <t>カンガ</t>
    </rPh>
    <phoneticPr fontId="5"/>
  </si>
  <si>
    <t>⑪稼働率について、当施設については類似施設平均を大きく上回っていることから、駐車場施設としての需要は大きいと判断される。
　また、平成30年は平成29年と比較し5.3％増加しており、隣接する商業施設の施設改修等が要因ではないかと考えている。今後においても、更なる稼働率の向上のため、駐車場施設の改善や効果的な取り組みが必要であると考えられる。</t>
    <rPh sb="71" eb="73">
      <t>ヘイセイ</t>
    </rPh>
    <rPh sb="75" eb="76">
      <t>ネン</t>
    </rPh>
    <rPh sb="77" eb="79">
      <t>ヒカク</t>
    </rPh>
    <rPh sb="84" eb="86">
      <t>ゾウカ</t>
    </rPh>
    <rPh sb="91" eb="93">
      <t>リンセツ</t>
    </rPh>
    <rPh sb="95" eb="97">
      <t>ショウギョウ</t>
    </rPh>
    <rPh sb="97" eb="99">
      <t>シセツ</t>
    </rPh>
    <rPh sb="100" eb="102">
      <t>シセツ</t>
    </rPh>
    <rPh sb="102" eb="104">
      <t>カイシュウ</t>
    </rPh>
    <rPh sb="104" eb="105">
      <t>ナド</t>
    </rPh>
    <rPh sb="106" eb="108">
      <t>ヨウイン</t>
    </rPh>
    <rPh sb="114" eb="115">
      <t>カンガ</t>
    </rPh>
    <rPh sb="120" eb="122">
      <t>コンゴ</t>
    </rPh>
    <rPh sb="141" eb="144">
      <t>チュウシャジョウ</t>
    </rPh>
    <rPh sb="144" eb="146">
      <t>シセツ</t>
    </rPh>
    <phoneticPr fontId="5"/>
  </si>
  <si>
    <t>当施設は、草加駅東口第一種市街地再開発事業と併せ「草加駅東口地下自動車駐車場」の建設事業が実施され、駐車場整備が行われたものである。
収益等の状況については、これまで経常収支比率は100％を超えており、安定していると見受けられ、平成30年度は類似施設平均をはじめて上回ったが、今後発生する経年劣化による施設設備の更新や修繕に係る費用が必要になることから、設備投資に向けた財源の確保に向け、更なる経費削減や経営改善が求められる。
令和2年度以降は指定管理者制度である利用料金制の強みである指定管理者による自主事業を積極的に行い、利用者へのサービスの向上に繋がるよう、指定管理者と協議しながら安定した経営を目指していく。
また、今後発生する大規模な施設整備の更新に対しては、指定管理者から市への納付金を活用し、更新費用等に充てることで財源を確保していく。</t>
    <rPh sb="132" eb="134">
      <t>ウワマワ</t>
    </rPh>
    <rPh sb="214" eb="216">
      <t>レイワ</t>
    </rPh>
    <rPh sb="217" eb="219">
      <t>ネンド</t>
    </rPh>
    <rPh sb="219" eb="221">
      <t>イコウ</t>
    </rPh>
    <rPh sb="238" eb="239">
      <t>ツヨ</t>
    </rPh>
    <rPh sb="251" eb="253">
      <t>ジシュ</t>
    </rPh>
    <rPh sb="253" eb="255">
      <t>ジギョウ</t>
    </rPh>
    <rPh sb="256" eb="259">
      <t>セッキョクテキ</t>
    </rPh>
    <rPh sb="260" eb="261">
      <t>オコナ</t>
    </rPh>
    <rPh sb="273" eb="275">
      <t>コウジョウ</t>
    </rPh>
    <rPh sb="276" eb="277">
      <t>ツナ</t>
    </rPh>
    <rPh sb="288" eb="290">
      <t>キョウギ</t>
    </rPh>
    <rPh sb="294" eb="296">
      <t>アンテイ</t>
    </rPh>
    <rPh sb="298" eb="300">
      <t>ケイエイ</t>
    </rPh>
    <rPh sb="301" eb="303">
      <t>メザ</t>
    </rPh>
    <rPh sb="312" eb="314">
      <t>コンゴ</t>
    </rPh>
    <rPh sb="314" eb="316">
      <t>ハッセイ</t>
    </rPh>
    <rPh sb="318" eb="321">
      <t>ダイキボ</t>
    </rPh>
    <rPh sb="322" eb="324">
      <t>シセツ</t>
    </rPh>
    <rPh sb="324" eb="326">
      <t>セイビ</t>
    </rPh>
    <rPh sb="327" eb="329">
      <t>コウシン</t>
    </rPh>
    <rPh sb="330" eb="331">
      <t>タイ</t>
    </rPh>
    <rPh sb="335" eb="340">
      <t>シテイカンリシャ</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</si>
</sst>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107.9</c:v>
                </c:pt>
                <c:pt idx="1">
                  <c:v>111.2</c:v>
                </c:pt>
                <c:pt idx="2">
                  <c:v>104.5</c:v>
                </c:pt>
                <c:pt idx="3">
                  <c:v>104.8</c:v>
                </c:pt>
                <c:pt idx="4">
                  <c:v>144.69999999999999</c:v>
                </c:pt>
              </c:numCache>
            </c:numRef>
          </c:val>
          <c:extLst xmlns:c16r2="http://schemas.microsoft.com/office/drawing/2015/06/chart">
            <c:ext xmlns:c16="http://schemas.microsoft.com/office/drawing/2014/chart" uri="{C3380CC4-5D6E-409C-BE32-E72D297353CC}">
              <c16:uniqueId val="{00000000-4508-4778-AD50-4DEB9EAE494F}"/>
            </c:ext>
          </c:extLst>
        </c:ser>
        <c:dLbls>
          <c:showLegendKey val="0"/>
          <c:showVal val="0"/>
          <c:showCatName val="0"/>
          <c:showSerName val="0"/>
          <c:showPercent val="0"/>
          <c:showBubbleSize val="0"/>
        </c:dLbls>
        <c:gapWidth val="150"/>
        <c:axId val="58471936"/>
        <c:axId val="5847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110.9</c:v>
                </c:pt>
                <c:pt idx="1">
                  <c:v>113.4</c:v>
                </c:pt>
                <c:pt idx="2">
                  <c:v>191.4</c:v>
                </c:pt>
                <c:pt idx="3">
                  <c:v>141.30000000000001</c:v>
                </c:pt>
                <c:pt idx="4">
                  <c:v>128.30000000000001</c:v>
                </c:pt>
              </c:numCache>
            </c:numRef>
          </c:val>
          <c:smooth val="0"/>
          <c:extLst xmlns:c16r2="http://schemas.microsoft.com/office/drawing/2015/06/chart">
            <c:ext xmlns:c16="http://schemas.microsoft.com/office/drawing/2014/chart" uri="{C3380CC4-5D6E-409C-BE32-E72D297353CC}">
              <c16:uniqueId val="{00000001-4508-4778-AD50-4DEB9EAE494F}"/>
            </c:ext>
          </c:extLst>
        </c:ser>
        <c:dLbls>
          <c:showLegendKey val="0"/>
          <c:showVal val="0"/>
          <c:showCatName val="0"/>
          <c:showSerName val="0"/>
          <c:showPercent val="0"/>
          <c:showBubbleSize val="0"/>
        </c:dLbls>
        <c:marker val="1"/>
        <c:smooth val="0"/>
        <c:axId val="58471936"/>
        <c:axId val="58473856"/>
      </c:lineChart>
      <c:dateAx>
        <c:axId val="58471936"/>
        <c:scaling>
          <c:orientation val="minMax"/>
        </c:scaling>
        <c:delete val="1"/>
        <c:axPos val="b"/>
        <c:numFmt formatCode="ge" sourceLinked="1"/>
        <c:majorTickMark val="none"/>
        <c:minorTickMark val="none"/>
        <c:tickLblPos val="none"/>
        <c:crossAx val="58473856"/>
        <c:crosses val="autoZero"/>
        <c:auto val="1"/>
        <c:lblOffset val="100"/>
        <c:baseTimeUnit val="years"/>
      </c:dateAx>
      <c:valAx>
        <c:axId val="58473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471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495-4E32-A2A0-2E26456940E2}"/>
            </c:ext>
          </c:extLst>
        </c:ser>
        <c:dLbls>
          <c:showLegendKey val="0"/>
          <c:showVal val="0"/>
          <c:showCatName val="0"/>
          <c:showSerName val="0"/>
          <c:showPercent val="0"/>
          <c:showBubbleSize val="0"/>
        </c:dLbls>
        <c:gapWidth val="150"/>
        <c:axId val="42477056"/>
        <c:axId val="4247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351.1</c:v>
                </c:pt>
                <c:pt idx="1">
                  <c:v>278.89999999999998</c:v>
                </c:pt>
                <c:pt idx="2">
                  <c:v>205.5</c:v>
                </c:pt>
                <c:pt idx="3">
                  <c:v>187.9</c:v>
                </c:pt>
                <c:pt idx="4">
                  <c:v>139.69999999999999</c:v>
                </c:pt>
              </c:numCache>
            </c:numRef>
          </c:val>
          <c:smooth val="0"/>
          <c:extLst xmlns:c16r2="http://schemas.microsoft.com/office/drawing/2015/06/chart">
            <c:ext xmlns:c16="http://schemas.microsoft.com/office/drawing/2014/chart" uri="{C3380CC4-5D6E-409C-BE32-E72D297353CC}">
              <c16:uniqueId val="{00000001-A495-4E32-A2A0-2E26456940E2}"/>
            </c:ext>
          </c:extLst>
        </c:ser>
        <c:dLbls>
          <c:showLegendKey val="0"/>
          <c:showVal val="0"/>
          <c:showCatName val="0"/>
          <c:showSerName val="0"/>
          <c:showPercent val="0"/>
          <c:showBubbleSize val="0"/>
        </c:dLbls>
        <c:marker val="1"/>
        <c:smooth val="0"/>
        <c:axId val="42477056"/>
        <c:axId val="42478976"/>
      </c:lineChart>
      <c:dateAx>
        <c:axId val="42477056"/>
        <c:scaling>
          <c:orientation val="minMax"/>
        </c:scaling>
        <c:delete val="1"/>
        <c:axPos val="b"/>
        <c:numFmt formatCode="ge" sourceLinked="1"/>
        <c:majorTickMark val="none"/>
        <c:minorTickMark val="none"/>
        <c:tickLblPos val="none"/>
        <c:crossAx val="42478976"/>
        <c:crosses val="autoZero"/>
        <c:auto val="1"/>
        <c:lblOffset val="100"/>
        <c:baseTimeUnit val="years"/>
      </c:dateAx>
      <c:valAx>
        <c:axId val="42478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477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3C81-4776-A3F5-9B02BBFEE8D6}"/>
            </c:ext>
          </c:extLst>
        </c:ser>
        <c:dLbls>
          <c:showLegendKey val="0"/>
          <c:showVal val="0"/>
          <c:showCatName val="0"/>
          <c:showSerName val="0"/>
          <c:showPercent val="0"/>
          <c:showBubbleSize val="0"/>
        </c:dLbls>
        <c:gapWidth val="150"/>
        <c:axId val="58352768"/>
        <c:axId val="5835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3C81-4776-A3F5-9B02BBFEE8D6}"/>
            </c:ext>
          </c:extLst>
        </c:ser>
        <c:dLbls>
          <c:showLegendKey val="0"/>
          <c:showVal val="0"/>
          <c:showCatName val="0"/>
          <c:showSerName val="0"/>
          <c:showPercent val="0"/>
          <c:showBubbleSize val="0"/>
        </c:dLbls>
        <c:marker val="1"/>
        <c:smooth val="0"/>
        <c:axId val="58352768"/>
        <c:axId val="58354688"/>
      </c:lineChart>
      <c:dateAx>
        <c:axId val="58352768"/>
        <c:scaling>
          <c:orientation val="minMax"/>
        </c:scaling>
        <c:delete val="1"/>
        <c:axPos val="b"/>
        <c:numFmt formatCode="ge" sourceLinked="1"/>
        <c:majorTickMark val="none"/>
        <c:minorTickMark val="none"/>
        <c:tickLblPos val="none"/>
        <c:crossAx val="58354688"/>
        <c:crosses val="autoZero"/>
        <c:auto val="1"/>
        <c:lblOffset val="100"/>
        <c:baseTimeUnit val="years"/>
      </c:dateAx>
      <c:valAx>
        <c:axId val="58354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352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007C-44D6-A0E8-8FFA44C3C960}"/>
            </c:ext>
          </c:extLst>
        </c:ser>
        <c:dLbls>
          <c:showLegendKey val="0"/>
          <c:showVal val="0"/>
          <c:showCatName val="0"/>
          <c:showSerName val="0"/>
          <c:showPercent val="0"/>
          <c:showBubbleSize val="0"/>
        </c:dLbls>
        <c:gapWidth val="150"/>
        <c:axId val="42642048"/>
        <c:axId val="4264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007C-44D6-A0E8-8FFA44C3C960}"/>
            </c:ext>
          </c:extLst>
        </c:ser>
        <c:dLbls>
          <c:showLegendKey val="0"/>
          <c:showVal val="0"/>
          <c:showCatName val="0"/>
          <c:showSerName val="0"/>
          <c:showPercent val="0"/>
          <c:showBubbleSize val="0"/>
        </c:dLbls>
        <c:marker val="1"/>
        <c:smooth val="0"/>
        <c:axId val="42642048"/>
        <c:axId val="42644224"/>
      </c:lineChart>
      <c:dateAx>
        <c:axId val="42642048"/>
        <c:scaling>
          <c:orientation val="minMax"/>
        </c:scaling>
        <c:delete val="1"/>
        <c:axPos val="b"/>
        <c:numFmt formatCode="ge" sourceLinked="1"/>
        <c:majorTickMark val="none"/>
        <c:minorTickMark val="none"/>
        <c:tickLblPos val="none"/>
        <c:crossAx val="42644224"/>
        <c:crosses val="autoZero"/>
        <c:auto val="1"/>
        <c:lblOffset val="100"/>
        <c:baseTimeUnit val="years"/>
      </c:dateAx>
      <c:valAx>
        <c:axId val="42644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642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B62-4DEC-B4EE-4846FCF827D8}"/>
            </c:ext>
          </c:extLst>
        </c:ser>
        <c:dLbls>
          <c:showLegendKey val="0"/>
          <c:showVal val="0"/>
          <c:showCatName val="0"/>
          <c:showSerName val="0"/>
          <c:showPercent val="0"/>
          <c:showBubbleSize val="0"/>
        </c:dLbls>
        <c:gapWidth val="150"/>
        <c:axId val="42690816"/>
        <c:axId val="4269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c:v>
                </c:pt>
                <c:pt idx="1">
                  <c:v>9.5</c:v>
                </c:pt>
                <c:pt idx="2">
                  <c:v>15.1</c:v>
                </c:pt>
                <c:pt idx="3">
                  <c:v>15</c:v>
                </c:pt>
                <c:pt idx="4">
                  <c:v>10.5</c:v>
                </c:pt>
              </c:numCache>
            </c:numRef>
          </c:val>
          <c:smooth val="0"/>
          <c:extLst xmlns:c16r2="http://schemas.microsoft.com/office/drawing/2015/06/chart">
            <c:ext xmlns:c16="http://schemas.microsoft.com/office/drawing/2014/chart" uri="{C3380CC4-5D6E-409C-BE32-E72D297353CC}">
              <c16:uniqueId val="{00000001-8B62-4DEC-B4EE-4846FCF827D8}"/>
            </c:ext>
          </c:extLst>
        </c:ser>
        <c:dLbls>
          <c:showLegendKey val="0"/>
          <c:showVal val="0"/>
          <c:showCatName val="0"/>
          <c:showSerName val="0"/>
          <c:showPercent val="0"/>
          <c:showBubbleSize val="0"/>
        </c:dLbls>
        <c:marker val="1"/>
        <c:smooth val="0"/>
        <c:axId val="42690816"/>
        <c:axId val="42697088"/>
      </c:lineChart>
      <c:dateAx>
        <c:axId val="42690816"/>
        <c:scaling>
          <c:orientation val="minMax"/>
        </c:scaling>
        <c:delete val="1"/>
        <c:axPos val="b"/>
        <c:numFmt formatCode="ge" sourceLinked="1"/>
        <c:majorTickMark val="none"/>
        <c:minorTickMark val="none"/>
        <c:tickLblPos val="none"/>
        <c:crossAx val="42697088"/>
        <c:crosses val="autoZero"/>
        <c:auto val="1"/>
        <c:lblOffset val="100"/>
        <c:baseTimeUnit val="years"/>
      </c:dateAx>
      <c:valAx>
        <c:axId val="42697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690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A8E-46D5-8E59-93503A825806}"/>
            </c:ext>
          </c:extLst>
        </c:ser>
        <c:dLbls>
          <c:showLegendKey val="0"/>
          <c:showVal val="0"/>
          <c:showCatName val="0"/>
          <c:showSerName val="0"/>
          <c:showPercent val="0"/>
          <c:showBubbleSize val="0"/>
        </c:dLbls>
        <c:gapWidth val="150"/>
        <c:axId val="42739584"/>
        <c:axId val="4274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202</c:v>
                </c:pt>
                <c:pt idx="1">
                  <c:v>177</c:v>
                </c:pt>
                <c:pt idx="2">
                  <c:v>145</c:v>
                </c:pt>
                <c:pt idx="3">
                  <c:v>108</c:v>
                </c:pt>
                <c:pt idx="4">
                  <c:v>90</c:v>
                </c:pt>
              </c:numCache>
            </c:numRef>
          </c:val>
          <c:smooth val="0"/>
          <c:extLst xmlns:c16r2="http://schemas.microsoft.com/office/drawing/2015/06/chart">
            <c:ext xmlns:c16="http://schemas.microsoft.com/office/drawing/2014/chart" uri="{C3380CC4-5D6E-409C-BE32-E72D297353CC}">
              <c16:uniqueId val="{00000001-3A8E-46D5-8E59-93503A825806}"/>
            </c:ext>
          </c:extLst>
        </c:ser>
        <c:dLbls>
          <c:showLegendKey val="0"/>
          <c:showVal val="0"/>
          <c:showCatName val="0"/>
          <c:showSerName val="0"/>
          <c:showPercent val="0"/>
          <c:showBubbleSize val="0"/>
        </c:dLbls>
        <c:marker val="1"/>
        <c:smooth val="0"/>
        <c:axId val="42739584"/>
        <c:axId val="42745856"/>
      </c:lineChart>
      <c:dateAx>
        <c:axId val="42739584"/>
        <c:scaling>
          <c:orientation val="minMax"/>
        </c:scaling>
        <c:delete val="1"/>
        <c:axPos val="b"/>
        <c:numFmt formatCode="ge" sourceLinked="1"/>
        <c:majorTickMark val="none"/>
        <c:minorTickMark val="none"/>
        <c:tickLblPos val="none"/>
        <c:crossAx val="42745856"/>
        <c:crosses val="autoZero"/>
        <c:auto val="1"/>
        <c:lblOffset val="100"/>
        <c:baseTimeUnit val="years"/>
      </c:dateAx>
      <c:valAx>
        <c:axId val="42745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739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275.10000000000002</c:v>
                </c:pt>
                <c:pt idx="1">
                  <c:v>276.8</c:v>
                </c:pt>
                <c:pt idx="2">
                  <c:v>269.60000000000002</c:v>
                </c:pt>
                <c:pt idx="3">
                  <c:v>275.10000000000002</c:v>
                </c:pt>
                <c:pt idx="4">
                  <c:v>280.39999999999998</c:v>
                </c:pt>
              </c:numCache>
            </c:numRef>
          </c:val>
          <c:extLst xmlns:c16r2="http://schemas.microsoft.com/office/drawing/2015/06/chart">
            <c:ext xmlns:c16="http://schemas.microsoft.com/office/drawing/2014/chart" uri="{C3380CC4-5D6E-409C-BE32-E72D297353CC}">
              <c16:uniqueId val="{00000000-2041-4015-9289-15B66853D3E8}"/>
            </c:ext>
          </c:extLst>
        </c:ser>
        <c:dLbls>
          <c:showLegendKey val="0"/>
          <c:showVal val="0"/>
          <c:showCatName val="0"/>
          <c:showSerName val="0"/>
          <c:showPercent val="0"/>
          <c:showBubbleSize val="0"/>
        </c:dLbls>
        <c:gapWidth val="150"/>
        <c:axId val="42769792"/>
        <c:axId val="4279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185.2</c:v>
                </c:pt>
                <c:pt idx="2">
                  <c:v>184.1</c:v>
                </c:pt>
                <c:pt idx="3">
                  <c:v>186.8</c:v>
                </c:pt>
                <c:pt idx="4">
                  <c:v>181.6</c:v>
                </c:pt>
              </c:numCache>
            </c:numRef>
          </c:val>
          <c:smooth val="0"/>
          <c:extLst xmlns:c16r2="http://schemas.microsoft.com/office/drawing/2015/06/chart">
            <c:ext xmlns:c16="http://schemas.microsoft.com/office/drawing/2014/chart" uri="{C3380CC4-5D6E-409C-BE32-E72D297353CC}">
              <c16:uniqueId val="{00000001-2041-4015-9289-15B66853D3E8}"/>
            </c:ext>
          </c:extLst>
        </c:ser>
        <c:dLbls>
          <c:showLegendKey val="0"/>
          <c:showVal val="0"/>
          <c:showCatName val="0"/>
          <c:showSerName val="0"/>
          <c:showPercent val="0"/>
          <c:showBubbleSize val="0"/>
        </c:dLbls>
        <c:marker val="1"/>
        <c:smooth val="0"/>
        <c:axId val="42769792"/>
        <c:axId val="42796544"/>
      </c:lineChart>
      <c:dateAx>
        <c:axId val="42769792"/>
        <c:scaling>
          <c:orientation val="minMax"/>
        </c:scaling>
        <c:delete val="1"/>
        <c:axPos val="b"/>
        <c:numFmt formatCode="ge" sourceLinked="1"/>
        <c:majorTickMark val="none"/>
        <c:minorTickMark val="none"/>
        <c:tickLblPos val="none"/>
        <c:crossAx val="42796544"/>
        <c:crosses val="autoZero"/>
        <c:auto val="1"/>
        <c:lblOffset val="100"/>
        <c:baseTimeUnit val="years"/>
      </c:dateAx>
      <c:valAx>
        <c:axId val="42796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769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7.3</c:v>
                </c:pt>
                <c:pt idx="1">
                  <c:v>10.1</c:v>
                </c:pt>
                <c:pt idx="2">
                  <c:v>4.3</c:v>
                </c:pt>
                <c:pt idx="3">
                  <c:v>4.5999999999999996</c:v>
                </c:pt>
                <c:pt idx="4">
                  <c:v>30.9</c:v>
                </c:pt>
              </c:numCache>
            </c:numRef>
          </c:val>
          <c:extLst xmlns:c16r2="http://schemas.microsoft.com/office/drawing/2015/06/chart">
            <c:ext xmlns:c16="http://schemas.microsoft.com/office/drawing/2014/chart" uri="{C3380CC4-5D6E-409C-BE32-E72D297353CC}">
              <c16:uniqueId val="{00000000-79EE-4B63-AD8A-0C5A4B924FD5}"/>
            </c:ext>
          </c:extLst>
        </c:ser>
        <c:dLbls>
          <c:showLegendKey val="0"/>
          <c:showVal val="0"/>
          <c:showCatName val="0"/>
          <c:showSerName val="0"/>
          <c:showPercent val="0"/>
          <c:showBubbleSize val="0"/>
        </c:dLbls>
        <c:gapWidth val="150"/>
        <c:axId val="42826752"/>
        <c:axId val="4283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18.2</c:v>
                </c:pt>
                <c:pt idx="1">
                  <c:v>17.5</c:v>
                </c:pt>
                <c:pt idx="2">
                  <c:v>14.3</c:v>
                </c:pt>
                <c:pt idx="3">
                  <c:v>11.8</c:v>
                </c:pt>
                <c:pt idx="4">
                  <c:v>8.6</c:v>
                </c:pt>
              </c:numCache>
            </c:numRef>
          </c:val>
          <c:smooth val="0"/>
          <c:extLst xmlns:c16r2="http://schemas.microsoft.com/office/drawing/2015/06/chart">
            <c:ext xmlns:c16="http://schemas.microsoft.com/office/drawing/2014/chart" uri="{C3380CC4-5D6E-409C-BE32-E72D297353CC}">
              <c16:uniqueId val="{00000001-79EE-4B63-AD8A-0C5A4B924FD5}"/>
            </c:ext>
          </c:extLst>
        </c:ser>
        <c:dLbls>
          <c:showLegendKey val="0"/>
          <c:showVal val="0"/>
          <c:showCatName val="0"/>
          <c:showSerName val="0"/>
          <c:showPercent val="0"/>
          <c:showBubbleSize val="0"/>
        </c:dLbls>
        <c:marker val="1"/>
        <c:smooth val="0"/>
        <c:axId val="42826752"/>
        <c:axId val="42837120"/>
      </c:lineChart>
      <c:dateAx>
        <c:axId val="42826752"/>
        <c:scaling>
          <c:orientation val="minMax"/>
        </c:scaling>
        <c:delete val="1"/>
        <c:axPos val="b"/>
        <c:numFmt formatCode="ge" sourceLinked="1"/>
        <c:majorTickMark val="none"/>
        <c:minorTickMark val="none"/>
        <c:tickLblPos val="none"/>
        <c:crossAx val="42837120"/>
        <c:crosses val="autoZero"/>
        <c:auto val="1"/>
        <c:lblOffset val="100"/>
        <c:baseTimeUnit val="years"/>
      </c:dateAx>
      <c:valAx>
        <c:axId val="42837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826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16388</c:v>
                </c:pt>
                <c:pt idx="1">
                  <c:v>23715</c:v>
                </c:pt>
                <c:pt idx="2">
                  <c:v>10293</c:v>
                </c:pt>
                <c:pt idx="3">
                  <c:v>10184</c:v>
                </c:pt>
                <c:pt idx="4">
                  <c:v>15080</c:v>
                </c:pt>
              </c:numCache>
            </c:numRef>
          </c:val>
          <c:extLst xmlns:c16r2="http://schemas.microsoft.com/office/drawing/2015/06/chart">
            <c:ext xmlns:c16="http://schemas.microsoft.com/office/drawing/2014/chart" uri="{C3380CC4-5D6E-409C-BE32-E72D297353CC}">
              <c16:uniqueId val="{00000000-1F78-4A9E-97E7-40699E1D2F2E}"/>
            </c:ext>
          </c:extLst>
        </c:ser>
        <c:dLbls>
          <c:showLegendKey val="0"/>
          <c:showVal val="0"/>
          <c:showCatName val="0"/>
          <c:showSerName val="0"/>
          <c:showPercent val="0"/>
          <c:showBubbleSize val="0"/>
        </c:dLbls>
        <c:gapWidth val="150"/>
        <c:axId val="42945152"/>
        <c:axId val="4295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37843</c:v>
                </c:pt>
                <c:pt idx="1">
                  <c:v>36318</c:v>
                </c:pt>
                <c:pt idx="2">
                  <c:v>37745</c:v>
                </c:pt>
                <c:pt idx="3">
                  <c:v>35151</c:v>
                </c:pt>
                <c:pt idx="4">
                  <c:v>29367</c:v>
                </c:pt>
              </c:numCache>
            </c:numRef>
          </c:val>
          <c:smooth val="0"/>
          <c:extLst xmlns:c16r2="http://schemas.microsoft.com/office/drawing/2015/06/chart">
            <c:ext xmlns:c16="http://schemas.microsoft.com/office/drawing/2014/chart" uri="{C3380CC4-5D6E-409C-BE32-E72D297353CC}">
              <c16:uniqueId val="{00000001-1F78-4A9E-97E7-40699E1D2F2E}"/>
            </c:ext>
          </c:extLst>
        </c:ser>
        <c:dLbls>
          <c:showLegendKey val="0"/>
          <c:showVal val="0"/>
          <c:showCatName val="0"/>
          <c:showSerName val="0"/>
          <c:showPercent val="0"/>
          <c:showBubbleSize val="0"/>
        </c:dLbls>
        <c:marker val="1"/>
        <c:smooth val="0"/>
        <c:axId val="42945152"/>
        <c:axId val="42951424"/>
      </c:lineChart>
      <c:dateAx>
        <c:axId val="42945152"/>
        <c:scaling>
          <c:orientation val="minMax"/>
        </c:scaling>
        <c:delete val="1"/>
        <c:axPos val="b"/>
        <c:numFmt formatCode="ge" sourceLinked="1"/>
        <c:majorTickMark val="none"/>
        <c:minorTickMark val="none"/>
        <c:tickLblPos val="none"/>
        <c:crossAx val="42951424"/>
        <c:crosses val="autoZero"/>
        <c:auto val="1"/>
        <c:lblOffset val="100"/>
        <c:baseTimeUnit val="years"/>
      </c:dateAx>
      <c:valAx>
        <c:axId val="42951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945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Q52" zoomScale="85" zoomScaleNormal="85"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埼玉県草加市　シティパーキングアコス</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23112</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113</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27</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474</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51" t="s">
        <v>124</v>
      </c>
      <c r="NE15" s="152"/>
      <c r="NF15" s="152"/>
      <c r="NG15" s="152"/>
      <c r="NH15" s="152"/>
      <c r="NI15" s="152"/>
      <c r="NJ15" s="152"/>
      <c r="NK15" s="152"/>
      <c r="NL15" s="152"/>
      <c r="NM15" s="152"/>
      <c r="NN15" s="152"/>
      <c r="NO15" s="152"/>
      <c r="NP15" s="152"/>
      <c r="NQ15" s="152"/>
      <c r="NR15" s="15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51"/>
      <c r="NE16" s="152"/>
      <c r="NF16" s="152"/>
      <c r="NG16" s="152"/>
      <c r="NH16" s="152"/>
      <c r="NI16" s="152"/>
      <c r="NJ16" s="152"/>
      <c r="NK16" s="152"/>
      <c r="NL16" s="152"/>
      <c r="NM16" s="152"/>
      <c r="NN16" s="152"/>
      <c r="NO16" s="152"/>
      <c r="NP16" s="152"/>
      <c r="NQ16" s="152"/>
      <c r="NR16" s="15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51"/>
      <c r="NE17" s="152"/>
      <c r="NF17" s="152"/>
      <c r="NG17" s="152"/>
      <c r="NH17" s="152"/>
      <c r="NI17" s="152"/>
      <c r="NJ17" s="152"/>
      <c r="NK17" s="152"/>
      <c r="NL17" s="152"/>
      <c r="NM17" s="152"/>
      <c r="NN17" s="152"/>
      <c r="NO17" s="152"/>
      <c r="NP17" s="152"/>
      <c r="NQ17" s="152"/>
      <c r="NR17" s="15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51"/>
      <c r="NE18" s="152"/>
      <c r="NF18" s="152"/>
      <c r="NG18" s="152"/>
      <c r="NH18" s="152"/>
      <c r="NI18" s="152"/>
      <c r="NJ18" s="152"/>
      <c r="NK18" s="152"/>
      <c r="NL18" s="152"/>
      <c r="NM18" s="152"/>
      <c r="NN18" s="152"/>
      <c r="NO18" s="152"/>
      <c r="NP18" s="152"/>
      <c r="NQ18" s="152"/>
      <c r="NR18" s="15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51"/>
      <c r="NE19" s="152"/>
      <c r="NF19" s="152"/>
      <c r="NG19" s="152"/>
      <c r="NH19" s="152"/>
      <c r="NI19" s="152"/>
      <c r="NJ19" s="152"/>
      <c r="NK19" s="152"/>
      <c r="NL19" s="152"/>
      <c r="NM19" s="152"/>
      <c r="NN19" s="152"/>
      <c r="NO19" s="152"/>
      <c r="NP19" s="152"/>
      <c r="NQ19" s="152"/>
      <c r="NR19" s="15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51"/>
      <c r="NE20" s="152"/>
      <c r="NF20" s="152"/>
      <c r="NG20" s="152"/>
      <c r="NH20" s="152"/>
      <c r="NI20" s="152"/>
      <c r="NJ20" s="152"/>
      <c r="NK20" s="152"/>
      <c r="NL20" s="152"/>
      <c r="NM20" s="152"/>
      <c r="NN20" s="152"/>
      <c r="NO20" s="152"/>
      <c r="NP20" s="152"/>
      <c r="NQ20" s="152"/>
      <c r="NR20" s="15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51"/>
      <c r="NE21" s="152"/>
      <c r="NF21" s="152"/>
      <c r="NG21" s="152"/>
      <c r="NH21" s="152"/>
      <c r="NI21" s="152"/>
      <c r="NJ21" s="152"/>
      <c r="NK21" s="152"/>
      <c r="NL21" s="152"/>
      <c r="NM21" s="152"/>
      <c r="NN21" s="152"/>
      <c r="NO21" s="152"/>
      <c r="NP21" s="152"/>
      <c r="NQ21" s="152"/>
      <c r="NR21" s="15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51"/>
      <c r="NE22" s="152"/>
      <c r="NF22" s="152"/>
      <c r="NG22" s="152"/>
      <c r="NH22" s="152"/>
      <c r="NI22" s="152"/>
      <c r="NJ22" s="152"/>
      <c r="NK22" s="152"/>
      <c r="NL22" s="152"/>
      <c r="NM22" s="152"/>
      <c r="NN22" s="152"/>
      <c r="NO22" s="152"/>
      <c r="NP22" s="152"/>
      <c r="NQ22" s="152"/>
      <c r="NR22" s="15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51"/>
      <c r="NE23" s="152"/>
      <c r="NF23" s="152"/>
      <c r="NG23" s="152"/>
      <c r="NH23" s="152"/>
      <c r="NI23" s="152"/>
      <c r="NJ23" s="152"/>
      <c r="NK23" s="152"/>
      <c r="NL23" s="152"/>
      <c r="NM23" s="152"/>
      <c r="NN23" s="152"/>
      <c r="NO23" s="152"/>
      <c r="NP23" s="152"/>
      <c r="NQ23" s="152"/>
      <c r="NR23" s="15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51"/>
      <c r="NE24" s="152"/>
      <c r="NF24" s="152"/>
      <c r="NG24" s="152"/>
      <c r="NH24" s="152"/>
      <c r="NI24" s="152"/>
      <c r="NJ24" s="152"/>
      <c r="NK24" s="152"/>
      <c r="NL24" s="152"/>
      <c r="NM24" s="152"/>
      <c r="NN24" s="152"/>
      <c r="NO24" s="152"/>
      <c r="NP24" s="152"/>
      <c r="NQ24" s="152"/>
      <c r="NR24" s="15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51"/>
      <c r="NE25" s="152"/>
      <c r="NF25" s="152"/>
      <c r="NG25" s="152"/>
      <c r="NH25" s="152"/>
      <c r="NI25" s="152"/>
      <c r="NJ25" s="152"/>
      <c r="NK25" s="152"/>
      <c r="NL25" s="152"/>
      <c r="NM25" s="152"/>
      <c r="NN25" s="152"/>
      <c r="NO25" s="152"/>
      <c r="NP25" s="152"/>
      <c r="NQ25" s="152"/>
      <c r="NR25" s="15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51"/>
      <c r="NE26" s="152"/>
      <c r="NF26" s="152"/>
      <c r="NG26" s="152"/>
      <c r="NH26" s="152"/>
      <c r="NI26" s="152"/>
      <c r="NJ26" s="152"/>
      <c r="NK26" s="152"/>
      <c r="NL26" s="152"/>
      <c r="NM26" s="152"/>
      <c r="NN26" s="152"/>
      <c r="NO26" s="152"/>
      <c r="NP26" s="152"/>
      <c r="NQ26" s="152"/>
      <c r="NR26" s="15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51"/>
      <c r="NE27" s="152"/>
      <c r="NF27" s="152"/>
      <c r="NG27" s="152"/>
      <c r="NH27" s="152"/>
      <c r="NI27" s="152"/>
      <c r="NJ27" s="152"/>
      <c r="NK27" s="152"/>
      <c r="NL27" s="152"/>
      <c r="NM27" s="152"/>
      <c r="NN27" s="152"/>
      <c r="NO27" s="152"/>
      <c r="NP27" s="152"/>
      <c r="NQ27" s="152"/>
      <c r="NR27" s="15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51"/>
      <c r="NE28" s="152"/>
      <c r="NF28" s="152"/>
      <c r="NG28" s="152"/>
      <c r="NH28" s="152"/>
      <c r="NI28" s="152"/>
      <c r="NJ28" s="152"/>
      <c r="NK28" s="152"/>
      <c r="NL28" s="152"/>
      <c r="NM28" s="152"/>
      <c r="NN28" s="152"/>
      <c r="NO28" s="152"/>
      <c r="NP28" s="152"/>
      <c r="NQ28" s="152"/>
      <c r="NR28" s="15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51"/>
      <c r="NE29" s="152"/>
      <c r="NF29" s="152"/>
      <c r="NG29" s="152"/>
      <c r="NH29" s="152"/>
      <c r="NI29" s="152"/>
      <c r="NJ29" s="152"/>
      <c r="NK29" s="152"/>
      <c r="NL29" s="152"/>
      <c r="NM29" s="152"/>
      <c r="NN29" s="152"/>
      <c r="NO29" s="152"/>
      <c r="NP29" s="152"/>
      <c r="NQ29" s="152"/>
      <c r="NR29" s="153"/>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51"/>
      <c r="NE30" s="152"/>
      <c r="NF30" s="152"/>
      <c r="NG30" s="152"/>
      <c r="NH30" s="152"/>
      <c r="NI30" s="152"/>
      <c r="NJ30" s="152"/>
      <c r="NK30" s="152"/>
      <c r="NL30" s="152"/>
      <c r="NM30" s="152"/>
      <c r="NN30" s="152"/>
      <c r="NO30" s="152"/>
      <c r="NP30" s="152"/>
      <c r="NQ30" s="152"/>
      <c r="NR30" s="153"/>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107.9</v>
      </c>
      <c r="V31" s="110"/>
      <c r="W31" s="110"/>
      <c r="X31" s="110"/>
      <c r="Y31" s="110"/>
      <c r="Z31" s="110"/>
      <c r="AA31" s="110"/>
      <c r="AB31" s="110"/>
      <c r="AC31" s="110"/>
      <c r="AD31" s="110"/>
      <c r="AE31" s="110"/>
      <c r="AF31" s="110"/>
      <c r="AG31" s="110"/>
      <c r="AH31" s="110"/>
      <c r="AI31" s="110"/>
      <c r="AJ31" s="110"/>
      <c r="AK31" s="110"/>
      <c r="AL31" s="110"/>
      <c r="AM31" s="110"/>
      <c r="AN31" s="110">
        <f>データ!Z7</f>
        <v>111.2</v>
      </c>
      <c r="AO31" s="110"/>
      <c r="AP31" s="110"/>
      <c r="AQ31" s="110"/>
      <c r="AR31" s="110"/>
      <c r="AS31" s="110"/>
      <c r="AT31" s="110"/>
      <c r="AU31" s="110"/>
      <c r="AV31" s="110"/>
      <c r="AW31" s="110"/>
      <c r="AX31" s="110"/>
      <c r="AY31" s="110"/>
      <c r="AZ31" s="110"/>
      <c r="BA31" s="110"/>
      <c r="BB31" s="110"/>
      <c r="BC31" s="110"/>
      <c r="BD31" s="110"/>
      <c r="BE31" s="110"/>
      <c r="BF31" s="110"/>
      <c r="BG31" s="110">
        <f>データ!AA7</f>
        <v>104.5</v>
      </c>
      <c r="BH31" s="110"/>
      <c r="BI31" s="110"/>
      <c r="BJ31" s="110"/>
      <c r="BK31" s="110"/>
      <c r="BL31" s="110"/>
      <c r="BM31" s="110"/>
      <c r="BN31" s="110"/>
      <c r="BO31" s="110"/>
      <c r="BP31" s="110"/>
      <c r="BQ31" s="110"/>
      <c r="BR31" s="110"/>
      <c r="BS31" s="110"/>
      <c r="BT31" s="110"/>
      <c r="BU31" s="110"/>
      <c r="BV31" s="110"/>
      <c r="BW31" s="110"/>
      <c r="BX31" s="110"/>
      <c r="BY31" s="110"/>
      <c r="BZ31" s="110">
        <f>データ!AB7</f>
        <v>104.8</v>
      </c>
      <c r="CA31" s="110"/>
      <c r="CB31" s="110"/>
      <c r="CC31" s="110"/>
      <c r="CD31" s="110"/>
      <c r="CE31" s="110"/>
      <c r="CF31" s="110"/>
      <c r="CG31" s="110"/>
      <c r="CH31" s="110"/>
      <c r="CI31" s="110"/>
      <c r="CJ31" s="110"/>
      <c r="CK31" s="110"/>
      <c r="CL31" s="110"/>
      <c r="CM31" s="110"/>
      <c r="CN31" s="110"/>
      <c r="CO31" s="110"/>
      <c r="CP31" s="110"/>
      <c r="CQ31" s="110"/>
      <c r="CR31" s="110"/>
      <c r="CS31" s="110">
        <f>データ!AC7</f>
        <v>144.69999999999999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275.10000000000002</v>
      </c>
      <c r="JD31" s="81"/>
      <c r="JE31" s="81"/>
      <c r="JF31" s="81"/>
      <c r="JG31" s="81"/>
      <c r="JH31" s="81"/>
      <c r="JI31" s="81"/>
      <c r="JJ31" s="81"/>
      <c r="JK31" s="81"/>
      <c r="JL31" s="81"/>
      <c r="JM31" s="81"/>
      <c r="JN31" s="81"/>
      <c r="JO31" s="81"/>
      <c r="JP31" s="81"/>
      <c r="JQ31" s="81"/>
      <c r="JR31" s="81"/>
      <c r="JS31" s="81"/>
      <c r="JT31" s="81"/>
      <c r="JU31" s="82"/>
      <c r="JV31" s="80">
        <f>データ!DL7</f>
        <v>276.8</v>
      </c>
      <c r="JW31" s="81"/>
      <c r="JX31" s="81"/>
      <c r="JY31" s="81"/>
      <c r="JZ31" s="81"/>
      <c r="KA31" s="81"/>
      <c r="KB31" s="81"/>
      <c r="KC31" s="81"/>
      <c r="KD31" s="81"/>
      <c r="KE31" s="81"/>
      <c r="KF31" s="81"/>
      <c r="KG31" s="81"/>
      <c r="KH31" s="81"/>
      <c r="KI31" s="81"/>
      <c r="KJ31" s="81"/>
      <c r="KK31" s="81"/>
      <c r="KL31" s="81"/>
      <c r="KM31" s="81"/>
      <c r="KN31" s="82"/>
      <c r="KO31" s="80">
        <f>データ!DM7</f>
        <v>269.60000000000002</v>
      </c>
      <c r="KP31" s="81"/>
      <c r="KQ31" s="81"/>
      <c r="KR31" s="81"/>
      <c r="KS31" s="81"/>
      <c r="KT31" s="81"/>
      <c r="KU31" s="81"/>
      <c r="KV31" s="81"/>
      <c r="KW31" s="81"/>
      <c r="KX31" s="81"/>
      <c r="KY31" s="81"/>
      <c r="KZ31" s="81"/>
      <c r="LA31" s="81"/>
      <c r="LB31" s="81"/>
      <c r="LC31" s="81"/>
      <c r="LD31" s="81"/>
      <c r="LE31" s="81"/>
      <c r="LF31" s="81"/>
      <c r="LG31" s="82"/>
      <c r="LH31" s="80">
        <f>データ!DN7</f>
        <v>275.10000000000002</v>
      </c>
      <c r="LI31" s="81"/>
      <c r="LJ31" s="81"/>
      <c r="LK31" s="81"/>
      <c r="LL31" s="81"/>
      <c r="LM31" s="81"/>
      <c r="LN31" s="81"/>
      <c r="LO31" s="81"/>
      <c r="LP31" s="81"/>
      <c r="LQ31" s="81"/>
      <c r="LR31" s="81"/>
      <c r="LS31" s="81"/>
      <c r="LT31" s="81"/>
      <c r="LU31" s="81"/>
      <c r="LV31" s="81"/>
      <c r="LW31" s="81"/>
      <c r="LX31" s="81"/>
      <c r="LY31" s="81"/>
      <c r="LZ31" s="82"/>
      <c r="MA31" s="80">
        <f>データ!DO7</f>
        <v>280.39999999999998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110.9</v>
      </c>
      <c r="V32" s="110"/>
      <c r="W32" s="110"/>
      <c r="X32" s="110"/>
      <c r="Y32" s="110"/>
      <c r="Z32" s="110"/>
      <c r="AA32" s="110"/>
      <c r="AB32" s="110"/>
      <c r="AC32" s="110"/>
      <c r="AD32" s="110"/>
      <c r="AE32" s="110"/>
      <c r="AF32" s="110"/>
      <c r="AG32" s="110"/>
      <c r="AH32" s="110"/>
      <c r="AI32" s="110"/>
      <c r="AJ32" s="110"/>
      <c r="AK32" s="110"/>
      <c r="AL32" s="110"/>
      <c r="AM32" s="110"/>
      <c r="AN32" s="110">
        <f>データ!AE7</f>
        <v>113.4</v>
      </c>
      <c r="AO32" s="110"/>
      <c r="AP32" s="110"/>
      <c r="AQ32" s="110"/>
      <c r="AR32" s="110"/>
      <c r="AS32" s="110"/>
      <c r="AT32" s="110"/>
      <c r="AU32" s="110"/>
      <c r="AV32" s="110"/>
      <c r="AW32" s="110"/>
      <c r="AX32" s="110"/>
      <c r="AY32" s="110"/>
      <c r="AZ32" s="110"/>
      <c r="BA32" s="110"/>
      <c r="BB32" s="110"/>
      <c r="BC32" s="110"/>
      <c r="BD32" s="110"/>
      <c r="BE32" s="110"/>
      <c r="BF32" s="110"/>
      <c r="BG32" s="110">
        <f>データ!AF7</f>
        <v>191.4</v>
      </c>
      <c r="BH32" s="110"/>
      <c r="BI32" s="110"/>
      <c r="BJ32" s="110"/>
      <c r="BK32" s="110"/>
      <c r="BL32" s="110"/>
      <c r="BM32" s="110"/>
      <c r="BN32" s="110"/>
      <c r="BO32" s="110"/>
      <c r="BP32" s="110"/>
      <c r="BQ32" s="110"/>
      <c r="BR32" s="110"/>
      <c r="BS32" s="110"/>
      <c r="BT32" s="110"/>
      <c r="BU32" s="110"/>
      <c r="BV32" s="110"/>
      <c r="BW32" s="110"/>
      <c r="BX32" s="110"/>
      <c r="BY32" s="110"/>
      <c r="BZ32" s="110">
        <f>データ!AG7</f>
        <v>141.30000000000001</v>
      </c>
      <c r="CA32" s="110"/>
      <c r="CB32" s="110"/>
      <c r="CC32" s="110"/>
      <c r="CD32" s="110"/>
      <c r="CE32" s="110"/>
      <c r="CF32" s="110"/>
      <c r="CG32" s="110"/>
      <c r="CH32" s="110"/>
      <c r="CI32" s="110"/>
      <c r="CJ32" s="110"/>
      <c r="CK32" s="110"/>
      <c r="CL32" s="110"/>
      <c r="CM32" s="110"/>
      <c r="CN32" s="110"/>
      <c r="CO32" s="110"/>
      <c r="CP32" s="110"/>
      <c r="CQ32" s="110"/>
      <c r="CR32" s="110"/>
      <c r="CS32" s="110">
        <f>データ!AH7</f>
        <v>128.30000000000001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10</v>
      </c>
      <c r="EM32" s="110"/>
      <c r="EN32" s="110"/>
      <c r="EO32" s="110"/>
      <c r="EP32" s="110"/>
      <c r="EQ32" s="110"/>
      <c r="ER32" s="110"/>
      <c r="ES32" s="110"/>
      <c r="ET32" s="110"/>
      <c r="EU32" s="110"/>
      <c r="EV32" s="110"/>
      <c r="EW32" s="110"/>
      <c r="EX32" s="110"/>
      <c r="EY32" s="110"/>
      <c r="EZ32" s="110"/>
      <c r="FA32" s="110"/>
      <c r="FB32" s="110"/>
      <c r="FC32" s="110"/>
      <c r="FD32" s="110"/>
      <c r="FE32" s="110">
        <f>データ!AP7</f>
        <v>9.5</v>
      </c>
      <c r="FF32" s="110"/>
      <c r="FG32" s="110"/>
      <c r="FH32" s="110"/>
      <c r="FI32" s="110"/>
      <c r="FJ32" s="110"/>
      <c r="FK32" s="110"/>
      <c r="FL32" s="110"/>
      <c r="FM32" s="110"/>
      <c r="FN32" s="110"/>
      <c r="FO32" s="110"/>
      <c r="FP32" s="110"/>
      <c r="FQ32" s="110"/>
      <c r="FR32" s="110"/>
      <c r="FS32" s="110"/>
      <c r="FT32" s="110"/>
      <c r="FU32" s="110"/>
      <c r="FV32" s="110"/>
      <c r="FW32" s="110"/>
      <c r="FX32" s="110">
        <f>データ!AQ7</f>
        <v>15.1</v>
      </c>
      <c r="FY32" s="110"/>
      <c r="FZ32" s="110"/>
      <c r="GA32" s="110"/>
      <c r="GB32" s="110"/>
      <c r="GC32" s="110"/>
      <c r="GD32" s="110"/>
      <c r="GE32" s="110"/>
      <c r="GF32" s="110"/>
      <c r="GG32" s="110"/>
      <c r="GH32" s="110"/>
      <c r="GI32" s="110"/>
      <c r="GJ32" s="110"/>
      <c r="GK32" s="110"/>
      <c r="GL32" s="110"/>
      <c r="GM32" s="110"/>
      <c r="GN32" s="110"/>
      <c r="GO32" s="110"/>
      <c r="GP32" s="110"/>
      <c r="GQ32" s="110">
        <f>データ!AR7</f>
        <v>15</v>
      </c>
      <c r="GR32" s="110"/>
      <c r="GS32" s="110"/>
      <c r="GT32" s="110"/>
      <c r="GU32" s="110"/>
      <c r="GV32" s="110"/>
      <c r="GW32" s="110"/>
      <c r="GX32" s="110"/>
      <c r="GY32" s="110"/>
      <c r="GZ32" s="110"/>
      <c r="HA32" s="110"/>
      <c r="HB32" s="110"/>
      <c r="HC32" s="110"/>
      <c r="HD32" s="110"/>
      <c r="HE32" s="110"/>
      <c r="HF32" s="110"/>
      <c r="HG32" s="110"/>
      <c r="HH32" s="110"/>
      <c r="HI32" s="110"/>
      <c r="HJ32" s="110">
        <f>データ!AS7</f>
        <v>10.5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182.5</v>
      </c>
      <c r="JD32" s="81"/>
      <c r="JE32" s="81"/>
      <c r="JF32" s="81"/>
      <c r="JG32" s="81"/>
      <c r="JH32" s="81"/>
      <c r="JI32" s="81"/>
      <c r="JJ32" s="81"/>
      <c r="JK32" s="81"/>
      <c r="JL32" s="81"/>
      <c r="JM32" s="81"/>
      <c r="JN32" s="81"/>
      <c r="JO32" s="81"/>
      <c r="JP32" s="81"/>
      <c r="JQ32" s="81"/>
      <c r="JR32" s="81"/>
      <c r="JS32" s="81"/>
      <c r="JT32" s="81"/>
      <c r="JU32" s="82"/>
      <c r="JV32" s="80">
        <f>データ!DQ7</f>
        <v>185.2</v>
      </c>
      <c r="JW32" s="81"/>
      <c r="JX32" s="81"/>
      <c r="JY32" s="81"/>
      <c r="JZ32" s="81"/>
      <c r="KA32" s="81"/>
      <c r="KB32" s="81"/>
      <c r="KC32" s="81"/>
      <c r="KD32" s="81"/>
      <c r="KE32" s="81"/>
      <c r="KF32" s="81"/>
      <c r="KG32" s="81"/>
      <c r="KH32" s="81"/>
      <c r="KI32" s="81"/>
      <c r="KJ32" s="81"/>
      <c r="KK32" s="81"/>
      <c r="KL32" s="81"/>
      <c r="KM32" s="81"/>
      <c r="KN32" s="82"/>
      <c r="KO32" s="80">
        <f>データ!DR7</f>
        <v>184.1</v>
      </c>
      <c r="KP32" s="81"/>
      <c r="KQ32" s="81"/>
      <c r="KR32" s="81"/>
      <c r="KS32" s="81"/>
      <c r="KT32" s="81"/>
      <c r="KU32" s="81"/>
      <c r="KV32" s="81"/>
      <c r="KW32" s="81"/>
      <c r="KX32" s="81"/>
      <c r="KY32" s="81"/>
      <c r="KZ32" s="81"/>
      <c r="LA32" s="81"/>
      <c r="LB32" s="81"/>
      <c r="LC32" s="81"/>
      <c r="LD32" s="81"/>
      <c r="LE32" s="81"/>
      <c r="LF32" s="81"/>
      <c r="LG32" s="82"/>
      <c r="LH32" s="80">
        <f>データ!DS7</f>
        <v>186.8</v>
      </c>
      <c r="LI32" s="81"/>
      <c r="LJ32" s="81"/>
      <c r="LK32" s="81"/>
      <c r="LL32" s="81"/>
      <c r="LM32" s="81"/>
      <c r="LN32" s="81"/>
      <c r="LO32" s="81"/>
      <c r="LP32" s="81"/>
      <c r="LQ32" s="81"/>
      <c r="LR32" s="81"/>
      <c r="LS32" s="81"/>
      <c r="LT32" s="81"/>
      <c r="LU32" s="81"/>
      <c r="LV32" s="81"/>
      <c r="LW32" s="81"/>
      <c r="LX32" s="81"/>
      <c r="LY32" s="81"/>
      <c r="LZ32" s="82"/>
      <c r="MA32" s="80">
        <f>データ!DT7</f>
        <v>181.6</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123</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125</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7.3</v>
      </c>
      <c r="EM52" s="110"/>
      <c r="EN52" s="110"/>
      <c r="EO52" s="110"/>
      <c r="EP52" s="110"/>
      <c r="EQ52" s="110"/>
      <c r="ER52" s="110"/>
      <c r="ES52" s="110"/>
      <c r="ET52" s="110"/>
      <c r="EU52" s="110"/>
      <c r="EV52" s="110"/>
      <c r="EW52" s="110"/>
      <c r="EX52" s="110"/>
      <c r="EY52" s="110"/>
      <c r="EZ52" s="110"/>
      <c r="FA52" s="110"/>
      <c r="FB52" s="110"/>
      <c r="FC52" s="110"/>
      <c r="FD52" s="110"/>
      <c r="FE52" s="110">
        <f>データ!BG7</f>
        <v>10.1</v>
      </c>
      <c r="FF52" s="110"/>
      <c r="FG52" s="110"/>
      <c r="FH52" s="110"/>
      <c r="FI52" s="110"/>
      <c r="FJ52" s="110"/>
      <c r="FK52" s="110"/>
      <c r="FL52" s="110"/>
      <c r="FM52" s="110"/>
      <c r="FN52" s="110"/>
      <c r="FO52" s="110"/>
      <c r="FP52" s="110"/>
      <c r="FQ52" s="110"/>
      <c r="FR52" s="110"/>
      <c r="FS52" s="110"/>
      <c r="FT52" s="110"/>
      <c r="FU52" s="110"/>
      <c r="FV52" s="110"/>
      <c r="FW52" s="110"/>
      <c r="FX52" s="110">
        <f>データ!BH7</f>
        <v>4.3</v>
      </c>
      <c r="FY52" s="110"/>
      <c r="FZ52" s="110"/>
      <c r="GA52" s="110"/>
      <c r="GB52" s="110"/>
      <c r="GC52" s="110"/>
      <c r="GD52" s="110"/>
      <c r="GE52" s="110"/>
      <c r="GF52" s="110"/>
      <c r="GG52" s="110"/>
      <c r="GH52" s="110"/>
      <c r="GI52" s="110"/>
      <c r="GJ52" s="110"/>
      <c r="GK52" s="110"/>
      <c r="GL52" s="110"/>
      <c r="GM52" s="110"/>
      <c r="GN52" s="110"/>
      <c r="GO52" s="110"/>
      <c r="GP52" s="110"/>
      <c r="GQ52" s="110">
        <f>データ!BI7</f>
        <v>4.5999999999999996</v>
      </c>
      <c r="GR52" s="110"/>
      <c r="GS52" s="110"/>
      <c r="GT52" s="110"/>
      <c r="GU52" s="110"/>
      <c r="GV52" s="110"/>
      <c r="GW52" s="110"/>
      <c r="GX52" s="110"/>
      <c r="GY52" s="110"/>
      <c r="GZ52" s="110"/>
      <c r="HA52" s="110"/>
      <c r="HB52" s="110"/>
      <c r="HC52" s="110"/>
      <c r="HD52" s="110"/>
      <c r="HE52" s="110"/>
      <c r="HF52" s="110"/>
      <c r="HG52" s="110"/>
      <c r="HH52" s="110"/>
      <c r="HI52" s="110"/>
      <c r="HJ52" s="110">
        <f>データ!BJ7</f>
        <v>30.9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16388</v>
      </c>
      <c r="JD52" s="106"/>
      <c r="JE52" s="106"/>
      <c r="JF52" s="106"/>
      <c r="JG52" s="106"/>
      <c r="JH52" s="106"/>
      <c r="JI52" s="106"/>
      <c r="JJ52" s="106"/>
      <c r="JK52" s="106"/>
      <c r="JL52" s="106"/>
      <c r="JM52" s="106"/>
      <c r="JN52" s="106"/>
      <c r="JO52" s="106"/>
      <c r="JP52" s="106"/>
      <c r="JQ52" s="106"/>
      <c r="JR52" s="106"/>
      <c r="JS52" s="106"/>
      <c r="JT52" s="106"/>
      <c r="JU52" s="106"/>
      <c r="JV52" s="106">
        <f>データ!BR7</f>
        <v>23715</v>
      </c>
      <c r="JW52" s="106"/>
      <c r="JX52" s="106"/>
      <c r="JY52" s="106"/>
      <c r="JZ52" s="106"/>
      <c r="KA52" s="106"/>
      <c r="KB52" s="106"/>
      <c r="KC52" s="106"/>
      <c r="KD52" s="106"/>
      <c r="KE52" s="106"/>
      <c r="KF52" s="106"/>
      <c r="KG52" s="106"/>
      <c r="KH52" s="106"/>
      <c r="KI52" s="106"/>
      <c r="KJ52" s="106"/>
      <c r="KK52" s="106"/>
      <c r="KL52" s="106"/>
      <c r="KM52" s="106"/>
      <c r="KN52" s="106"/>
      <c r="KO52" s="106">
        <f>データ!BS7</f>
        <v>10293</v>
      </c>
      <c r="KP52" s="106"/>
      <c r="KQ52" s="106"/>
      <c r="KR52" s="106"/>
      <c r="KS52" s="106"/>
      <c r="KT52" s="106"/>
      <c r="KU52" s="106"/>
      <c r="KV52" s="106"/>
      <c r="KW52" s="106"/>
      <c r="KX52" s="106"/>
      <c r="KY52" s="106"/>
      <c r="KZ52" s="106"/>
      <c r="LA52" s="106"/>
      <c r="LB52" s="106"/>
      <c r="LC52" s="106"/>
      <c r="LD52" s="106"/>
      <c r="LE52" s="106"/>
      <c r="LF52" s="106"/>
      <c r="LG52" s="106"/>
      <c r="LH52" s="106">
        <f>データ!BT7</f>
        <v>10184</v>
      </c>
      <c r="LI52" s="106"/>
      <c r="LJ52" s="106"/>
      <c r="LK52" s="106"/>
      <c r="LL52" s="106"/>
      <c r="LM52" s="106"/>
      <c r="LN52" s="106"/>
      <c r="LO52" s="106"/>
      <c r="LP52" s="106"/>
      <c r="LQ52" s="106"/>
      <c r="LR52" s="106"/>
      <c r="LS52" s="106"/>
      <c r="LT52" s="106"/>
      <c r="LU52" s="106"/>
      <c r="LV52" s="106"/>
      <c r="LW52" s="106"/>
      <c r="LX52" s="106"/>
      <c r="LY52" s="106"/>
      <c r="LZ52" s="106"/>
      <c r="MA52" s="106">
        <f>データ!BU7</f>
        <v>15080</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202</v>
      </c>
      <c r="V53" s="106"/>
      <c r="W53" s="106"/>
      <c r="X53" s="106"/>
      <c r="Y53" s="106"/>
      <c r="Z53" s="106"/>
      <c r="AA53" s="106"/>
      <c r="AB53" s="106"/>
      <c r="AC53" s="106"/>
      <c r="AD53" s="106"/>
      <c r="AE53" s="106"/>
      <c r="AF53" s="106"/>
      <c r="AG53" s="106"/>
      <c r="AH53" s="106"/>
      <c r="AI53" s="106"/>
      <c r="AJ53" s="106"/>
      <c r="AK53" s="106"/>
      <c r="AL53" s="106"/>
      <c r="AM53" s="106"/>
      <c r="AN53" s="106">
        <f>データ!BA7</f>
        <v>177</v>
      </c>
      <c r="AO53" s="106"/>
      <c r="AP53" s="106"/>
      <c r="AQ53" s="106"/>
      <c r="AR53" s="106"/>
      <c r="AS53" s="106"/>
      <c r="AT53" s="106"/>
      <c r="AU53" s="106"/>
      <c r="AV53" s="106"/>
      <c r="AW53" s="106"/>
      <c r="AX53" s="106"/>
      <c r="AY53" s="106"/>
      <c r="AZ53" s="106"/>
      <c r="BA53" s="106"/>
      <c r="BB53" s="106"/>
      <c r="BC53" s="106"/>
      <c r="BD53" s="106"/>
      <c r="BE53" s="106"/>
      <c r="BF53" s="106"/>
      <c r="BG53" s="106">
        <f>データ!BB7</f>
        <v>145</v>
      </c>
      <c r="BH53" s="106"/>
      <c r="BI53" s="106"/>
      <c r="BJ53" s="106"/>
      <c r="BK53" s="106"/>
      <c r="BL53" s="106"/>
      <c r="BM53" s="106"/>
      <c r="BN53" s="106"/>
      <c r="BO53" s="106"/>
      <c r="BP53" s="106"/>
      <c r="BQ53" s="106"/>
      <c r="BR53" s="106"/>
      <c r="BS53" s="106"/>
      <c r="BT53" s="106"/>
      <c r="BU53" s="106"/>
      <c r="BV53" s="106"/>
      <c r="BW53" s="106"/>
      <c r="BX53" s="106"/>
      <c r="BY53" s="106"/>
      <c r="BZ53" s="106">
        <f>データ!BC7</f>
        <v>108</v>
      </c>
      <c r="CA53" s="106"/>
      <c r="CB53" s="106"/>
      <c r="CC53" s="106"/>
      <c r="CD53" s="106"/>
      <c r="CE53" s="106"/>
      <c r="CF53" s="106"/>
      <c r="CG53" s="106"/>
      <c r="CH53" s="106"/>
      <c r="CI53" s="106"/>
      <c r="CJ53" s="106"/>
      <c r="CK53" s="106"/>
      <c r="CL53" s="106"/>
      <c r="CM53" s="106"/>
      <c r="CN53" s="106"/>
      <c r="CO53" s="106"/>
      <c r="CP53" s="106"/>
      <c r="CQ53" s="106"/>
      <c r="CR53" s="106"/>
      <c r="CS53" s="106">
        <f>データ!BD7</f>
        <v>90</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18.2</v>
      </c>
      <c r="EM53" s="110"/>
      <c r="EN53" s="110"/>
      <c r="EO53" s="110"/>
      <c r="EP53" s="110"/>
      <c r="EQ53" s="110"/>
      <c r="ER53" s="110"/>
      <c r="ES53" s="110"/>
      <c r="ET53" s="110"/>
      <c r="EU53" s="110"/>
      <c r="EV53" s="110"/>
      <c r="EW53" s="110"/>
      <c r="EX53" s="110"/>
      <c r="EY53" s="110"/>
      <c r="EZ53" s="110"/>
      <c r="FA53" s="110"/>
      <c r="FB53" s="110"/>
      <c r="FC53" s="110"/>
      <c r="FD53" s="110"/>
      <c r="FE53" s="110">
        <f>データ!BL7</f>
        <v>17.5</v>
      </c>
      <c r="FF53" s="110"/>
      <c r="FG53" s="110"/>
      <c r="FH53" s="110"/>
      <c r="FI53" s="110"/>
      <c r="FJ53" s="110"/>
      <c r="FK53" s="110"/>
      <c r="FL53" s="110"/>
      <c r="FM53" s="110"/>
      <c r="FN53" s="110"/>
      <c r="FO53" s="110"/>
      <c r="FP53" s="110"/>
      <c r="FQ53" s="110"/>
      <c r="FR53" s="110"/>
      <c r="FS53" s="110"/>
      <c r="FT53" s="110"/>
      <c r="FU53" s="110"/>
      <c r="FV53" s="110"/>
      <c r="FW53" s="110"/>
      <c r="FX53" s="110">
        <f>データ!BM7</f>
        <v>14.3</v>
      </c>
      <c r="FY53" s="110"/>
      <c r="FZ53" s="110"/>
      <c r="GA53" s="110"/>
      <c r="GB53" s="110"/>
      <c r="GC53" s="110"/>
      <c r="GD53" s="110"/>
      <c r="GE53" s="110"/>
      <c r="GF53" s="110"/>
      <c r="GG53" s="110"/>
      <c r="GH53" s="110"/>
      <c r="GI53" s="110"/>
      <c r="GJ53" s="110"/>
      <c r="GK53" s="110"/>
      <c r="GL53" s="110"/>
      <c r="GM53" s="110"/>
      <c r="GN53" s="110"/>
      <c r="GO53" s="110"/>
      <c r="GP53" s="110"/>
      <c r="GQ53" s="110">
        <f>データ!BN7</f>
        <v>11.8</v>
      </c>
      <c r="GR53" s="110"/>
      <c r="GS53" s="110"/>
      <c r="GT53" s="110"/>
      <c r="GU53" s="110"/>
      <c r="GV53" s="110"/>
      <c r="GW53" s="110"/>
      <c r="GX53" s="110"/>
      <c r="GY53" s="110"/>
      <c r="GZ53" s="110"/>
      <c r="HA53" s="110"/>
      <c r="HB53" s="110"/>
      <c r="HC53" s="110"/>
      <c r="HD53" s="110"/>
      <c r="HE53" s="110"/>
      <c r="HF53" s="110"/>
      <c r="HG53" s="110"/>
      <c r="HH53" s="110"/>
      <c r="HI53" s="110"/>
      <c r="HJ53" s="110">
        <f>データ!BO7</f>
        <v>8.6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37843</v>
      </c>
      <c r="JD53" s="106"/>
      <c r="JE53" s="106"/>
      <c r="JF53" s="106"/>
      <c r="JG53" s="106"/>
      <c r="JH53" s="106"/>
      <c r="JI53" s="106"/>
      <c r="JJ53" s="106"/>
      <c r="JK53" s="106"/>
      <c r="JL53" s="106"/>
      <c r="JM53" s="106"/>
      <c r="JN53" s="106"/>
      <c r="JO53" s="106"/>
      <c r="JP53" s="106"/>
      <c r="JQ53" s="106"/>
      <c r="JR53" s="106"/>
      <c r="JS53" s="106"/>
      <c r="JT53" s="106"/>
      <c r="JU53" s="106"/>
      <c r="JV53" s="106">
        <f>データ!BW7</f>
        <v>36318</v>
      </c>
      <c r="JW53" s="106"/>
      <c r="JX53" s="106"/>
      <c r="JY53" s="106"/>
      <c r="JZ53" s="106"/>
      <c r="KA53" s="106"/>
      <c r="KB53" s="106"/>
      <c r="KC53" s="106"/>
      <c r="KD53" s="106"/>
      <c r="KE53" s="106"/>
      <c r="KF53" s="106"/>
      <c r="KG53" s="106"/>
      <c r="KH53" s="106"/>
      <c r="KI53" s="106"/>
      <c r="KJ53" s="106"/>
      <c r="KK53" s="106"/>
      <c r="KL53" s="106"/>
      <c r="KM53" s="106"/>
      <c r="KN53" s="106"/>
      <c r="KO53" s="106">
        <f>データ!BX7</f>
        <v>37745</v>
      </c>
      <c r="KP53" s="106"/>
      <c r="KQ53" s="106"/>
      <c r="KR53" s="106"/>
      <c r="KS53" s="106"/>
      <c r="KT53" s="106"/>
      <c r="KU53" s="106"/>
      <c r="KV53" s="106"/>
      <c r="KW53" s="106"/>
      <c r="KX53" s="106"/>
      <c r="KY53" s="106"/>
      <c r="KZ53" s="106"/>
      <c r="LA53" s="106"/>
      <c r="LB53" s="106"/>
      <c r="LC53" s="106"/>
      <c r="LD53" s="106"/>
      <c r="LE53" s="106"/>
      <c r="LF53" s="106"/>
      <c r="LG53" s="106"/>
      <c r="LH53" s="106">
        <f>データ!BY7</f>
        <v>35151</v>
      </c>
      <c r="LI53" s="106"/>
      <c r="LJ53" s="106"/>
      <c r="LK53" s="106"/>
      <c r="LL53" s="106"/>
      <c r="LM53" s="106"/>
      <c r="LN53" s="106"/>
      <c r="LO53" s="106"/>
      <c r="LP53" s="106"/>
      <c r="LQ53" s="106"/>
      <c r="LR53" s="106"/>
      <c r="LS53" s="106"/>
      <c r="LT53" s="106"/>
      <c r="LU53" s="106"/>
      <c r="LV53" s="106"/>
      <c r="LW53" s="106"/>
      <c r="LX53" s="106"/>
      <c r="LY53" s="106"/>
      <c r="LZ53" s="106"/>
      <c r="MA53" s="106">
        <f>データ!BZ7</f>
        <v>29367</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51" t="s">
        <v>126</v>
      </c>
      <c r="NE66" s="152"/>
      <c r="NF66" s="152"/>
      <c r="NG66" s="152"/>
      <c r="NH66" s="152"/>
      <c r="NI66" s="152"/>
      <c r="NJ66" s="152"/>
      <c r="NK66" s="152"/>
      <c r="NL66" s="152"/>
      <c r="NM66" s="152"/>
      <c r="NN66" s="152"/>
      <c r="NO66" s="152"/>
      <c r="NP66" s="152"/>
      <c r="NQ66" s="152"/>
      <c r="NR66" s="15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394</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51"/>
      <c r="NE67" s="152"/>
      <c r="NF67" s="152"/>
      <c r="NG67" s="152"/>
      <c r="NH67" s="152"/>
      <c r="NI67" s="152"/>
      <c r="NJ67" s="152"/>
      <c r="NK67" s="152"/>
      <c r="NL67" s="152"/>
      <c r="NM67" s="152"/>
      <c r="NN67" s="152"/>
      <c r="NO67" s="152"/>
      <c r="NP67" s="152"/>
      <c r="NQ67" s="152"/>
      <c r="NR67" s="15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51"/>
      <c r="NE68" s="152"/>
      <c r="NF68" s="152"/>
      <c r="NG68" s="152"/>
      <c r="NH68" s="152"/>
      <c r="NI68" s="152"/>
      <c r="NJ68" s="152"/>
      <c r="NK68" s="152"/>
      <c r="NL68" s="152"/>
      <c r="NM68" s="152"/>
      <c r="NN68" s="152"/>
      <c r="NO68" s="152"/>
      <c r="NP68" s="152"/>
      <c r="NQ68" s="152"/>
      <c r="NR68" s="15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51"/>
      <c r="NE69" s="152"/>
      <c r="NF69" s="152"/>
      <c r="NG69" s="152"/>
      <c r="NH69" s="152"/>
      <c r="NI69" s="152"/>
      <c r="NJ69" s="152"/>
      <c r="NK69" s="152"/>
      <c r="NL69" s="152"/>
      <c r="NM69" s="152"/>
      <c r="NN69" s="152"/>
      <c r="NO69" s="152"/>
      <c r="NP69" s="152"/>
      <c r="NQ69" s="152"/>
      <c r="NR69" s="15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51"/>
      <c r="NE70" s="152"/>
      <c r="NF70" s="152"/>
      <c r="NG70" s="152"/>
      <c r="NH70" s="152"/>
      <c r="NI70" s="152"/>
      <c r="NJ70" s="152"/>
      <c r="NK70" s="152"/>
      <c r="NL70" s="152"/>
      <c r="NM70" s="152"/>
      <c r="NN70" s="152"/>
      <c r="NO70" s="152"/>
      <c r="NP70" s="152"/>
      <c r="NQ70" s="152"/>
      <c r="NR70" s="15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51"/>
      <c r="NE71" s="152"/>
      <c r="NF71" s="152"/>
      <c r="NG71" s="152"/>
      <c r="NH71" s="152"/>
      <c r="NI71" s="152"/>
      <c r="NJ71" s="152"/>
      <c r="NK71" s="152"/>
      <c r="NL71" s="152"/>
      <c r="NM71" s="152"/>
      <c r="NN71" s="152"/>
      <c r="NO71" s="152"/>
      <c r="NP71" s="152"/>
      <c r="NQ71" s="152"/>
      <c r="NR71" s="15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51"/>
      <c r="NE72" s="152"/>
      <c r="NF72" s="152"/>
      <c r="NG72" s="152"/>
      <c r="NH72" s="152"/>
      <c r="NI72" s="152"/>
      <c r="NJ72" s="152"/>
      <c r="NK72" s="152"/>
      <c r="NL72" s="152"/>
      <c r="NM72" s="152"/>
      <c r="NN72" s="152"/>
      <c r="NO72" s="152"/>
      <c r="NP72" s="152"/>
      <c r="NQ72" s="152"/>
      <c r="NR72" s="15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51"/>
      <c r="NE73" s="152"/>
      <c r="NF73" s="152"/>
      <c r="NG73" s="152"/>
      <c r="NH73" s="152"/>
      <c r="NI73" s="152"/>
      <c r="NJ73" s="152"/>
      <c r="NK73" s="152"/>
      <c r="NL73" s="152"/>
      <c r="NM73" s="152"/>
      <c r="NN73" s="152"/>
      <c r="NO73" s="152"/>
      <c r="NP73" s="152"/>
      <c r="NQ73" s="152"/>
      <c r="NR73" s="15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51"/>
      <c r="NE74" s="152"/>
      <c r="NF74" s="152"/>
      <c r="NG74" s="152"/>
      <c r="NH74" s="152"/>
      <c r="NI74" s="152"/>
      <c r="NJ74" s="152"/>
      <c r="NK74" s="152"/>
      <c r="NL74" s="152"/>
      <c r="NM74" s="152"/>
      <c r="NN74" s="152"/>
      <c r="NO74" s="152"/>
      <c r="NP74" s="152"/>
      <c r="NQ74" s="152"/>
      <c r="NR74" s="15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51"/>
      <c r="NE75" s="152"/>
      <c r="NF75" s="152"/>
      <c r="NG75" s="152"/>
      <c r="NH75" s="152"/>
      <c r="NI75" s="152"/>
      <c r="NJ75" s="152"/>
      <c r="NK75" s="152"/>
      <c r="NL75" s="152"/>
      <c r="NM75" s="152"/>
      <c r="NN75" s="152"/>
      <c r="NO75" s="152"/>
      <c r="NP75" s="152"/>
      <c r="NQ75" s="152"/>
      <c r="NR75" s="153"/>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51"/>
      <c r="NE76" s="152"/>
      <c r="NF76" s="152"/>
      <c r="NG76" s="152"/>
      <c r="NH76" s="152"/>
      <c r="NI76" s="152"/>
      <c r="NJ76" s="152"/>
      <c r="NK76" s="152"/>
      <c r="NL76" s="152"/>
      <c r="NM76" s="152"/>
      <c r="NN76" s="152"/>
      <c r="NO76" s="152"/>
      <c r="NP76" s="152"/>
      <c r="NQ76" s="152"/>
      <c r="NR76" s="153"/>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51"/>
      <c r="NE77" s="152"/>
      <c r="NF77" s="152"/>
      <c r="NG77" s="152"/>
      <c r="NH77" s="152"/>
      <c r="NI77" s="152"/>
      <c r="NJ77" s="152"/>
      <c r="NK77" s="152"/>
      <c r="NL77" s="152"/>
      <c r="NM77" s="152"/>
      <c r="NN77" s="152"/>
      <c r="NO77" s="152"/>
      <c r="NP77" s="152"/>
      <c r="NQ77" s="152"/>
      <c r="NR77" s="153"/>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351.1</v>
      </c>
      <c r="KB78" s="81"/>
      <c r="KC78" s="81"/>
      <c r="KD78" s="81"/>
      <c r="KE78" s="81"/>
      <c r="KF78" s="81"/>
      <c r="KG78" s="81"/>
      <c r="KH78" s="81"/>
      <c r="KI78" s="81"/>
      <c r="KJ78" s="81"/>
      <c r="KK78" s="81"/>
      <c r="KL78" s="81"/>
      <c r="KM78" s="81"/>
      <c r="KN78" s="81"/>
      <c r="KO78" s="82"/>
      <c r="KP78" s="80">
        <f>データ!DF7</f>
        <v>278.89999999999998</v>
      </c>
      <c r="KQ78" s="81"/>
      <c r="KR78" s="81"/>
      <c r="KS78" s="81"/>
      <c r="KT78" s="81"/>
      <c r="KU78" s="81"/>
      <c r="KV78" s="81"/>
      <c r="KW78" s="81"/>
      <c r="KX78" s="81"/>
      <c r="KY78" s="81"/>
      <c r="KZ78" s="81"/>
      <c r="LA78" s="81"/>
      <c r="LB78" s="81"/>
      <c r="LC78" s="81"/>
      <c r="LD78" s="82"/>
      <c r="LE78" s="80">
        <f>データ!DG7</f>
        <v>205.5</v>
      </c>
      <c r="LF78" s="81"/>
      <c r="LG78" s="81"/>
      <c r="LH78" s="81"/>
      <c r="LI78" s="81"/>
      <c r="LJ78" s="81"/>
      <c r="LK78" s="81"/>
      <c r="LL78" s="81"/>
      <c r="LM78" s="81"/>
      <c r="LN78" s="81"/>
      <c r="LO78" s="81"/>
      <c r="LP78" s="81"/>
      <c r="LQ78" s="81"/>
      <c r="LR78" s="81"/>
      <c r="LS78" s="82"/>
      <c r="LT78" s="80">
        <f>データ!DH7</f>
        <v>187.9</v>
      </c>
      <c r="LU78" s="81"/>
      <c r="LV78" s="81"/>
      <c r="LW78" s="81"/>
      <c r="LX78" s="81"/>
      <c r="LY78" s="81"/>
      <c r="LZ78" s="81"/>
      <c r="MA78" s="81"/>
      <c r="MB78" s="81"/>
      <c r="MC78" s="81"/>
      <c r="MD78" s="81"/>
      <c r="ME78" s="81"/>
      <c r="MF78" s="81"/>
      <c r="MG78" s="81"/>
      <c r="MH78" s="82"/>
      <c r="MI78" s="80">
        <f>データ!DI7</f>
        <v>139.69999999999999</v>
      </c>
      <c r="MJ78" s="81"/>
      <c r="MK78" s="81"/>
      <c r="ML78" s="81"/>
      <c r="MM78" s="81"/>
      <c r="MN78" s="81"/>
      <c r="MO78" s="81"/>
      <c r="MP78" s="81"/>
      <c r="MQ78" s="81"/>
      <c r="MR78" s="81"/>
      <c r="MS78" s="81"/>
      <c r="MT78" s="81"/>
      <c r="MU78" s="81"/>
      <c r="MV78" s="81"/>
      <c r="MW78" s="82"/>
      <c r="MX78" s="4"/>
      <c r="MY78" s="4"/>
      <c r="MZ78" s="4"/>
      <c r="NA78" s="4"/>
      <c r="NB78" s="4"/>
      <c r="NC78" s="44"/>
      <c r="ND78" s="151"/>
      <c r="NE78" s="152"/>
      <c r="NF78" s="152"/>
      <c r="NG78" s="152"/>
      <c r="NH78" s="152"/>
      <c r="NI78" s="152"/>
      <c r="NJ78" s="152"/>
      <c r="NK78" s="152"/>
      <c r="NL78" s="152"/>
      <c r="NM78" s="152"/>
      <c r="NN78" s="152"/>
      <c r="NO78" s="152"/>
      <c r="NP78" s="152"/>
      <c r="NQ78" s="152"/>
      <c r="NR78" s="15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51"/>
      <c r="NE79" s="152"/>
      <c r="NF79" s="152"/>
      <c r="NG79" s="152"/>
      <c r="NH79" s="152"/>
      <c r="NI79" s="152"/>
      <c r="NJ79" s="152"/>
      <c r="NK79" s="152"/>
      <c r="NL79" s="152"/>
      <c r="NM79" s="152"/>
      <c r="NN79" s="152"/>
      <c r="NO79" s="152"/>
      <c r="NP79" s="152"/>
      <c r="NQ79" s="152"/>
      <c r="NR79" s="15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51"/>
      <c r="NE80" s="152"/>
      <c r="NF80" s="152"/>
      <c r="NG80" s="152"/>
      <c r="NH80" s="152"/>
      <c r="NI80" s="152"/>
      <c r="NJ80" s="152"/>
      <c r="NK80" s="152"/>
      <c r="NL80" s="152"/>
      <c r="NM80" s="152"/>
      <c r="NN80" s="152"/>
      <c r="NO80" s="152"/>
      <c r="NP80" s="152"/>
      <c r="NQ80" s="152"/>
      <c r="NR80" s="15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51"/>
      <c r="NE81" s="152"/>
      <c r="NF81" s="152"/>
      <c r="NG81" s="152"/>
      <c r="NH81" s="152"/>
      <c r="NI81" s="152"/>
      <c r="NJ81" s="152"/>
      <c r="NK81" s="152"/>
      <c r="NL81" s="152"/>
      <c r="NM81" s="152"/>
      <c r="NN81" s="152"/>
      <c r="NO81" s="152"/>
      <c r="NP81" s="152"/>
      <c r="NQ81" s="152"/>
      <c r="NR81" s="15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54"/>
      <c r="NE82" s="155"/>
      <c r="NF82" s="155"/>
      <c r="NG82" s="155"/>
      <c r="NH82" s="155"/>
      <c r="NI82" s="155"/>
      <c r="NJ82" s="155"/>
      <c r="NK82" s="155"/>
      <c r="NL82" s="155"/>
      <c r="NM82" s="155"/>
      <c r="NN82" s="155"/>
      <c r="NO82" s="155"/>
      <c r="NP82" s="155"/>
      <c r="NQ82" s="155"/>
      <c r="NR82" s="156"/>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uKDTjmznLKaqwuzjFN7KZxLj1dNv2VmfeHwDD7LHKP9pKGuz95NaVhAAnbTkqxfPiC7BiQridV88EMuACzEsAQ==" saltValue="aBvRQopmECRkMJ4s3jzAc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100</v>
      </c>
      <c r="B6" s="60">
        <f>B8</f>
        <v>2018</v>
      </c>
      <c r="C6" s="60">
        <f t="shared" ref="C6:X6" si="1">C8</f>
        <v>112216</v>
      </c>
      <c r="D6" s="60">
        <f t="shared" si="1"/>
        <v>47</v>
      </c>
      <c r="E6" s="60">
        <f t="shared" si="1"/>
        <v>14</v>
      </c>
      <c r="F6" s="60">
        <f t="shared" si="1"/>
        <v>0</v>
      </c>
      <c r="G6" s="60">
        <f t="shared" si="1"/>
        <v>1</v>
      </c>
      <c r="H6" s="60" t="str">
        <f>SUBSTITUTE(H8,"　","")</f>
        <v>埼玉県草加市</v>
      </c>
      <c r="I6" s="60" t="str">
        <f t="shared" si="1"/>
        <v>シティパーキングアコス</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 附置義務駐車施設</v>
      </c>
      <c r="Q6" s="62" t="str">
        <f t="shared" si="1"/>
        <v>地下式</v>
      </c>
      <c r="R6" s="63">
        <f t="shared" si="1"/>
        <v>27</v>
      </c>
      <c r="S6" s="62" t="str">
        <f t="shared" si="1"/>
        <v>駅</v>
      </c>
      <c r="T6" s="62" t="str">
        <f t="shared" si="1"/>
        <v>無</v>
      </c>
      <c r="U6" s="63">
        <f t="shared" si="1"/>
        <v>23112</v>
      </c>
      <c r="V6" s="63">
        <f t="shared" si="1"/>
        <v>474</v>
      </c>
      <c r="W6" s="63">
        <f t="shared" si="1"/>
        <v>300</v>
      </c>
      <c r="X6" s="62" t="str">
        <f t="shared" si="1"/>
        <v>利用料金制</v>
      </c>
      <c r="Y6" s="64">
        <f>IF(Y8="-",NA(),Y8)</f>
        <v>107.9</v>
      </c>
      <c r="Z6" s="64">
        <f t="shared" ref="Z6:AH6" si="2">IF(Z8="-",NA(),Z8)</f>
        <v>111.2</v>
      </c>
      <c r="AA6" s="64">
        <f t="shared" si="2"/>
        <v>104.5</v>
      </c>
      <c r="AB6" s="64">
        <f t="shared" si="2"/>
        <v>104.8</v>
      </c>
      <c r="AC6" s="64">
        <f t="shared" si="2"/>
        <v>144.69999999999999</v>
      </c>
      <c r="AD6" s="64">
        <f t="shared" si="2"/>
        <v>110.9</v>
      </c>
      <c r="AE6" s="64">
        <f t="shared" si="2"/>
        <v>113.4</v>
      </c>
      <c r="AF6" s="64">
        <f t="shared" si="2"/>
        <v>191.4</v>
      </c>
      <c r="AG6" s="64">
        <f t="shared" si="2"/>
        <v>141.30000000000001</v>
      </c>
      <c r="AH6" s="64">
        <f t="shared" si="2"/>
        <v>128.30000000000001</v>
      </c>
      <c r="AI6" s="61" t="str">
        <f>IF(AI8="-","",IF(AI8="-","【-】","【"&amp;SUBSTITUTE(TEXT(AI8,"#,##0.0"),"-","△")&amp;"】"))</f>
        <v>【297.1】</v>
      </c>
      <c r="AJ6" s="64">
        <f>IF(AJ8="-",NA(),AJ8)</f>
        <v>0</v>
      </c>
      <c r="AK6" s="64">
        <f t="shared" ref="AK6:AS6" si="3">IF(AK8="-",NA(),AK8)</f>
        <v>0</v>
      </c>
      <c r="AL6" s="64">
        <f t="shared" si="3"/>
        <v>0</v>
      </c>
      <c r="AM6" s="64">
        <f t="shared" si="3"/>
        <v>0</v>
      </c>
      <c r="AN6" s="64">
        <f t="shared" si="3"/>
        <v>0</v>
      </c>
      <c r="AO6" s="64">
        <f t="shared" si="3"/>
        <v>10</v>
      </c>
      <c r="AP6" s="64">
        <f t="shared" si="3"/>
        <v>9.5</v>
      </c>
      <c r="AQ6" s="64">
        <f t="shared" si="3"/>
        <v>15.1</v>
      </c>
      <c r="AR6" s="64">
        <f t="shared" si="3"/>
        <v>15</v>
      </c>
      <c r="AS6" s="64">
        <f t="shared" si="3"/>
        <v>10.5</v>
      </c>
      <c r="AT6" s="61" t="str">
        <f>IF(AT8="-","",IF(AT8="-","【-】","【"&amp;SUBSTITUTE(TEXT(AT8,"#,##0.0"),"-","△")&amp;"】"))</f>
        <v>【5.3】</v>
      </c>
      <c r="AU6" s="65">
        <f>IF(AU8="-",NA(),AU8)</f>
        <v>0</v>
      </c>
      <c r="AV6" s="65">
        <f t="shared" ref="AV6:BD6" si="4">IF(AV8="-",NA(),AV8)</f>
        <v>0</v>
      </c>
      <c r="AW6" s="65">
        <f t="shared" si="4"/>
        <v>0</v>
      </c>
      <c r="AX6" s="65">
        <f t="shared" si="4"/>
        <v>0</v>
      </c>
      <c r="AY6" s="65">
        <f t="shared" si="4"/>
        <v>0</v>
      </c>
      <c r="AZ6" s="65">
        <f t="shared" si="4"/>
        <v>202</v>
      </c>
      <c r="BA6" s="65">
        <f t="shared" si="4"/>
        <v>177</v>
      </c>
      <c r="BB6" s="65">
        <f t="shared" si="4"/>
        <v>145</v>
      </c>
      <c r="BC6" s="65">
        <f t="shared" si="4"/>
        <v>108</v>
      </c>
      <c r="BD6" s="65">
        <f t="shared" si="4"/>
        <v>90</v>
      </c>
      <c r="BE6" s="63" t="str">
        <f>IF(BE8="-","",IF(BE8="-","【-】","【"&amp;SUBSTITUTE(TEXT(BE8,"#,##0"),"-","△")&amp;"】"))</f>
        <v>【30】</v>
      </c>
      <c r="BF6" s="64">
        <f>IF(BF8="-",NA(),BF8)</f>
        <v>7.3</v>
      </c>
      <c r="BG6" s="64">
        <f t="shared" ref="BG6:BO6" si="5">IF(BG8="-",NA(),BG8)</f>
        <v>10.1</v>
      </c>
      <c r="BH6" s="64">
        <f t="shared" si="5"/>
        <v>4.3</v>
      </c>
      <c r="BI6" s="64">
        <f t="shared" si="5"/>
        <v>4.5999999999999996</v>
      </c>
      <c r="BJ6" s="64">
        <f t="shared" si="5"/>
        <v>30.9</v>
      </c>
      <c r="BK6" s="64">
        <f t="shared" si="5"/>
        <v>18.2</v>
      </c>
      <c r="BL6" s="64">
        <f t="shared" si="5"/>
        <v>17.5</v>
      </c>
      <c r="BM6" s="64">
        <f t="shared" si="5"/>
        <v>14.3</v>
      </c>
      <c r="BN6" s="64">
        <f t="shared" si="5"/>
        <v>11.8</v>
      </c>
      <c r="BO6" s="64">
        <f t="shared" si="5"/>
        <v>8.6</v>
      </c>
      <c r="BP6" s="61" t="str">
        <f>IF(BP8="-","",IF(BP8="-","【-】","【"&amp;SUBSTITUTE(TEXT(BP8,"#,##0.0"),"-","△")&amp;"】"))</f>
        <v>【26.3】</v>
      </c>
      <c r="BQ6" s="65">
        <f>IF(BQ8="-",NA(),BQ8)</f>
        <v>16388</v>
      </c>
      <c r="BR6" s="65">
        <f t="shared" ref="BR6:BZ6" si="6">IF(BR8="-",NA(),BR8)</f>
        <v>23715</v>
      </c>
      <c r="BS6" s="65">
        <f t="shared" si="6"/>
        <v>10293</v>
      </c>
      <c r="BT6" s="65">
        <f t="shared" si="6"/>
        <v>10184</v>
      </c>
      <c r="BU6" s="65">
        <f t="shared" si="6"/>
        <v>15080</v>
      </c>
      <c r="BV6" s="65">
        <f t="shared" si="6"/>
        <v>37843</v>
      </c>
      <c r="BW6" s="65">
        <f t="shared" si="6"/>
        <v>36318</v>
      </c>
      <c r="BX6" s="65">
        <f t="shared" si="6"/>
        <v>37745</v>
      </c>
      <c r="BY6" s="65">
        <f t="shared" si="6"/>
        <v>35151</v>
      </c>
      <c r="BZ6" s="65">
        <f t="shared" si="6"/>
        <v>29367</v>
      </c>
      <c r="CA6" s="63" t="str">
        <f>IF(CA8="-","",IF(CA8="-","【-】","【"&amp;SUBSTITUTE(TEXT(CA8,"#,##0"),"-","△")&amp;"】"))</f>
        <v>【16,102】</v>
      </c>
      <c r="CB6" s="64"/>
      <c r="CC6" s="64"/>
      <c r="CD6" s="64"/>
      <c r="CE6" s="64"/>
      <c r="CF6" s="64"/>
      <c r="CG6" s="64"/>
      <c r="CH6" s="64"/>
      <c r="CI6" s="64"/>
      <c r="CJ6" s="64"/>
      <c r="CK6" s="64"/>
      <c r="CL6" s="61" t="s">
        <v>101</v>
      </c>
      <c r="CM6" s="63">
        <f t="shared" ref="CM6:CN6" si="7">CM8</f>
        <v>394</v>
      </c>
      <c r="CN6" s="63">
        <f t="shared" si="7"/>
        <v>0</v>
      </c>
      <c r="CO6" s="64"/>
      <c r="CP6" s="64"/>
      <c r="CQ6" s="64"/>
      <c r="CR6" s="64"/>
      <c r="CS6" s="64"/>
      <c r="CT6" s="64"/>
      <c r="CU6" s="64"/>
      <c r="CV6" s="64"/>
      <c r="CW6" s="64"/>
      <c r="CX6" s="64"/>
      <c r="CY6" s="61" t="s">
        <v>102</v>
      </c>
      <c r="CZ6" s="64">
        <f>IF(CZ8="-",NA(),CZ8)</f>
        <v>0</v>
      </c>
      <c r="DA6" s="64">
        <f t="shared" ref="DA6:DI6" si="8">IF(DA8="-",NA(),DA8)</f>
        <v>0</v>
      </c>
      <c r="DB6" s="64">
        <f t="shared" si="8"/>
        <v>0</v>
      </c>
      <c r="DC6" s="64">
        <f t="shared" si="8"/>
        <v>0</v>
      </c>
      <c r="DD6" s="64">
        <f t="shared" si="8"/>
        <v>0</v>
      </c>
      <c r="DE6" s="64">
        <f t="shared" si="8"/>
        <v>351.1</v>
      </c>
      <c r="DF6" s="64">
        <f t="shared" si="8"/>
        <v>278.89999999999998</v>
      </c>
      <c r="DG6" s="64">
        <f t="shared" si="8"/>
        <v>205.5</v>
      </c>
      <c r="DH6" s="64">
        <f t="shared" si="8"/>
        <v>187.9</v>
      </c>
      <c r="DI6" s="64">
        <f t="shared" si="8"/>
        <v>139.69999999999999</v>
      </c>
      <c r="DJ6" s="61" t="str">
        <f>IF(DJ8="-","",IF(DJ8="-","【-】","【"&amp;SUBSTITUTE(TEXT(DJ8,"#,##0.0"),"-","△")&amp;"】"))</f>
        <v>【103.6】</v>
      </c>
      <c r="DK6" s="64">
        <f>IF(DK8="-",NA(),DK8)</f>
        <v>275.10000000000002</v>
      </c>
      <c r="DL6" s="64">
        <f t="shared" ref="DL6:DT6" si="9">IF(DL8="-",NA(),DL8)</f>
        <v>276.8</v>
      </c>
      <c r="DM6" s="64">
        <f t="shared" si="9"/>
        <v>269.60000000000002</v>
      </c>
      <c r="DN6" s="64">
        <f t="shared" si="9"/>
        <v>275.10000000000002</v>
      </c>
      <c r="DO6" s="64">
        <f t="shared" si="9"/>
        <v>280.39999999999998</v>
      </c>
      <c r="DP6" s="64">
        <f t="shared" si="9"/>
        <v>182.5</v>
      </c>
      <c r="DQ6" s="64">
        <f t="shared" si="9"/>
        <v>185.2</v>
      </c>
      <c r="DR6" s="64">
        <f t="shared" si="9"/>
        <v>184.1</v>
      </c>
      <c r="DS6" s="64">
        <f t="shared" si="9"/>
        <v>186.8</v>
      </c>
      <c r="DT6" s="64">
        <f t="shared" si="9"/>
        <v>181.6</v>
      </c>
      <c r="DU6" s="61" t="str">
        <f>IF(DU8="-","",IF(DU8="-","【-】","【"&amp;SUBSTITUTE(TEXT(DU8,"#,##0.0"),"-","△")&amp;"】"))</f>
        <v>【199.3】</v>
      </c>
    </row>
    <row r="7" spans="1:125" s="66" customFormat="1" x14ac:dyDescent="0.15">
      <c r="A7" s="49" t="s">
        <v>103</v>
      </c>
      <c r="B7" s="60">
        <f t="shared" ref="B7:X7" si="10">B8</f>
        <v>2018</v>
      </c>
      <c r="C7" s="60">
        <f t="shared" si="10"/>
        <v>112216</v>
      </c>
      <c r="D7" s="60">
        <f t="shared" si="10"/>
        <v>47</v>
      </c>
      <c r="E7" s="60">
        <f t="shared" si="10"/>
        <v>14</v>
      </c>
      <c r="F7" s="60">
        <f t="shared" si="10"/>
        <v>0</v>
      </c>
      <c r="G7" s="60">
        <f t="shared" si="10"/>
        <v>1</v>
      </c>
      <c r="H7" s="60" t="str">
        <f t="shared" si="10"/>
        <v>埼玉県　草加市</v>
      </c>
      <c r="I7" s="60" t="str">
        <f t="shared" si="10"/>
        <v>シティパーキングアコス</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 附置義務駐車施設</v>
      </c>
      <c r="Q7" s="62" t="str">
        <f t="shared" si="10"/>
        <v>地下式</v>
      </c>
      <c r="R7" s="63">
        <f t="shared" si="10"/>
        <v>27</v>
      </c>
      <c r="S7" s="62" t="str">
        <f t="shared" si="10"/>
        <v>駅</v>
      </c>
      <c r="T7" s="62" t="str">
        <f t="shared" si="10"/>
        <v>無</v>
      </c>
      <c r="U7" s="63">
        <f t="shared" si="10"/>
        <v>23112</v>
      </c>
      <c r="V7" s="63">
        <f t="shared" si="10"/>
        <v>474</v>
      </c>
      <c r="W7" s="63">
        <f t="shared" si="10"/>
        <v>300</v>
      </c>
      <c r="X7" s="62" t="str">
        <f t="shared" si="10"/>
        <v>利用料金制</v>
      </c>
      <c r="Y7" s="64">
        <f>Y8</f>
        <v>107.9</v>
      </c>
      <c r="Z7" s="64">
        <f t="shared" ref="Z7:AH7" si="11">Z8</f>
        <v>111.2</v>
      </c>
      <c r="AA7" s="64">
        <f t="shared" si="11"/>
        <v>104.5</v>
      </c>
      <c r="AB7" s="64">
        <f t="shared" si="11"/>
        <v>104.8</v>
      </c>
      <c r="AC7" s="64">
        <f t="shared" si="11"/>
        <v>144.69999999999999</v>
      </c>
      <c r="AD7" s="64">
        <f t="shared" si="11"/>
        <v>110.9</v>
      </c>
      <c r="AE7" s="64">
        <f t="shared" si="11"/>
        <v>113.4</v>
      </c>
      <c r="AF7" s="64">
        <f t="shared" si="11"/>
        <v>191.4</v>
      </c>
      <c r="AG7" s="64">
        <f t="shared" si="11"/>
        <v>141.30000000000001</v>
      </c>
      <c r="AH7" s="64">
        <f t="shared" si="11"/>
        <v>128.30000000000001</v>
      </c>
      <c r="AI7" s="61"/>
      <c r="AJ7" s="64">
        <f>AJ8</f>
        <v>0</v>
      </c>
      <c r="AK7" s="64">
        <f t="shared" ref="AK7:AS7" si="12">AK8</f>
        <v>0</v>
      </c>
      <c r="AL7" s="64">
        <f t="shared" si="12"/>
        <v>0</v>
      </c>
      <c r="AM7" s="64">
        <f t="shared" si="12"/>
        <v>0</v>
      </c>
      <c r="AN7" s="64">
        <f t="shared" si="12"/>
        <v>0</v>
      </c>
      <c r="AO7" s="64">
        <f t="shared" si="12"/>
        <v>10</v>
      </c>
      <c r="AP7" s="64">
        <f t="shared" si="12"/>
        <v>9.5</v>
      </c>
      <c r="AQ7" s="64">
        <f t="shared" si="12"/>
        <v>15.1</v>
      </c>
      <c r="AR7" s="64">
        <f t="shared" si="12"/>
        <v>15</v>
      </c>
      <c r="AS7" s="64">
        <f t="shared" si="12"/>
        <v>10.5</v>
      </c>
      <c r="AT7" s="61"/>
      <c r="AU7" s="65">
        <f>AU8</f>
        <v>0</v>
      </c>
      <c r="AV7" s="65">
        <f t="shared" ref="AV7:BD7" si="13">AV8</f>
        <v>0</v>
      </c>
      <c r="AW7" s="65">
        <f t="shared" si="13"/>
        <v>0</v>
      </c>
      <c r="AX7" s="65">
        <f t="shared" si="13"/>
        <v>0</v>
      </c>
      <c r="AY7" s="65">
        <f t="shared" si="13"/>
        <v>0</v>
      </c>
      <c r="AZ7" s="65">
        <f t="shared" si="13"/>
        <v>202</v>
      </c>
      <c r="BA7" s="65">
        <f t="shared" si="13"/>
        <v>177</v>
      </c>
      <c r="BB7" s="65">
        <f t="shared" si="13"/>
        <v>145</v>
      </c>
      <c r="BC7" s="65">
        <f t="shared" si="13"/>
        <v>108</v>
      </c>
      <c r="BD7" s="65">
        <f t="shared" si="13"/>
        <v>90</v>
      </c>
      <c r="BE7" s="63"/>
      <c r="BF7" s="64">
        <f>BF8</f>
        <v>7.3</v>
      </c>
      <c r="BG7" s="64">
        <f t="shared" ref="BG7:BO7" si="14">BG8</f>
        <v>10.1</v>
      </c>
      <c r="BH7" s="64">
        <f t="shared" si="14"/>
        <v>4.3</v>
      </c>
      <c r="BI7" s="64">
        <f t="shared" si="14"/>
        <v>4.5999999999999996</v>
      </c>
      <c r="BJ7" s="64">
        <f t="shared" si="14"/>
        <v>30.9</v>
      </c>
      <c r="BK7" s="64">
        <f t="shared" si="14"/>
        <v>18.2</v>
      </c>
      <c r="BL7" s="64">
        <f t="shared" si="14"/>
        <v>17.5</v>
      </c>
      <c r="BM7" s="64">
        <f t="shared" si="14"/>
        <v>14.3</v>
      </c>
      <c r="BN7" s="64">
        <f t="shared" si="14"/>
        <v>11.8</v>
      </c>
      <c r="BO7" s="64">
        <f t="shared" si="14"/>
        <v>8.6</v>
      </c>
      <c r="BP7" s="61"/>
      <c r="BQ7" s="65">
        <f>BQ8</f>
        <v>16388</v>
      </c>
      <c r="BR7" s="65">
        <f t="shared" ref="BR7:BZ7" si="15">BR8</f>
        <v>23715</v>
      </c>
      <c r="BS7" s="65">
        <f t="shared" si="15"/>
        <v>10293</v>
      </c>
      <c r="BT7" s="65">
        <f t="shared" si="15"/>
        <v>10184</v>
      </c>
      <c r="BU7" s="65">
        <f t="shared" si="15"/>
        <v>15080</v>
      </c>
      <c r="BV7" s="65">
        <f t="shared" si="15"/>
        <v>37843</v>
      </c>
      <c r="BW7" s="65">
        <f t="shared" si="15"/>
        <v>36318</v>
      </c>
      <c r="BX7" s="65">
        <f t="shared" si="15"/>
        <v>37745</v>
      </c>
      <c r="BY7" s="65">
        <f t="shared" si="15"/>
        <v>35151</v>
      </c>
      <c r="BZ7" s="65">
        <f t="shared" si="15"/>
        <v>29367</v>
      </c>
      <c r="CA7" s="63"/>
      <c r="CB7" s="64" t="s">
        <v>104</v>
      </c>
      <c r="CC7" s="64" t="s">
        <v>104</v>
      </c>
      <c r="CD7" s="64" t="s">
        <v>104</v>
      </c>
      <c r="CE7" s="64" t="s">
        <v>104</v>
      </c>
      <c r="CF7" s="64" t="s">
        <v>104</v>
      </c>
      <c r="CG7" s="64" t="s">
        <v>104</v>
      </c>
      <c r="CH7" s="64" t="s">
        <v>104</v>
      </c>
      <c r="CI7" s="64" t="s">
        <v>104</v>
      </c>
      <c r="CJ7" s="64" t="s">
        <v>104</v>
      </c>
      <c r="CK7" s="64" t="s">
        <v>102</v>
      </c>
      <c r="CL7" s="61"/>
      <c r="CM7" s="63">
        <f>CM8</f>
        <v>394</v>
      </c>
      <c r="CN7" s="63">
        <f>CN8</f>
        <v>0</v>
      </c>
      <c r="CO7" s="64" t="s">
        <v>104</v>
      </c>
      <c r="CP7" s="64" t="s">
        <v>104</v>
      </c>
      <c r="CQ7" s="64" t="s">
        <v>104</v>
      </c>
      <c r="CR7" s="64" t="s">
        <v>104</v>
      </c>
      <c r="CS7" s="64" t="s">
        <v>104</v>
      </c>
      <c r="CT7" s="64" t="s">
        <v>104</v>
      </c>
      <c r="CU7" s="64" t="s">
        <v>104</v>
      </c>
      <c r="CV7" s="64" t="s">
        <v>104</v>
      </c>
      <c r="CW7" s="64" t="s">
        <v>104</v>
      </c>
      <c r="CX7" s="64" t="s">
        <v>102</v>
      </c>
      <c r="CY7" s="61"/>
      <c r="CZ7" s="64">
        <f>CZ8</f>
        <v>0</v>
      </c>
      <c r="DA7" s="64">
        <f t="shared" ref="DA7:DI7" si="16">DA8</f>
        <v>0</v>
      </c>
      <c r="DB7" s="64">
        <f t="shared" si="16"/>
        <v>0</v>
      </c>
      <c r="DC7" s="64">
        <f t="shared" si="16"/>
        <v>0</v>
      </c>
      <c r="DD7" s="64">
        <f t="shared" si="16"/>
        <v>0</v>
      </c>
      <c r="DE7" s="64">
        <f t="shared" si="16"/>
        <v>351.1</v>
      </c>
      <c r="DF7" s="64">
        <f t="shared" si="16"/>
        <v>278.89999999999998</v>
      </c>
      <c r="DG7" s="64">
        <f t="shared" si="16"/>
        <v>205.5</v>
      </c>
      <c r="DH7" s="64">
        <f t="shared" si="16"/>
        <v>187.9</v>
      </c>
      <c r="DI7" s="64">
        <f t="shared" si="16"/>
        <v>139.69999999999999</v>
      </c>
      <c r="DJ7" s="61"/>
      <c r="DK7" s="64">
        <f>DK8</f>
        <v>275.10000000000002</v>
      </c>
      <c r="DL7" s="64">
        <f t="shared" ref="DL7:DT7" si="17">DL8</f>
        <v>276.8</v>
      </c>
      <c r="DM7" s="64">
        <f t="shared" si="17"/>
        <v>269.60000000000002</v>
      </c>
      <c r="DN7" s="64">
        <f t="shared" si="17"/>
        <v>275.10000000000002</v>
      </c>
      <c r="DO7" s="64">
        <f t="shared" si="17"/>
        <v>280.39999999999998</v>
      </c>
      <c r="DP7" s="64">
        <f t="shared" si="17"/>
        <v>182.5</v>
      </c>
      <c r="DQ7" s="64">
        <f t="shared" si="17"/>
        <v>185.2</v>
      </c>
      <c r="DR7" s="64">
        <f t="shared" si="17"/>
        <v>184.1</v>
      </c>
      <c r="DS7" s="64">
        <f t="shared" si="17"/>
        <v>186.8</v>
      </c>
      <c r="DT7" s="64">
        <f t="shared" si="17"/>
        <v>181.6</v>
      </c>
      <c r="DU7" s="61"/>
    </row>
    <row r="8" spans="1:125" s="66" customFormat="1" x14ac:dyDescent="0.15">
      <c r="A8" s="49"/>
      <c r="B8" s="67">
        <v>2018</v>
      </c>
      <c r="C8" s="67">
        <v>112216</v>
      </c>
      <c r="D8" s="67">
        <v>47</v>
      </c>
      <c r="E8" s="67">
        <v>14</v>
      </c>
      <c r="F8" s="67">
        <v>0</v>
      </c>
      <c r="G8" s="67">
        <v>1</v>
      </c>
      <c r="H8" s="67" t="s">
        <v>105</v>
      </c>
      <c r="I8" s="67" t="s">
        <v>106</v>
      </c>
      <c r="J8" s="67" t="s">
        <v>107</v>
      </c>
      <c r="K8" s="67" t="s">
        <v>108</v>
      </c>
      <c r="L8" s="67" t="s">
        <v>109</v>
      </c>
      <c r="M8" s="67" t="s">
        <v>110</v>
      </c>
      <c r="N8" s="67" t="s">
        <v>111</v>
      </c>
      <c r="O8" s="68" t="s">
        <v>112</v>
      </c>
      <c r="P8" s="69" t="s">
        <v>113</v>
      </c>
      <c r="Q8" s="69" t="s">
        <v>114</v>
      </c>
      <c r="R8" s="70">
        <v>27</v>
      </c>
      <c r="S8" s="69" t="s">
        <v>115</v>
      </c>
      <c r="T8" s="69" t="s">
        <v>116</v>
      </c>
      <c r="U8" s="70">
        <v>23112</v>
      </c>
      <c r="V8" s="70">
        <v>474</v>
      </c>
      <c r="W8" s="70">
        <v>300</v>
      </c>
      <c r="X8" s="69" t="s">
        <v>117</v>
      </c>
      <c r="Y8" s="71">
        <v>107.9</v>
      </c>
      <c r="Z8" s="71">
        <v>111.2</v>
      </c>
      <c r="AA8" s="71">
        <v>104.5</v>
      </c>
      <c r="AB8" s="71">
        <v>104.8</v>
      </c>
      <c r="AC8" s="71">
        <v>144.69999999999999</v>
      </c>
      <c r="AD8" s="71">
        <v>110.9</v>
      </c>
      <c r="AE8" s="71">
        <v>113.4</v>
      </c>
      <c r="AF8" s="71">
        <v>191.4</v>
      </c>
      <c r="AG8" s="71">
        <v>141.30000000000001</v>
      </c>
      <c r="AH8" s="71">
        <v>128.30000000000001</v>
      </c>
      <c r="AI8" s="68">
        <v>297.10000000000002</v>
      </c>
      <c r="AJ8" s="71">
        <v>0</v>
      </c>
      <c r="AK8" s="71">
        <v>0</v>
      </c>
      <c r="AL8" s="71">
        <v>0</v>
      </c>
      <c r="AM8" s="71">
        <v>0</v>
      </c>
      <c r="AN8" s="71">
        <v>0</v>
      </c>
      <c r="AO8" s="71">
        <v>10</v>
      </c>
      <c r="AP8" s="71">
        <v>9.5</v>
      </c>
      <c r="AQ8" s="71">
        <v>15.1</v>
      </c>
      <c r="AR8" s="71">
        <v>15</v>
      </c>
      <c r="AS8" s="71">
        <v>10.5</v>
      </c>
      <c r="AT8" s="68">
        <v>5.3</v>
      </c>
      <c r="AU8" s="72">
        <v>0</v>
      </c>
      <c r="AV8" s="72">
        <v>0</v>
      </c>
      <c r="AW8" s="72">
        <v>0</v>
      </c>
      <c r="AX8" s="72">
        <v>0</v>
      </c>
      <c r="AY8" s="72">
        <v>0</v>
      </c>
      <c r="AZ8" s="72">
        <v>202</v>
      </c>
      <c r="BA8" s="72">
        <v>177</v>
      </c>
      <c r="BB8" s="72">
        <v>145</v>
      </c>
      <c r="BC8" s="72">
        <v>108</v>
      </c>
      <c r="BD8" s="72">
        <v>90</v>
      </c>
      <c r="BE8" s="72">
        <v>30</v>
      </c>
      <c r="BF8" s="71">
        <v>7.3</v>
      </c>
      <c r="BG8" s="71">
        <v>10.1</v>
      </c>
      <c r="BH8" s="71">
        <v>4.3</v>
      </c>
      <c r="BI8" s="71">
        <v>4.5999999999999996</v>
      </c>
      <c r="BJ8" s="71">
        <v>30.9</v>
      </c>
      <c r="BK8" s="71">
        <v>18.2</v>
      </c>
      <c r="BL8" s="71">
        <v>17.5</v>
      </c>
      <c r="BM8" s="71">
        <v>14.3</v>
      </c>
      <c r="BN8" s="71">
        <v>11.8</v>
      </c>
      <c r="BO8" s="71">
        <v>8.6</v>
      </c>
      <c r="BP8" s="68">
        <v>26.3</v>
      </c>
      <c r="BQ8" s="72">
        <v>16388</v>
      </c>
      <c r="BR8" s="72">
        <v>23715</v>
      </c>
      <c r="BS8" s="72">
        <v>10293</v>
      </c>
      <c r="BT8" s="73">
        <v>10184</v>
      </c>
      <c r="BU8" s="73">
        <v>15080</v>
      </c>
      <c r="BV8" s="72">
        <v>37843</v>
      </c>
      <c r="BW8" s="72">
        <v>36318</v>
      </c>
      <c r="BX8" s="72">
        <v>37745</v>
      </c>
      <c r="BY8" s="72">
        <v>35151</v>
      </c>
      <c r="BZ8" s="72">
        <v>29367</v>
      </c>
      <c r="CA8" s="70">
        <v>16102</v>
      </c>
      <c r="CB8" s="71" t="s">
        <v>109</v>
      </c>
      <c r="CC8" s="71" t="s">
        <v>109</v>
      </c>
      <c r="CD8" s="71" t="s">
        <v>109</v>
      </c>
      <c r="CE8" s="71" t="s">
        <v>109</v>
      </c>
      <c r="CF8" s="71" t="s">
        <v>109</v>
      </c>
      <c r="CG8" s="71" t="s">
        <v>109</v>
      </c>
      <c r="CH8" s="71" t="s">
        <v>109</v>
      </c>
      <c r="CI8" s="71" t="s">
        <v>109</v>
      </c>
      <c r="CJ8" s="71" t="s">
        <v>109</v>
      </c>
      <c r="CK8" s="71" t="s">
        <v>109</v>
      </c>
      <c r="CL8" s="68" t="s">
        <v>109</v>
      </c>
      <c r="CM8" s="70">
        <v>394</v>
      </c>
      <c r="CN8" s="70">
        <v>0</v>
      </c>
      <c r="CO8" s="71" t="s">
        <v>109</v>
      </c>
      <c r="CP8" s="71" t="s">
        <v>109</v>
      </c>
      <c r="CQ8" s="71" t="s">
        <v>109</v>
      </c>
      <c r="CR8" s="71" t="s">
        <v>109</v>
      </c>
      <c r="CS8" s="71" t="s">
        <v>109</v>
      </c>
      <c r="CT8" s="71" t="s">
        <v>109</v>
      </c>
      <c r="CU8" s="71" t="s">
        <v>109</v>
      </c>
      <c r="CV8" s="71" t="s">
        <v>109</v>
      </c>
      <c r="CW8" s="71" t="s">
        <v>109</v>
      </c>
      <c r="CX8" s="71" t="s">
        <v>109</v>
      </c>
      <c r="CY8" s="68" t="s">
        <v>109</v>
      </c>
      <c r="CZ8" s="71">
        <v>0</v>
      </c>
      <c r="DA8" s="71">
        <v>0</v>
      </c>
      <c r="DB8" s="71">
        <v>0</v>
      </c>
      <c r="DC8" s="71">
        <v>0</v>
      </c>
      <c r="DD8" s="71">
        <v>0</v>
      </c>
      <c r="DE8" s="71">
        <v>351.1</v>
      </c>
      <c r="DF8" s="71">
        <v>278.89999999999998</v>
      </c>
      <c r="DG8" s="71">
        <v>205.5</v>
      </c>
      <c r="DH8" s="71">
        <v>187.9</v>
      </c>
      <c r="DI8" s="71">
        <v>139.69999999999999</v>
      </c>
      <c r="DJ8" s="68">
        <v>103.6</v>
      </c>
      <c r="DK8" s="71">
        <v>275.10000000000002</v>
      </c>
      <c r="DL8" s="71">
        <v>276.8</v>
      </c>
      <c r="DM8" s="71">
        <v>269.60000000000002</v>
      </c>
      <c r="DN8" s="71">
        <v>275.10000000000002</v>
      </c>
      <c r="DO8" s="71">
        <v>280.39999999999998</v>
      </c>
      <c r="DP8" s="71">
        <v>182.5</v>
      </c>
      <c r="DQ8" s="71">
        <v>185.2</v>
      </c>
      <c r="DR8" s="71">
        <v>184.1</v>
      </c>
      <c r="DS8" s="71">
        <v>186.8</v>
      </c>
      <c r="DT8" s="71">
        <v>181.6</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118</v>
      </c>
      <c r="C10" s="78" t="s">
        <v>119</v>
      </c>
      <c r="D10" s="78" t="s">
        <v>120</v>
      </c>
      <c r="E10" s="78" t="s">
        <v>121</v>
      </c>
      <c r="F10" s="78" t="s">
        <v>122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dcterms:created xsi:type="dcterms:W3CDTF">2019-12-05T07:20:53Z</dcterms:created>
  <dcterms:modified xsi:type="dcterms:W3CDTF">2020-02-03T05:36:23Z</dcterms:modified>
  <cp:category/>
</cp:coreProperties>
</file>