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geosvfssg\経営総務課\経理担当\経営比較分析表\H30\②回答\"/>
    </mc:Choice>
  </mc:AlternateContent>
  <workbookProtection workbookAlgorithmName="SHA-512" workbookHashValue="XNptRJeXPhunFj4rOyJIAxh40nJbdKtUtOJ6c6PY6VKpiizId67isaoETb5e8akczPh5zuwLmPtOMBc5OfzUaQ==" workbookSaltValue="5qrh4uYo4HGvHtKpxFWu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<sst xmlns="http://schemas.openxmlformats.org/spreadsheetml/2006/main" count="220" uniqueCount="108">
  <si>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</si>
  <si>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</si>
  <si>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</si>
  <si>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</si>
  <si>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</si>
  <si>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</si>
  <si>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</si>
  <si>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</si>
  <si>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</si>
  <si>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</si>
  <si>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</si>
  <si>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</si>
  <si>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</si>
  <si>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</si>
  <si>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</si>
  <si>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</si>
  <si>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</si>
  <si>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</si>
  <si>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</si>
  <si>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</si>
  <si>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</si>
  <si>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</si>
  <si>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</si>
  <si>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</si>
  <si>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</si>
  <si>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</si>
  <si>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</si>
  <si>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</si>
  <si>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</si>
  <si>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</si>
  <si>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</si>
  <si>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</si>
  <si>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</si>
  <si>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</si>
  <si>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</si>
  <si>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</si>
  <si>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</si>
  <si>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</si>
  <si>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</si>
  <si>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</si>
  <si>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</si>
  <si>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</si>
  <si>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</si>
  <si>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</si>
  <si>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</si>
  <si>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</si>
  <si>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</si>
  <si>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</si>
  <si>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</si>
  <si>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</si>
  <si>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</si>
  <si>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</si>
  <si>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</si>
  <si>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</si>
  <si>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</si>
  <si>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</si>
  <si>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</si>
  <si>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</si>
  <si>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</si>
  <si>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</si>
  <si>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</si>
  <si>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</si>
  <si>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</si>
  <si>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</si>
  <si>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</si>
  <si>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</si>
  <si>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</si>
  <si>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</si>
  <si>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</si>
  <si>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</si>
  <si>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</si>
  <si>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</si>
  <si>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</si>
  <si>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</si>
  <si>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</si>
  <si>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</si>
  <si>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</si>
  <si>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</si>
  <si>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</si>
  <si>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</si>
  <si>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</si>
  <si>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</si>
  <si>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</si>
  <si>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</si>
  <si>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</si>
  <si>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</si>
  <si>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</si>
  <si>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</si>
  <si>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</si>
  <si>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</si>
  <si>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</si>
  <si>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</si>
  <si>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</si>
  <si>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上尾市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</si>
  <si>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</si>
  <si>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</si>
  <si>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</si>
  <si>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</si>
  <si>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</si>
  <si>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</si>
  <si>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</si>
  <si>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</si>
  <si>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</si>
  <si>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</si>
  <si>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</si>
  <si>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水道事業は昭和39年10月に給水を開始し、50年を経過した。その間創成期から第5期までの拡張事業を行い、第2期までに布設した管路の更新はほぼ完了している。今後は浄水施設の耐震化や更新、概ね第3期以降に布設した管路の更新等を控えている。
　また、平成26年度から平成30年度にかけて経営状態は健全な状態を維持しているものの、社会的な問題である人口減少や少子高齢化等による水需要の減少により給水収益の減少が見込まれる。平成28年度に策定した新たな上尾市水道ビジョンに基づき、長期的視点に立った事業運営を執行し、施設整備計画に基づき効率的に更新を実施することで増大する施設更新需要に対応していきたい。
　</t>
    <phoneticPr fontId="4"/>
  </si>
  <si>
    <t>①有形固定資産減価償却率
　全国平均、類似団体平均とほぼ同様に推移している。
②管路経年化率
　全国平均や類似団体平均と比較して低く、平成30年度は7.61％と下降している。
③管路更新率
　非常に低い値ではあるものの、第3期及び第4期拡張事業で布設した管路の更新に着手している。今後も引き続き、優先度を見極めながら効率的に更新を進めることが必要となる。</t>
    <rPh sb="67" eb="69">
      <t>ヘイセイ</t>
    </rPh>
    <rPh sb="71" eb="73">
      <t>ネンド</t>
    </rPh>
    <rPh sb="80" eb="82">
      <t>カコウ</t>
    </rPh>
    <phoneticPr fontId="4"/>
  </si>
  <si>
    <t>①経常収支比率・②累積欠損金比率
　経常収支比率は100％以上で推移し、累積欠損金比率は0％を維持し収益性は確保されている。
③流動比率
　全国平均や類似団体平均を若干上回っており、現金預金残高に大幅な変動もなく、短期的な債務に対する支払能力は安定している。
④企業債残高対給水収益比率
　近年は下降傾向であるが、今後控えている浄水施設等の更新により比率の上昇が見込まれる。
⑤料金回収率・⑥給水原価
　料金回収率は100％以上を維持している。給水原価は、平成30年度は157.47円と下降したものの、施設の更新に伴う減価償却費の増額により今後は上昇が見込まれるため、設備更新費用の財源確保のためには引き続き費用削減に努める必要がある。
⑦施設利用率
　全国平均や類似団体平均を若干上回り、施設を効率的に利用しているといえる。
⑧有収率
　全国平均や類似団体平均を上回っている。漏水やメーター不感水量以外に水質維持のため不可欠な管洗浄等による水量にも影響を受けるため、引き続き維持管理の効率向上に努め料金回収率に反映させていきたい。</t>
    <rPh sb="91" eb="93">
      <t>ゲンキン</t>
    </rPh>
    <rPh sb="93" eb="95">
      <t>ヨキン</t>
    </rPh>
    <rPh sb="95" eb="97">
      <t>ザンダカ</t>
    </rPh>
    <rPh sb="98" eb="100">
      <t>オオハバ</t>
    </rPh>
    <rPh sb="101" eb="103">
      <t>ヘンドウ</t>
    </rPh>
    <rPh sb="145" eb="147">
      <t>キンネン</t>
    </rPh>
    <rPh sb="148" eb="150">
      <t>カコウ</t>
    </rPh>
    <rPh sb="150" eb="152">
      <t>ケイコウ</t>
    </rPh>
    <rPh sb="157" eb="159">
      <t>コンゴ</t>
    </rPh>
    <rPh sb="159" eb="160">
      <t>ヒカ</t>
    </rPh>
    <rPh sb="164" eb="166">
      <t>ジョウスイ</t>
    </rPh>
    <rPh sb="166" eb="168">
      <t>シセツ</t>
    </rPh>
    <rPh sb="168" eb="169">
      <t>トウ</t>
    </rPh>
    <rPh sb="170" eb="172">
      <t>コウシン</t>
    </rPh>
    <rPh sb="175" eb="177">
      <t>ヒリツ</t>
    </rPh>
    <rPh sb="178" eb="180">
      <t>ジョウショウ</t>
    </rPh>
    <rPh sb="181" eb="183">
      <t>ミコ</t>
    </rPh>
    <rPh sb="228" eb="230">
      <t>ヘイセイ</t>
    </rPh>
    <rPh sb="232" eb="234">
      <t>ネンド</t>
    </rPh>
    <rPh sb="241" eb="242">
      <t>エン</t>
    </rPh>
    <rPh sb="243" eb="245">
      <t>カコウ</t>
    </rPh>
    <rPh sb="257" eb="258">
      <t>トモナ</t>
    </rPh>
    <rPh sb="273" eb="27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</si>
</sst>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0.47</c:v>
                </c:pt>
                <c:pt idx="1">
                  <c:v>0.37</c:v>
                </c:pt>
                <c:pt idx="2">
                  <c:v>0.8</c:v>
                </c:pt>
                <c:pt idx="3">
                  <c:v>0.7</c:v>
                </c:pt>
                <c:pt idx="4">
                  <c:v>0.57999999999999996</c:v>
                </c:pt>
              </c:numCache>
            </c:numRef>
          </c:val>
          <c:extLst>
            <c:ext xmlns:c16="http://schemas.microsoft.com/office/drawing/2014/chart" uri="{C3380CC4-5D6E-409C-BE32-E72D297353CC}">
              <c16:uniqueId val="{00000000-AA18-4DDC-80A2-342B86DEFB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AA18-4DDC-80A2-342B86DEFB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65.739999999999995</c:v>
                </c:pt>
                <c:pt idx="1">
                  <c:v>63.98</c:v>
                </c:pt>
                <c:pt idx="2">
                  <c:v>63.04</c:v>
                </c:pt>
                <c:pt idx="3">
                  <c:v>63.57</c:v>
                </c:pt>
                <c:pt idx="4">
                  <c:v>63.27</c:v>
                </c:pt>
              </c:numCache>
            </c:numRef>
          </c:val>
          <c:extLst>
            <c:ext xmlns:c16="http://schemas.microsoft.com/office/drawing/2014/chart" uri="{C3380CC4-5D6E-409C-BE32-E72D297353CC}">
              <c16:uniqueId val="{00000000-A0AF-4BB5-B70E-C3A528B000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A0AF-4BB5-B70E-C3A528B000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89.73</c:v>
                </c:pt>
                <c:pt idx="1">
                  <c:v>90.9</c:v>
                </c:pt>
                <c:pt idx="2">
                  <c:v>91.54</c:v>
                </c:pt>
                <c:pt idx="3">
                  <c:v>90.94</c:v>
                </c:pt>
                <c:pt idx="4">
                  <c:v>91.28</c:v>
                </c:pt>
              </c:numCache>
            </c:numRef>
          </c:val>
          <c:extLst>
            <c:ext xmlns:c16="http://schemas.microsoft.com/office/drawing/2014/chart" uri="{C3380CC4-5D6E-409C-BE32-E72D297353CC}">
              <c16:uniqueId val="{00000000-65BA-45FB-A59A-3DAC77AADE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65BA-45FB-A59A-3DAC77AADE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c:v>
                </c:pt>
                <c:pt idx="1">
                  <c:v>115.1</c:v>
                </c:pt>
                <c:pt idx="2">
                  <c:v>112.83</c:v>
                </c:pt>
                <c:pt idx="3">
                  <c:v>113.58</c:v>
                </c:pt>
                <c:pt idx="4">
                  <c:v>113</c:v>
                </c:pt>
              </c:numCache>
            </c:numRef>
          </c:val>
          <c:extLst>
            <c:ext xmlns:c16="http://schemas.microsoft.com/office/drawing/2014/chart" uri="{C3380CC4-5D6E-409C-BE32-E72D297353CC}">
              <c16:uniqueId val="{00000000-BC18-4130-AB78-A67251D08F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BC18-4130-AB78-A67251D08F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42.75</c:v>
                </c:pt>
                <c:pt idx="1">
                  <c:v>43.58</c:v>
                </c:pt>
                <c:pt idx="2">
                  <c:v>44.36</c:v>
                </c:pt>
                <c:pt idx="3">
                  <c:v>45.15</c:v>
                </c:pt>
                <c:pt idx="4">
                  <c:v>46.48</c:v>
                </c:pt>
              </c:numCache>
            </c:numRef>
          </c:val>
          <c:extLst>
            <c:ext xmlns:c16="http://schemas.microsoft.com/office/drawing/2014/chart" uri="{C3380CC4-5D6E-409C-BE32-E72D297353CC}">
              <c16:uniqueId val="{00000000-776A-437D-8C86-EB39A576C1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776A-437D-8C86-EB39A576C1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1.76</c:v>
                </c:pt>
                <c:pt idx="1">
                  <c:v>5.9</c:v>
                </c:pt>
                <c:pt idx="2">
                  <c:v>7.51</c:v>
                </c:pt>
                <c:pt idx="3">
                  <c:v>7.71</c:v>
                </c:pt>
                <c:pt idx="4">
                  <c:v>7.61</c:v>
                </c:pt>
              </c:numCache>
            </c:numRef>
          </c:val>
          <c:extLst>
            <c:ext xmlns:c16="http://schemas.microsoft.com/office/drawing/2014/chart" uri="{C3380CC4-5D6E-409C-BE32-E72D297353CC}">
              <c16:uniqueId val="{00000000-4D6B-40CE-BD26-55D51A0E20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4D6B-40CE-BD26-55D51A0E20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FB-4DAF-8A14-CDA58A8E8B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A5FB-4DAF-8A14-CDA58A8E8B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344.03</c:v>
                </c:pt>
                <c:pt idx="1">
                  <c:v>335.77</c:v>
                </c:pt>
                <c:pt idx="2">
                  <c:v>329.03</c:v>
                </c:pt>
                <c:pt idx="3">
                  <c:v>295.81</c:v>
                </c:pt>
                <c:pt idx="4">
                  <c:v>351.04</c:v>
                </c:pt>
              </c:numCache>
            </c:numRef>
          </c:val>
          <c:extLst>
            <c:ext xmlns:c16="http://schemas.microsoft.com/office/drawing/2014/chart" uri="{C3380CC4-5D6E-409C-BE32-E72D297353CC}">
              <c16:uniqueId val="{00000000-D090-48D6-8C9D-2D21C49194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D090-48D6-8C9D-2D21C49194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157.84</c:v>
                </c:pt>
                <c:pt idx="1">
                  <c:v>150.54</c:v>
                </c:pt>
                <c:pt idx="2">
                  <c:v>140.93</c:v>
                </c:pt>
                <c:pt idx="3">
                  <c:v>126.72</c:v>
                </c:pt>
                <c:pt idx="4">
                  <c:v>112.54</c:v>
                </c:pt>
              </c:numCache>
            </c:numRef>
          </c:val>
          <c:extLst>
            <c:ext xmlns:c16="http://schemas.microsoft.com/office/drawing/2014/chart" uri="{C3380CC4-5D6E-409C-BE32-E72D297353CC}">
              <c16:uniqueId val="{00000000-1BB6-4695-B715-3907CC37F0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1BB6-4695-B715-3907CC37F0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111.17</c:v>
                </c:pt>
                <c:pt idx="1">
                  <c:v>107.5</c:v>
                </c:pt>
                <c:pt idx="2">
                  <c:v>106.19</c:v>
                </c:pt>
                <c:pt idx="3">
                  <c:v>105.47</c:v>
                </c:pt>
                <c:pt idx="4">
                  <c:v>105.81</c:v>
                </c:pt>
              </c:numCache>
            </c:numRef>
          </c:val>
          <c:extLst>
            <c:ext xmlns:c16="http://schemas.microsoft.com/office/drawing/2014/chart" uri="{C3380CC4-5D6E-409C-BE32-E72D297353CC}">
              <c16:uniqueId val="{00000000-CFDD-4535-AA42-A7B8872E29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CFDD-4535-AA42-A7B8872E29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154.32</c:v>
                </c:pt>
                <c:pt idx="1">
                  <c:v>155.53</c:v>
                </c:pt>
                <c:pt idx="2">
                  <c:v>156.87</c:v>
                </c:pt>
                <c:pt idx="3">
                  <c:v>157.88999999999999</c:v>
                </c:pt>
                <c:pt idx="4">
                  <c:v>157.47</c:v>
                </c:pt>
              </c:numCache>
            </c:numRef>
          </c:val>
          <c:extLst>
            <c:ext xmlns:c16="http://schemas.microsoft.com/office/drawing/2014/chart" uri="{C3380CC4-5D6E-409C-BE32-E72D297353CC}">
              <c16:uniqueId val="{00000000-D059-41B1-9563-500E985A6B5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D059-41B1-9563-500E985A6B5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上尾市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228519</v>
      </c>
      <c r="AM8" s="70"/>
      <c r="AN8" s="70"/>
      <c r="AO8" s="70"/>
      <c r="AP8" s="70"/>
      <c r="AQ8" s="70"/>
      <c r="AR8" s="70"/>
      <c r="AS8" s="70"/>
      <c r="AT8" s="66">
        <f>データ!$S$6</f>
        <v>45.51</v>
      </c>
      <c r="AU8" s="67"/>
      <c r="AV8" s="67"/>
      <c r="AW8" s="67"/>
      <c r="AX8" s="67"/>
      <c r="AY8" s="67"/>
      <c r="AZ8" s="67"/>
      <c r="BA8" s="67"/>
      <c r="BB8" s="69">
        <f>データ!$T$6</f>
        <v>5021.29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82.92</v>
      </c>
      <c r="J10" s="67"/>
      <c r="K10" s="67"/>
      <c r="L10" s="67"/>
      <c r="M10" s="67"/>
      <c r="N10" s="67"/>
      <c r="O10" s="68"/>
      <c r="P10" s="69">
        <f>データ!$P$6</f>
        <v>99.84</v>
      </c>
      <c r="Q10" s="69"/>
      <c r="R10" s="69"/>
      <c r="S10" s="69"/>
      <c r="T10" s="69"/>
      <c r="U10" s="69"/>
      <c r="V10" s="69"/>
      <c r="W10" s="70">
        <f>データ!$Q$6</f>
        <v>2916</v>
      </c>
      <c r="X10" s="70"/>
      <c r="Y10" s="70"/>
      <c r="Z10" s="70"/>
      <c r="AA10" s="70"/>
      <c r="AB10" s="70"/>
      <c r="AC10" s="70"/>
      <c r="AD10" s="2"/>
      <c r="AE10" s="2"/>
      <c r="AF10" s="2"/>
      <c r="AG10" s="2"/>
      <c r="AH10" s="4"/>
      <c r="AI10" s="4"/>
      <c r="AJ10" s="4"/>
      <c r="AK10" s="4"/>
      <c r="AL10" s="70">
        <f>データ!$U$6</f>
        <v>228165</v>
      </c>
      <c r="AM10" s="70"/>
      <c r="AN10" s="70"/>
      <c r="AO10" s="70"/>
      <c r="AP10" s="70"/>
      <c r="AQ10" s="70"/>
      <c r="AR10" s="70"/>
      <c r="AS10" s="70"/>
      <c r="AT10" s="66">
        <f>データ!$V$6</f>
        <v>45.51</v>
      </c>
      <c r="AU10" s="67"/>
      <c r="AV10" s="67"/>
      <c r="AW10" s="67"/>
      <c r="AX10" s="67"/>
      <c r="AY10" s="67"/>
      <c r="AZ10" s="67"/>
      <c r="BA10" s="67"/>
      <c r="BB10" s="69">
        <f>データ!$W$6</f>
        <v>5013.51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mpauyZ6t5gVXtRsJhb0uzQfkUalk/UpJSZcYhvWC2zU+0lCClXz5Bdec8iSf5i4mO+7Da09AZdZdlQ87TXyQA==" saltValue="TlKtnVyRrGPEYz5T/ZS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112194</v>
      </c>
      <c r="D6" s="34">
        <f t="shared" si="3"/>
        <v>46</v>
      </c>
      <c r="E6" s="34">
        <f t="shared" si="3"/>
        <v>1</v>
      </c>
      <c r="F6" s="34">
        <f t="shared" si="3"/>
        <v>0</v>
      </c>
      <c r="G6" s="34">
        <f t="shared" si="3"/>
        <v>1</v>
      </c>
      <c r="H6" s="34" t="str">
        <f t="shared" si="3"/>
        <v>埼玉県　上尾市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82.92</v>
      </c>
      <c r="P6" s="35">
        <f t="shared" si="3"/>
        <v>99.84</v>
      </c>
      <c r="Q6" s="35">
        <f t="shared" si="3"/>
        <v>2916</v>
      </c>
      <c r="R6" s="35">
        <f t="shared" si="3"/>
        <v>228519</v>
      </c>
      <c r="S6" s="35">
        <f t="shared" si="3"/>
        <v>45.51</v>
      </c>
      <c r="T6" s="35">
        <f t="shared" si="3"/>
        <v>5021.29</v>
      </c>
      <c r="U6" s="35">
        <f t="shared" si="3"/>
        <v>228165</v>
      </c>
      <c r="V6" s="35">
        <f t="shared" si="3"/>
        <v>45.51</v>
      </c>
      <c r="W6" s="35">
        <f t="shared" si="3"/>
        <v>5013.51</v>
      </c>
      <c r="X6" s="36">
        <f>IF(X7="",NA(),X7)</f>
        <v>117</v>
      </c>
      <c r="Y6" s="36">
        <f t="shared" ref="Y6:AG6" si="4">IF(Y7="",NA(),Y7)</f>
        <v>115.1</v>
      </c>
      <c r="Z6" s="36">
        <f t="shared" si="4"/>
        <v>112.83</v>
      </c>
      <c r="AA6" s="36">
        <f t="shared" si="4"/>
        <v>113.58</v>
      </c>
      <c r="AB6" s="36">
        <f t="shared" si="4"/>
        <v>113</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344.03</v>
      </c>
      <c r="AU6" s="36">
        <f t="shared" ref="AU6:BC6" si="6">IF(AU7="",NA(),AU7)</f>
        <v>335.77</v>
      </c>
      <c r="AV6" s="36">
        <f t="shared" si="6"/>
        <v>329.03</v>
      </c>
      <c r="AW6" s="36">
        <f t="shared" si="6"/>
        <v>295.81</v>
      </c>
      <c r="AX6" s="36">
        <f t="shared" si="6"/>
        <v>351.04</v>
      </c>
      <c r="AY6" s="36">
        <f t="shared" si="6"/>
        <v>289.8</v>
      </c>
      <c r="AZ6" s="36">
        <f t="shared" si="6"/>
        <v>299.44</v>
      </c>
      <c r="BA6" s="36">
        <f t="shared" si="6"/>
        <v>311.99</v>
      </c>
      <c r="BB6" s="36">
        <f t="shared" si="6"/>
        <v>307.83</v>
      </c>
      <c r="BC6" s="36">
        <f t="shared" si="6"/>
        <v>318.89</v>
      </c>
      <c r="BD6" s="35" t="str">
        <f>IF(BD7="","",IF(BD7="-","【-】","【"&amp;SUBSTITUTE(TEXT(BD7,"#,##0.00"),"-","△")&amp;"】"))</f>
        <v>【261.93】</v>
      </c>
      <c r="BE6" s="36">
        <f>IF(BE7="",NA(),BE7)</f>
        <v>157.84</v>
      </c>
      <c r="BF6" s="36">
        <f t="shared" ref="BF6:BN6" si="7">IF(BF7="",NA(),BF7)</f>
        <v>150.54</v>
      </c>
      <c r="BG6" s="36">
        <f t="shared" si="7"/>
        <v>140.93</v>
      </c>
      <c r="BH6" s="36">
        <f t="shared" si="7"/>
        <v>126.72</v>
      </c>
      <c r="BI6" s="36">
        <f t="shared" si="7"/>
        <v>112.54</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111.17</v>
      </c>
      <c r="BQ6" s="36">
        <f t="shared" ref="BQ6:BY6" si="8">IF(BQ7="",NA(),BQ7)</f>
        <v>107.5</v>
      </c>
      <c r="BR6" s="36">
        <f t="shared" si="8"/>
        <v>106.19</v>
      </c>
      <c r="BS6" s="36">
        <f t="shared" si="8"/>
        <v>105.47</v>
      </c>
      <c r="BT6" s="36">
        <f t="shared" si="8"/>
        <v>105.81</v>
      </c>
      <c r="BU6" s="36">
        <f t="shared" si="8"/>
        <v>107.05</v>
      </c>
      <c r="BV6" s="36">
        <f t="shared" si="8"/>
        <v>106.4</v>
      </c>
      <c r="BW6" s="36">
        <f t="shared" si="8"/>
        <v>107.61</v>
      </c>
      <c r="BX6" s="36">
        <f t="shared" si="8"/>
        <v>106.02</v>
      </c>
      <c r="BY6" s="36">
        <f t="shared" si="8"/>
        <v>104.84</v>
      </c>
      <c r="BZ6" s="35" t="str">
        <f>IF(BZ7="","",IF(BZ7="-","【-】","【"&amp;SUBSTITUTE(TEXT(BZ7,"#,##0.00"),"-","△")&amp;"】"))</f>
        <v>【103.91】</v>
      </c>
      <c r="CA6" s="36">
        <f>IF(CA7="",NA(),CA7)</f>
        <v>154.32</v>
      </c>
      <c r="CB6" s="36">
        <f t="shared" ref="CB6:CJ6" si="9">IF(CB7="",NA(),CB7)</f>
        <v>155.53</v>
      </c>
      <c r="CC6" s="36">
        <f t="shared" si="9"/>
        <v>156.87</v>
      </c>
      <c r="CD6" s="36">
        <f t="shared" si="9"/>
        <v>157.88999999999999</v>
      </c>
      <c r="CE6" s="36">
        <f t="shared" si="9"/>
        <v>157.47</v>
      </c>
      <c r="CF6" s="36">
        <f t="shared" si="9"/>
        <v>155.09</v>
      </c>
      <c r="CG6" s="36">
        <f t="shared" si="9"/>
        <v>156.29</v>
      </c>
      <c r="CH6" s="36">
        <f t="shared" si="9"/>
        <v>155.69</v>
      </c>
      <c r="CI6" s="36">
        <f t="shared" si="9"/>
        <v>158.6</v>
      </c>
      <c r="CJ6" s="36">
        <f t="shared" si="9"/>
        <v>161.82</v>
      </c>
      <c r="CK6" s="35" t="str">
        <f>IF(CK7="","",IF(CK7="-","【-】","【"&amp;SUBSTITUTE(TEXT(CK7,"#,##0.00"),"-","△")&amp;"】"))</f>
        <v>【167.11】</v>
      </c>
      <c r="CL6" s="36">
        <f>IF(CL7="",NA(),CL7)</f>
        <v>65.739999999999995</v>
      </c>
      <c r="CM6" s="36">
        <f t="shared" ref="CM6:CU6" si="10">IF(CM7="",NA(),CM7)</f>
        <v>63.98</v>
      </c>
      <c r="CN6" s="36">
        <f t="shared" si="10"/>
        <v>63.04</v>
      </c>
      <c r="CO6" s="36">
        <f t="shared" si="10"/>
        <v>63.57</v>
      </c>
      <c r="CP6" s="36">
        <f t="shared" si="10"/>
        <v>63.27</v>
      </c>
      <c r="CQ6" s="36">
        <f t="shared" si="10"/>
        <v>61.61</v>
      </c>
      <c r="CR6" s="36">
        <f t="shared" si="10"/>
        <v>62.34</v>
      </c>
      <c r="CS6" s="36">
        <f t="shared" si="10"/>
        <v>62.46</v>
      </c>
      <c r="CT6" s="36">
        <f t="shared" si="10"/>
        <v>62.88</v>
      </c>
      <c r="CU6" s="36">
        <f t="shared" si="10"/>
        <v>62.32</v>
      </c>
      <c r="CV6" s="35" t="str">
        <f>IF(CV7="","",IF(CV7="-","【-】","【"&amp;SUBSTITUTE(TEXT(CV7,"#,##0.00"),"-","△")&amp;"】"))</f>
        <v>【60.27】</v>
      </c>
      <c r="CW6" s="36">
        <f>IF(CW7="",NA(),CW7)</f>
        <v>89.73</v>
      </c>
      <c r="CX6" s="36">
        <f t="shared" ref="CX6:DF6" si="11">IF(CX7="",NA(),CX7)</f>
        <v>90.9</v>
      </c>
      <c r="CY6" s="36">
        <f t="shared" si="11"/>
        <v>91.54</v>
      </c>
      <c r="CZ6" s="36">
        <f t="shared" si="11"/>
        <v>90.94</v>
      </c>
      <c r="DA6" s="36">
        <f t="shared" si="11"/>
        <v>91.28</v>
      </c>
      <c r="DB6" s="36">
        <f t="shared" si="11"/>
        <v>90.23</v>
      </c>
      <c r="DC6" s="36">
        <f t="shared" si="11"/>
        <v>90.15</v>
      </c>
      <c r="DD6" s="36">
        <f t="shared" si="11"/>
        <v>90.62</v>
      </c>
      <c r="DE6" s="36">
        <f t="shared" si="11"/>
        <v>90.13</v>
      </c>
      <c r="DF6" s="36">
        <f t="shared" si="11"/>
        <v>90.19</v>
      </c>
      <c r="DG6" s="35" t="str">
        <f>IF(DG7="","",IF(DG7="-","【-】","【"&amp;SUBSTITUTE(TEXT(DG7,"#,##0.00"),"-","△")&amp;"】"))</f>
        <v>【89.92】</v>
      </c>
      <c r="DH6" s="36">
        <f>IF(DH7="",NA(),DH7)</f>
        <v>42.75</v>
      </c>
      <c r="DI6" s="36">
        <f t="shared" ref="DI6:DQ6" si="12">IF(DI7="",NA(),DI7)</f>
        <v>43.58</v>
      </c>
      <c r="DJ6" s="36">
        <f t="shared" si="12"/>
        <v>44.36</v>
      </c>
      <c r="DK6" s="36">
        <f t="shared" si="12"/>
        <v>45.15</v>
      </c>
      <c r="DL6" s="36">
        <f t="shared" si="12"/>
        <v>46.48</v>
      </c>
      <c r="DM6" s="36">
        <f t="shared" si="12"/>
        <v>46.36</v>
      </c>
      <c r="DN6" s="36">
        <f t="shared" si="12"/>
        <v>47.37</v>
      </c>
      <c r="DO6" s="36">
        <f t="shared" si="12"/>
        <v>48.01</v>
      </c>
      <c r="DP6" s="36">
        <f t="shared" si="12"/>
        <v>48.01</v>
      </c>
      <c r="DQ6" s="36">
        <f t="shared" si="12"/>
        <v>48.86</v>
      </c>
      <c r="DR6" s="35" t="str">
        <f>IF(DR7="","",IF(DR7="-","【-】","【"&amp;SUBSTITUTE(TEXT(DR7,"#,##0.00"),"-","△")&amp;"】"))</f>
        <v>【48.85】</v>
      </c>
      <c r="DS6" s="36">
        <f>IF(DS7="",NA(),DS7)</f>
        <v>1.76</v>
      </c>
      <c r="DT6" s="36">
        <f t="shared" ref="DT6:EB6" si="13">IF(DT7="",NA(),DT7)</f>
        <v>5.9</v>
      </c>
      <c r="DU6" s="36">
        <f t="shared" si="13"/>
        <v>7.51</v>
      </c>
      <c r="DV6" s="36">
        <f t="shared" si="13"/>
        <v>7.71</v>
      </c>
      <c r="DW6" s="36">
        <f t="shared" si="13"/>
        <v>7.61</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0.47</v>
      </c>
      <c r="EE6" s="36">
        <f t="shared" ref="EE6:EM6" si="14">IF(EE7="",NA(),EE7)</f>
        <v>0.37</v>
      </c>
      <c r="EF6" s="36">
        <f t="shared" si="14"/>
        <v>0.8</v>
      </c>
      <c r="EG6" s="36">
        <f t="shared" si="14"/>
        <v>0.7</v>
      </c>
      <c r="EH6" s="36">
        <f t="shared" si="14"/>
        <v>0.57999999999999996</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112194</v>
      </c>
      <c r="D7" s="38">
        <v>46</v>
      </c>
      <c r="E7" s="38">
        <v>1</v>
      </c>
      <c r="F7" s="38">
        <v>0</v>
      </c>
      <c r="G7" s="38">
        <v>1</v>
      </c>
      <c r="H7" s="38" t="s">
        <v>93</v>
      </c>
      <c r="I7" s="38" t="s">
        <v>94</v>
      </c>
      <c r="J7" s="38" t="s">
        <v>95</v>
      </c>
      <c r="K7" s="38" t="s">
        <v>96</v>
      </c>
      <c r="L7" s="38" t="s">
        <v>97</v>
      </c>
      <c r="M7" s="38" t="s">
        <v>98</v>
      </c>
      <c r="N7" s="39" t="s">
        <v>99</v>
      </c>
      <c r="O7" s="39">
        <v>82.92</v>
      </c>
      <c r="P7" s="39">
        <v>99.84</v>
      </c>
      <c r="Q7" s="39">
        <v>2916</v>
      </c>
      <c r="R7" s="39">
        <v>228519</v>
      </c>
      <c r="S7" s="39">
        <v>45.51</v>
      </c>
      <c r="T7" s="39">
        <v>5021.29</v>
      </c>
      <c r="U7" s="39">
        <v>228165</v>
      </c>
      <c r="V7" s="39">
        <v>45.51</v>
      </c>
      <c r="W7" s="39">
        <v>5013.51</v>
      </c>
      <c r="X7" s="39">
        <v>117</v>
      </c>
      <c r="Y7" s="39">
        <v>115.1</v>
      </c>
      <c r="Z7" s="39">
        <v>112.83</v>
      </c>
      <c r="AA7" s="39">
        <v>113.58</v>
      </c>
      <c r="AB7" s="39">
        <v>113</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344.03</v>
      </c>
      <c r="AU7" s="39">
        <v>335.77</v>
      </c>
      <c r="AV7" s="39">
        <v>329.03</v>
      </c>
      <c r="AW7" s="39">
        <v>295.81</v>
      </c>
      <c r="AX7" s="39">
        <v>351.04</v>
      </c>
      <c r="AY7" s="39">
        <v>289.8</v>
      </c>
      <c r="AZ7" s="39">
        <v>299.44</v>
      </c>
      <c r="BA7" s="39">
        <v>311.99</v>
      </c>
      <c r="BB7" s="39">
        <v>307.83</v>
      </c>
      <c r="BC7" s="39">
        <v>318.89</v>
      </c>
      <c r="BD7" s="39">
        <v>261.93</v>
      </c>
      <c r="BE7" s="39">
        <v>157.84</v>
      </c>
      <c r="BF7" s="39">
        <v>150.54</v>
      </c>
      <c r="BG7" s="39">
        <v>140.93</v>
      </c>
      <c r="BH7" s="39">
        <v>126.72</v>
      </c>
      <c r="BI7" s="39">
        <v>112.54</v>
      </c>
      <c r="BJ7" s="39">
        <v>301.99</v>
      </c>
      <c r="BK7" s="39">
        <v>298.08999999999997</v>
      </c>
      <c r="BL7" s="39">
        <v>291.77999999999997</v>
      </c>
      <c r="BM7" s="39">
        <v>295.44</v>
      </c>
      <c r="BN7" s="39">
        <v>290.07</v>
      </c>
      <c r="BO7" s="39">
        <v>270.45999999999998</v>
      </c>
      <c r="BP7" s="39">
        <v>111.17</v>
      </c>
      <c r="BQ7" s="39">
        <v>107.5</v>
      </c>
      <c r="BR7" s="39">
        <v>106.19</v>
      </c>
      <c r="BS7" s="39">
        <v>105.47</v>
      </c>
      <c r="BT7" s="39">
        <v>105.81</v>
      </c>
      <c r="BU7" s="39">
        <v>107.05</v>
      </c>
      <c r="BV7" s="39">
        <v>106.4</v>
      </c>
      <c r="BW7" s="39">
        <v>107.61</v>
      </c>
      <c r="BX7" s="39">
        <v>106.02</v>
      </c>
      <c r="BY7" s="39">
        <v>104.84</v>
      </c>
      <c r="BZ7" s="39">
        <v>103.91</v>
      </c>
      <c r="CA7" s="39">
        <v>154.32</v>
      </c>
      <c r="CB7" s="39">
        <v>155.53</v>
      </c>
      <c r="CC7" s="39">
        <v>156.87</v>
      </c>
      <c r="CD7" s="39">
        <v>157.88999999999999</v>
      </c>
      <c r="CE7" s="39">
        <v>157.47</v>
      </c>
      <c r="CF7" s="39">
        <v>155.09</v>
      </c>
      <c r="CG7" s="39">
        <v>156.29</v>
      </c>
      <c r="CH7" s="39">
        <v>155.69</v>
      </c>
      <c r="CI7" s="39">
        <v>158.6</v>
      </c>
      <c r="CJ7" s="39">
        <v>161.82</v>
      </c>
      <c r="CK7" s="39">
        <v>167.11</v>
      </c>
      <c r="CL7" s="39">
        <v>65.739999999999995</v>
      </c>
      <c r="CM7" s="39">
        <v>63.98</v>
      </c>
      <c r="CN7" s="39">
        <v>63.04</v>
      </c>
      <c r="CO7" s="39">
        <v>63.57</v>
      </c>
      <c r="CP7" s="39">
        <v>63.27</v>
      </c>
      <c r="CQ7" s="39">
        <v>61.61</v>
      </c>
      <c r="CR7" s="39">
        <v>62.34</v>
      </c>
      <c r="CS7" s="39">
        <v>62.46</v>
      </c>
      <c r="CT7" s="39">
        <v>62.88</v>
      </c>
      <c r="CU7" s="39">
        <v>62.32</v>
      </c>
      <c r="CV7" s="39">
        <v>60.27</v>
      </c>
      <c r="CW7" s="39">
        <v>89.73</v>
      </c>
      <c r="CX7" s="39">
        <v>90.9</v>
      </c>
      <c r="CY7" s="39">
        <v>91.54</v>
      </c>
      <c r="CZ7" s="39">
        <v>90.94</v>
      </c>
      <c r="DA7" s="39">
        <v>91.28</v>
      </c>
      <c r="DB7" s="39">
        <v>90.23</v>
      </c>
      <c r="DC7" s="39">
        <v>90.15</v>
      </c>
      <c r="DD7" s="39">
        <v>90.62</v>
      </c>
      <c r="DE7" s="39">
        <v>90.13</v>
      </c>
      <c r="DF7" s="39">
        <v>90.19</v>
      </c>
      <c r="DG7" s="39">
        <v>89.92</v>
      </c>
      <c r="DH7" s="39">
        <v>42.75</v>
      </c>
      <c r="DI7" s="39">
        <v>43.58</v>
      </c>
      <c r="DJ7" s="39">
        <v>44.36</v>
      </c>
      <c r="DK7" s="39">
        <v>45.15</v>
      </c>
      <c r="DL7" s="39">
        <v>46.48</v>
      </c>
      <c r="DM7" s="39">
        <v>46.36</v>
      </c>
      <c r="DN7" s="39">
        <v>47.37</v>
      </c>
      <c r="DO7" s="39">
        <v>48.01</v>
      </c>
      <c r="DP7" s="39">
        <v>48.01</v>
      </c>
      <c r="DQ7" s="39">
        <v>48.86</v>
      </c>
      <c r="DR7" s="39">
        <v>48.85</v>
      </c>
      <c r="DS7" s="39">
        <v>1.76</v>
      </c>
      <c r="DT7" s="39">
        <v>5.9</v>
      </c>
      <c r="DU7" s="39">
        <v>7.51</v>
      </c>
      <c r="DV7" s="39">
        <v>7.71</v>
      </c>
      <c r="DW7" s="39">
        <v>7.61</v>
      </c>
      <c r="DX7" s="39">
        <v>13.57</v>
      </c>
      <c r="DY7" s="39">
        <v>14.27</v>
      </c>
      <c r="DZ7" s="39">
        <v>16.170000000000002</v>
      </c>
      <c r="EA7" s="39">
        <v>16.600000000000001</v>
      </c>
      <c r="EB7" s="39">
        <v>18.510000000000002</v>
      </c>
      <c r="EC7" s="39">
        <v>17.8</v>
      </c>
      <c r="ED7" s="39">
        <v>0.47</v>
      </c>
      <c r="EE7" s="39">
        <v>0.37</v>
      </c>
      <c r="EF7" s="39">
        <v>0.8</v>
      </c>
      <c r="EG7" s="39">
        <v>0.7</v>
      </c>
      <c r="EH7" s="39">
        <v>0.57999999999999996</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34673林健太郎</cp:lastModifiedBy>
  <cp:lastPrinted>2020-01-16T08:08:59Z</cp:lastPrinted>
  <dcterms:created xsi:type="dcterms:W3CDTF">2019-12-05T04:12:17Z</dcterms:created>
  <dcterms:modified xsi:type="dcterms:W3CDTF">2020-01-16T08:09:02Z</dcterms:modified>
  <cp:category/>
</cp:coreProperties>
</file>