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72.22.2.235\share\企業経営係\00 上下水共通\★照会\02 市町村課照会・回答\R1年度\0116経営比較分析\【下水道】経営比較分析表\"/>
    </mc:Choice>
  </mc:AlternateContent>
  <workbookProtection workbookAlgorithmName="SHA-512" workbookHashValue="nHve09YMyTXM8l+jJFAQKSrXeYeq6/O/bK/fO/tDDvUa1d494GCNIS4XmBrUPjPmspQ3xSm4duR/1Is4QUWL4g==" workbookSaltValue="t9Rvd465NMDtrsRdZClR3A==" workbookSpinCount="100000" lockStructure="1"/>
  <bookViews>
    <workbookView xWindow="0" yWindow="0" windowWidth="20490" windowHeight="7530"/>
  </bookViews>
  <sheets>
    <sheet name="法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Q6" i="5"/>
  <c r="P6" i="5"/>
  <c r="O6" i="5"/>
  <c r="N6" i="5"/>
  <c r="M6" i="5"/>
  <c r="L6" i="5"/>
  <c r="K6" i="5"/>
  <c r="J6" i="5"/>
  <c r="I8" i="4" s="1"/>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D10" i="4"/>
  <c r="W10" i="4"/>
  <c r="P10" i="4"/>
  <c r="I10" i="4"/>
  <c r="B10" i="4"/>
  <c r="BB8" i="4"/>
  <c r="AT8" i="4"/>
  <c r="AL8" i="4"/>
  <c r="AD8" i="4"/>
  <c r="W8" i="4"/>
  <c r="P8" i="4"/>
  <c r="B8" i="4"/>
  <c r="B6" i="4"/>
  <c r="C10" i="5" l="1"/>
  <c r="D10" i="5"/>
  <c r="E10" i="5"/>
  <c r="B10" i="5"/>
</calcChain>
</file>

<file path=xl/sharedStrings.xml><?xml version="1.0" encoding="utf-8"?>
<sst xmlns="http://schemas.openxmlformats.org/spreadsheetml/2006/main" count="245" uniqueCount="111">
  <si>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</si>
  <si>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</si>
  <si>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</si>
  <si>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</si>
  <si>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</si>
  <si>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</si>
  <si>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</si>
  <si>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</si>
  <si>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</si>
  <si>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</si>
  <si>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</si>
  <si>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</si>
  <si>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</si>
  <si>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</si>
  <si>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</si>
  <si>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</si>
  <si>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</si>
  <si>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</si>
  <si>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</si>
  <si>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</si>
  <si>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</si>
  <si>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</si>
  <si>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</si>
  <si>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</si>
  <si>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</si>
  <si>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</si>
  <si>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</si>
  <si>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</si>
  <si>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</si>
  <si>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</si>
  <si>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</si>
  <si>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</si>
  <si>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</si>
  <si>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</si>
  <si>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</si>
  <si>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</si>
  <si>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</si>
  <si>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</si>
  <si>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</si>
  <si>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</si>
  <si>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</si>
  <si>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</si>
  <si>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</si>
  <si>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</si>
  <si>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</si>
  <si>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</si>
  <si>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</si>
  <si>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</si>
  <si>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</si>
  <si>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</si>
  <si>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</si>
  <si>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</si>
  <si>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</si>
  <si>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</si>
  <si>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</si>
  <si>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</si>
  <si>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</si>
  <si>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</si>
  <si>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</si>
  <si>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</si>
  <si>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</si>
  <si>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</si>
  <si>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</si>
  <si>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</si>
  <si>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</si>
  <si>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</si>
  <si>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</si>
  <si>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</si>
  <si>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</si>
  <si>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</si>
  <si>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</si>
  <si>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</si>
  <si>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</si>
  <si>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</si>
  <si>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</si>
  <si>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</si>
  <si>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</si>
  <si>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</si>
  <si>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</si>
  <si>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</si>
  <si>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</si>
  <si>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</si>
  <si>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</si>
  <si>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</si>
  <si>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</si>
  <si>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</si>
  <si>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</si>
  <si>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</si>
  <si>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</si>
  <si>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</si>
  <si>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</si>
  <si>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</si>
  <si>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</si>
  <si>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</si>
  <si>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</si>
  <si>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</si>
  <si>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埼玉県　深谷市</t>
  </si>
  <si>
    <t>法適用</t>
  </si>
  <si>
    <t>下水道事業</t>
  </si>
  <si>
    <t>農業集落排水</t>
  </si>
  <si>
    <t>F1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</si>
  <si>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</si>
  <si>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</si>
  <si>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</si>
  <si>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</si>
  <si>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</si>
  <si>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</si>
  <si>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</si>
  <si>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平成27年度に地方公営企業法を全部適用した農業集落排水事業は、処理施設の老朽化対策及び使用料水準の適正化が大きな課題である。
　施設の老朽化対策として、年次計画に沿って改修工事を実施している。また、公共下水道への接続を推進しており、引き続き施設の維持管理費の削減、施設稼働の効率化を図っていく。
　次に使用料収入であるが、平成30年度も一般会計から基準外繰入（赤字補てん）を行っている。独立採算が原則の公営企業としては、繰入金に頼らない経営をしていくために、従量制を含めた使用料水準の適正化に向けて検討していく。
　また、平成29年度に策定した経営戦略に対する進捗状況を毎年管理することで、計画と実態の乖離を把握し、経営健全化に努めていく。</t>
    <rPh sb="110" eb="112">
      <t>スイシン</t>
    </rPh>
    <rPh sb="117" eb="118">
      <t>ヒ</t>
    </rPh>
    <rPh sb="119" eb="120">
      <t>ツヅ</t>
    </rPh>
    <rPh sb="262" eb="264">
      <t>ヘイセイ</t>
    </rPh>
    <rPh sb="266" eb="268">
      <t>ネンド</t>
    </rPh>
    <rPh sb="269" eb="271">
      <t>サクテイ</t>
    </rPh>
    <rPh sb="273" eb="277">
      <t>ケイエイセンリャク</t>
    </rPh>
    <rPh sb="278" eb="279">
      <t>タイ</t>
    </rPh>
    <rPh sb="281" eb="283">
      <t>シンチョク</t>
    </rPh>
    <rPh sb="283" eb="285">
      <t>ジョウキョウ</t>
    </rPh>
    <rPh sb="286" eb="288">
      <t>マイトシ</t>
    </rPh>
    <rPh sb="288" eb="290">
      <t>カンリ</t>
    </rPh>
    <rPh sb="296" eb="298">
      <t>ケイカク</t>
    </rPh>
    <rPh sb="299" eb="301">
      <t>ジッタイ</t>
    </rPh>
    <rPh sb="302" eb="304">
      <t>カイリ</t>
    </rPh>
    <rPh sb="305" eb="307">
      <t>ハアク</t>
    </rPh>
    <rPh sb="309" eb="311">
      <t>ケイエイ</t>
    </rPh>
    <rPh sb="311" eb="314">
      <t>ケンゼンカ</t>
    </rPh>
    <rPh sb="315" eb="316">
      <t>ツト</t>
    </rPh>
    <phoneticPr fontId="4"/>
  </si>
  <si>
    <t xml:space="preserve">①経常収支比率　②累積欠損金比率
　経常収支比率は前年度に比べてやや改善した。100％を超えていることから使用料収入や一般会計からの繰入金で維持管理費や支払利息等を賄えてはいる。しかし、一般会計から基準外繰入（赤字補てんのための繰入）をしていることから、一般会計からの繰入に依存しない経営を行うとともに累積欠損金を発生させないために、使用料体系のあり方を検討し、使用料水準の適正化を図っていく。
③流動比率
　前年度に比べて大きく伸びた。これは当該年度の維持管理費や支払利息等の支出が前年度より減額したことによる現金預金の増によるものである。
④企業債残高対事業規模比率
　類似団体に比べると、使用料収入の割に借入が多いことが分かる。これは、老朽化した処理施設の改修を進めていくための財源として企業債を発行していることや、資本費平準化債を発行していることによるものである。
⑤経費回収率
　類似団体の平均値を上回っているが、依然として使用料収入で維持管理費を賄えていないため、今後、使用料水準の適正化を図ることとする。
⑥汚水処理原価
　汚水１㎥あたりの処理経費で、汚水処理原価を超える経費は総務省の繰出基準に基づき、一般会計から繰り入れることとなっている。
⑦施設利用率
　汚水処理能力に対してどれだけ汚水を処理しているかを示す指標であり、平均値を下回る状況である。施設の効率的な稼働に向けて、今後は公共下水道への接続を推進し、効率化を図っていく。
⑧水洗化率
　下水道の処理区域内人口のうち、実際に水洗便所を設置して汚水処理している人口の割合を示す指標。類似団体と同水準であるが、引き続き接続促進に努めていく。
</t>
    <rPh sb="209" eb="210">
      <t>クラ</t>
    </rPh>
    <rPh sb="212" eb="213">
      <t>オオ</t>
    </rPh>
    <rPh sb="215" eb="216">
      <t>ノ</t>
    </rPh>
    <rPh sb="222" eb="224">
      <t>トウガイ</t>
    </rPh>
    <rPh sb="224" eb="226">
      <t>ネンド</t>
    </rPh>
    <rPh sb="227" eb="229">
      <t>イジ</t>
    </rPh>
    <rPh sb="229" eb="232">
      <t>カンリヒ</t>
    </rPh>
    <rPh sb="233" eb="235">
      <t>シハライ</t>
    </rPh>
    <rPh sb="235" eb="237">
      <t>リソク</t>
    </rPh>
    <rPh sb="237" eb="238">
      <t>トウ</t>
    </rPh>
    <rPh sb="239" eb="241">
      <t>シシュツ</t>
    </rPh>
    <rPh sb="242" eb="245">
      <t>ゼンネンド</t>
    </rPh>
    <rPh sb="247" eb="249">
      <t>ゲンガク</t>
    </rPh>
    <rPh sb="256" eb="258">
      <t>ゲンキン</t>
    </rPh>
    <rPh sb="258" eb="260">
      <t>ヨキン</t>
    </rPh>
    <rPh sb="261" eb="262">
      <t>ゾウ</t>
    </rPh>
    <rPh sb="438" eb="440">
      <t>コンゴ</t>
    </rPh>
    <rPh sb="611" eb="613">
      <t>スイシン</t>
    </rPh>
    <phoneticPr fontId="4"/>
  </si>
  <si>
    <r>
      <t>①有形固定資産減価償却率
　資産の老朽化度合を示す指標。類似団体平均値を下回っているが、施設の老朽化は進んでおり、今後も計画的な改修や公共下水道への接続を推進していく。
②管渠老朽化率
　法定耐用年数を経過した管はない。
③管渠改善率
　法定耐用年数を経過した管はないが、当該年度は</t>
    </r>
    <r>
      <rPr>
        <sz val="11"/>
        <rFont val="ＭＳ ゴシック"/>
        <family val="3"/>
        <charset val="128"/>
      </rPr>
      <t>大谷</t>
    </r>
    <r>
      <rPr>
        <sz val="11"/>
        <color theme="1"/>
        <rFont val="ＭＳ ゴシック"/>
        <family val="3"/>
        <charset val="128"/>
      </rPr>
      <t>地区で管路更新を実施したため、その分が計上されている。</t>
    </r>
    <rPh sb="77" eb="79">
      <t>スイシン</t>
    </rPh>
    <rPh sb="136" eb="138">
      <t>トウガイ</t>
    </rPh>
    <rPh sb="141" eb="143">
      <t>オオヤ</t>
    </rPh>
    <rPh sb="160" eb="161">
      <t>ブン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</si>
</sst>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rgb="FFFF0000"/>
      <name val="ＭＳ Ｐゴシック"/>
      <family val="2"/>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77" fontId="15" fillId="0" borderId="2" xfId="1" applyNumberFormat="1" applyFont="1" applyBorder="1" applyAlignment="1">
      <alignment vertical="center" shrinkToFit="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3" fillId="0" borderId="6"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formatCode="#,##0.00;&quot;△&quot;#,##0.00;&quot;-&quot;">
                  <c:v>0</c:v>
                </c:pt>
                <c:pt idx="1">
                  <c:v>0</c:v>
                </c:pt>
                <c:pt idx="2" formatCode="#,##0.00;&quot;△&quot;#,##0.00;&quot;-&quot;">
                  <c:v>0.12</c:v>
                </c:pt>
                <c:pt idx="3" formatCode="#,##0.00;&quot;△&quot;#,##0.00;&quot;-&quot;">
                  <c:v>0.15</c:v>
                </c:pt>
                <c:pt idx="4" formatCode="#,##0.00;&quot;△&quot;#,##0.00;&quot;-&quot;">
                  <c:v>0.06</c:v>
                </c:pt>
              </c:numCache>
            </c:numRef>
          </c:val>
          <c:extLst xmlns:c16r2="http://schemas.microsoft.com/office/drawing/2015/06/chart">
            <c:ext xmlns:c16="http://schemas.microsoft.com/office/drawing/2014/chart" uri="{C3380CC4-5D6E-409C-BE32-E72D297353CC}">
              <c16:uniqueId val="{00000000-B88F-4647-BDF8-A924EDF89B85}"/>
            </c:ext>
          </c:extLst>
        </c:ser>
        <c:dLbls>
          <c:showLegendKey val="0"/>
          <c:showVal val="0"/>
          <c:showCatName val="0"/>
          <c:showSerName val="0"/>
          <c:showPercent val="0"/>
          <c:showBubbleSize val="0"/>
        </c:dLbls>
        <c:gapWidth val="150"/>
        <c:axId val="440825816"/>
        <c:axId val="44083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0.01</c:v>
                </c:pt>
                <c:pt idx="2">
                  <c:v>2.0499999999999998</c:v>
                </c:pt>
                <c:pt idx="3">
                  <c:v>0.44</c:v>
                </c:pt>
                <c:pt idx="4">
                  <c:v>0.04</c:v>
                </c:pt>
              </c:numCache>
            </c:numRef>
          </c:val>
          <c:smooth val="0"/>
          <c:extLst xmlns:c16r2="http://schemas.microsoft.com/office/drawing/2015/06/chart">
            <c:ext xmlns:c16="http://schemas.microsoft.com/office/drawing/2014/chart" uri="{C3380CC4-5D6E-409C-BE32-E72D297353CC}">
              <c16:uniqueId val="{00000001-B88F-4647-BDF8-A924EDF89B85}"/>
            </c:ext>
          </c:extLst>
        </c:ser>
        <c:dLbls>
          <c:showLegendKey val="0"/>
          <c:showVal val="0"/>
          <c:showCatName val="0"/>
          <c:showSerName val="0"/>
          <c:showPercent val="0"/>
          <c:showBubbleSize val="0"/>
        </c:dLbls>
        <c:marker val="1"/>
        <c:smooth val="0"/>
        <c:axId val="440825816"/>
        <c:axId val="440830128"/>
      </c:lineChart>
      <c:dateAx>
        <c:axId val="440825816"/>
        <c:scaling>
          <c:orientation val="minMax"/>
        </c:scaling>
        <c:delete val="1"/>
        <c:axPos val="b"/>
        <c:numFmt formatCode="ge" sourceLinked="1"/>
        <c:majorTickMark val="none"/>
        <c:minorTickMark val="none"/>
        <c:tickLblPos val="none"/>
        <c:crossAx val="440830128"/>
        <c:crosses val="autoZero"/>
        <c:auto val="1"/>
        <c:lblOffset val="100"/>
        <c:baseTimeUnit val="years"/>
      </c:dateAx>
      <c:valAx>
        <c:axId val="44083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0825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formatCode="#,##0.00;&quot;△&quot;#,##0.00;&quot;-&quot;">
                  <c:v>0</c:v>
                </c:pt>
                <c:pt idx="1">
                  <c:v>45.48</c:v>
                </c:pt>
                <c:pt idx="2" formatCode="#,##0.00;&quot;△&quot;#,##0.00;&quot;-&quot;">
                  <c:v>41.54</c:v>
                </c:pt>
                <c:pt idx="3" formatCode="#,##0.00;&quot;△&quot;#,##0.00;&quot;-&quot;">
                  <c:v>41.82</c:v>
                </c:pt>
                <c:pt idx="4" formatCode="#,##0.00;&quot;△&quot;#,##0.00;&quot;-&quot;">
                  <c:v>39.94</c:v>
                </c:pt>
              </c:numCache>
            </c:numRef>
          </c:val>
          <c:extLst xmlns:c16r2="http://schemas.microsoft.com/office/drawing/2015/06/chart">
            <c:ext xmlns:c16="http://schemas.microsoft.com/office/drawing/2014/chart" uri="{C3380CC4-5D6E-409C-BE32-E72D297353CC}">
              <c16:uniqueId val="{00000000-F54F-402B-A5CC-5570E90DFC72}"/>
            </c:ext>
          </c:extLst>
        </c:ser>
        <c:dLbls>
          <c:showLegendKey val="0"/>
          <c:showVal val="0"/>
          <c:showCatName val="0"/>
          <c:showSerName val="0"/>
          <c:showPercent val="0"/>
          <c:showBubbleSize val="0"/>
        </c:dLbls>
        <c:gapWidth val="150"/>
        <c:axId val="440939760"/>
        <c:axId val="440945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52.31</c:v>
                </c:pt>
                <c:pt idx="2">
                  <c:v>60.65</c:v>
                </c:pt>
                <c:pt idx="3">
                  <c:v>56.01</c:v>
                </c:pt>
                <c:pt idx="4">
                  <c:v>56.72</c:v>
                </c:pt>
              </c:numCache>
            </c:numRef>
          </c:val>
          <c:smooth val="0"/>
          <c:extLst xmlns:c16r2="http://schemas.microsoft.com/office/drawing/2015/06/chart">
            <c:ext xmlns:c16="http://schemas.microsoft.com/office/drawing/2014/chart" uri="{C3380CC4-5D6E-409C-BE32-E72D297353CC}">
              <c16:uniqueId val="{00000001-F54F-402B-A5CC-5570E90DFC72}"/>
            </c:ext>
          </c:extLst>
        </c:ser>
        <c:dLbls>
          <c:showLegendKey val="0"/>
          <c:showVal val="0"/>
          <c:showCatName val="0"/>
          <c:showSerName val="0"/>
          <c:showPercent val="0"/>
          <c:showBubbleSize val="0"/>
        </c:dLbls>
        <c:marker val="1"/>
        <c:smooth val="0"/>
        <c:axId val="440939760"/>
        <c:axId val="440945640"/>
      </c:lineChart>
      <c:dateAx>
        <c:axId val="440939760"/>
        <c:scaling>
          <c:orientation val="minMax"/>
        </c:scaling>
        <c:delete val="1"/>
        <c:axPos val="b"/>
        <c:numFmt formatCode="ge" sourceLinked="1"/>
        <c:majorTickMark val="none"/>
        <c:minorTickMark val="none"/>
        <c:tickLblPos val="none"/>
        <c:crossAx val="440945640"/>
        <c:crosses val="autoZero"/>
        <c:auto val="1"/>
        <c:lblOffset val="100"/>
        <c:baseTimeUnit val="years"/>
      </c:dateAx>
      <c:valAx>
        <c:axId val="440945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0939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0</c:v>
                </c:pt>
                <c:pt idx="1">
                  <c:v>86.95</c:v>
                </c:pt>
                <c:pt idx="2">
                  <c:v>87.13</c:v>
                </c:pt>
                <c:pt idx="3">
                  <c:v>87.33</c:v>
                </c:pt>
                <c:pt idx="4">
                  <c:v>87.43</c:v>
                </c:pt>
              </c:numCache>
            </c:numRef>
          </c:val>
          <c:extLst xmlns:c16r2="http://schemas.microsoft.com/office/drawing/2015/06/chart">
            <c:ext xmlns:c16="http://schemas.microsoft.com/office/drawing/2014/chart" uri="{C3380CC4-5D6E-409C-BE32-E72D297353CC}">
              <c16:uniqueId val="{00000000-473F-4D90-B0D9-AA13575905D2}"/>
            </c:ext>
          </c:extLst>
        </c:ser>
        <c:dLbls>
          <c:showLegendKey val="0"/>
          <c:showVal val="0"/>
          <c:showCatName val="0"/>
          <c:showSerName val="0"/>
          <c:showPercent val="0"/>
          <c:showBubbleSize val="0"/>
        </c:dLbls>
        <c:gapWidth val="150"/>
        <c:axId val="440940544"/>
        <c:axId val="440945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84.32</c:v>
                </c:pt>
                <c:pt idx="2">
                  <c:v>84.58</c:v>
                </c:pt>
                <c:pt idx="3">
                  <c:v>89.77</c:v>
                </c:pt>
                <c:pt idx="4">
                  <c:v>90.04</c:v>
                </c:pt>
              </c:numCache>
            </c:numRef>
          </c:val>
          <c:smooth val="0"/>
          <c:extLst xmlns:c16r2="http://schemas.microsoft.com/office/drawing/2015/06/chart">
            <c:ext xmlns:c16="http://schemas.microsoft.com/office/drawing/2014/chart" uri="{C3380CC4-5D6E-409C-BE32-E72D297353CC}">
              <c16:uniqueId val="{00000001-473F-4D90-B0D9-AA13575905D2}"/>
            </c:ext>
          </c:extLst>
        </c:ser>
        <c:dLbls>
          <c:showLegendKey val="0"/>
          <c:showVal val="0"/>
          <c:showCatName val="0"/>
          <c:showSerName val="0"/>
          <c:showPercent val="0"/>
          <c:showBubbleSize val="0"/>
        </c:dLbls>
        <c:marker val="1"/>
        <c:smooth val="0"/>
        <c:axId val="440940544"/>
        <c:axId val="440945248"/>
      </c:lineChart>
      <c:dateAx>
        <c:axId val="440940544"/>
        <c:scaling>
          <c:orientation val="minMax"/>
        </c:scaling>
        <c:delete val="1"/>
        <c:axPos val="b"/>
        <c:numFmt formatCode="ge" sourceLinked="1"/>
        <c:majorTickMark val="none"/>
        <c:minorTickMark val="none"/>
        <c:tickLblPos val="none"/>
        <c:crossAx val="440945248"/>
        <c:crosses val="autoZero"/>
        <c:auto val="1"/>
        <c:lblOffset val="100"/>
        <c:baseTimeUnit val="years"/>
      </c:dateAx>
      <c:valAx>
        <c:axId val="440945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0940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0</c:v>
                </c:pt>
                <c:pt idx="1">
                  <c:v>100.01</c:v>
                </c:pt>
                <c:pt idx="2">
                  <c:v>100.49</c:v>
                </c:pt>
                <c:pt idx="3">
                  <c:v>101.14</c:v>
                </c:pt>
                <c:pt idx="4">
                  <c:v>102.65</c:v>
                </c:pt>
              </c:numCache>
            </c:numRef>
          </c:val>
          <c:extLst xmlns:c16r2="http://schemas.microsoft.com/office/drawing/2015/06/chart">
            <c:ext xmlns:c16="http://schemas.microsoft.com/office/drawing/2014/chart" uri="{C3380CC4-5D6E-409C-BE32-E72D297353CC}">
              <c16:uniqueId val="{00000000-4C7C-407C-BE57-A5EE420D49D8}"/>
            </c:ext>
          </c:extLst>
        </c:ser>
        <c:dLbls>
          <c:showLegendKey val="0"/>
          <c:showVal val="0"/>
          <c:showCatName val="0"/>
          <c:showSerName val="0"/>
          <c:showPercent val="0"/>
          <c:showBubbleSize val="0"/>
        </c:dLbls>
        <c:gapWidth val="150"/>
        <c:axId val="440830912"/>
        <c:axId val="440826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99.64</c:v>
                </c:pt>
                <c:pt idx="2">
                  <c:v>99.66</c:v>
                </c:pt>
                <c:pt idx="3">
                  <c:v>100.99</c:v>
                </c:pt>
                <c:pt idx="4">
                  <c:v>101.27</c:v>
                </c:pt>
              </c:numCache>
            </c:numRef>
          </c:val>
          <c:smooth val="0"/>
          <c:extLst xmlns:c16r2="http://schemas.microsoft.com/office/drawing/2015/06/chart">
            <c:ext xmlns:c16="http://schemas.microsoft.com/office/drawing/2014/chart" uri="{C3380CC4-5D6E-409C-BE32-E72D297353CC}">
              <c16:uniqueId val="{00000001-4C7C-407C-BE57-A5EE420D49D8}"/>
            </c:ext>
          </c:extLst>
        </c:ser>
        <c:dLbls>
          <c:showLegendKey val="0"/>
          <c:showVal val="0"/>
          <c:showCatName val="0"/>
          <c:showSerName val="0"/>
          <c:showPercent val="0"/>
          <c:showBubbleSize val="0"/>
        </c:dLbls>
        <c:marker val="1"/>
        <c:smooth val="0"/>
        <c:axId val="440830912"/>
        <c:axId val="440826600"/>
      </c:lineChart>
      <c:dateAx>
        <c:axId val="440830912"/>
        <c:scaling>
          <c:orientation val="minMax"/>
        </c:scaling>
        <c:delete val="1"/>
        <c:axPos val="b"/>
        <c:numFmt formatCode="ge" sourceLinked="1"/>
        <c:majorTickMark val="none"/>
        <c:minorTickMark val="none"/>
        <c:tickLblPos val="none"/>
        <c:crossAx val="440826600"/>
        <c:crosses val="autoZero"/>
        <c:auto val="1"/>
        <c:lblOffset val="100"/>
        <c:baseTimeUnit val="years"/>
      </c:dateAx>
      <c:valAx>
        <c:axId val="440826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0830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0</c:v>
                </c:pt>
                <c:pt idx="1">
                  <c:v>3.98</c:v>
                </c:pt>
                <c:pt idx="2">
                  <c:v>7.83</c:v>
                </c:pt>
                <c:pt idx="3">
                  <c:v>11.32</c:v>
                </c:pt>
                <c:pt idx="4">
                  <c:v>14.7</c:v>
                </c:pt>
              </c:numCache>
            </c:numRef>
          </c:val>
          <c:extLst xmlns:c16r2="http://schemas.microsoft.com/office/drawing/2015/06/chart">
            <c:ext xmlns:c16="http://schemas.microsoft.com/office/drawing/2014/chart" uri="{C3380CC4-5D6E-409C-BE32-E72D297353CC}">
              <c16:uniqueId val="{00000000-4B9F-4D1E-BFB9-DB34B80554D9}"/>
            </c:ext>
          </c:extLst>
        </c:ser>
        <c:dLbls>
          <c:showLegendKey val="0"/>
          <c:showVal val="0"/>
          <c:showCatName val="0"/>
          <c:showSerName val="0"/>
          <c:showPercent val="0"/>
          <c:showBubbleSize val="0"/>
        </c:dLbls>
        <c:gapWidth val="150"/>
        <c:axId val="440826992"/>
        <c:axId val="440831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22.41</c:v>
                </c:pt>
                <c:pt idx="2">
                  <c:v>22.9</c:v>
                </c:pt>
                <c:pt idx="3">
                  <c:v>22.69</c:v>
                </c:pt>
                <c:pt idx="4">
                  <c:v>24.32</c:v>
                </c:pt>
              </c:numCache>
            </c:numRef>
          </c:val>
          <c:smooth val="0"/>
          <c:extLst xmlns:c16r2="http://schemas.microsoft.com/office/drawing/2015/06/chart">
            <c:ext xmlns:c16="http://schemas.microsoft.com/office/drawing/2014/chart" uri="{C3380CC4-5D6E-409C-BE32-E72D297353CC}">
              <c16:uniqueId val="{00000001-4B9F-4D1E-BFB9-DB34B80554D9}"/>
            </c:ext>
          </c:extLst>
        </c:ser>
        <c:dLbls>
          <c:showLegendKey val="0"/>
          <c:showVal val="0"/>
          <c:showCatName val="0"/>
          <c:showSerName val="0"/>
          <c:showPercent val="0"/>
          <c:showBubbleSize val="0"/>
        </c:dLbls>
        <c:marker val="1"/>
        <c:smooth val="0"/>
        <c:axId val="440826992"/>
        <c:axId val="440831304"/>
      </c:lineChart>
      <c:dateAx>
        <c:axId val="440826992"/>
        <c:scaling>
          <c:orientation val="minMax"/>
        </c:scaling>
        <c:delete val="1"/>
        <c:axPos val="b"/>
        <c:numFmt formatCode="ge" sourceLinked="1"/>
        <c:majorTickMark val="none"/>
        <c:minorTickMark val="none"/>
        <c:tickLblPos val="none"/>
        <c:crossAx val="440831304"/>
        <c:crosses val="autoZero"/>
        <c:auto val="1"/>
        <c:lblOffset val="100"/>
        <c:baseTimeUnit val="years"/>
      </c:dateAx>
      <c:valAx>
        <c:axId val="440831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0826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formatCode="#,##0.00;&quot;△&quot;#,##0.00;&quot;-&quot;">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F936-411B-898A-4D1ADB534C86}"/>
            </c:ext>
          </c:extLst>
        </c:ser>
        <c:dLbls>
          <c:showLegendKey val="0"/>
          <c:showVal val="0"/>
          <c:showCatName val="0"/>
          <c:showSerName val="0"/>
          <c:showPercent val="0"/>
          <c:showBubbleSize val="0"/>
        </c:dLbls>
        <c:gapWidth val="150"/>
        <c:axId val="440827776"/>
        <c:axId val="440829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F936-411B-898A-4D1ADB534C86}"/>
            </c:ext>
          </c:extLst>
        </c:ser>
        <c:dLbls>
          <c:showLegendKey val="0"/>
          <c:showVal val="0"/>
          <c:showCatName val="0"/>
          <c:showSerName val="0"/>
          <c:showPercent val="0"/>
          <c:showBubbleSize val="0"/>
        </c:dLbls>
        <c:marker val="1"/>
        <c:smooth val="0"/>
        <c:axId val="440827776"/>
        <c:axId val="440829736"/>
      </c:lineChart>
      <c:dateAx>
        <c:axId val="440827776"/>
        <c:scaling>
          <c:orientation val="minMax"/>
        </c:scaling>
        <c:delete val="1"/>
        <c:axPos val="b"/>
        <c:numFmt formatCode="ge" sourceLinked="1"/>
        <c:majorTickMark val="none"/>
        <c:minorTickMark val="none"/>
        <c:tickLblPos val="none"/>
        <c:crossAx val="440829736"/>
        <c:crosses val="autoZero"/>
        <c:auto val="1"/>
        <c:lblOffset val="100"/>
        <c:baseTimeUnit val="years"/>
      </c:dateAx>
      <c:valAx>
        <c:axId val="440829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0827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0</c:v>
                </c:pt>
                <c:pt idx="1">
                  <c:v>2.67</c:v>
                </c:pt>
                <c:pt idx="2">
                  <c:v>1.83</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0F0A-4BEC-B1C8-884253F646E8}"/>
            </c:ext>
          </c:extLst>
        </c:ser>
        <c:dLbls>
          <c:showLegendKey val="0"/>
          <c:showVal val="0"/>
          <c:showCatName val="0"/>
          <c:showSerName val="0"/>
          <c:showPercent val="0"/>
          <c:showBubbleSize val="0"/>
        </c:dLbls>
        <c:gapWidth val="150"/>
        <c:axId val="440824248"/>
        <c:axId val="440824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214.61</c:v>
                </c:pt>
                <c:pt idx="2">
                  <c:v>225.39</c:v>
                </c:pt>
                <c:pt idx="3">
                  <c:v>149.02000000000001</c:v>
                </c:pt>
                <c:pt idx="4">
                  <c:v>137.09</c:v>
                </c:pt>
              </c:numCache>
            </c:numRef>
          </c:val>
          <c:smooth val="0"/>
          <c:extLst xmlns:c16r2="http://schemas.microsoft.com/office/drawing/2015/06/chart">
            <c:ext xmlns:c16="http://schemas.microsoft.com/office/drawing/2014/chart" uri="{C3380CC4-5D6E-409C-BE32-E72D297353CC}">
              <c16:uniqueId val="{00000001-0F0A-4BEC-B1C8-884253F646E8}"/>
            </c:ext>
          </c:extLst>
        </c:ser>
        <c:dLbls>
          <c:showLegendKey val="0"/>
          <c:showVal val="0"/>
          <c:showCatName val="0"/>
          <c:showSerName val="0"/>
          <c:showPercent val="0"/>
          <c:showBubbleSize val="0"/>
        </c:dLbls>
        <c:marker val="1"/>
        <c:smooth val="0"/>
        <c:axId val="440824248"/>
        <c:axId val="440824640"/>
      </c:lineChart>
      <c:dateAx>
        <c:axId val="440824248"/>
        <c:scaling>
          <c:orientation val="minMax"/>
        </c:scaling>
        <c:delete val="1"/>
        <c:axPos val="b"/>
        <c:numFmt formatCode="ge" sourceLinked="1"/>
        <c:majorTickMark val="none"/>
        <c:minorTickMark val="none"/>
        <c:tickLblPos val="none"/>
        <c:crossAx val="440824640"/>
        <c:crosses val="autoZero"/>
        <c:auto val="1"/>
        <c:lblOffset val="100"/>
        <c:baseTimeUnit val="years"/>
      </c:dateAx>
      <c:valAx>
        <c:axId val="440824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0824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0</c:v>
                </c:pt>
                <c:pt idx="1">
                  <c:v>74.7</c:v>
                </c:pt>
                <c:pt idx="2">
                  <c:v>112.52</c:v>
                </c:pt>
                <c:pt idx="3">
                  <c:v>90.19</c:v>
                </c:pt>
                <c:pt idx="4">
                  <c:v>160.11000000000001</c:v>
                </c:pt>
              </c:numCache>
            </c:numRef>
          </c:val>
          <c:extLst xmlns:c16r2="http://schemas.microsoft.com/office/drawing/2015/06/chart">
            <c:ext xmlns:c16="http://schemas.microsoft.com/office/drawing/2014/chart" uri="{C3380CC4-5D6E-409C-BE32-E72D297353CC}">
              <c16:uniqueId val="{00000000-1AC7-444E-A4ED-F5A5FD6B4D40}"/>
            </c:ext>
          </c:extLst>
        </c:ser>
        <c:dLbls>
          <c:showLegendKey val="0"/>
          <c:showVal val="0"/>
          <c:showCatName val="0"/>
          <c:showSerName val="0"/>
          <c:showPercent val="0"/>
          <c:showBubbleSize val="0"/>
        </c:dLbls>
        <c:gapWidth val="150"/>
        <c:axId val="440940936"/>
        <c:axId val="440950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29.45</c:v>
                </c:pt>
                <c:pt idx="2">
                  <c:v>31.84</c:v>
                </c:pt>
                <c:pt idx="3">
                  <c:v>38.119999999999997</c:v>
                </c:pt>
                <c:pt idx="4">
                  <c:v>43.5</c:v>
                </c:pt>
              </c:numCache>
            </c:numRef>
          </c:val>
          <c:smooth val="0"/>
          <c:extLst xmlns:c16r2="http://schemas.microsoft.com/office/drawing/2015/06/chart">
            <c:ext xmlns:c16="http://schemas.microsoft.com/office/drawing/2014/chart" uri="{C3380CC4-5D6E-409C-BE32-E72D297353CC}">
              <c16:uniqueId val="{00000001-1AC7-444E-A4ED-F5A5FD6B4D40}"/>
            </c:ext>
          </c:extLst>
        </c:ser>
        <c:dLbls>
          <c:showLegendKey val="0"/>
          <c:showVal val="0"/>
          <c:showCatName val="0"/>
          <c:showSerName val="0"/>
          <c:showPercent val="0"/>
          <c:showBubbleSize val="0"/>
        </c:dLbls>
        <c:marker val="1"/>
        <c:smooth val="0"/>
        <c:axId val="440940936"/>
        <c:axId val="440950344"/>
      </c:lineChart>
      <c:dateAx>
        <c:axId val="440940936"/>
        <c:scaling>
          <c:orientation val="minMax"/>
        </c:scaling>
        <c:delete val="1"/>
        <c:axPos val="b"/>
        <c:numFmt formatCode="ge" sourceLinked="1"/>
        <c:majorTickMark val="none"/>
        <c:minorTickMark val="none"/>
        <c:tickLblPos val="none"/>
        <c:crossAx val="440950344"/>
        <c:crosses val="autoZero"/>
        <c:auto val="1"/>
        <c:lblOffset val="100"/>
        <c:baseTimeUnit val="years"/>
      </c:dateAx>
      <c:valAx>
        <c:axId val="440950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0940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1593.86</c:v>
                </c:pt>
                <c:pt idx="2">
                  <c:v>1450.73</c:v>
                </c:pt>
                <c:pt idx="3">
                  <c:v>1403.27</c:v>
                </c:pt>
                <c:pt idx="4">
                  <c:v>1350.13</c:v>
                </c:pt>
              </c:numCache>
            </c:numRef>
          </c:val>
          <c:extLst xmlns:c16r2="http://schemas.microsoft.com/office/drawing/2015/06/chart">
            <c:ext xmlns:c16="http://schemas.microsoft.com/office/drawing/2014/chart" uri="{C3380CC4-5D6E-409C-BE32-E72D297353CC}">
              <c16:uniqueId val="{00000000-B3C9-44EA-B885-6B4A2D7BB163}"/>
            </c:ext>
          </c:extLst>
        </c:ser>
        <c:dLbls>
          <c:showLegendKey val="0"/>
          <c:showVal val="0"/>
          <c:showCatName val="0"/>
          <c:showSerName val="0"/>
          <c:showPercent val="0"/>
          <c:showBubbleSize val="0"/>
        </c:dLbls>
        <c:gapWidth val="150"/>
        <c:axId val="440950736"/>
        <c:axId val="440943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1081.8</c:v>
                </c:pt>
                <c:pt idx="2">
                  <c:v>974.93</c:v>
                </c:pt>
                <c:pt idx="3">
                  <c:v>684.74</c:v>
                </c:pt>
                <c:pt idx="4">
                  <c:v>654.91999999999996</c:v>
                </c:pt>
              </c:numCache>
            </c:numRef>
          </c:val>
          <c:smooth val="0"/>
          <c:extLst xmlns:c16r2="http://schemas.microsoft.com/office/drawing/2015/06/chart">
            <c:ext xmlns:c16="http://schemas.microsoft.com/office/drawing/2014/chart" uri="{C3380CC4-5D6E-409C-BE32-E72D297353CC}">
              <c16:uniqueId val="{00000001-B3C9-44EA-B885-6B4A2D7BB163}"/>
            </c:ext>
          </c:extLst>
        </c:ser>
        <c:dLbls>
          <c:showLegendKey val="0"/>
          <c:showVal val="0"/>
          <c:showCatName val="0"/>
          <c:showSerName val="0"/>
          <c:showPercent val="0"/>
          <c:showBubbleSize val="0"/>
        </c:dLbls>
        <c:marker val="1"/>
        <c:smooth val="0"/>
        <c:axId val="440950736"/>
        <c:axId val="440943288"/>
      </c:lineChart>
      <c:dateAx>
        <c:axId val="440950736"/>
        <c:scaling>
          <c:orientation val="minMax"/>
        </c:scaling>
        <c:delete val="1"/>
        <c:axPos val="b"/>
        <c:numFmt formatCode="ge" sourceLinked="1"/>
        <c:majorTickMark val="none"/>
        <c:minorTickMark val="none"/>
        <c:tickLblPos val="none"/>
        <c:crossAx val="440943288"/>
        <c:crosses val="autoZero"/>
        <c:auto val="1"/>
        <c:lblOffset val="100"/>
        <c:baseTimeUnit val="years"/>
      </c:dateAx>
      <c:valAx>
        <c:axId val="440943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0950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0</c:v>
                </c:pt>
                <c:pt idx="1">
                  <c:v>73.37</c:v>
                </c:pt>
                <c:pt idx="2">
                  <c:v>86.18</c:v>
                </c:pt>
                <c:pt idx="3">
                  <c:v>87.88</c:v>
                </c:pt>
                <c:pt idx="4">
                  <c:v>85.61</c:v>
                </c:pt>
              </c:numCache>
            </c:numRef>
          </c:val>
          <c:extLst xmlns:c16r2="http://schemas.microsoft.com/office/drawing/2015/06/chart">
            <c:ext xmlns:c16="http://schemas.microsoft.com/office/drawing/2014/chart" uri="{C3380CC4-5D6E-409C-BE32-E72D297353CC}">
              <c16:uniqueId val="{00000000-8E8E-42D2-A43C-EA4B5014EB65}"/>
            </c:ext>
          </c:extLst>
        </c:ser>
        <c:dLbls>
          <c:showLegendKey val="0"/>
          <c:showVal val="0"/>
          <c:showCatName val="0"/>
          <c:showSerName val="0"/>
          <c:showPercent val="0"/>
          <c:showBubbleSize val="0"/>
        </c:dLbls>
        <c:gapWidth val="150"/>
        <c:axId val="440949168"/>
        <c:axId val="440949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52.19</c:v>
                </c:pt>
                <c:pt idx="2">
                  <c:v>55.32</c:v>
                </c:pt>
                <c:pt idx="3">
                  <c:v>65.33</c:v>
                </c:pt>
                <c:pt idx="4">
                  <c:v>65.39</c:v>
                </c:pt>
              </c:numCache>
            </c:numRef>
          </c:val>
          <c:smooth val="0"/>
          <c:extLst xmlns:c16r2="http://schemas.microsoft.com/office/drawing/2015/06/chart">
            <c:ext xmlns:c16="http://schemas.microsoft.com/office/drawing/2014/chart" uri="{C3380CC4-5D6E-409C-BE32-E72D297353CC}">
              <c16:uniqueId val="{00000001-8E8E-42D2-A43C-EA4B5014EB65}"/>
            </c:ext>
          </c:extLst>
        </c:ser>
        <c:dLbls>
          <c:showLegendKey val="0"/>
          <c:showVal val="0"/>
          <c:showCatName val="0"/>
          <c:showSerName val="0"/>
          <c:showPercent val="0"/>
          <c:showBubbleSize val="0"/>
        </c:dLbls>
        <c:marker val="1"/>
        <c:smooth val="0"/>
        <c:axId val="440949168"/>
        <c:axId val="440949952"/>
      </c:lineChart>
      <c:dateAx>
        <c:axId val="440949168"/>
        <c:scaling>
          <c:orientation val="minMax"/>
        </c:scaling>
        <c:delete val="1"/>
        <c:axPos val="b"/>
        <c:numFmt formatCode="ge" sourceLinked="1"/>
        <c:majorTickMark val="none"/>
        <c:minorTickMark val="none"/>
        <c:tickLblPos val="none"/>
        <c:crossAx val="440949952"/>
        <c:crosses val="autoZero"/>
        <c:auto val="1"/>
        <c:lblOffset val="100"/>
        <c:baseTimeUnit val="years"/>
      </c:dateAx>
      <c:valAx>
        <c:axId val="440949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0949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0</c:v>
                </c:pt>
                <c:pt idx="1">
                  <c:v>150</c:v>
                </c:pt>
                <c:pt idx="2">
                  <c:v>150</c:v>
                </c:pt>
                <c:pt idx="3">
                  <c:v>150</c:v>
                </c:pt>
                <c:pt idx="4">
                  <c:v>156.83000000000001</c:v>
                </c:pt>
              </c:numCache>
            </c:numRef>
          </c:val>
          <c:extLst xmlns:c16r2="http://schemas.microsoft.com/office/drawing/2015/06/chart">
            <c:ext xmlns:c16="http://schemas.microsoft.com/office/drawing/2014/chart" uri="{C3380CC4-5D6E-409C-BE32-E72D297353CC}">
              <c16:uniqueId val="{00000000-7D4B-4230-A28D-559A3140D6FB}"/>
            </c:ext>
          </c:extLst>
        </c:ser>
        <c:dLbls>
          <c:showLegendKey val="0"/>
          <c:showVal val="0"/>
          <c:showCatName val="0"/>
          <c:showSerName val="0"/>
          <c:showPercent val="0"/>
          <c:showBubbleSize val="0"/>
        </c:dLbls>
        <c:gapWidth val="150"/>
        <c:axId val="440947600"/>
        <c:axId val="440941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296.14</c:v>
                </c:pt>
                <c:pt idx="2">
                  <c:v>283.17</c:v>
                </c:pt>
                <c:pt idx="3">
                  <c:v>227.43</c:v>
                </c:pt>
                <c:pt idx="4">
                  <c:v>230.88</c:v>
                </c:pt>
              </c:numCache>
            </c:numRef>
          </c:val>
          <c:smooth val="0"/>
          <c:extLst xmlns:c16r2="http://schemas.microsoft.com/office/drawing/2015/06/chart">
            <c:ext xmlns:c16="http://schemas.microsoft.com/office/drawing/2014/chart" uri="{C3380CC4-5D6E-409C-BE32-E72D297353CC}">
              <c16:uniqueId val="{00000001-7D4B-4230-A28D-559A3140D6FB}"/>
            </c:ext>
          </c:extLst>
        </c:ser>
        <c:dLbls>
          <c:showLegendKey val="0"/>
          <c:showVal val="0"/>
          <c:showCatName val="0"/>
          <c:showSerName val="0"/>
          <c:showPercent val="0"/>
          <c:showBubbleSize val="0"/>
        </c:dLbls>
        <c:marker val="1"/>
        <c:smooth val="0"/>
        <c:axId val="440947600"/>
        <c:axId val="440941720"/>
      </c:lineChart>
      <c:dateAx>
        <c:axId val="440947600"/>
        <c:scaling>
          <c:orientation val="minMax"/>
        </c:scaling>
        <c:delete val="1"/>
        <c:axPos val="b"/>
        <c:numFmt formatCode="ge" sourceLinked="1"/>
        <c:majorTickMark val="none"/>
        <c:minorTickMark val="none"/>
        <c:tickLblPos val="none"/>
        <c:crossAx val="440941720"/>
        <c:crosses val="autoZero"/>
        <c:auto val="1"/>
        <c:lblOffset val="100"/>
        <c:baseTimeUnit val="years"/>
      </c:dateAx>
      <c:valAx>
        <c:axId val="440941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0947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【101.60】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【195.44】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37" zoomScaleNormal="100" workbookViewId="0">
      <selection activeCell="BH58" sqref="BH58"/>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埼玉県　深谷市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F1</v>
      </c>
      <c r="X8" s="49"/>
      <c r="Y8" s="49"/>
      <c r="Z8" s="49"/>
      <c r="AA8" s="49"/>
      <c r="AB8" s="49"/>
      <c r="AC8" s="49"/>
      <c r="AD8" s="50" t="str">
        <f>データ!$M$6</f>
        <v>非設置</v>
      </c>
      <c r="AE8" s="50"/>
      <c r="AF8" s="50"/>
      <c r="AG8" s="50"/>
      <c r="AH8" s="50"/>
      <c r="AI8" s="50"/>
      <c r="AJ8" s="50"/>
      <c r="AK8" s="3"/>
      <c r="AL8" s="51">
        <f>データ!S6</f>
        <v>143675</v>
      </c>
      <c r="AM8" s="51"/>
      <c r="AN8" s="51"/>
      <c r="AO8" s="51"/>
      <c r="AP8" s="51"/>
      <c r="AQ8" s="51"/>
      <c r="AR8" s="51"/>
      <c r="AS8" s="51"/>
      <c r="AT8" s="46">
        <f>データ!T6</f>
        <v>138.37</v>
      </c>
      <c r="AU8" s="46"/>
      <c r="AV8" s="46"/>
      <c r="AW8" s="46"/>
      <c r="AX8" s="46"/>
      <c r="AY8" s="46"/>
      <c r="AZ8" s="46"/>
      <c r="BA8" s="46"/>
      <c r="BB8" s="46">
        <f>データ!U6</f>
        <v>1038.3399999999999</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69.8</v>
      </c>
      <c r="J10" s="46"/>
      <c r="K10" s="46"/>
      <c r="L10" s="46"/>
      <c r="M10" s="46"/>
      <c r="N10" s="46"/>
      <c r="O10" s="46"/>
      <c r="P10" s="46">
        <f>データ!P6</f>
        <v>15.9</v>
      </c>
      <c r="Q10" s="46"/>
      <c r="R10" s="46"/>
      <c r="S10" s="46"/>
      <c r="T10" s="46"/>
      <c r="U10" s="46"/>
      <c r="V10" s="46"/>
      <c r="W10" s="46">
        <f>データ!Q6</f>
        <v>100</v>
      </c>
      <c r="X10" s="46"/>
      <c r="Y10" s="46"/>
      <c r="Z10" s="46"/>
      <c r="AA10" s="46"/>
      <c r="AB10" s="46"/>
      <c r="AC10" s="46"/>
      <c r="AD10" s="51">
        <f>データ!R6</f>
        <v>3726</v>
      </c>
      <c r="AE10" s="51"/>
      <c r="AF10" s="51"/>
      <c r="AG10" s="51"/>
      <c r="AH10" s="51"/>
      <c r="AI10" s="51"/>
      <c r="AJ10" s="51"/>
      <c r="AK10" s="2"/>
      <c r="AL10" s="51">
        <f>データ!V6</f>
        <v>22819</v>
      </c>
      <c r="AM10" s="51"/>
      <c r="AN10" s="51"/>
      <c r="AO10" s="51"/>
      <c r="AP10" s="51"/>
      <c r="AQ10" s="51"/>
      <c r="AR10" s="51"/>
      <c r="AS10" s="51"/>
      <c r="AT10" s="46">
        <f>データ!W6</f>
        <v>32.46</v>
      </c>
      <c r="AU10" s="46"/>
      <c r="AV10" s="46"/>
      <c r="AW10" s="46"/>
      <c r="AX10" s="46"/>
      <c r="AY10" s="46"/>
      <c r="AZ10" s="46"/>
      <c r="BA10" s="46"/>
      <c r="BB10" s="46">
        <f>データ!X6</f>
        <v>702.99</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6" t="s">
        <v>109</v>
      </c>
      <c r="BM16" s="77"/>
      <c r="BN16" s="77"/>
      <c r="BO16" s="77"/>
      <c r="BP16" s="77"/>
      <c r="BQ16" s="77"/>
      <c r="BR16" s="77"/>
      <c r="BS16" s="77"/>
      <c r="BT16" s="77"/>
      <c r="BU16" s="77"/>
      <c r="BV16" s="77"/>
      <c r="BW16" s="77"/>
      <c r="BX16" s="77"/>
      <c r="BY16" s="77"/>
      <c r="BZ16" s="78"/>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6"/>
      <c r="BM17" s="77"/>
      <c r="BN17" s="77"/>
      <c r="BO17" s="77"/>
      <c r="BP17" s="77"/>
      <c r="BQ17" s="77"/>
      <c r="BR17" s="77"/>
      <c r="BS17" s="77"/>
      <c r="BT17" s="77"/>
      <c r="BU17" s="77"/>
      <c r="BV17" s="77"/>
      <c r="BW17" s="77"/>
      <c r="BX17" s="77"/>
      <c r="BY17" s="77"/>
      <c r="BZ17" s="78"/>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6"/>
      <c r="BM18" s="77"/>
      <c r="BN18" s="77"/>
      <c r="BO18" s="77"/>
      <c r="BP18" s="77"/>
      <c r="BQ18" s="77"/>
      <c r="BR18" s="77"/>
      <c r="BS18" s="77"/>
      <c r="BT18" s="77"/>
      <c r="BU18" s="77"/>
      <c r="BV18" s="77"/>
      <c r="BW18" s="77"/>
      <c r="BX18" s="77"/>
      <c r="BY18" s="77"/>
      <c r="BZ18" s="78"/>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6"/>
      <c r="BM19" s="77"/>
      <c r="BN19" s="77"/>
      <c r="BO19" s="77"/>
      <c r="BP19" s="77"/>
      <c r="BQ19" s="77"/>
      <c r="BR19" s="77"/>
      <c r="BS19" s="77"/>
      <c r="BT19" s="77"/>
      <c r="BU19" s="77"/>
      <c r="BV19" s="77"/>
      <c r="BW19" s="77"/>
      <c r="BX19" s="77"/>
      <c r="BY19" s="77"/>
      <c r="BZ19" s="78"/>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6"/>
      <c r="BM20" s="77"/>
      <c r="BN20" s="77"/>
      <c r="BO20" s="77"/>
      <c r="BP20" s="77"/>
      <c r="BQ20" s="77"/>
      <c r="BR20" s="77"/>
      <c r="BS20" s="77"/>
      <c r="BT20" s="77"/>
      <c r="BU20" s="77"/>
      <c r="BV20" s="77"/>
      <c r="BW20" s="77"/>
      <c r="BX20" s="77"/>
      <c r="BY20" s="77"/>
      <c r="BZ20" s="78"/>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6"/>
      <c r="BM21" s="77"/>
      <c r="BN21" s="77"/>
      <c r="BO21" s="77"/>
      <c r="BP21" s="77"/>
      <c r="BQ21" s="77"/>
      <c r="BR21" s="77"/>
      <c r="BS21" s="77"/>
      <c r="BT21" s="77"/>
      <c r="BU21" s="77"/>
      <c r="BV21" s="77"/>
      <c r="BW21" s="77"/>
      <c r="BX21" s="77"/>
      <c r="BY21" s="77"/>
      <c r="BZ21" s="78"/>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6"/>
      <c r="BM22" s="77"/>
      <c r="BN22" s="77"/>
      <c r="BO22" s="77"/>
      <c r="BP22" s="77"/>
      <c r="BQ22" s="77"/>
      <c r="BR22" s="77"/>
      <c r="BS22" s="77"/>
      <c r="BT22" s="77"/>
      <c r="BU22" s="77"/>
      <c r="BV22" s="77"/>
      <c r="BW22" s="77"/>
      <c r="BX22" s="77"/>
      <c r="BY22" s="77"/>
      <c r="BZ22" s="78"/>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6"/>
      <c r="BM23" s="77"/>
      <c r="BN23" s="77"/>
      <c r="BO23" s="77"/>
      <c r="BP23" s="77"/>
      <c r="BQ23" s="77"/>
      <c r="BR23" s="77"/>
      <c r="BS23" s="77"/>
      <c r="BT23" s="77"/>
      <c r="BU23" s="77"/>
      <c r="BV23" s="77"/>
      <c r="BW23" s="77"/>
      <c r="BX23" s="77"/>
      <c r="BY23" s="77"/>
      <c r="BZ23" s="78"/>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6"/>
      <c r="BM24" s="77"/>
      <c r="BN24" s="77"/>
      <c r="BO24" s="77"/>
      <c r="BP24" s="77"/>
      <c r="BQ24" s="77"/>
      <c r="BR24" s="77"/>
      <c r="BS24" s="77"/>
      <c r="BT24" s="77"/>
      <c r="BU24" s="77"/>
      <c r="BV24" s="77"/>
      <c r="BW24" s="77"/>
      <c r="BX24" s="77"/>
      <c r="BY24" s="77"/>
      <c r="BZ24" s="78"/>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6"/>
      <c r="BM25" s="77"/>
      <c r="BN25" s="77"/>
      <c r="BO25" s="77"/>
      <c r="BP25" s="77"/>
      <c r="BQ25" s="77"/>
      <c r="BR25" s="77"/>
      <c r="BS25" s="77"/>
      <c r="BT25" s="77"/>
      <c r="BU25" s="77"/>
      <c r="BV25" s="77"/>
      <c r="BW25" s="77"/>
      <c r="BX25" s="77"/>
      <c r="BY25" s="77"/>
      <c r="BZ25" s="78"/>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6"/>
      <c r="BM26" s="77"/>
      <c r="BN26" s="77"/>
      <c r="BO26" s="77"/>
      <c r="BP26" s="77"/>
      <c r="BQ26" s="77"/>
      <c r="BR26" s="77"/>
      <c r="BS26" s="77"/>
      <c r="BT26" s="77"/>
      <c r="BU26" s="77"/>
      <c r="BV26" s="77"/>
      <c r="BW26" s="77"/>
      <c r="BX26" s="77"/>
      <c r="BY26" s="77"/>
      <c r="BZ26" s="78"/>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6"/>
      <c r="BM27" s="77"/>
      <c r="BN27" s="77"/>
      <c r="BO27" s="77"/>
      <c r="BP27" s="77"/>
      <c r="BQ27" s="77"/>
      <c r="BR27" s="77"/>
      <c r="BS27" s="77"/>
      <c r="BT27" s="77"/>
      <c r="BU27" s="77"/>
      <c r="BV27" s="77"/>
      <c r="BW27" s="77"/>
      <c r="BX27" s="77"/>
      <c r="BY27" s="77"/>
      <c r="BZ27" s="78"/>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6"/>
      <c r="BM28" s="77"/>
      <c r="BN28" s="77"/>
      <c r="BO28" s="77"/>
      <c r="BP28" s="77"/>
      <c r="BQ28" s="77"/>
      <c r="BR28" s="77"/>
      <c r="BS28" s="77"/>
      <c r="BT28" s="77"/>
      <c r="BU28" s="77"/>
      <c r="BV28" s="77"/>
      <c r="BW28" s="77"/>
      <c r="BX28" s="77"/>
      <c r="BY28" s="77"/>
      <c r="BZ28" s="78"/>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6"/>
      <c r="BM29" s="77"/>
      <c r="BN29" s="77"/>
      <c r="BO29" s="77"/>
      <c r="BP29" s="77"/>
      <c r="BQ29" s="77"/>
      <c r="BR29" s="77"/>
      <c r="BS29" s="77"/>
      <c r="BT29" s="77"/>
      <c r="BU29" s="77"/>
      <c r="BV29" s="77"/>
      <c r="BW29" s="77"/>
      <c r="BX29" s="77"/>
      <c r="BY29" s="77"/>
      <c r="BZ29" s="78"/>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6"/>
      <c r="BM30" s="77"/>
      <c r="BN30" s="77"/>
      <c r="BO30" s="77"/>
      <c r="BP30" s="77"/>
      <c r="BQ30" s="77"/>
      <c r="BR30" s="77"/>
      <c r="BS30" s="77"/>
      <c r="BT30" s="77"/>
      <c r="BU30" s="77"/>
      <c r="BV30" s="77"/>
      <c r="BW30" s="77"/>
      <c r="BX30" s="77"/>
      <c r="BY30" s="77"/>
      <c r="BZ30" s="78"/>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6"/>
      <c r="BM31" s="77"/>
      <c r="BN31" s="77"/>
      <c r="BO31" s="77"/>
      <c r="BP31" s="77"/>
      <c r="BQ31" s="77"/>
      <c r="BR31" s="77"/>
      <c r="BS31" s="77"/>
      <c r="BT31" s="77"/>
      <c r="BU31" s="77"/>
      <c r="BV31" s="77"/>
      <c r="BW31" s="77"/>
      <c r="BX31" s="77"/>
      <c r="BY31" s="77"/>
      <c r="BZ31" s="78"/>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6"/>
      <c r="BM32" s="77"/>
      <c r="BN32" s="77"/>
      <c r="BO32" s="77"/>
      <c r="BP32" s="77"/>
      <c r="BQ32" s="77"/>
      <c r="BR32" s="77"/>
      <c r="BS32" s="77"/>
      <c r="BT32" s="77"/>
      <c r="BU32" s="77"/>
      <c r="BV32" s="77"/>
      <c r="BW32" s="77"/>
      <c r="BX32" s="77"/>
      <c r="BY32" s="77"/>
      <c r="BZ32" s="78"/>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6"/>
      <c r="BM33" s="77"/>
      <c r="BN33" s="77"/>
      <c r="BO33" s="77"/>
      <c r="BP33" s="77"/>
      <c r="BQ33" s="77"/>
      <c r="BR33" s="77"/>
      <c r="BS33" s="77"/>
      <c r="BT33" s="77"/>
      <c r="BU33" s="77"/>
      <c r="BV33" s="77"/>
      <c r="BW33" s="77"/>
      <c r="BX33" s="77"/>
      <c r="BY33" s="77"/>
      <c r="BZ33" s="78"/>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6"/>
      <c r="BM34" s="77"/>
      <c r="BN34" s="77"/>
      <c r="BO34" s="77"/>
      <c r="BP34" s="77"/>
      <c r="BQ34" s="77"/>
      <c r="BR34" s="77"/>
      <c r="BS34" s="77"/>
      <c r="BT34" s="77"/>
      <c r="BU34" s="77"/>
      <c r="BV34" s="77"/>
      <c r="BW34" s="77"/>
      <c r="BX34" s="77"/>
      <c r="BY34" s="77"/>
      <c r="BZ34" s="78"/>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6"/>
      <c r="BM35" s="77"/>
      <c r="BN35" s="77"/>
      <c r="BO35" s="77"/>
      <c r="BP35" s="77"/>
      <c r="BQ35" s="77"/>
      <c r="BR35" s="77"/>
      <c r="BS35" s="77"/>
      <c r="BT35" s="77"/>
      <c r="BU35" s="77"/>
      <c r="BV35" s="77"/>
      <c r="BW35" s="77"/>
      <c r="BX35" s="77"/>
      <c r="BY35" s="77"/>
      <c r="BZ35" s="78"/>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6"/>
      <c r="BM36" s="77"/>
      <c r="BN36" s="77"/>
      <c r="BO36" s="77"/>
      <c r="BP36" s="77"/>
      <c r="BQ36" s="77"/>
      <c r="BR36" s="77"/>
      <c r="BS36" s="77"/>
      <c r="BT36" s="77"/>
      <c r="BU36" s="77"/>
      <c r="BV36" s="77"/>
      <c r="BW36" s="77"/>
      <c r="BX36" s="77"/>
      <c r="BY36" s="77"/>
      <c r="BZ36" s="78"/>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6"/>
      <c r="BM37" s="77"/>
      <c r="BN37" s="77"/>
      <c r="BO37" s="77"/>
      <c r="BP37" s="77"/>
      <c r="BQ37" s="77"/>
      <c r="BR37" s="77"/>
      <c r="BS37" s="77"/>
      <c r="BT37" s="77"/>
      <c r="BU37" s="77"/>
      <c r="BV37" s="77"/>
      <c r="BW37" s="77"/>
      <c r="BX37" s="77"/>
      <c r="BY37" s="77"/>
      <c r="BZ37" s="78"/>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6"/>
      <c r="BM38" s="77"/>
      <c r="BN38" s="77"/>
      <c r="BO38" s="77"/>
      <c r="BP38" s="77"/>
      <c r="BQ38" s="77"/>
      <c r="BR38" s="77"/>
      <c r="BS38" s="77"/>
      <c r="BT38" s="77"/>
      <c r="BU38" s="77"/>
      <c r="BV38" s="77"/>
      <c r="BW38" s="77"/>
      <c r="BX38" s="77"/>
      <c r="BY38" s="77"/>
      <c r="BZ38" s="78"/>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6"/>
      <c r="BM39" s="77"/>
      <c r="BN39" s="77"/>
      <c r="BO39" s="77"/>
      <c r="BP39" s="77"/>
      <c r="BQ39" s="77"/>
      <c r="BR39" s="77"/>
      <c r="BS39" s="77"/>
      <c r="BT39" s="77"/>
      <c r="BU39" s="77"/>
      <c r="BV39" s="77"/>
      <c r="BW39" s="77"/>
      <c r="BX39" s="77"/>
      <c r="BY39" s="77"/>
      <c r="BZ39" s="78"/>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6"/>
      <c r="BM40" s="77"/>
      <c r="BN40" s="77"/>
      <c r="BO40" s="77"/>
      <c r="BP40" s="77"/>
      <c r="BQ40" s="77"/>
      <c r="BR40" s="77"/>
      <c r="BS40" s="77"/>
      <c r="BT40" s="77"/>
      <c r="BU40" s="77"/>
      <c r="BV40" s="77"/>
      <c r="BW40" s="77"/>
      <c r="BX40" s="77"/>
      <c r="BY40" s="77"/>
      <c r="BZ40" s="78"/>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6"/>
      <c r="BM41" s="77"/>
      <c r="BN41" s="77"/>
      <c r="BO41" s="77"/>
      <c r="BP41" s="77"/>
      <c r="BQ41" s="77"/>
      <c r="BR41" s="77"/>
      <c r="BS41" s="77"/>
      <c r="BT41" s="77"/>
      <c r="BU41" s="77"/>
      <c r="BV41" s="77"/>
      <c r="BW41" s="77"/>
      <c r="BX41" s="77"/>
      <c r="BY41" s="77"/>
      <c r="BZ41" s="78"/>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6"/>
      <c r="BM42" s="77"/>
      <c r="BN42" s="77"/>
      <c r="BO42" s="77"/>
      <c r="BP42" s="77"/>
      <c r="BQ42" s="77"/>
      <c r="BR42" s="77"/>
      <c r="BS42" s="77"/>
      <c r="BT42" s="77"/>
      <c r="BU42" s="77"/>
      <c r="BV42" s="77"/>
      <c r="BW42" s="77"/>
      <c r="BX42" s="77"/>
      <c r="BY42" s="77"/>
      <c r="BZ42" s="78"/>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6"/>
      <c r="BM43" s="77"/>
      <c r="BN43" s="77"/>
      <c r="BO43" s="77"/>
      <c r="BP43" s="77"/>
      <c r="BQ43" s="77"/>
      <c r="BR43" s="77"/>
      <c r="BS43" s="77"/>
      <c r="BT43" s="77"/>
      <c r="BU43" s="77"/>
      <c r="BV43" s="77"/>
      <c r="BW43" s="77"/>
      <c r="BX43" s="77"/>
      <c r="BY43" s="77"/>
      <c r="BZ43" s="78"/>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110</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108</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【101.60】</v>
      </c>
      <c r="F85" s="26" t="str">
        <f>データ!AT6</f>
        <v>【195.44】</v>
      </c>
      <c r="G85" s="26" t="str">
        <f>データ!BE6</f>
        <v>【34.27】</v>
      </c>
      <c r="H85" s="26" t="str">
        <f>データ!BP6</f>
        <v>【747.76】</v>
      </c>
      <c r="I85" s="26" t="str">
        <f>データ!CA6</f>
        <v>【59.51】</v>
      </c>
      <c r="J85" s="26" t="str">
        <f>データ!CL6</f>
        <v>【261.46】</v>
      </c>
      <c r="K85" s="26" t="str">
        <f>データ!CW6</f>
        <v>【52.23】</v>
      </c>
      <c r="L85" s="26" t="str">
        <f>データ!DH6</f>
        <v>【85.82】</v>
      </c>
      <c r="M85" s="26" t="str">
        <f>データ!DS6</f>
        <v>【24.12】</v>
      </c>
      <c r="N85" s="26" t="str">
        <f>データ!ED6</f>
        <v>【0.00】</v>
      </c>
      <c r="O85" s="26" t="str">
        <f>データ!EO6</f>
        <v>【0.02】</v>
      </c>
    </row>
  </sheetData>
  <sheetProtection algorithmName="SHA-512" hashValue="jBz3bUVLd1VcOkqGRr6RVgnQ69wwORMhrxTb6OVdUU4qJtrPdWZMS2e9d88yiIQEhbgT8LWSivAX8V+fSJycZg==" saltValue="meTM1yYzVZKEFdGg8ABhb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83" t="s">
        <v>52</v>
      </c>
      <c r="I3" s="84"/>
      <c r="J3" s="84"/>
      <c r="K3" s="84"/>
      <c r="L3" s="84"/>
      <c r="M3" s="84"/>
      <c r="N3" s="84"/>
      <c r="O3" s="84"/>
      <c r="P3" s="84"/>
      <c r="Q3" s="84"/>
      <c r="R3" s="84"/>
      <c r="S3" s="84"/>
      <c r="T3" s="84"/>
      <c r="U3" s="84"/>
      <c r="V3" s="84"/>
      <c r="W3" s="84"/>
      <c r="X3" s="85"/>
      <c r="Y3" s="89" t="s">
        <v>53</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54</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8" x14ac:dyDescent="0.15">
      <c r="A4" s="28" t="s">
        <v>55</v>
      </c>
      <c r="B4" s="30"/>
      <c r="C4" s="30"/>
      <c r="D4" s="30"/>
      <c r="E4" s="30"/>
      <c r="F4" s="30"/>
      <c r="G4" s="30"/>
      <c r="H4" s="86"/>
      <c r="I4" s="87"/>
      <c r="J4" s="87"/>
      <c r="K4" s="87"/>
      <c r="L4" s="87"/>
      <c r="M4" s="87"/>
      <c r="N4" s="87"/>
      <c r="O4" s="87"/>
      <c r="P4" s="87"/>
      <c r="Q4" s="87"/>
      <c r="R4" s="87"/>
      <c r="S4" s="87"/>
      <c r="T4" s="87"/>
      <c r="U4" s="87"/>
      <c r="V4" s="87"/>
      <c r="W4" s="87"/>
      <c r="X4" s="88"/>
      <c r="Y4" s="82" t="s">
        <v>56</v>
      </c>
      <c r="Z4" s="82"/>
      <c r="AA4" s="82"/>
      <c r="AB4" s="82"/>
      <c r="AC4" s="82"/>
      <c r="AD4" s="82"/>
      <c r="AE4" s="82"/>
      <c r="AF4" s="82"/>
      <c r="AG4" s="82"/>
      <c r="AH4" s="82"/>
      <c r="AI4" s="82"/>
      <c r="AJ4" s="82" t="s">
        <v>57</v>
      </c>
      <c r="AK4" s="82"/>
      <c r="AL4" s="82"/>
      <c r="AM4" s="82"/>
      <c r="AN4" s="82"/>
      <c r="AO4" s="82"/>
      <c r="AP4" s="82"/>
      <c r="AQ4" s="82"/>
      <c r="AR4" s="82"/>
      <c r="AS4" s="82"/>
      <c r="AT4" s="82"/>
      <c r="AU4" s="82" t="s">
        <v>58</v>
      </c>
      <c r="AV4" s="82"/>
      <c r="AW4" s="82"/>
      <c r="AX4" s="82"/>
      <c r="AY4" s="82"/>
      <c r="AZ4" s="82"/>
      <c r="BA4" s="82"/>
      <c r="BB4" s="82"/>
      <c r="BC4" s="82"/>
      <c r="BD4" s="82"/>
      <c r="BE4" s="82"/>
      <c r="BF4" s="82" t="s">
        <v>59</v>
      </c>
      <c r="BG4" s="82"/>
      <c r="BH4" s="82"/>
      <c r="BI4" s="82"/>
      <c r="BJ4" s="82"/>
      <c r="BK4" s="82"/>
      <c r="BL4" s="82"/>
      <c r="BM4" s="82"/>
      <c r="BN4" s="82"/>
      <c r="BO4" s="82"/>
      <c r="BP4" s="82"/>
      <c r="BQ4" s="82" t="s">
        <v>60</v>
      </c>
      <c r="BR4" s="82"/>
      <c r="BS4" s="82"/>
      <c r="BT4" s="82"/>
      <c r="BU4" s="82"/>
      <c r="BV4" s="82"/>
      <c r="BW4" s="82"/>
      <c r="BX4" s="82"/>
      <c r="BY4" s="82"/>
      <c r="BZ4" s="82"/>
      <c r="CA4" s="82"/>
      <c r="CB4" s="82" t="s">
        <v>61</v>
      </c>
      <c r="CC4" s="82"/>
      <c r="CD4" s="82"/>
      <c r="CE4" s="82"/>
      <c r="CF4" s="82"/>
      <c r="CG4" s="82"/>
      <c r="CH4" s="82"/>
      <c r="CI4" s="82"/>
      <c r="CJ4" s="82"/>
      <c r="CK4" s="82"/>
      <c r="CL4" s="82"/>
      <c r="CM4" s="82" t="s">
        <v>62</v>
      </c>
      <c r="CN4" s="82"/>
      <c r="CO4" s="82"/>
      <c r="CP4" s="82"/>
      <c r="CQ4" s="82"/>
      <c r="CR4" s="82"/>
      <c r="CS4" s="82"/>
      <c r="CT4" s="82"/>
      <c r="CU4" s="82"/>
      <c r="CV4" s="82"/>
      <c r="CW4" s="82"/>
      <c r="CX4" s="82" t="s">
        <v>63</v>
      </c>
      <c r="CY4" s="82"/>
      <c r="CZ4" s="82"/>
      <c r="DA4" s="82"/>
      <c r="DB4" s="82"/>
      <c r="DC4" s="82"/>
      <c r="DD4" s="82"/>
      <c r="DE4" s="82"/>
      <c r="DF4" s="82"/>
      <c r="DG4" s="82"/>
      <c r="DH4" s="82"/>
      <c r="DI4" s="82" t="s">
        <v>64</v>
      </c>
      <c r="DJ4" s="82"/>
      <c r="DK4" s="82"/>
      <c r="DL4" s="82"/>
      <c r="DM4" s="82"/>
      <c r="DN4" s="82"/>
      <c r="DO4" s="82"/>
      <c r="DP4" s="82"/>
      <c r="DQ4" s="82"/>
      <c r="DR4" s="82"/>
      <c r="DS4" s="82"/>
      <c r="DT4" s="82" t="s">
        <v>65</v>
      </c>
      <c r="DU4" s="82"/>
      <c r="DV4" s="82"/>
      <c r="DW4" s="82"/>
      <c r="DX4" s="82"/>
      <c r="DY4" s="82"/>
      <c r="DZ4" s="82"/>
      <c r="EA4" s="82"/>
      <c r="EB4" s="82"/>
      <c r="EC4" s="82"/>
      <c r="ED4" s="82"/>
      <c r="EE4" s="82" t="s">
        <v>66</v>
      </c>
      <c r="EF4" s="82"/>
      <c r="EG4" s="82"/>
      <c r="EH4" s="82"/>
      <c r="EI4" s="82"/>
      <c r="EJ4" s="82"/>
      <c r="EK4" s="82"/>
      <c r="EL4" s="82"/>
      <c r="EM4" s="82"/>
      <c r="EN4" s="82"/>
      <c r="EO4" s="82"/>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2018</v>
      </c>
      <c r="C6" s="33">
        <f t="shared" ref="C6:X6" si="3">C7</f>
        <v>112186</v>
      </c>
      <c r="D6" s="33">
        <f t="shared" si="3"/>
        <v>46</v>
      </c>
      <c r="E6" s="33">
        <f t="shared" si="3"/>
        <v>17</v>
      </c>
      <c r="F6" s="33">
        <f t="shared" si="3"/>
        <v>5</v>
      </c>
      <c r="G6" s="33">
        <f t="shared" si="3"/>
        <v>0</v>
      </c>
      <c r="H6" s="33" t="str">
        <f t="shared" si="3"/>
        <v>埼玉県　深谷市</v>
      </c>
      <c r="I6" s="33" t="str">
        <f t="shared" si="3"/>
        <v>法適用</v>
      </c>
      <c r="J6" s="33" t="str">
        <f t="shared" si="3"/>
        <v>下水道事業</v>
      </c>
      <c r="K6" s="33" t="str">
        <f t="shared" si="3"/>
        <v>農業集落排水</v>
      </c>
      <c r="L6" s="33" t="str">
        <f t="shared" si="3"/>
        <v>F1</v>
      </c>
      <c r="M6" s="33" t="str">
        <f t="shared" si="3"/>
        <v>非設置</v>
      </c>
      <c r="N6" s="34" t="str">
        <f t="shared" si="3"/>
        <v>-</v>
      </c>
      <c r="O6" s="34">
        <f t="shared" si="3"/>
        <v>69.8</v>
      </c>
      <c r="P6" s="34">
        <f t="shared" si="3"/>
        <v>15.9</v>
      </c>
      <c r="Q6" s="34">
        <f t="shared" si="3"/>
        <v>100</v>
      </c>
      <c r="R6" s="34">
        <f t="shared" si="3"/>
        <v>3726</v>
      </c>
      <c r="S6" s="34">
        <f t="shared" si="3"/>
        <v>143675</v>
      </c>
      <c r="T6" s="34">
        <f t="shared" si="3"/>
        <v>138.37</v>
      </c>
      <c r="U6" s="34">
        <f t="shared" si="3"/>
        <v>1038.3399999999999</v>
      </c>
      <c r="V6" s="34">
        <f t="shared" si="3"/>
        <v>22819</v>
      </c>
      <c r="W6" s="34">
        <f t="shared" si="3"/>
        <v>32.46</v>
      </c>
      <c r="X6" s="34">
        <f t="shared" si="3"/>
        <v>702.99</v>
      </c>
      <c r="Y6" s="35" t="str">
        <f>IF(Y7="",NA(),Y7)</f>
        <v>-</v>
      </c>
      <c r="Z6" s="35">
        <f t="shared" ref="Z6:AH6" si="4">IF(Z7="",NA(),Z7)</f>
        <v>100.01</v>
      </c>
      <c r="AA6" s="35">
        <f t="shared" si="4"/>
        <v>100.49</v>
      </c>
      <c r="AB6" s="35">
        <f t="shared" si="4"/>
        <v>101.14</v>
      </c>
      <c r="AC6" s="35">
        <f t="shared" si="4"/>
        <v>102.65</v>
      </c>
      <c r="AD6" s="35" t="str">
        <f t="shared" si="4"/>
        <v>-</v>
      </c>
      <c r="AE6" s="35">
        <f t="shared" si="4"/>
        <v>99.64</v>
      </c>
      <c r="AF6" s="35">
        <f t="shared" si="4"/>
        <v>99.66</v>
      </c>
      <c r="AG6" s="35">
        <f t="shared" si="4"/>
        <v>100.99</v>
      </c>
      <c r="AH6" s="35">
        <f t="shared" si="4"/>
        <v>101.27</v>
      </c>
      <c r="AI6" s="34" t="str">
        <f>IF(AI7="","",IF(AI7="-","【-】","【"&amp;SUBSTITUTE(TEXT(AI7,"#,##0.00"),"-","△")&amp;"】"))</f>
        <v>【101.60】</v>
      </c>
      <c r="AJ6" s="35" t="str">
        <f>IF(AJ7="",NA(),AJ7)</f>
        <v>-</v>
      </c>
      <c r="AK6" s="35">
        <f t="shared" ref="AK6:AS6" si="5">IF(AK7="",NA(),AK7)</f>
        <v>2.67</v>
      </c>
      <c r="AL6" s="35">
        <f t="shared" si="5"/>
        <v>1.83</v>
      </c>
      <c r="AM6" s="34">
        <f t="shared" si="5"/>
        <v>0</v>
      </c>
      <c r="AN6" s="34">
        <f t="shared" si="5"/>
        <v>0</v>
      </c>
      <c r="AO6" s="35" t="str">
        <f t="shared" si="5"/>
        <v>-</v>
      </c>
      <c r="AP6" s="35">
        <f t="shared" si="5"/>
        <v>214.61</v>
      </c>
      <c r="AQ6" s="35">
        <f t="shared" si="5"/>
        <v>225.39</v>
      </c>
      <c r="AR6" s="35">
        <f t="shared" si="5"/>
        <v>149.02000000000001</v>
      </c>
      <c r="AS6" s="35">
        <f t="shared" si="5"/>
        <v>137.09</v>
      </c>
      <c r="AT6" s="34" t="str">
        <f>IF(AT7="","",IF(AT7="-","【-】","【"&amp;SUBSTITUTE(TEXT(AT7,"#,##0.00"),"-","△")&amp;"】"))</f>
        <v>【195.44】</v>
      </c>
      <c r="AU6" s="35" t="str">
        <f>IF(AU7="",NA(),AU7)</f>
        <v>-</v>
      </c>
      <c r="AV6" s="35">
        <f t="shared" ref="AV6:BD6" si="6">IF(AV7="",NA(),AV7)</f>
        <v>74.7</v>
      </c>
      <c r="AW6" s="35">
        <f t="shared" si="6"/>
        <v>112.52</v>
      </c>
      <c r="AX6" s="35">
        <f t="shared" si="6"/>
        <v>90.19</v>
      </c>
      <c r="AY6" s="35">
        <f t="shared" si="6"/>
        <v>160.11000000000001</v>
      </c>
      <c r="AZ6" s="35" t="str">
        <f t="shared" si="6"/>
        <v>-</v>
      </c>
      <c r="BA6" s="35">
        <f t="shared" si="6"/>
        <v>29.45</v>
      </c>
      <c r="BB6" s="35">
        <f t="shared" si="6"/>
        <v>31.84</v>
      </c>
      <c r="BC6" s="35">
        <f t="shared" si="6"/>
        <v>38.119999999999997</v>
      </c>
      <c r="BD6" s="35">
        <f t="shared" si="6"/>
        <v>43.5</v>
      </c>
      <c r="BE6" s="34" t="str">
        <f>IF(BE7="","",IF(BE7="-","【-】","【"&amp;SUBSTITUTE(TEXT(BE7,"#,##0.00"),"-","△")&amp;"】"))</f>
        <v>【34.27】</v>
      </c>
      <c r="BF6" s="35" t="str">
        <f>IF(BF7="",NA(),BF7)</f>
        <v>-</v>
      </c>
      <c r="BG6" s="35">
        <f t="shared" ref="BG6:BO6" si="7">IF(BG7="",NA(),BG7)</f>
        <v>1593.86</v>
      </c>
      <c r="BH6" s="35">
        <f t="shared" si="7"/>
        <v>1450.73</v>
      </c>
      <c r="BI6" s="35">
        <f t="shared" si="7"/>
        <v>1403.27</v>
      </c>
      <c r="BJ6" s="35">
        <f t="shared" si="7"/>
        <v>1350.13</v>
      </c>
      <c r="BK6" s="35" t="str">
        <f t="shared" si="7"/>
        <v>-</v>
      </c>
      <c r="BL6" s="35">
        <f t="shared" si="7"/>
        <v>1081.8</v>
      </c>
      <c r="BM6" s="35">
        <f t="shared" si="7"/>
        <v>974.93</v>
      </c>
      <c r="BN6" s="35">
        <f t="shared" si="7"/>
        <v>684.74</v>
      </c>
      <c r="BO6" s="35">
        <f t="shared" si="7"/>
        <v>654.91999999999996</v>
      </c>
      <c r="BP6" s="34" t="str">
        <f>IF(BP7="","",IF(BP7="-","【-】","【"&amp;SUBSTITUTE(TEXT(BP7,"#,##0.00"),"-","△")&amp;"】"))</f>
        <v>【747.76】</v>
      </c>
      <c r="BQ6" s="35" t="str">
        <f>IF(BQ7="",NA(),BQ7)</f>
        <v>-</v>
      </c>
      <c r="BR6" s="35">
        <f t="shared" ref="BR6:BZ6" si="8">IF(BR7="",NA(),BR7)</f>
        <v>73.37</v>
      </c>
      <c r="BS6" s="35">
        <f t="shared" si="8"/>
        <v>86.18</v>
      </c>
      <c r="BT6" s="35">
        <f t="shared" si="8"/>
        <v>87.88</v>
      </c>
      <c r="BU6" s="35">
        <f t="shared" si="8"/>
        <v>85.61</v>
      </c>
      <c r="BV6" s="35" t="str">
        <f t="shared" si="8"/>
        <v>-</v>
      </c>
      <c r="BW6" s="35">
        <f t="shared" si="8"/>
        <v>52.19</v>
      </c>
      <c r="BX6" s="35">
        <f t="shared" si="8"/>
        <v>55.32</v>
      </c>
      <c r="BY6" s="35">
        <f t="shared" si="8"/>
        <v>65.33</v>
      </c>
      <c r="BZ6" s="35">
        <f t="shared" si="8"/>
        <v>65.39</v>
      </c>
      <c r="CA6" s="34" t="str">
        <f>IF(CA7="","",IF(CA7="-","【-】","【"&amp;SUBSTITUTE(TEXT(CA7,"#,##0.00"),"-","△")&amp;"】"))</f>
        <v>【59.51】</v>
      </c>
      <c r="CB6" s="35" t="str">
        <f>IF(CB7="",NA(),CB7)</f>
        <v>-</v>
      </c>
      <c r="CC6" s="35">
        <f t="shared" ref="CC6:CK6" si="9">IF(CC7="",NA(),CC7)</f>
        <v>150</v>
      </c>
      <c r="CD6" s="35">
        <f t="shared" si="9"/>
        <v>150</v>
      </c>
      <c r="CE6" s="35">
        <f t="shared" si="9"/>
        <v>150</v>
      </c>
      <c r="CF6" s="35">
        <f t="shared" si="9"/>
        <v>156.83000000000001</v>
      </c>
      <c r="CG6" s="35" t="str">
        <f t="shared" si="9"/>
        <v>-</v>
      </c>
      <c r="CH6" s="35">
        <f t="shared" si="9"/>
        <v>296.14</v>
      </c>
      <c r="CI6" s="35">
        <f t="shared" si="9"/>
        <v>283.17</v>
      </c>
      <c r="CJ6" s="35">
        <f t="shared" si="9"/>
        <v>227.43</v>
      </c>
      <c r="CK6" s="35">
        <f t="shared" si="9"/>
        <v>230.88</v>
      </c>
      <c r="CL6" s="34" t="str">
        <f>IF(CL7="","",IF(CL7="-","【-】","【"&amp;SUBSTITUTE(TEXT(CL7,"#,##0.00"),"-","△")&amp;"】"))</f>
        <v>【261.46】</v>
      </c>
      <c r="CM6" s="35" t="str">
        <f>IF(CM7="",NA(),CM7)</f>
        <v>-</v>
      </c>
      <c r="CN6" s="34">
        <f t="shared" ref="CN6:CV6" si="10">IF(CN7="",NA(),CN7)</f>
        <v>45.48</v>
      </c>
      <c r="CO6" s="35">
        <f t="shared" si="10"/>
        <v>41.54</v>
      </c>
      <c r="CP6" s="35">
        <f t="shared" si="10"/>
        <v>41.82</v>
      </c>
      <c r="CQ6" s="35">
        <f t="shared" si="10"/>
        <v>39.94</v>
      </c>
      <c r="CR6" s="35" t="str">
        <f t="shared" si="10"/>
        <v>-</v>
      </c>
      <c r="CS6" s="35">
        <f t="shared" si="10"/>
        <v>52.31</v>
      </c>
      <c r="CT6" s="35">
        <f t="shared" si="10"/>
        <v>60.65</v>
      </c>
      <c r="CU6" s="35">
        <f t="shared" si="10"/>
        <v>56.01</v>
      </c>
      <c r="CV6" s="35">
        <f t="shared" si="10"/>
        <v>56.72</v>
      </c>
      <c r="CW6" s="34" t="str">
        <f>IF(CW7="","",IF(CW7="-","【-】","【"&amp;SUBSTITUTE(TEXT(CW7,"#,##0.00"),"-","△")&amp;"】"))</f>
        <v>【52.23】</v>
      </c>
      <c r="CX6" s="35" t="str">
        <f>IF(CX7="",NA(),CX7)</f>
        <v>-</v>
      </c>
      <c r="CY6" s="35">
        <f t="shared" ref="CY6:DG6" si="11">IF(CY7="",NA(),CY7)</f>
        <v>86.95</v>
      </c>
      <c r="CZ6" s="35">
        <f t="shared" si="11"/>
        <v>87.13</v>
      </c>
      <c r="DA6" s="35">
        <f t="shared" si="11"/>
        <v>87.33</v>
      </c>
      <c r="DB6" s="35">
        <f t="shared" si="11"/>
        <v>87.43</v>
      </c>
      <c r="DC6" s="35" t="str">
        <f t="shared" si="11"/>
        <v>-</v>
      </c>
      <c r="DD6" s="35">
        <f t="shared" si="11"/>
        <v>84.32</v>
      </c>
      <c r="DE6" s="35">
        <f t="shared" si="11"/>
        <v>84.58</v>
      </c>
      <c r="DF6" s="35">
        <f t="shared" si="11"/>
        <v>89.77</v>
      </c>
      <c r="DG6" s="35">
        <f t="shared" si="11"/>
        <v>90.04</v>
      </c>
      <c r="DH6" s="34" t="str">
        <f>IF(DH7="","",IF(DH7="-","【-】","【"&amp;SUBSTITUTE(TEXT(DH7,"#,##0.00"),"-","△")&amp;"】"))</f>
        <v>【85.82】</v>
      </c>
      <c r="DI6" s="35" t="str">
        <f>IF(DI7="",NA(),DI7)</f>
        <v>-</v>
      </c>
      <c r="DJ6" s="35">
        <f t="shared" ref="DJ6:DR6" si="12">IF(DJ7="",NA(),DJ7)</f>
        <v>3.98</v>
      </c>
      <c r="DK6" s="35">
        <f t="shared" si="12"/>
        <v>7.83</v>
      </c>
      <c r="DL6" s="35">
        <f t="shared" si="12"/>
        <v>11.32</v>
      </c>
      <c r="DM6" s="35">
        <f t="shared" si="12"/>
        <v>14.7</v>
      </c>
      <c r="DN6" s="35" t="str">
        <f t="shared" si="12"/>
        <v>-</v>
      </c>
      <c r="DO6" s="35">
        <f t="shared" si="12"/>
        <v>22.41</v>
      </c>
      <c r="DP6" s="35">
        <f t="shared" si="12"/>
        <v>22.9</v>
      </c>
      <c r="DQ6" s="35">
        <f t="shared" si="12"/>
        <v>22.69</v>
      </c>
      <c r="DR6" s="35">
        <f t="shared" si="12"/>
        <v>24.32</v>
      </c>
      <c r="DS6" s="34" t="str">
        <f>IF(DS7="","",IF(DS7="-","【-】","【"&amp;SUBSTITUTE(TEXT(DS7,"#,##0.00"),"-","△")&amp;"】"))</f>
        <v>【24.12】</v>
      </c>
      <c r="DT6" s="35" t="str">
        <f>IF(DT7="",NA(),DT7)</f>
        <v>-</v>
      </c>
      <c r="DU6" s="34">
        <f t="shared" ref="DU6:EC6" si="13">IF(DU7="",NA(),DU7)</f>
        <v>0</v>
      </c>
      <c r="DV6" s="34">
        <f t="shared" si="13"/>
        <v>0</v>
      </c>
      <c r="DW6" s="34">
        <f t="shared" si="13"/>
        <v>0</v>
      </c>
      <c r="DX6" s="34">
        <f t="shared" si="13"/>
        <v>0</v>
      </c>
      <c r="DY6" s="35" t="str">
        <f t="shared" si="13"/>
        <v>-</v>
      </c>
      <c r="DZ6" s="34">
        <f t="shared" si="13"/>
        <v>0</v>
      </c>
      <c r="EA6" s="34">
        <f t="shared" si="13"/>
        <v>0</v>
      </c>
      <c r="EB6" s="34">
        <f t="shared" si="13"/>
        <v>0</v>
      </c>
      <c r="EC6" s="34">
        <f t="shared" si="13"/>
        <v>0</v>
      </c>
      <c r="ED6" s="34" t="str">
        <f>IF(ED7="","",IF(ED7="-","【-】","【"&amp;SUBSTITUTE(TEXT(ED7,"#,##0.00"),"-","△")&amp;"】"))</f>
        <v>【0.00】</v>
      </c>
      <c r="EE6" s="35" t="str">
        <f>IF(EE7="",NA(),EE7)</f>
        <v>-</v>
      </c>
      <c r="EF6" s="34">
        <f t="shared" ref="EF6:EN6" si="14">IF(EF7="",NA(),EF7)</f>
        <v>0</v>
      </c>
      <c r="EG6" s="35">
        <f t="shared" si="14"/>
        <v>0.12</v>
      </c>
      <c r="EH6" s="35">
        <f t="shared" si="14"/>
        <v>0.15</v>
      </c>
      <c r="EI6" s="35">
        <f t="shared" si="14"/>
        <v>0.06</v>
      </c>
      <c r="EJ6" s="35" t="str">
        <f t="shared" si="14"/>
        <v>-</v>
      </c>
      <c r="EK6" s="35">
        <f t="shared" si="14"/>
        <v>0.01</v>
      </c>
      <c r="EL6" s="35">
        <f t="shared" si="14"/>
        <v>2.0499999999999998</v>
      </c>
      <c r="EM6" s="35">
        <f t="shared" si="14"/>
        <v>0.44</v>
      </c>
      <c r="EN6" s="35">
        <f t="shared" si="14"/>
        <v>0.04</v>
      </c>
      <c r="EO6" s="34" t="str">
        <f>IF(EO7="","",IF(EO7="-","【-】","【"&amp;SUBSTITUTE(TEXT(EO7,"#,##0.00"),"-","△")&amp;"】"))</f>
        <v>【0.02】</v>
      </c>
    </row>
    <row r="7" spans="1:148" s="36" customFormat="1" x14ac:dyDescent="0.15">
      <c r="A7" s="28"/>
      <c r="B7" s="37">
        <v>2018</v>
      </c>
      <c r="C7" s="37">
        <v>112186</v>
      </c>
      <c r="D7" s="37">
        <v>46</v>
      </c>
      <c r="E7" s="37">
        <v>17</v>
      </c>
      <c r="F7" s="37">
        <v>5</v>
      </c>
      <c r="G7" s="37">
        <v>0</v>
      </c>
      <c r="H7" s="37" t="s">
        <v>96</v>
      </c>
      <c r="I7" s="37" t="s">
        <v>97</v>
      </c>
      <c r="J7" s="37" t="s">
        <v>98</v>
      </c>
      <c r="K7" s="37" t="s">
        <v>99</v>
      </c>
      <c r="L7" s="37" t="s">
        <v>100</v>
      </c>
      <c r="M7" s="37" t="s">
        <v>101</v>
      </c>
      <c r="N7" s="38" t="s">
        <v>102</v>
      </c>
      <c r="O7" s="38">
        <v>69.8</v>
      </c>
      <c r="P7" s="38">
        <v>15.9</v>
      </c>
      <c r="Q7" s="38">
        <v>100</v>
      </c>
      <c r="R7" s="38">
        <v>3726</v>
      </c>
      <c r="S7" s="38">
        <v>143675</v>
      </c>
      <c r="T7" s="38">
        <v>138.37</v>
      </c>
      <c r="U7" s="38">
        <v>1038.3399999999999</v>
      </c>
      <c r="V7" s="38">
        <v>22819</v>
      </c>
      <c r="W7" s="38">
        <v>32.46</v>
      </c>
      <c r="X7" s="38">
        <v>702.99</v>
      </c>
      <c r="Y7" s="38" t="s">
        <v>102</v>
      </c>
      <c r="Z7" s="38">
        <v>100.01</v>
      </c>
      <c r="AA7" s="38">
        <v>100.49</v>
      </c>
      <c r="AB7" s="38">
        <v>101.14</v>
      </c>
      <c r="AC7" s="38">
        <v>102.65</v>
      </c>
      <c r="AD7" s="38" t="s">
        <v>102</v>
      </c>
      <c r="AE7" s="38">
        <v>99.64</v>
      </c>
      <c r="AF7" s="38">
        <v>99.66</v>
      </c>
      <c r="AG7" s="38">
        <v>100.99</v>
      </c>
      <c r="AH7" s="38">
        <v>101.27</v>
      </c>
      <c r="AI7" s="38">
        <v>101.6</v>
      </c>
      <c r="AJ7" s="38" t="s">
        <v>102</v>
      </c>
      <c r="AK7" s="38">
        <v>2.67</v>
      </c>
      <c r="AL7" s="38">
        <v>1.83</v>
      </c>
      <c r="AM7" s="38">
        <v>0</v>
      </c>
      <c r="AN7" s="38">
        <v>0</v>
      </c>
      <c r="AO7" s="38" t="s">
        <v>102</v>
      </c>
      <c r="AP7" s="38">
        <v>214.61</v>
      </c>
      <c r="AQ7" s="38">
        <v>225.39</v>
      </c>
      <c r="AR7" s="38">
        <v>149.02000000000001</v>
      </c>
      <c r="AS7" s="38">
        <v>137.09</v>
      </c>
      <c r="AT7" s="38">
        <v>195.44</v>
      </c>
      <c r="AU7" s="38" t="s">
        <v>102</v>
      </c>
      <c r="AV7" s="38">
        <v>74.7</v>
      </c>
      <c r="AW7" s="38">
        <v>112.52</v>
      </c>
      <c r="AX7" s="38">
        <v>90.19</v>
      </c>
      <c r="AY7" s="38">
        <v>160.11000000000001</v>
      </c>
      <c r="AZ7" s="38" t="s">
        <v>102</v>
      </c>
      <c r="BA7" s="38">
        <v>29.45</v>
      </c>
      <c r="BB7" s="38">
        <v>31.84</v>
      </c>
      <c r="BC7" s="38">
        <v>38.119999999999997</v>
      </c>
      <c r="BD7" s="38">
        <v>43.5</v>
      </c>
      <c r="BE7" s="38">
        <v>34.270000000000003</v>
      </c>
      <c r="BF7" s="38" t="s">
        <v>102</v>
      </c>
      <c r="BG7" s="38">
        <v>1593.86</v>
      </c>
      <c r="BH7" s="38">
        <v>1450.73</v>
      </c>
      <c r="BI7" s="38">
        <v>1403.27</v>
      </c>
      <c r="BJ7" s="38">
        <v>1350.13</v>
      </c>
      <c r="BK7" s="38" t="s">
        <v>102</v>
      </c>
      <c r="BL7" s="38">
        <v>1081.8</v>
      </c>
      <c r="BM7" s="38">
        <v>974.93</v>
      </c>
      <c r="BN7" s="38">
        <v>684.74</v>
      </c>
      <c r="BO7" s="38">
        <v>654.91999999999996</v>
      </c>
      <c r="BP7" s="38">
        <v>747.76</v>
      </c>
      <c r="BQ7" s="38" t="s">
        <v>102</v>
      </c>
      <c r="BR7" s="38">
        <v>73.37</v>
      </c>
      <c r="BS7" s="38">
        <v>86.18</v>
      </c>
      <c r="BT7" s="38">
        <v>87.88</v>
      </c>
      <c r="BU7" s="38">
        <v>85.61</v>
      </c>
      <c r="BV7" s="38" t="s">
        <v>102</v>
      </c>
      <c r="BW7" s="38">
        <v>52.19</v>
      </c>
      <c r="BX7" s="38">
        <v>55.32</v>
      </c>
      <c r="BY7" s="38">
        <v>65.33</v>
      </c>
      <c r="BZ7" s="38">
        <v>65.39</v>
      </c>
      <c r="CA7" s="38">
        <v>59.51</v>
      </c>
      <c r="CB7" s="38" t="s">
        <v>102</v>
      </c>
      <c r="CC7" s="38">
        <v>150</v>
      </c>
      <c r="CD7" s="38">
        <v>150</v>
      </c>
      <c r="CE7" s="38">
        <v>150</v>
      </c>
      <c r="CF7" s="38">
        <v>156.83000000000001</v>
      </c>
      <c r="CG7" s="38" t="s">
        <v>102</v>
      </c>
      <c r="CH7" s="38">
        <v>296.14</v>
      </c>
      <c r="CI7" s="38">
        <v>283.17</v>
      </c>
      <c r="CJ7" s="38">
        <v>227.43</v>
      </c>
      <c r="CK7" s="38">
        <v>230.88</v>
      </c>
      <c r="CL7" s="38">
        <v>261.45999999999998</v>
      </c>
      <c r="CM7" s="38" t="s">
        <v>102</v>
      </c>
      <c r="CN7" s="42">
        <v>45.48</v>
      </c>
      <c r="CO7" s="38">
        <v>41.54</v>
      </c>
      <c r="CP7" s="38">
        <v>41.82</v>
      </c>
      <c r="CQ7" s="38">
        <v>39.94</v>
      </c>
      <c r="CR7" s="38" t="s">
        <v>102</v>
      </c>
      <c r="CS7" s="38">
        <v>52.31</v>
      </c>
      <c r="CT7" s="38">
        <v>60.65</v>
      </c>
      <c r="CU7" s="38">
        <v>56.01</v>
      </c>
      <c r="CV7" s="38">
        <v>56.72</v>
      </c>
      <c r="CW7" s="38">
        <v>52.23</v>
      </c>
      <c r="CX7" s="38" t="s">
        <v>102</v>
      </c>
      <c r="CY7" s="38">
        <v>86.95</v>
      </c>
      <c r="CZ7" s="38">
        <v>87.13</v>
      </c>
      <c r="DA7" s="38">
        <v>87.33</v>
      </c>
      <c r="DB7" s="38">
        <v>87.43</v>
      </c>
      <c r="DC7" s="38" t="s">
        <v>102</v>
      </c>
      <c r="DD7" s="38">
        <v>84.32</v>
      </c>
      <c r="DE7" s="38">
        <v>84.58</v>
      </c>
      <c r="DF7" s="38">
        <v>89.77</v>
      </c>
      <c r="DG7" s="38">
        <v>90.04</v>
      </c>
      <c r="DH7" s="38">
        <v>85.82</v>
      </c>
      <c r="DI7" s="38" t="s">
        <v>102</v>
      </c>
      <c r="DJ7" s="38">
        <v>3.98</v>
      </c>
      <c r="DK7" s="38">
        <v>7.83</v>
      </c>
      <c r="DL7" s="38">
        <v>11.32</v>
      </c>
      <c r="DM7" s="38">
        <v>14.7</v>
      </c>
      <c r="DN7" s="38" t="s">
        <v>102</v>
      </c>
      <c r="DO7" s="38">
        <v>22.41</v>
      </c>
      <c r="DP7" s="38">
        <v>22.9</v>
      </c>
      <c r="DQ7" s="38">
        <v>22.69</v>
      </c>
      <c r="DR7" s="38">
        <v>24.32</v>
      </c>
      <c r="DS7" s="38">
        <v>24.12</v>
      </c>
      <c r="DT7" s="38" t="s">
        <v>102</v>
      </c>
      <c r="DU7" s="38">
        <v>0</v>
      </c>
      <c r="DV7" s="38">
        <v>0</v>
      </c>
      <c r="DW7" s="38">
        <v>0</v>
      </c>
      <c r="DX7" s="38">
        <v>0</v>
      </c>
      <c r="DY7" s="38" t="s">
        <v>102</v>
      </c>
      <c r="DZ7" s="38">
        <v>0</v>
      </c>
      <c r="EA7" s="38">
        <v>0</v>
      </c>
      <c r="EB7" s="38">
        <v>0</v>
      </c>
      <c r="EC7" s="38">
        <v>0</v>
      </c>
      <c r="ED7" s="38">
        <v>0</v>
      </c>
      <c r="EE7" s="38" t="s">
        <v>102</v>
      </c>
      <c r="EF7" s="38">
        <v>0</v>
      </c>
      <c r="EG7" s="38">
        <v>0.12</v>
      </c>
      <c r="EH7" s="38">
        <v>0.15</v>
      </c>
      <c r="EI7" s="38">
        <v>0.06</v>
      </c>
      <c r="EJ7" s="38" t="s">
        <v>102</v>
      </c>
      <c r="EK7" s="38">
        <v>0.01</v>
      </c>
      <c r="EL7" s="38">
        <v>2.0499999999999998</v>
      </c>
      <c r="EM7" s="38">
        <v>0.44</v>
      </c>
      <c r="EN7" s="38">
        <v>0.04</v>
      </c>
      <c r="EO7" s="38">
        <v>0.02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いづみ</dc:creator>
  <cp:lastModifiedBy>admin</cp:lastModifiedBy>
  <cp:lastPrinted>2020-01-23T06:28:31Z</cp:lastPrinted>
  <dcterms:created xsi:type="dcterms:W3CDTF">2020-01-16T23:30:59Z</dcterms:created>
  <dcterms:modified xsi:type="dcterms:W3CDTF">2020-01-23T06:28:33Z</dcterms:modified>
</cp:coreProperties>
</file>