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SK10UzNx/ylXOc9Odx/1WVO0X4UNSug0vWWlAqzDNqUnv/qsirFYVQDvfiJntS+XfzNakRAYWvYDZnre5Z5m2g==" workbookSaltValue="KN4+P+ibPyq6AOenQhb2q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<sst xmlns="http://schemas.openxmlformats.org/spreadsheetml/2006/main" xmlns:r="http://schemas.openxmlformats.org/officeDocument/2006/relationships" count="107" uniqueCount="107">
  <si>
    <t>人口密度</t>
    <rPh sb="0" eb="2">
      <t>ジンコウ</t>
    </rPh>
    <rPh sb="2" eb="4">
      <t>ミツド</t>
    </rPh>
    <phoneticPr fontId="1"/>
  </si>
  <si>
    <t>⑦施設利用率(％)</t>
    <rPh sb="1" eb="3">
      <t>シセツ</t>
    </rPh>
    <rPh sb="3" eb="6">
      <t>リヨウリツ</t>
    </rPh>
    <phoneticPr fontId="1"/>
  </si>
  <si>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</si>
  <si>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</si>
  <si>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</si>
  <si>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</si>
  <si>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</si>
  <si>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</si>
  <si>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</si>
  <si>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</si>
  <si>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</si>
  <si>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</si>
  <si>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</si>
  <si>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</si>
  <si>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</si>
  <si>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</si>
  <si>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</si>
  <si>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</si>
  <si>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①経常収支比率は100%を超え、収支は黒字です。給水収益は前年度からほぼ横ばいとなりましたが、駅前再開発に伴う加入金の増加などにより前年度比1.7%の伸びを示しました。②累積欠損金比率は長期にわたって0%であり、本市の水道事業は安定した運営ができているものと考えられます。
③流動比率は100%を大きく上回っており、短期的な債務に対する支払能力を有しています。④企業債残高対給水収益比率は過去企業債の発行を抑制してきた時期があったことから現在でも低い水準を示しています。また⑤料金回収率も100%を超え給水費用を給水収益で賄えていることから、財務の健全性も高いといえます。
しかし、給水人口が減少傾向にある中、⑦施設利用率は類似団体を大きく下回っており、今後ダウンサイジングや施設の統廃合など施設能力の適正化について大きな余地があります。
⑥給水原価は類似団体より低い値で推移しており、⑧有収率は類似団体を上回っておりますが、人口減に伴う水需要の減少や設備更新費用の上昇が見込まれる中、費用削減による原価高騰の抑制と、漏水防止のための管路の適正な維持管理による有収率の向上は、今後の水道事業の安定した運営に必要となります。</t>
    <rPh sb="1" eb="3">
      <t>ケイジョウ</t>
    </rPh>
    <rPh sb="3" eb="5">
      <t>シュウシ</t>
    </rPh>
    <rPh sb="5" eb="7">
      <t>ヒリツ</t>
    </rPh>
    <rPh sb="13" eb="14">
      <t>コ</t>
    </rPh>
    <rPh sb="16" eb="18">
      <t>シュウシ</t>
    </rPh>
    <rPh sb="19" eb="21">
      <t>クロジ</t>
    </rPh>
    <rPh sb="24" eb="26">
      <t>キュウスイ</t>
    </rPh>
    <rPh sb="26" eb="28">
      <t>シュウエキ</t>
    </rPh>
    <rPh sb="29" eb="32">
      <t>ゼンネンド</t>
    </rPh>
    <rPh sb="36" eb="37">
      <t>ヨコ</t>
    </rPh>
    <rPh sb="47" eb="49">
      <t>エキマエ</t>
    </rPh>
    <rPh sb="49" eb="52">
      <t>サイカイハツ</t>
    </rPh>
    <rPh sb="53" eb="54">
      <t>トモナ</t>
    </rPh>
    <rPh sb="55" eb="58">
      <t>カニュウキン</t>
    </rPh>
    <rPh sb="59" eb="61">
      <t>ゾウカ</t>
    </rPh>
    <rPh sb="66" eb="67">
      <t>ゼン</t>
    </rPh>
    <rPh sb="67" eb="70">
      <t>ネンドヒ</t>
    </rPh>
    <rPh sb="75" eb="76">
      <t>ノ</t>
    </rPh>
    <rPh sb="78" eb="79">
      <t>シメ</t>
    </rPh>
    <rPh sb="85" eb="87">
      <t>ルイセキ</t>
    </rPh>
    <rPh sb="87" eb="89">
      <t>ケッソン</t>
    </rPh>
    <rPh sb="89" eb="90">
      <t>カネ</t>
    </rPh>
    <rPh sb="90" eb="92">
      <t>ヒリツ</t>
    </rPh>
    <rPh sb="93" eb="95">
      <t>チョウキ</t>
    </rPh>
    <rPh sb="271" eb="273">
      <t>ザイム</t>
    </rPh>
    <rPh sb="274" eb="277">
      <t>ケンゼンセイ</t>
    </rPh>
    <rPh sb="278" eb="279">
      <t>タカ</t>
    </rPh>
    <rPh sb="312" eb="314">
      <t>ルイジ</t>
    </rPh>
    <rPh sb="314" eb="316">
      <t>ダンタイ</t>
    </rPh>
    <rPh sb="443" eb="445">
      <t>ヒヨウ</t>
    </rPh>
    <rPh sb="445" eb="447">
      <t>サクゲン</t>
    </rPh>
    <rPh sb="450" eb="452">
      <t>ゲンカ</t>
    </rPh>
    <rPh sb="452" eb="454">
      <t>コウトウ</t>
    </rPh>
    <rPh sb="455" eb="457">
      <t>ヨクセイ</t>
    </rPh>
    <rPh sb="467" eb="469">
      <t>カンロ</t>
    </rPh>
    <rPh sb="470" eb="472">
      <t>テキセイ</t>
    </rPh>
    <rPh sb="473" eb="475">
      <t>イジ</t>
    </rPh>
    <rPh sb="475" eb="477">
      <t>カンリ</t>
    </rPh>
    <rPh sb="480" eb="483">
      <t>ユウシュウリツ</t>
    </rPh>
    <rPh sb="484" eb="486">
      <t>コウジョウ</t>
    </rPh>
    <rPh sb="488" eb="490">
      <t>コンゴ</t>
    </rPh>
    <rPh sb="491" eb="493">
      <t>スイドウ</t>
    </rPh>
    <rPh sb="493" eb="495">
      <t>ジギョウ</t>
    </rPh>
    <rPh sb="496" eb="498">
      <t>アンテイ</t>
    </rPh>
    <rPh sb="500" eb="502">
      <t>ウンエイ</t>
    </rPh>
    <rPh sb="503" eb="505">
      <t>ヒツヨウ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</si>
  <si>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</si>
  <si>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</si>
  <si>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</si>
  <si>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</si>
  <si>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</si>
  <si>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</si>
  <si>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</si>
  <si>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</si>
  <si>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</si>
  <si>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</si>
  <si>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</si>
  <si>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</si>
  <si>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</si>
  <si>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</si>
  <si>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</si>
  <si>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</si>
  <si>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</si>
  <si>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</si>
  <si>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</si>
  <si>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平成30年度全国平均</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</si>
  <si>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</si>
  <si>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</si>
  <si>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</si>
  <si>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</si>
  <si>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</si>
  <si>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</si>
  <si>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</si>
  <si>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</si>
  <si>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</si>
  <si>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</si>
  <si>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</si>
  <si>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</si>
  <si>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</si>
  <si>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</si>
  <si>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</si>
  <si>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</si>
  <si>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</si>
  <si>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</si>
  <si>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</si>
  <si>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</si>
  <si>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</si>
  <si>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</si>
  <si>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</si>
  <si>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</si>
  <si>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</si>
  <si>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</si>
  <si>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</si>
  <si>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</si>
  <si>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</si>
  <si>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</si>
  <si>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</si>
  <si>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</si>
  <si>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</si>
  <si>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</si>
  <si>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</si>
  <si>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</si>
  <si>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</si>
  <si>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</si>
  <si>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</si>
  <si>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</si>
  <si>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</si>
  <si>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</si>
  <si>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</si>
  <si>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</si>
  <si>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</si>
  <si>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</si>
  <si>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</si>
  <si>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</si>
  <si>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</si>
  <si>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</si>
  <si>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</si>
  <si>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</si>
  <si>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</si>
  <si>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</si>
  <si>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</si>
  <si>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埼玉県　鴻巣市</t>
  </si>
  <si>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</si>
  <si>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</si>
  <si>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</si>
  <si>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</si>
  <si>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</si>
  <si>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</si>
  <si>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</si>
  <si>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</si>
  <si>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</si>
  <si>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</si>
  <si>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①有形固定資産減価償却率より、概ね類似団体と同程度の老朽化が進んでいます。
②管路経年化率は平成29年度に大きく上昇しましたが、平成30年度も若干の増加傾向にあります。現在は類似団体平均と比較して低い値ではありますが、計画的な更新が必要になります。
③管路更新率は平成27年度に石綿セメント管の布設替えを概ね完了した後大きく減少しましたが、事業計画の再構築のために布設替え工事を抑制したことが要因です。
</t>
    <rPh sb="1" eb="3">
      <t>ユウケイ</t>
    </rPh>
    <rPh sb="3" eb="7">
      <t>コテイシサン</t>
    </rPh>
    <rPh sb="7" eb="9">
      <t>ゲンカ</t>
    </rPh>
    <rPh sb="9" eb="12">
      <t>ショウキャクリツ</t>
    </rPh>
    <rPh sb="15" eb="16">
      <t>オオム</t>
    </rPh>
    <rPh sb="17" eb="19">
      <t>ルイジ</t>
    </rPh>
    <rPh sb="19" eb="21">
      <t>ダンタイ</t>
    </rPh>
    <rPh sb="22" eb="25">
      <t>ドウテイド</t>
    </rPh>
    <rPh sb="26" eb="29">
      <t>ロウキュウカ</t>
    </rPh>
    <rPh sb="30" eb="31">
      <t>スス</t>
    </rPh>
    <rPh sb="39" eb="41">
      <t>カンロ</t>
    </rPh>
    <rPh sb="41" eb="43">
      <t>ケイネン</t>
    </rPh>
    <rPh sb="43" eb="44">
      <t>カ</t>
    </rPh>
    <rPh sb="44" eb="45">
      <t>リツ</t>
    </rPh>
    <rPh sb="46" eb="48">
      <t>ヘイセイ</t>
    </rPh>
    <rPh sb="50" eb="52">
      <t>ネンド</t>
    </rPh>
    <rPh sb="53" eb="54">
      <t>オオ</t>
    </rPh>
    <rPh sb="56" eb="58">
      <t>ジョウショウ</t>
    </rPh>
    <rPh sb="64" eb="66">
      <t>ヘイセイ</t>
    </rPh>
    <rPh sb="68" eb="70">
      <t>ネンド</t>
    </rPh>
    <rPh sb="71" eb="73">
      <t>ジャッカン</t>
    </rPh>
    <rPh sb="74" eb="76">
      <t>ゾウカ</t>
    </rPh>
    <rPh sb="76" eb="78">
      <t>ケイコウ</t>
    </rPh>
    <rPh sb="84" eb="86">
      <t>ゲンザイ</t>
    </rPh>
    <rPh sb="87" eb="89">
      <t>ルイジ</t>
    </rPh>
    <rPh sb="89" eb="91">
      <t>ダンタイ</t>
    </rPh>
    <rPh sb="91" eb="93">
      <t>ヘイキン</t>
    </rPh>
    <rPh sb="94" eb="96">
      <t>ヒカク</t>
    </rPh>
    <rPh sb="98" eb="99">
      <t>ヒク</t>
    </rPh>
    <rPh sb="100" eb="101">
      <t>アタイ</t>
    </rPh>
    <rPh sb="109" eb="112">
      <t>ケイカクテキ</t>
    </rPh>
    <rPh sb="113" eb="115">
      <t>コウシン</t>
    </rPh>
    <rPh sb="116" eb="118">
      <t>ヒツヨウ</t>
    </rPh>
    <rPh sb="126" eb="128">
      <t>カンロ</t>
    </rPh>
    <rPh sb="128" eb="130">
      <t>コウシン</t>
    </rPh>
    <rPh sb="130" eb="131">
      <t>リツ</t>
    </rPh>
    <rPh sb="132" eb="134">
      <t>ヘイセイ</t>
    </rPh>
    <rPh sb="136" eb="138">
      <t>ネンド</t>
    </rPh>
    <rPh sb="139" eb="141">
      <t>セキメン</t>
    </rPh>
    <rPh sb="145" eb="146">
      <t>カン</t>
    </rPh>
    <rPh sb="147" eb="149">
      <t>フセツ</t>
    </rPh>
    <rPh sb="149" eb="150">
      <t>ガ</t>
    </rPh>
    <rPh sb="152" eb="153">
      <t>オオム</t>
    </rPh>
    <rPh sb="154" eb="156">
      <t>カンリョウ</t>
    </rPh>
    <rPh sb="158" eb="159">
      <t>ノチ</t>
    </rPh>
    <rPh sb="159" eb="160">
      <t>オオ</t>
    </rPh>
    <rPh sb="162" eb="164">
      <t>ゲンショウ</t>
    </rPh>
    <rPh sb="170" eb="172">
      <t>ジギョウ</t>
    </rPh>
    <rPh sb="172" eb="174">
      <t>ケイカク</t>
    </rPh>
    <rPh sb="175" eb="178">
      <t>サイコウチク</t>
    </rPh>
    <rPh sb="182" eb="184">
      <t>フセツ</t>
    </rPh>
    <rPh sb="184" eb="185">
      <t>ガ</t>
    </rPh>
    <rPh sb="186" eb="188">
      <t>コウジ</t>
    </rPh>
    <rPh sb="189" eb="191">
      <t>ヨクセイ</t>
    </rPh>
    <rPh sb="196" eb="198">
      <t>ヨウイン</t>
    </rPh>
    <phoneticPr fontId="1"/>
  </si>
  <si>
    <t>経営の健全性・効率性に係る指標から、本市水道事業の経営状況は概ね健全な状況にあるといえます。
しかし、今後給水収益が減少していくことが見込まれる一方で、管路や施設の老朽化は年々進行しているため事業費の増大は避けられなくなっています。
そのため、計画的な更新を実施して事業費の抑制・平準化を図ることや、水需要に見合った施設規模の適正化、適切な維持管理による延命化など、効率的な経営が必要となります。
水道事業を取り巻く環境は総じて厳しい状況ですが、今後も健全で安定した運営が継続できるよう、中長期的な視点に立ち、課題の解決に努めてまいります。</t>
    <rPh sb="0" eb="2">
      <t>ケイエイ</t>
    </rPh>
    <rPh sb="3" eb="6">
      <t>ケンゼンセイ</t>
    </rPh>
    <rPh sb="7" eb="10">
      <t>コウリツセイ</t>
    </rPh>
    <rPh sb="11" eb="12">
      <t>カカ</t>
    </rPh>
    <rPh sb="13" eb="15">
      <t>シヒョウ</t>
    </rPh>
    <rPh sb="18" eb="20">
      <t>ホンシ</t>
    </rPh>
    <rPh sb="20" eb="22">
      <t>スイドウ</t>
    </rPh>
    <rPh sb="22" eb="24">
      <t>ジギョウ</t>
    </rPh>
    <rPh sb="25" eb="27">
      <t>ケイエイ</t>
    </rPh>
    <rPh sb="27" eb="29">
      <t>ジョウキョウ</t>
    </rPh>
    <rPh sb="30" eb="31">
      <t>オオム</t>
    </rPh>
    <rPh sb="32" eb="34">
      <t>ケンゼン</t>
    </rPh>
    <rPh sb="35" eb="37">
      <t>ジョウキョウ</t>
    </rPh>
    <rPh sb="51" eb="53">
      <t>コンゴ</t>
    </rPh>
    <rPh sb="53" eb="55">
      <t>キュウスイ</t>
    </rPh>
    <rPh sb="55" eb="57">
      <t>シュウエキ</t>
    </rPh>
    <rPh sb="58" eb="60">
      <t>ゲンショウ</t>
    </rPh>
    <rPh sb="67" eb="69">
      <t>ミコ</t>
    </rPh>
    <rPh sb="72" eb="74">
      <t>イッポウ</t>
    </rPh>
    <rPh sb="84" eb="85">
      <t>カ</t>
    </rPh>
    <rPh sb="86" eb="88">
      <t>ネンネン</t>
    </rPh>
    <rPh sb="88" eb="90">
      <t>シンコウ</t>
    </rPh>
    <rPh sb="96" eb="99">
      <t>ジギョウヒ</t>
    </rPh>
    <rPh sb="100" eb="102">
      <t>ゾウダイ</t>
    </rPh>
    <rPh sb="103" eb="104">
      <t>サ</t>
    </rPh>
    <rPh sb="133" eb="136">
      <t>ジギョウヒ</t>
    </rPh>
    <rPh sb="137" eb="139">
      <t>ヨクセイ</t>
    </rPh>
    <rPh sb="140" eb="143">
      <t>ヘイジュンカ</t>
    </rPh>
    <rPh sb="144" eb="145">
      <t>ハカ</t>
    </rPh>
    <rPh sb="150" eb="151">
      <t>ミズ</t>
    </rPh>
    <rPh sb="151" eb="153">
      <t>ジュヨウ</t>
    </rPh>
    <rPh sb="154" eb="156">
      <t>ミア</t>
    </rPh>
    <rPh sb="158" eb="160">
      <t>シセツ</t>
    </rPh>
    <rPh sb="160" eb="162">
      <t>キボ</t>
    </rPh>
    <rPh sb="163" eb="166">
      <t>テキセイカ</t>
    </rPh>
    <rPh sb="167" eb="169">
      <t>テキセツ</t>
    </rPh>
    <rPh sb="170" eb="172">
      <t>イジ</t>
    </rPh>
    <rPh sb="172" eb="174">
      <t>カンリ</t>
    </rPh>
    <rPh sb="177" eb="179">
      <t>エンメイ</t>
    </rPh>
    <rPh sb="179" eb="180">
      <t>カ</t>
    </rPh>
    <rPh sb="183" eb="186">
      <t>コウリツテキ</t>
    </rPh>
    <rPh sb="187" eb="189">
      <t>ケイエイ</t>
    </rPh>
    <rPh sb="190" eb="192">
      <t>ヒツヨウ</t>
    </rPh>
    <rPh sb="199" eb="201">
      <t>スイドウ</t>
    </rPh>
    <rPh sb="201" eb="203">
      <t>ジギョウ</t>
    </rPh>
    <rPh sb="204" eb="205">
      <t>ト</t>
    </rPh>
    <rPh sb="206" eb="207">
      <t>マ</t>
    </rPh>
    <rPh sb="208" eb="210">
      <t>カンキョウ</t>
    </rPh>
    <rPh sb="211" eb="212">
      <t>ソウ</t>
    </rPh>
    <rPh sb="214" eb="215">
      <t>キビ</t>
    </rPh>
    <rPh sb="217" eb="219">
      <t>ジョウキョウ</t>
    </rPh>
    <rPh sb="223" eb="225">
      <t>コンゴ</t>
    </rPh>
    <rPh sb="226" eb="228">
      <t>ケンゼン</t>
    </rPh>
    <rPh sb="229" eb="231">
      <t>アンテイ</t>
    </rPh>
    <rPh sb="233" eb="235">
      <t>ウンエイ</t>
    </rPh>
    <rPh sb="236" eb="238">
      <t>ケイゾク</t>
    </rPh>
    <rPh sb="255" eb="257">
      <t>カダイ</t>
    </rPh>
    <rPh sb="258" eb="260">
      <t>カイケツ</t>
    </rPh>
    <rPh sb="261" eb="262">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</si>
</sst>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0;&quot;△ &quot;#,##0.00"/>
    <numFmt numFmtId="176" formatCode="#,##0.00;&quot;△&quot;#,##0.00"/>
    <numFmt numFmtId="179" formatCode="#,##0.00;&quot;△&quot;#,##0.00;&quot;-&quot;"/>
    <numFmt numFmtId="177" formatCode="#,##0;&quot;△&quot;#,##0"/>
    <numFmt numFmtId="178" formatCode="ge"/>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0.46</c:v>
                </c:pt>
                <c:pt idx="1">
                  <c:v>0.99</c:v>
                </c:pt>
                <c:pt idx="2">
                  <c:v>0.26</c:v>
                </c:pt>
                <c:pt idx="3">
                  <c:v>0.39</c:v>
                </c:pt>
                <c:pt idx="4">
                  <c:v>0.28000000000000003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0.75</c:v>
                </c:pt>
                <c:pt idx="1">
                  <c:v>0.95</c:v>
                </c:pt>
                <c:pt idx="2">
                  <c:v>0.74</c:v>
                </c:pt>
                <c:pt idx="3">
                  <c:v>0.74</c:v>
                </c:pt>
                <c:pt idx="4">
                  <c:v>0.72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57.15</c:v>
                </c:pt>
                <c:pt idx="1">
                  <c:v>56.77</c:v>
                </c:pt>
                <c:pt idx="2">
                  <c:v>56.8</c:v>
                </c:pt>
                <c:pt idx="3">
                  <c:v>57.69</c:v>
                </c:pt>
                <c:pt idx="4">
                  <c:v>57.93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62.12</c:v>
                </c:pt>
                <c:pt idx="1">
                  <c:v>62.26</c:v>
                </c:pt>
                <c:pt idx="2">
                  <c:v>62.1</c:v>
                </c:pt>
                <c:pt idx="3">
                  <c:v>62.38</c:v>
                </c:pt>
                <c:pt idx="4">
                  <c:v>62.83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91.2</c:v>
                </c:pt>
                <c:pt idx="1">
                  <c:v>91.44</c:v>
                </c:pt>
                <c:pt idx="2">
                  <c:v>91.71</c:v>
                </c:pt>
                <c:pt idx="3">
                  <c:v>90.73</c:v>
                </c:pt>
                <c:pt idx="4">
                  <c:v>90.37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89.45</c:v>
                </c:pt>
                <c:pt idx="1">
                  <c:v>89.5</c:v>
                </c:pt>
                <c:pt idx="2">
                  <c:v>89.52</c:v>
                </c:pt>
                <c:pt idx="3">
                  <c:v>89.17</c:v>
                </c:pt>
                <c:pt idx="4">
                  <c:v>88.86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112.34</c:v>
                </c:pt>
                <c:pt idx="1">
                  <c:v>111.91</c:v>
                </c:pt>
                <c:pt idx="2">
                  <c:v>109.94</c:v>
                </c:pt>
                <c:pt idx="3">
                  <c:v>110.46</c:v>
                </c:pt>
                <c:pt idx="4">
                  <c:v>112.41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113.11</c:v>
                </c:pt>
                <c:pt idx="1">
                  <c:v>114</c:v>
                </c:pt>
                <c:pt idx="2">
                  <c:v>114</c:v>
                </c:pt>
                <c:pt idx="3">
                  <c:v>113.68</c:v>
                </c:pt>
                <c:pt idx="4">
                  <c:v>113.82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45.99</c:v>
                </c:pt>
                <c:pt idx="1">
                  <c:v>46.39</c:v>
                </c:pt>
                <c:pt idx="2">
                  <c:v>47.71</c:v>
                </c:pt>
                <c:pt idx="3">
                  <c:v>48.39</c:v>
                </c:pt>
                <c:pt idx="4">
                  <c:v>49.06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44.91</c:v>
                </c:pt>
                <c:pt idx="1">
                  <c:v>45.89</c:v>
                </c:pt>
                <c:pt idx="2">
                  <c:v>46.58</c:v>
                </c:pt>
                <c:pt idx="3">
                  <c:v>46.99</c:v>
                </c:pt>
                <c:pt idx="4">
                  <c:v>47.89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1.59</c:v>
                </c:pt>
                <c:pt idx="1">
                  <c:v>1.1200000000000001</c:v>
                </c:pt>
                <c:pt idx="2">
                  <c:v>3.89</c:v>
                </c:pt>
                <c:pt idx="3">
                  <c:v>7.6</c:v>
                </c:pt>
                <c:pt idx="4">
                  <c:v>8.32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12.03</c:v>
                </c:pt>
                <c:pt idx="1">
                  <c:v>13.14</c:v>
                </c:pt>
                <c:pt idx="2">
                  <c:v>14.45</c:v>
                </c:pt>
                <c:pt idx="3">
                  <c:v>15.83</c:v>
                </c:pt>
                <c:pt idx="4">
                  <c:v>16.899999999999999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formatCode="#,##0.00;&quot;△&quot;#,##0.00">
                  <c:v>0</c:v>
                </c:pt>
                <c:pt idx="1">
                  <c:v>3.e-002</c:v>
                </c:pt>
                <c:pt idx="2">
                  <c:v>0.23</c:v>
                </c:pt>
                <c:pt idx="3">
                  <c:v>3.e-002</c:v>
                </c:pt>
                <c:pt idx="4" formatCode="#,##0.00;&quot;△&quot;#,##0.00">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174.11</c:v>
                </c:pt>
                <c:pt idx="1">
                  <c:v>164.33</c:v>
                </c:pt>
                <c:pt idx="2">
                  <c:v>205.54</c:v>
                </c:pt>
                <c:pt idx="3">
                  <c:v>190.62</c:v>
                </c:pt>
                <c:pt idx="4">
                  <c:v>259.55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344.19</c:v>
                </c:pt>
                <c:pt idx="1">
                  <c:v>352.05</c:v>
                </c:pt>
                <c:pt idx="2">
                  <c:v>349.04</c:v>
                </c:pt>
                <c:pt idx="3">
                  <c:v>337.49</c:v>
                </c:pt>
                <c:pt idx="4">
                  <c:v>335.6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99.27</c:v>
                </c:pt>
                <c:pt idx="1">
                  <c:v>102.34</c:v>
                </c:pt>
                <c:pt idx="2">
                  <c:v>94.38</c:v>
                </c:pt>
                <c:pt idx="3">
                  <c:v>85.9</c:v>
                </c:pt>
                <c:pt idx="4">
                  <c:v>85.73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252.09</c:v>
                </c:pt>
                <c:pt idx="1">
                  <c:v>250.76</c:v>
                </c:pt>
                <c:pt idx="2">
                  <c:v>254.54</c:v>
                </c:pt>
                <c:pt idx="3">
                  <c:v>265.92</c:v>
                </c:pt>
                <c:pt idx="4">
                  <c:v>258.26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c:v>
                </c:pt>
                <c:pt idx="1">
                  <c:v>105.3</c:v>
                </c:pt>
                <c:pt idx="2">
                  <c:v>103.34</c:v>
                </c:pt>
                <c:pt idx="3">
                  <c:v>103.49</c:v>
                </c:pt>
                <c:pt idx="4">
                  <c:v>102.78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106.22</c:v>
                </c:pt>
                <c:pt idx="1">
                  <c:v>106.69</c:v>
                </c:pt>
                <c:pt idx="2">
                  <c:v>106.52</c:v>
                </c:pt>
                <c:pt idx="3">
                  <c:v>105.86</c:v>
                </c:pt>
                <c:pt idx="4">
                  <c:v>106.07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152.12</c:v>
                </c:pt>
                <c:pt idx="1">
                  <c:v>150.16</c:v>
                </c:pt>
                <c:pt idx="2">
                  <c:v>152.97</c:v>
                </c:pt>
                <c:pt idx="3">
                  <c:v>152.76</c:v>
                </c:pt>
                <c:pt idx="4">
                  <c:v>153.88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【270.46】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【0.70】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90" zoomScaleNormal="90" workbookViewId="0">
      <selection activeCell="BL83" sqref="BL8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埼玉県　鴻巣市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4"/>
      <c r="P7" s="27" t="s">
        <v>6</v>
      </c>
      <c r="Q7" s="27"/>
      <c r="R7" s="27"/>
      <c r="S7" s="27"/>
      <c r="T7" s="27"/>
      <c r="U7" s="27"/>
      <c r="V7" s="27"/>
      <c r="W7" s="27" t="s">
        <v>14</v>
      </c>
      <c r="X7" s="27"/>
      <c r="Y7" s="27"/>
      <c r="Z7" s="27"/>
      <c r="AA7" s="27"/>
      <c r="AB7" s="27"/>
      <c r="AC7" s="27"/>
      <c r="AD7" s="27" t="s">
        <v>5</v>
      </c>
      <c r="AE7" s="27"/>
      <c r="AF7" s="27"/>
      <c r="AG7" s="27"/>
      <c r="AH7" s="27"/>
      <c r="AI7" s="27"/>
      <c r="AJ7" s="27"/>
      <c r="AK7" s="18"/>
      <c r="AL7" s="27" t="s">
        <v>17</v>
      </c>
      <c r="AM7" s="27"/>
      <c r="AN7" s="27"/>
      <c r="AO7" s="27"/>
      <c r="AP7" s="27"/>
      <c r="AQ7" s="27"/>
      <c r="AR7" s="27"/>
      <c r="AS7" s="27"/>
      <c r="AT7" s="5" t="s">
        <v>11</v>
      </c>
      <c r="AU7" s="13"/>
      <c r="AV7" s="13"/>
      <c r="AW7" s="13"/>
      <c r="AX7" s="13"/>
      <c r="AY7" s="13"/>
      <c r="AZ7" s="13"/>
      <c r="BA7" s="13"/>
      <c r="BB7" s="27" t="s">
        <v>19</v>
      </c>
      <c r="BC7" s="27"/>
      <c r="BD7" s="27"/>
      <c r="BE7" s="27"/>
      <c r="BF7" s="27"/>
      <c r="BG7" s="27"/>
      <c r="BH7" s="27"/>
      <c r="BI7" s="27"/>
      <c r="BJ7" s="3"/>
      <c r="BK7" s="3"/>
      <c r="BL7" s="37" t="s">
        <v>20</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A3</v>
      </c>
      <c r="X8" s="28"/>
      <c r="Y8" s="28"/>
      <c r="Z8" s="28"/>
      <c r="AA8" s="28"/>
      <c r="AB8" s="28"/>
      <c r="AC8" s="28"/>
      <c r="AD8" s="28" t="str">
        <f>データ!$M$6</f>
        <v>非設置</v>
      </c>
      <c r="AE8" s="28"/>
      <c r="AF8" s="28"/>
      <c r="AG8" s="28"/>
      <c r="AH8" s="28"/>
      <c r="AI8" s="28"/>
      <c r="AJ8" s="28"/>
      <c r="AK8" s="18"/>
      <c r="AL8" s="31">
        <f>データ!$R$6</f>
        <v>118745</v>
      </c>
      <c r="AM8" s="31"/>
      <c r="AN8" s="31"/>
      <c r="AO8" s="31"/>
      <c r="AP8" s="31"/>
      <c r="AQ8" s="31"/>
      <c r="AR8" s="31"/>
      <c r="AS8" s="31"/>
      <c r="AT8" s="7">
        <f>データ!$S$6</f>
        <v>67.44</v>
      </c>
      <c r="AU8" s="15"/>
      <c r="AV8" s="15"/>
      <c r="AW8" s="15"/>
      <c r="AX8" s="15"/>
      <c r="AY8" s="15"/>
      <c r="AZ8" s="15"/>
      <c r="BA8" s="15"/>
      <c r="BB8" s="29">
        <f>データ!$T$6</f>
        <v>1760.75</v>
      </c>
      <c r="BC8" s="29"/>
      <c r="BD8" s="29"/>
      <c r="BE8" s="29"/>
      <c r="BF8" s="29"/>
      <c r="BG8" s="29"/>
      <c r="BH8" s="29"/>
      <c r="BI8" s="29"/>
      <c r="BJ8" s="3"/>
      <c r="BK8" s="3"/>
      <c r="BL8" s="38" t="s">
        <v>12</v>
      </c>
      <c r="BM8" s="48"/>
      <c r="BN8" s="55" t="s">
        <v>22</v>
      </c>
      <c r="BO8" s="58"/>
      <c r="BP8" s="58"/>
      <c r="BQ8" s="58"/>
      <c r="BR8" s="58"/>
      <c r="BS8" s="58"/>
      <c r="BT8" s="58"/>
      <c r="BU8" s="58"/>
      <c r="BV8" s="58"/>
      <c r="BW8" s="58"/>
      <c r="BX8" s="58"/>
      <c r="BY8" s="62"/>
    </row>
    <row r="9" spans="1:78" ht="18.75" customHeight="1">
      <c r="A9" s="2"/>
      <c r="B9" s="5" t="s">
        <v>24</v>
      </c>
      <c r="C9" s="13"/>
      <c r="D9" s="13"/>
      <c r="E9" s="13"/>
      <c r="F9" s="13"/>
      <c r="G9" s="13"/>
      <c r="H9" s="13"/>
      <c r="I9" s="5" t="s">
        <v>25</v>
      </c>
      <c r="J9" s="13"/>
      <c r="K9" s="13"/>
      <c r="L9" s="13"/>
      <c r="M9" s="13"/>
      <c r="N9" s="13"/>
      <c r="O9" s="24"/>
      <c r="P9" s="27" t="s">
        <v>27</v>
      </c>
      <c r="Q9" s="27"/>
      <c r="R9" s="27"/>
      <c r="S9" s="27"/>
      <c r="T9" s="27"/>
      <c r="U9" s="27"/>
      <c r="V9" s="27"/>
      <c r="W9" s="27" t="s">
        <v>23</v>
      </c>
      <c r="X9" s="27"/>
      <c r="Y9" s="27"/>
      <c r="Z9" s="27"/>
      <c r="AA9" s="27"/>
      <c r="AB9" s="27"/>
      <c r="AC9" s="27"/>
      <c r="AD9" s="2"/>
      <c r="AE9" s="2"/>
      <c r="AF9" s="2"/>
      <c r="AG9" s="2"/>
      <c r="AH9" s="18"/>
      <c r="AI9" s="18"/>
      <c r="AJ9" s="18"/>
      <c r="AK9" s="18"/>
      <c r="AL9" s="27" t="s">
        <v>28</v>
      </c>
      <c r="AM9" s="27"/>
      <c r="AN9" s="27"/>
      <c r="AO9" s="27"/>
      <c r="AP9" s="27"/>
      <c r="AQ9" s="27"/>
      <c r="AR9" s="27"/>
      <c r="AS9" s="27"/>
      <c r="AT9" s="5" t="s">
        <v>32</v>
      </c>
      <c r="AU9" s="13"/>
      <c r="AV9" s="13"/>
      <c r="AW9" s="13"/>
      <c r="AX9" s="13"/>
      <c r="AY9" s="13"/>
      <c r="AZ9" s="13"/>
      <c r="BA9" s="13"/>
      <c r="BB9" s="27" t="s">
        <v>16</v>
      </c>
      <c r="BC9" s="27"/>
      <c r="BD9" s="27"/>
      <c r="BE9" s="27"/>
      <c r="BF9" s="27"/>
      <c r="BG9" s="27"/>
      <c r="BH9" s="27"/>
      <c r="BI9" s="27"/>
      <c r="BJ9" s="3"/>
      <c r="BK9" s="3"/>
      <c r="BL9" s="39" t="s">
        <v>33</v>
      </c>
      <c r="BM9" s="49"/>
      <c r="BN9" s="56" t="s">
        <v>35</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85.16</v>
      </c>
      <c r="J10" s="15"/>
      <c r="K10" s="15"/>
      <c r="L10" s="15"/>
      <c r="M10" s="15"/>
      <c r="N10" s="15"/>
      <c r="O10" s="26"/>
      <c r="P10" s="29">
        <f>データ!$P$6</f>
        <v>99.94</v>
      </c>
      <c r="Q10" s="29"/>
      <c r="R10" s="29"/>
      <c r="S10" s="29"/>
      <c r="T10" s="29"/>
      <c r="U10" s="29"/>
      <c r="V10" s="29"/>
      <c r="W10" s="31">
        <f>データ!$Q$6</f>
        <v>3002</v>
      </c>
      <c r="X10" s="31"/>
      <c r="Y10" s="31"/>
      <c r="Z10" s="31"/>
      <c r="AA10" s="31"/>
      <c r="AB10" s="31"/>
      <c r="AC10" s="31"/>
      <c r="AD10" s="2"/>
      <c r="AE10" s="2"/>
      <c r="AF10" s="2"/>
      <c r="AG10" s="2"/>
      <c r="AH10" s="18"/>
      <c r="AI10" s="18"/>
      <c r="AJ10" s="18"/>
      <c r="AK10" s="18"/>
      <c r="AL10" s="31">
        <f>データ!$U$6</f>
        <v>118440</v>
      </c>
      <c r="AM10" s="31"/>
      <c r="AN10" s="31"/>
      <c r="AO10" s="31"/>
      <c r="AP10" s="31"/>
      <c r="AQ10" s="31"/>
      <c r="AR10" s="31"/>
      <c r="AS10" s="31"/>
      <c r="AT10" s="7">
        <f>データ!$V$6</f>
        <v>62.44</v>
      </c>
      <c r="AU10" s="15"/>
      <c r="AV10" s="15"/>
      <c r="AW10" s="15"/>
      <c r="AX10" s="15"/>
      <c r="AY10" s="15"/>
      <c r="AZ10" s="15"/>
      <c r="BA10" s="15"/>
      <c r="BB10" s="29">
        <f>データ!$W$6</f>
        <v>1896.86</v>
      </c>
      <c r="BC10" s="29"/>
      <c r="BD10" s="29"/>
      <c r="BE10" s="29"/>
      <c r="BF10" s="29"/>
      <c r="BG10" s="29"/>
      <c r="BH10" s="29"/>
      <c r="BI10" s="29"/>
      <c r="BJ10" s="2"/>
      <c r="BK10" s="2"/>
      <c r="BL10" s="40" t="s">
        <v>37</v>
      </c>
      <c r="BM10" s="50"/>
      <c r="BN10" s="57" t="s">
        <v>38</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39</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41</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42</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18</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44</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105</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9</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106</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45</v>
      </c>
      <c r="C84" s="12"/>
      <c r="D84" s="12"/>
      <c r="E84" s="12" t="s">
        <v>47</v>
      </c>
      <c r="F84" s="12" t="s">
        <v>49</v>
      </c>
      <c r="G84" s="12" t="s">
        <v>50</v>
      </c>
      <c r="H84" s="12" t="s">
        <v>43</v>
      </c>
      <c r="I84" s="12" t="s">
        <v>8</v>
      </c>
      <c r="J84" s="12" t="s">
        <v>30</v>
      </c>
      <c r="K84" s="12" t="s">
        <v>51</v>
      </c>
      <c r="L84" s="12" t="s">
        <v>53</v>
      </c>
      <c r="M84" s="12" t="s">
        <v>34</v>
      </c>
      <c r="N84" s="12" t="s">
        <v>55</v>
      </c>
      <c r="O84" s="12" t="s">
        <v>57</v>
      </c>
    </row>
    <row r="85" spans="1:78" hidden="1">
      <c r="B85" s="12"/>
      <c r="C85" s="12"/>
      <c r="D85" s="12"/>
      <c r="E85" s="12" t="str">
        <f>データ!AH6</f>
        <v>【112.83】</v>
      </c>
      <c r="F85" s="12" t="str">
        <f>データ!AS6</f>
        <v>【1.05】</v>
      </c>
      <c r="G85" s="12" t="str">
        <f>データ!BD6</f>
        <v>【261.93】</v>
      </c>
      <c r="H85" s="12" t="str">
        <f>データ!BO6</f>
        <v>【270.46】</v>
      </c>
      <c r="I85" s="12" t="str">
        <f>データ!BZ6</f>
        <v>【103.91】</v>
      </c>
      <c r="J85" s="12" t="str">
        <f>データ!CK6</f>
        <v>【167.11】</v>
      </c>
      <c r="K85" s="12" t="str">
        <f>データ!CV6</f>
        <v>【60.27】</v>
      </c>
      <c r="L85" s="12" t="str">
        <f>データ!DG6</f>
        <v>【89.92】</v>
      </c>
      <c r="M85" s="12" t="str">
        <f>データ!DR6</f>
        <v>【48.85】</v>
      </c>
      <c r="N85" s="12" t="str">
        <f>データ!EC6</f>
        <v>【17.80】</v>
      </c>
      <c r="O85" s="12" t="str">
        <f>データ!EN6</f>
        <v>【0.70】</v>
      </c>
    </row>
  </sheetData>
  <sheetProtection algorithmName="SHA-512" hashValue="ygSCMs4xguuymgTcqEuJlG/HTRcQWWI2rQzlbvYXm+wcwv4f6pqMjJP1eRO7TH/RTz6+t7uZKj87nlLDCFAN5A==" saltValue="JT54jPJRiI3YqzDZUhhJr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0"/>
  <sheetViews>
    <sheetView showGridLines="0" workbookViewId="0"/>
  </sheetViews>
  <sheetFormatPr defaultRowHeight="13.5"/>
  <cols>
    <col min="2" max="144" width="11.875" customWidth="1"/>
  </cols>
  <sheetData>
    <row r="1" spans="1:144">
      <c r="A1" t="s">
        <v>48</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58</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21</v>
      </c>
      <c r="B3" s="72" t="s">
        <v>52</v>
      </c>
      <c r="C3" s="72" t="s">
        <v>60</v>
      </c>
      <c r="D3" s="72" t="s">
        <v>61</v>
      </c>
      <c r="E3" s="72" t="s">
        <v>4</v>
      </c>
      <c r="F3" s="72" t="s">
        <v>3</v>
      </c>
      <c r="G3" s="72" t="s">
        <v>26</v>
      </c>
      <c r="H3" s="79" t="s">
        <v>31</v>
      </c>
      <c r="I3" s="82"/>
      <c r="J3" s="82"/>
      <c r="K3" s="82"/>
      <c r="L3" s="82"/>
      <c r="M3" s="82"/>
      <c r="N3" s="82"/>
      <c r="O3" s="82"/>
      <c r="P3" s="82"/>
      <c r="Q3" s="82"/>
      <c r="R3" s="82"/>
      <c r="S3" s="82"/>
      <c r="T3" s="82"/>
      <c r="U3" s="82"/>
      <c r="V3" s="82"/>
      <c r="W3" s="86"/>
      <c r="X3" s="88" t="s">
        <v>56</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10</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70" t="s">
        <v>62</v>
      </c>
      <c r="B4" s="73"/>
      <c r="C4" s="73"/>
      <c r="D4" s="73"/>
      <c r="E4" s="73"/>
      <c r="F4" s="73"/>
      <c r="G4" s="73"/>
      <c r="H4" s="80"/>
      <c r="I4" s="83"/>
      <c r="J4" s="83"/>
      <c r="K4" s="83"/>
      <c r="L4" s="83"/>
      <c r="M4" s="83"/>
      <c r="N4" s="83"/>
      <c r="O4" s="83"/>
      <c r="P4" s="83"/>
      <c r="Q4" s="83"/>
      <c r="R4" s="83"/>
      <c r="S4" s="83"/>
      <c r="T4" s="83"/>
      <c r="U4" s="83"/>
      <c r="V4" s="83"/>
      <c r="W4" s="87"/>
      <c r="X4" s="89" t="s">
        <v>54</v>
      </c>
      <c r="Y4" s="89"/>
      <c r="Z4" s="89"/>
      <c r="AA4" s="89"/>
      <c r="AB4" s="89"/>
      <c r="AC4" s="89"/>
      <c r="AD4" s="89"/>
      <c r="AE4" s="89"/>
      <c r="AF4" s="89"/>
      <c r="AG4" s="89"/>
      <c r="AH4" s="89"/>
      <c r="AI4" s="89" t="s">
        <v>46</v>
      </c>
      <c r="AJ4" s="89"/>
      <c r="AK4" s="89"/>
      <c r="AL4" s="89"/>
      <c r="AM4" s="89"/>
      <c r="AN4" s="89"/>
      <c r="AO4" s="89"/>
      <c r="AP4" s="89"/>
      <c r="AQ4" s="89"/>
      <c r="AR4" s="89"/>
      <c r="AS4" s="89"/>
      <c r="AT4" s="89" t="s">
        <v>40</v>
      </c>
      <c r="AU4" s="89"/>
      <c r="AV4" s="89"/>
      <c r="AW4" s="89"/>
      <c r="AX4" s="89"/>
      <c r="AY4" s="89"/>
      <c r="AZ4" s="89"/>
      <c r="BA4" s="89"/>
      <c r="BB4" s="89"/>
      <c r="BC4" s="89"/>
      <c r="BD4" s="89"/>
      <c r="BE4" s="89" t="s">
        <v>64</v>
      </c>
      <c r="BF4" s="89"/>
      <c r="BG4" s="89"/>
      <c r="BH4" s="89"/>
      <c r="BI4" s="89"/>
      <c r="BJ4" s="89"/>
      <c r="BK4" s="89"/>
      <c r="BL4" s="89"/>
      <c r="BM4" s="89"/>
      <c r="BN4" s="89"/>
      <c r="BO4" s="89"/>
      <c r="BP4" s="89" t="s">
        <v>36</v>
      </c>
      <c r="BQ4" s="89"/>
      <c r="BR4" s="89"/>
      <c r="BS4" s="89"/>
      <c r="BT4" s="89"/>
      <c r="BU4" s="89"/>
      <c r="BV4" s="89"/>
      <c r="BW4" s="89"/>
      <c r="BX4" s="89"/>
      <c r="BY4" s="89"/>
      <c r="BZ4" s="89"/>
      <c r="CA4" s="89" t="s">
        <v>65</v>
      </c>
      <c r="CB4" s="89"/>
      <c r="CC4" s="89"/>
      <c r="CD4" s="89"/>
      <c r="CE4" s="89"/>
      <c r="CF4" s="89"/>
      <c r="CG4" s="89"/>
      <c r="CH4" s="89"/>
      <c r="CI4" s="89"/>
      <c r="CJ4" s="89"/>
      <c r="CK4" s="89"/>
      <c r="CL4" s="89" t="s">
        <v>1</v>
      </c>
      <c r="CM4" s="89"/>
      <c r="CN4" s="89"/>
      <c r="CO4" s="89"/>
      <c r="CP4" s="89"/>
      <c r="CQ4" s="89"/>
      <c r="CR4" s="89"/>
      <c r="CS4" s="89"/>
      <c r="CT4" s="89"/>
      <c r="CU4" s="89"/>
      <c r="CV4" s="89"/>
      <c r="CW4" s="89" t="s">
        <v>66</v>
      </c>
      <c r="CX4" s="89"/>
      <c r="CY4" s="89"/>
      <c r="CZ4" s="89"/>
      <c r="DA4" s="89"/>
      <c r="DB4" s="89"/>
      <c r="DC4" s="89"/>
      <c r="DD4" s="89"/>
      <c r="DE4" s="89"/>
      <c r="DF4" s="89"/>
      <c r="DG4" s="89"/>
      <c r="DH4" s="89" t="s">
        <v>67</v>
      </c>
      <c r="DI4" s="89"/>
      <c r="DJ4" s="89"/>
      <c r="DK4" s="89"/>
      <c r="DL4" s="89"/>
      <c r="DM4" s="89"/>
      <c r="DN4" s="89"/>
      <c r="DO4" s="89"/>
      <c r="DP4" s="89"/>
      <c r="DQ4" s="89"/>
      <c r="DR4" s="89"/>
      <c r="DS4" s="89" t="s">
        <v>63</v>
      </c>
      <c r="DT4" s="89"/>
      <c r="DU4" s="89"/>
      <c r="DV4" s="89"/>
      <c r="DW4" s="89"/>
      <c r="DX4" s="89"/>
      <c r="DY4" s="89"/>
      <c r="DZ4" s="89"/>
      <c r="EA4" s="89"/>
      <c r="EB4" s="89"/>
      <c r="EC4" s="89"/>
      <c r="ED4" s="89" t="s">
        <v>68</v>
      </c>
      <c r="EE4" s="89"/>
      <c r="EF4" s="89"/>
      <c r="EG4" s="89"/>
      <c r="EH4" s="89"/>
      <c r="EI4" s="89"/>
      <c r="EJ4" s="89"/>
      <c r="EK4" s="89"/>
      <c r="EL4" s="89"/>
      <c r="EM4" s="89"/>
      <c r="EN4" s="89"/>
    </row>
    <row r="5" spans="1:144">
      <c r="A5" s="70" t="s">
        <v>29</v>
      </c>
      <c r="B5" s="74"/>
      <c r="C5" s="74"/>
      <c r="D5" s="74"/>
      <c r="E5" s="74"/>
      <c r="F5" s="74"/>
      <c r="G5" s="74"/>
      <c r="H5" s="81" t="s">
        <v>59</v>
      </c>
      <c r="I5" s="81" t="s">
        <v>69</v>
      </c>
      <c r="J5" s="81" t="s">
        <v>70</v>
      </c>
      <c r="K5" s="81" t="s">
        <v>71</v>
      </c>
      <c r="L5" s="81" t="s">
        <v>72</v>
      </c>
      <c r="M5" s="81" t="s">
        <v>5</v>
      </c>
      <c r="N5" s="81" t="s">
        <v>73</v>
      </c>
      <c r="O5" s="81" t="s">
        <v>74</v>
      </c>
      <c r="P5" s="81" t="s">
        <v>75</v>
      </c>
      <c r="Q5" s="81" t="s">
        <v>76</v>
      </c>
      <c r="R5" s="81" t="s">
        <v>77</v>
      </c>
      <c r="S5" s="81" t="s">
        <v>78</v>
      </c>
      <c r="T5" s="81" t="s">
        <v>0</v>
      </c>
      <c r="U5" s="81" t="s">
        <v>79</v>
      </c>
      <c r="V5" s="81" t="s">
        <v>80</v>
      </c>
      <c r="W5" s="81" t="s">
        <v>81</v>
      </c>
      <c r="X5" s="81" t="s">
        <v>82</v>
      </c>
      <c r="Y5" s="81" t="s">
        <v>83</v>
      </c>
      <c r="Z5" s="81" t="s">
        <v>84</v>
      </c>
      <c r="AA5" s="81" t="s">
        <v>85</v>
      </c>
      <c r="AB5" s="81" t="s">
        <v>86</v>
      </c>
      <c r="AC5" s="81" t="s">
        <v>88</v>
      </c>
      <c r="AD5" s="81" t="s">
        <v>89</v>
      </c>
      <c r="AE5" s="81" t="s">
        <v>90</v>
      </c>
      <c r="AF5" s="81" t="s">
        <v>91</v>
      </c>
      <c r="AG5" s="81" t="s">
        <v>92</v>
      </c>
      <c r="AH5" s="81" t="s">
        <v>45</v>
      </c>
      <c r="AI5" s="81" t="s">
        <v>82</v>
      </c>
      <c r="AJ5" s="81" t="s">
        <v>83</v>
      </c>
      <c r="AK5" s="81" t="s">
        <v>84</v>
      </c>
      <c r="AL5" s="81" t="s">
        <v>85</v>
      </c>
      <c r="AM5" s="81" t="s">
        <v>86</v>
      </c>
      <c r="AN5" s="81" t="s">
        <v>88</v>
      </c>
      <c r="AO5" s="81" t="s">
        <v>89</v>
      </c>
      <c r="AP5" s="81" t="s">
        <v>90</v>
      </c>
      <c r="AQ5" s="81" t="s">
        <v>91</v>
      </c>
      <c r="AR5" s="81" t="s">
        <v>92</v>
      </c>
      <c r="AS5" s="81" t="s">
        <v>87</v>
      </c>
      <c r="AT5" s="81" t="s">
        <v>82</v>
      </c>
      <c r="AU5" s="81" t="s">
        <v>83</v>
      </c>
      <c r="AV5" s="81" t="s">
        <v>84</v>
      </c>
      <c r="AW5" s="81" t="s">
        <v>85</v>
      </c>
      <c r="AX5" s="81" t="s">
        <v>86</v>
      </c>
      <c r="AY5" s="81" t="s">
        <v>88</v>
      </c>
      <c r="AZ5" s="81" t="s">
        <v>89</v>
      </c>
      <c r="BA5" s="81" t="s">
        <v>90</v>
      </c>
      <c r="BB5" s="81" t="s">
        <v>91</v>
      </c>
      <c r="BC5" s="81" t="s">
        <v>92</v>
      </c>
      <c r="BD5" s="81" t="s">
        <v>87</v>
      </c>
      <c r="BE5" s="81" t="s">
        <v>82</v>
      </c>
      <c r="BF5" s="81" t="s">
        <v>83</v>
      </c>
      <c r="BG5" s="81" t="s">
        <v>84</v>
      </c>
      <c r="BH5" s="81" t="s">
        <v>85</v>
      </c>
      <c r="BI5" s="81" t="s">
        <v>86</v>
      </c>
      <c r="BJ5" s="81" t="s">
        <v>88</v>
      </c>
      <c r="BK5" s="81" t="s">
        <v>89</v>
      </c>
      <c r="BL5" s="81" t="s">
        <v>90</v>
      </c>
      <c r="BM5" s="81" t="s">
        <v>91</v>
      </c>
      <c r="BN5" s="81" t="s">
        <v>92</v>
      </c>
      <c r="BO5" s="81" t="s">
        <v>87</v>
      </c>
      <c r="BP5" s="81" t="s">
        <v>82</v>
      </c>
      <c r="BQ5" s="81" t="s">
        <v>83</v>
      </c>
      <c r="BR5" s="81" t="s">
        <v>84</v>
      </c>
      <c r="BS5" s="81" t="s">
        <v>85</v>
      </c>
      <c r="BT5" s="81" t="s">
        <v>86</v>
      </c>
      <c r="BU5" s="81" t="s">
        <v>88</v>
      </c>
      <c r="BV5" s="81" t="s">
        <v>89</v>
      </c>
      <c r="BW5" s="81" t="s">
        <v>90</v>
      </c>
      <c r="BX5" s="81" t="s">
        <v>91</v>
      </c>
      <c r="BY5" s="81" t="s">
        <v>92</v>
      </c>
      <c r="BZ5" s="81" t="s">
        <v>87</v>
      </c>
      <c r="CA5" s="81" t="s">
        <v>82</v>
      </c>
      <c r="CB5" s="81" t="s">
        <v>83</v>
      </c>
      <c r="CC5" s="81" t="s">
        <v>84</v>
      </c>
      <c r="CD5" s="81" t="s">
        <v>85</v>
      </c>
      <c r="CE5" s="81" t="s">
        <v>86</v>
      </c>
      <c r="CF5" s="81" t="s">
        <v>88</v>
      </c>
      <c r="CG5" s="81" t="s">
        <v>89</v>
      </c>
      <c r="CH5" s="81" t="s">
        <v>90</v>
      </c>
      <c r="CI5" s="81" t="s">
        <v>91</v>
      </c>
      <c r="CJ5" s="81" t="s">
        <v>92</v>
      </c>
      <c r="CK5" s="81" t="s">
        <v>87</v>
      </c>
      <c r="CL5" s="81" t="s">
        <v>82</v>
      </c>
      <c r="CM5" s="81" t="s">
        <v>83</v>
      </c>
      <c r="CN5" s="81" t="s">
        <v>84</v>
      </c>
      <c r="CO5" s="81" t="s">
        <v>85</v>
      </c>
      <c r="CP5" s="81" t="s">
        <v>86</v>
      </c>
      <c r="CQ5" s="81" t="s">
        <v>88</v>
      </c>
      <c r="CR5" s="81" t="s">
        <v>89</v>
      </c>
      <c r="CS5" s="81" t="s">
        <v>90</v>
      </c>
      <c r="CT5" s="81" t="s">
        <v>91</v>
      </c>
      <c r="CU5" s="81" t="s">
        <v>92</v>
      </c>
      <c r="CV5" s="81" t="s">
        <v>87</v>
      </c>
      <c r="CW5" s="81" t="s">
        <v>82</v>
      </c>
      <c r="CX5" s="81" t="s">
        <v>83</v>
      </c>
      <c r="CY5" s="81" t="s">
        <v>84</v>
      </c>
      <c r="CZ5" s="81" t="s">
        <v>85</v>
      </c>
      <c r="DA5" s="81" t="s">
        <v>86</v>
      </c>
      <c r="DB5" s="81" t="s">
        <v>88</v>
      </c>
      <c r="DC5" s="81" t="s">
        <v>89</v>
      </c>
      <c r="DD5" s="81" t="s">
        <v>90</v>
      </c>
      <c r="DE5" s="81" t="s">
        <v>91</v>
      </c>
      <c r="DF5" s="81" t="s">
        <v>92</v>
      </c>
      <c r="DG5" s="81" t="s">
        <v>87</v>
      </c>
      <c r="DH5" s="81" t="s">
        <v>82</v>
      </c>
      <c r="DI5" s="81" t="s">
        <v>83</v>
      </c>
      <c r="DJ5" s="81" t="s">
        <v>84</v>
      </c>
      <c r="DK5" s="81" t="s">
        <v>85</v>
      </c>
      <c r="DL5" s="81" t="s">
        <v>86</v>
      </c>
      <c r="DM5" s="81" t="s">
        <v>88</v>
      </c>
      <c r="DN5" s="81" t="s">
        <v>89</v>
      </c>
      <c r="DO5" s="81" t="s">
        <v>90</v>
      </c>
      <c r="DP5" s="81" t="s">
        <v>91</v>
      </c>
      <c r="DQ5" s="81" t="s">
        <v>92</v>
      </c>
      <c r="DR5" s="81" t="s">
        <v>87</v>
      </c>
      <c r="DS5" s="81" t="s">
        <v>82</v>
      </c>
      <c r="DT5" s="81" t="s">
        <v>83</v>
      </c>
      <c r="DU5" s="81" t="s">
        <v>84</v>
      </c>
      <c r="DV5" s="81" t="s">
        <v>85</v>
      </c>
      <c r="DW5" s="81" t="s">
        <v>86</v>
      </c>
      <c r="DX5" s="81" t="s">
        <v>88</v>
      </c>
      <c r="DY5" s="81" t="s">
        <v>89</v>
      </c>
      <c r="DZ5" s="81" t="s">
        <v>90</v>
      </c>
      <c r="EA5" s="81" t="s">
        <v>91</v>
      </c>
      <c r="EB5" s="81" t="s">
        <v>92</v>
      </c>
      <c r="EC5" s="81" t="s">
        <v>87</v>
      </c>
      <c r="ED5" s="81" t="s">
        <v>82</v>
      </c>
      <c r="EE5" s="81" t="s">
        <v>83</v>
      </c>
      <c r="EF5" s="81" t="s">
        <v>84</v>
      </c>
      <c r="EG5" s="81" t="s">
        <v>85</v>
      </c>
      <c r="EH5" s="81" t="s">
        <v>86</v>
      </c>
      <c r="EI5" s="81" t="s">
        <v>88</v>
      </c>
      <c r="EJ5" s="81" t="s">
        <v>89</v>
      </c>
      <c r="EK5" s="81" t="s">
        <v>90</v>
      </c>
      <c r="EL5" s="81" t="s">
        <v>91</v>
      </c>
      <c r="EM5" s="81" t="s">
        <v>92</v>
      </c>
      <c r="EN5" s="81" t="s">
        <v>87</v>
      </c>
    </row>
    <row r="6" spans="1:144" s="69" customFormat="1">
      <c r="A6" s="70" t="s">
        <v>93</v>
      </c>
      <c r="B6" s="75">
        <f t="shared" ref="B6:W6" si="1">B7</f>
        <v>2018</v>
      </c>
      <c r="C6" s="75">
        <f t="shared" si="1"/>
        <v>112178</v>
      </c>
      <c r="D6" s="75">
        <f t="shared" si="1"/>
        <v>46</v>
      </c>
      <c r="E6" s="75">
        <f t="shared" si="1"/>
        <v>1</v>
      </c>
      <c r="F6" s="75">
        <f t="shared" si="1"/>
        <v>0</v>
      </c>
      <c r="G6" s="75">
        <f t="shared" si="1"/>
        <v>1</v>
      </c>
      <c r="H6" s="75" t="str">
        <f t="shared" si="1"/>
        <v>埼玉県　鴻巣市</v>
      </c>
      <c r="I6" s="75" t="str">
        <f t="shared" si="1"/>
        <v>法適用</v>
      </c>
      <c r="J6" s="75" t="str">
        <f t="shared" si="1"/>
        <v>水道事業</v>
      </c>
      <c r="K6" s="75" t="str">
        <f t="shared" si="1"/>
        <v>末端給水事業</v>
      </c>
      <c r="L6" s="75" t="str">
        <f t="shared" si="1"/>
        <v>A3</v>
      </c>
      <c r="M6" s="75" t="str">
        <f t="shared" si="1"/>
        <v>非設置</v>
      </c>
      <c r="N6" s="84" t="str">
        <f t="shared" si="1"/>
        <v>-</v>
      </c>
      <c r="O6" s="84">
        <f t="shared" si="1"/>
        <v>85.16</v>
      </c>
      <c r="P6" s="84">
        <f t="shared" si="1"/>
        <v>99.94</v>
      </c>
      <c r="Q6" s="84">
        <f t="shared" si="1"/>
        <v>3002</v>
      </c>
      <c r="R6" s="84">
        <f t="shared" si="1"/>
        <v>118745</v>
      </c>
      <c r="S6" s="84">
        <f t="shared" si="1"/>
        <v>67.44</v>
      </c>
      <c r="T6" s="84">
        <f t="shared" si="1"/>
        <v>1760.75</v>
      </c>
      <c r="U6" s="84">
        <f t="shared" si="1"/>
        <v>118440</v>
      </c>
      <c r="V6" s="84">
        <f t="shared" si="1"/>
        <v>62.44</v>
      </c>
      <c r="W6" s="84">
        <f t="shared" si="1"/>
        <v>1896.86</v>
      </c>
      <c r="X6" s="90">
        <f t="shared" ref="X6:AG6" si="2">IF(X7="",NA(),X7)</f>
        <v>112.34</v>
      </c>
      <c r="Y6" s="90">
        <f t="shared" si="2"/>
        <v>111.91</v>
      </c>
      <c r="Z6" s="90">
        <f t="shared" si="2"/>
        <v>109.94</v>
      </c>
      <c r="AA6" s="90">
        <f t="shared" si="2"/>
        <v>110.46</v>
      </c>
      <c r="AB6" s="90">
        <f t="shared" si="2"/>
        <v>112.41</v>
      </c>
      <c r="AC6" s="90">
        <f t="shared" si="2"/>
        <v>113.11</v>
      </c>
      <c r="AD6" s="90">
        <f t="shared" si="2"/>
        <v>114</v>
      </c>
      <c r="AE6" s="90">
        <f t="shared" si="2"/>
        <v>114</v>
      </c>
      <c r="AF6" s="90">
        <f t="shared" si="2"/>
        <v>113.68</v>
      </c>
      <c r="AG6" s="90">
        <f t="shared" si="2"/>
        <v>113.82</v>
      </c>
      <c r="AH6" s="84" t="str">
        <f>IF(AH7="","",IF(AH7="-","【-】","【"&amp;SUBSTITUTE(TEXT(AH7,"#,##0.00"),"-","△")&amp;"】"))</f>
        <v>【112.83】</v>
      </c>
      <c r="AI6" s="84">
        <f t="shared" ref="AI6:AR6" si="3">IF(AI7="",NA(),AI7)</f>
        <v>0</v>
      </c>
      <c r="AJ6" s="84">
        <f t="shared" si="3"/>
        <v>0</v>
      </c>
      <c r="AK6" s="84">
        <f t="shared" si="3"/>
        <v>0</v>
      </c>
      <c r="AL6" s="84">
        <f t="shared" si="3"/>
        <v>0</v>
      </c>
      <c r="AM6" s="84">
        <f t="shared" si="3"/>
        <v>0</v>
      </c>
      <c r="AN6" s="84">
        <f t="shared" si="3"/>
        <v>0</v>
      </c>
      <c r="AO6" s="90">
        <f t="shared" si="3"/>
        <v>3.e-002</v>
      </c>
      <c r="AP6" s="90">
        <f t="shared" si="3"/>
        <v>0.23</v>
      </c>
      <c r="AQ6" s="90">
        <f t="shared" si="3"/>
        <v>3.e-002</v>
      </c>
      <c r="AR6" s="84">
        <f t="shared" si="3"/>
        <v>0</v>
      </c>
      <c r="AS6" s="84" t="str">
        <f>IF(AS7="","",IF(AS7="-","【-】","【"&amp;SUBSTITUTE(TEXT(AS7,"#,##0.00"),"-","△")&amp;"】"))</f>
        <v>【1.05】</v>
      </c>
      <c r="AT6" s="90">
        <f t="shared" ref="AT6:BC6" si="4">IF(AT7="",NA(),AT7)</f>
        <v>174.11</v>
      </c>
      <c r="AU6" s="90">
        <f t="shared" si="4"/>
        <v>164.33</v>
      </c>
      <c r="AV6" s="90">
        <f t="shared" si="4"/>
        <v>205.54</v>
      </c>
      <c r="AW6" s="90">
        <f t="shared" si="4"/>
        <v>190.62</v>
      </c>
      <c r="AX6" s="90">
        <f t="shared" si="4"/>
        <v>259.55</v>
      </c>
      <c r="AY6" s="90">
        <f t="shared" si="4"/>
        <v>344.19</v>
      </c>
      <c r="AZ6" s="90">
        <f t="shared" si="4"/>
        <v>352.05</v>
      </c>
      <c r="BA6" s="90">
        <f t="shared" si="4"/>
        <v>349.04</v>
      </c>
      <c r="BB6" s="90">
        <f t="shared" si="4"/>
        <v>337.49</v>
      </c>
      <c r="BC6" s="90">
        <f t="shared" si="4"/>
        <v>335.6</v>
      </c>
      <c r="BD6" s="84" t="str">
        <f>IF(BD7="","",IF(BD7="-","【-】","【"&amp;SUBSTITUTE(TEXT(BD7,"#,##0.00"),"-","△")&amp;"】"))</f>
        <v>【261.93】</v>
      </c>
      <c r="BE6" s="90">
        <f t="shared" ref="BE6:BN6" si="5">IF(BE7="",NA(),BE7)</f>
        <v>99.27</v>
      </c>
      <c r="BF6" s="90">
        <f t="shared" si="5"/>
        <v>102.34</v>
      </c>
      <c r="BG6" s="90">
        <f t="shared" si="5"/>
        <v>94.38</v>
      </c>
      <c r="BH6" s="90">
        <f t="shared" si="5"/>
        <v>85.9</v>
      </c>
      <c r="BI6" s="90">
        <f t="shared" si="5"/>
        <v>85.73</v>
      </c>
      <c r="BJ6" s="90">
        <f t="shared" si="5"/>
        <v>252.09</v>
      </c>
      <c r="BK6" s="90">
        <f t="shared" si="5"/>
        <v>250.76</v>
      </c>
      <c r="BL6" s="90">
        <f t="shared" si="5"/>
        <v>254.54</v>
      </c>
      <c r="BM6" s="90">
        <f t="shared" si="5"/>
        <v>265.92</v>
      </c>
      <c r="BN6" s="90">
        <f t="shared" si="5"/>
        <v>258.26</v>
      </c>
      <c r="BO6" s="84" t="str">
        <f>IF(BO7="","",IF(BO7="-","【-】","【"&amp;SUBSTITUTE(TEXT(BO7,"#,##0.00"),"-","△")&amp;"】"))</f>
        <v>【270.46】</v>
      </c>
      <c r="BP6" s="90">
        <f t="shared" ref="BP6:BY6" si="6">IF(BP7="",NA(),BP7)</f>
        <v>104</v>
      </c>
      <c r="BQ6" s="90">
        <f t="shared" si="6"/>
        <v>105.3</v>
      </c>
      <c r="BR6" s="90">
        <f t="shared" si="6"/>
        <v>103.34</v>
      </c>
      <c r="BS6" s="90">
        <f t="shared" si="6"/>
        <v>103.49</v>
      </c>
      <c r="BT6" s="90">
        <f t="shared" si="6"/>
        <v>102.78</v>
      </c>
      <c r="BU6" s="90">
        <f t="shared" si="6"/>
        <v>106.22</v>
      </c>
      <c r="BV6" s="90">
        <f t="shared" si="6"/>
        <v>106.69</v>
      </c>
      <c r="BW6" s="90">
        <f t="shared" si="6"/>
        <v>106.52</v>
      </c>
      <c r="BX6" s="90">
        <f t="shared" si="6"/>
        <v>105.86</v>
      </c>
      <c r="BY6" s="90">
        <f t="shared" si="6"/>
        <v>106.07</v>
      </c>
      <c r="BZ6" s="84" t="str">
        <f>IF(BZ7="","",IF(BZ7="-","【-】","【"&amp;SUBSTITUTE(TEXT(BZ7,"#,##0.00"),"-","△")&amp;"】"))</f>
        <v>【103.91】</v>
      </c>
      <c r="CA6" s="90">
        <f t="shared" ref="CA6:CJ6" si="7">IF(CA7="",NA(),CA7)</f>
        <v>152.12</v>
      </c>
      <c r="CB6" s="90">
        <f t="shared" si="7"/>
        <v>150.16</v>
      </c>
      <c r="CC6" s="90">
        <f t="shared" si="7"/>
        <v>152.97</v>
      </c>
      <c r="CD6" s="90">
        <f t="shared" si="7"/>
        <v>152.76</v>
      </c>
      <c r="CE6" s="90">
        <f t="shared" si="7"/>
        <v>153.88</v>
      </c>
      <c r="CF6" s="90">
        <f t="shared" si="7"/>
        <v>155.22999999999999</v>
      </c>
      <c r="CG6" s="90">
        <f t="shared" si="7"/>
        <v>154.91999999999999</v>
      </c>
      <c r="CH6" s="90">
        <f t="shared" si="7"/>
        <v>155.80000000000001</v>
      </c>
      <c r="CI6" s="90">
        <f t="shared" si="7"/>
        <v>158.58000000000001</v>
      </c>
      <c r="CJ6" s="90">
        <f t="shared" si="7"/>
        <v>159.22</v>
      </c>
      <c r="CK6" s="84" t="str">
        <f>IF(CK7="","",IF(CK7="-","【-】","【"&amp;SUBSTITUTE(TEXT(CK7,"#,##0.00"),"-","△")&amp;"】"))</f>
        <v>【167.11】</v>
      </c>
      <c r="CL6" s="90">
        <f t="shared" ref="CL6:CU6" si="8">IF(CL7="",NA(),CL7)</f>
        <v>57.15</v>
      </c>
      <c r="CM6" s="90">
        <f t="shared" si="8"/>
        <v>56.77</v>
      </c>
      <c r="CN6" s="90">
        <f t="shared" si="8"/>
        <v>56.8</v>
      </c>
      <c r="CO6" s="90">
        <f t="shared" si="8"/>
        <v>57.69</v>
      </c>
      <c r="CP6" s="90">
        <f t="shared" si="8"/>
        <v>57.93</v>
      </c>
      <c r="CQ6" s="90">
        <f t="shared" si="8"/>
        <v>62.12</v>
      </c>
      <c r="CR6" s="90">
        <f t="shared" si="8"/>
        <v>62.26</v>
      </c>
      <c r="CS6" s="90">
        <f t="shared" si="8"/>
        <v>62.1</v>
      </c>
      <c r="CT6" s="90">
        <f t="shared" si="8"/>
        <v>62.38</v>
      </c>
      <c r="CU6" s="90">
        <f t="shared" si="8"/>
        <v>62.83</v>
      </c>
      <c r="CV6" s="84" t="str">
        <f>IF(CV7="","",IF(CV7="-","【-】","【"&amp;SUBSTITUTE(TEXT(CV7,"#,##0.00"),"-","△")&amp;"】"))</f>
        <v>【60.27】</v>
      </c>
      <c r="CW6" s="90">
        <f t="shared" ref="CW6:DF6" si="9">IF(CW7="",NA(),CW7)</f>
        <v>91.2</v>
      </c>
      <c r="CX6" s="90">
        <f t="shared" si="9"/>
        <v>91.44</v>
      </c>
      <c r="CY6" s="90">
        <f t="shared" si="9"/>
        <v>91.71</v>
      </c>
      <c r="CZ6" s="90">
        <f t="shared" si="9"/>
        <v>90.73</v>
      </c>
      <c r="DA6" s="90">
        <f t="shared" si="9"/>
        <v>90.37</v>
      </c>
      <c r="DB6" s="90">
        <f t="shared" si="9"/>
        <v>89.45</v>
      </c>
      <c r="DC6" s="90">
        <f t="shared" si="9"/>
        <v>89.5</v>
      </c>
      <c r="DD6" s="90">
        <f t="shared" si="9"/>
        <v>89.52</v>
      </c>
      <c r="DE6" s="90">
        <f t="shared" si="9"/>
        <v>89.17</v>
      </c>
      <c r="DF6" s="90">
        <f t="shared" si="9"/>
        <v>88.86</v>
      </c>
      <c r="DG6" s="84" t="str">
        <f>IF(DG7="","",IF(DG7="-","【-】","【"&amp;SUBSTITUTE(TEXT(DG7,"#,##0.00"),"-","△")&amp;"】"))</f>
        <v>【89.92】</v>
      </c>
      <c r="DH6" s="90">
        <f t="shared" ref="DH6:DQ6" si="10">IF(DH7="",NA(),DH7)</f>
        <v>45.99</v>
      </c>
      <c r="DI6" s="90">
        <f t="shared" si="10"/>
        <v>46.39</v>
      </c>
      <c r="DJ6" s="90">
        <f t="shared" si="10"/>
        <v>47.71</v>
      </c>
      <c r="DK6" s="90">
        <f t="shared" si="10"/>
        <v>48.39</v>
      </c>
      <c r="DL6" s="90">
        <f t="shared" si="10"/>
        <v>49.06</v>
      </c>
      <c r="DM6" s="90">
        <f t="shared" si="10"/>
        <v>44.91</v>
      </c>
      <c r="DN6" s="90">
        <f t="shared" si="10"/>
        <v>45.89</v>
      </c>
      <c r="DO6" s="90">
        <f t="shared" si="10"/>
        <v>46.58</v>
      </c>
      <c r="DP6" s="90">
        <f t="shared" si="10"/>
        <v>46.99</v>
      </c>
      <c r="DQ6" s="90">
        <f t="shared" si="10"/>
        <v>47.89</v>
      </c>
      <c r="DR6" s="84" t="str">
        <f>IF(DR7="","",IF(DR7="-","【-】","【"&amp;SUBSTITUTE(TEXT(DR7,"#,##0.00"),"-","△")&amp;"】"))</f>
        <v>【48.85】</v>
      </c>
      <c r="DS6" s="90">
        <f t="shared" ref="DS6:EB6" si="11">IF(DS7="",NA(),DS7)</f>
        <v>1.59</v>
      </c>
      <c r="DT6" s="90">
        <f t="shared" si="11"/>
        <v>1.1200000000000001</v>
      </c>
      <c r="DU6" s="90">
        <f t="shared" si="11"/>
        <v>3.89</v>
      </c>
      <c r="DV6" s="90">
        <f t="shared" si="11"/>
        <v>7.6</v>
      </c>
      <c r="DW6" s="90">
        <f t="shared" si="11"/>
        <v>8.32</v>
      </c>
      <c r="DX6" s="90">
        <f t="shared" si="11"/>
        <v>12.03</v>
      </c>
      <c r="DY6" s="90">
        <f t="shared" si="11"/>
        <v>13.14</v>
      </c>
      <c r="DZ6" s="90">
        <f t="shared" si="11"/>
        <v>14.45</v>
      </c>
      <c r="EA6" s="90">
        <f t="shared" si="11"/>
        <v>15.83</v>
      </c>
      <c r="EB6" s="90">
        <f t="shared" si="11"/>
        <v>16.899999999999999</v>
      </c>
      <c r="EC6" s="84" t="str">
        <f>IF(EC7="","",IF(EC7="-","【-】","【"&amp;SUBSTITUTE(TEXT(EC7,"#,##0.00"),"-","△")&amp;"】"))</f>
        <v>【17.80】</v>
      </c>
      <c r="ED6" s="90">
        <f t="shared" ref="ED6:EM6" si="12">IF(ED7="",NA(),ED7)</f>
        <v>0.46</v>
      </c>
      <c r="EE6" s="90">
        <f t="shared" si="12"/>
        <v>0.99</v>
      </c>
      <c r="EF6" s="90">
        <f t="shared" si="12"/>
        <v>0.26</v>
      </c>
      <c r="EG6" s="90">
        <f t="shared" si="12"/>
        <v>0.39</v>
      </c>
      <c r="EH6" s="90">
        <f t="shared" si="12"/>
        <v>0.28000000000000003</v>
      </c>
      <c r="EI6" s="90">
        <f t="shared" si="12"/>
        <v>0.75</v>
      </c>
      <c r="EJ6" s="90">
        <f t="shared" si="12"/>
        <v>0.95</v>
      </c>
      <c r="EK6" s="90">
        <f t="shared" si="12"/>
        <v>0.74</v>
      </c>
      <c r="EL6" s="90">
        <f t="shared" si="12"/>
        <v>0.74</v>
      </c>
      <c r="EM6" s="90">
        <f t="shared" si="12"/>
        <v>0.72</v>
      </c>
      <c r="EN6" s="84" t="str">
        <f>IF(EN7="","",IF(EN7="-","【-】","【"&amp;SUBSTITUTE(TEXT(EN7,"#,##0.00"),"-","△")&amp;"】"))</f>
        <v>【0.70】</v>
      </c>
    </row>
    <row r="7" spans="1:144" s="69" customFormat="1">
      <c r="A7" s="70"/>
      <c r="B7" s="76">
        <v>2018</v>
      </c>
      <c r="C7" s="76">
        <v>112178</v>
      </c>
      <c r="D7" s="76">
        <v>46</v>
      </c>
      <c r="E7" s="76">
        <v>1</v>
      </c>
      <c r="F7" s="76">
        <v>0</v>
      </c>
      <c r="G7" s="76">
        <v>1</v>
      </c>
      <c r="H7" s="76" t="s">
        <v>94</v>
      </c>
      <c r="I7" s="76" t="s">
        <v>95</v>
      </c>
      <c r="J7" s="76" t="s">
        <v>96</v>
      </c>
      <c r="K7" s="76" t="s">
        <v>97</v>
      </c>
      <c r="L7" s="76" t="s">
        <v>98</v>
      </c>
      <c r="M7" s="76" t="s">
        <v>15</v>
      </c>
      <c r="N7" s="85" t="s">
        <v>99</v>
      </c>
      <c r="O7" s="85">
        <v>85.16</v>
      </c>
      <c r="P7" s="85">
        <v>99.94</v>
      </c>
      <c r="Q7" s="85">
        <v>3002</v>
      </c>
      <c r="R7" s="85">
        <v>118745</v>
      </c>
      <c r="S7" s="85">
        <v>67.44</v>
      </c>
      <c r="T7" s="85">
        <v>1760.75</v>
      </c>
      <c r="U7" s="85">
        <v>118440</v>
      </c>
      <c r="V7" s="85">
        <v>62.44</v>
      </c>
      <c r="W7" s="85">
        <v>1896.86</v>
      </c>
      <c r="X7" s="85">
        <v>112.34</v>
      </c>
      <c r="Y7" s="85">
        <v>111.91</v>
      </c>
      <c r="Z7" s="85">
        <v>109.94</v>
      </c>
      <c r="AA7" s="85">
        <v>110.46</v>
      </c>
      <c r="AB7" s="85">
        <v>112.41</v>
      </c>
      <c r="AC7" s="85">
        <v>113.11</v>
      </c>
      <c r="AD7" s="85">
        <v>114</v>
      </c>
      <c r="AE7" s="85">
        <v>114</v>
      </c>
      <c r="AF7" s="85">
        <v>113.68</v>
      </c>
      <c r="AG7" s="85">
        <v>113.82</v>
      </c>
      <c r="AH7" s="85">
        <v>112.83</v>
      </c>
      <c r="AI7" s="85">
        <v>0</v>
      </c>
      <c r="AJ7" s="85">
        <v>0</v>
      </c>
      <c r="AK7" s="85">
        <v>0</v>
      </c>
      <c r="AL7" s="85">
        <v>0</v>
      </c>
      <c r="AM7" s="85">
        <v>0</v>
      </c>
      <c r="AN7" s="85">
        <v>0</v>
      </c>
      <c r="AO7" s="85">
        <v>3.e-002</v>
      </c>
      <c r="AP7" s="85">
        <v>0.23</v>
      </c>
      <c r="AQ7" s="85">
        <v>3.e-002</v>
      </c>
      <c r="AR7" s="85">
        <v>0</v>
      </c>
      <c r="AS7" s="85">
        <v>1.05</v>
      </c>
      <c r="AT7" s="85">
        <v>174.11</v>
      </c>
      <c r="AU7" s="85">
        <v>164.33</v>
      </c>
      <c r="AV7" s="85">
        <v>205.54</v>
      </c>
      <c r="AW7" s="85">
        <v>190.62</v>
      </c>
      <c r="AX7" s="85">
        <v>259.55</v>
      </c>
      <c r="AY7" s="85">
        <v>344.19</v>
      </c>
      <c r="AZ7" s="85">
        <v>352.05</v>
      </c>
      <c r="BA7" s="85">
        <v>349.04</v>
      </c>
      <c r="BB7" s="85">
        <v>337.49</v>
      </c>
      <c r="BC7" s="85">
        <v>335.6</v>
      </c>
      <c r="BD7" s="85">
        <v>261.93</v>
      </c>
      <c r="BE7" s="85">
        <v>99.27</v>
      </c>
      <c r="BF7" s="85">
        <v>102.34</v>
      </c>
      <c r="BG7" s="85">
        <v>94.38</v>
      </c>
      <c r="BH7" s="85">
        <v>85.9</v>
      </c>
      <c r="BI7" s="85">
        <v>85.73</v>
      </c>
      <c r="BJ7" s="85">
        <v>252.09</v>
      </c>
      <c r="BK7" s="85">
        <v>250.76</v>
      </c>
      <c r="BL7" s="85">
        <v>254.54</v>
      </c>
      <c r="BM7" s="85">
        <v>265.92</v>
      </c>
      <c r="BN7" s="85">
        <v>258.26</v>
      </c>
      <c r="BO7" s="85">
        <v>270.45999999999998</v>
      </c>
      <c r="BP7" s="85">
        <v>104</v>
      </c>
      <c r="BQ7" s="85">
        <v>105.3</v>
      </c>
      <c r="BR7" s="85">
        <v>103.34</v>
      </c>
      <c r="BS7" s="85">
        <v>103.49</v>
      </c>
      <c r="BT7" s="85">
        <v>102.78</v>
      </c>
      <c r="BU7" s="85">
        <v>106.22</v>
      </c>
      <c r="BV7" s="85">
        <v>106.69</v>
      </c>
      <c r="BW7" s="85">
        <v>106.52</v>
      </c>
      <c r="BX7" s="85">
        <v>105.86</v>
      </c>
      <c r="BY7" s="85">
        <v>106.07</v>
      </c>
      <c r="BZ7" s="85">
        <v>103.91</v>
      </c>
      <c r="CA7" s="85">
        <v>152.12</v>
      </c>
      <c r="CB7" s="85">
        <v>150.16</v>
      </c>
      <c r="CC7" s="85">
        <v>152.97</v>
      </c>
      <c r="CD7" s="85">
        <v>152.76</v>
      </c>
      <c r="CE7" s="85">
        <v>153.88</v>
      </c>
      <c r="CF7" s="85">
        <v>155.22999999999999</v>
      </c>
      <c r="CG7" s="85">
        <v>154.91999999999999</v>
      </c>
      <c r="CH7" s="85">
        <v>155.80000000000001</v>
      </c>
      <c r="CI7" s="85">
        <v>158.58000000000001</v>
      </c>
      <c r="CJ7" s="85">
        <v>159.22</v>
      </c>
      <c r="CK7" s="85">
        <v>167.11</v>
      </c>
      <c r="CL7" s="85">
        <v>57.15</v>
      </c>
      <c r="CM7" s="85">
        <v>56.77</v>
      </c>
      <c r="CN7" s="85">
        <v>56.8</v>
      </c>
      <c r="CO7" s="85">
        <v>57.69</v>
      </c>
      <c r="CP7" s="85">
        <v>57.93</v>
      </c>
      <c r="CQ7" s="85">
        <v>62.12</v>
      </c>
      <c r="CR7" s="85">
        <v>62.26</v>
      </c>
      <c r="CS7" s="85">
        <v>62.1</v>
      </c>
      <c r="CT7" s="85">
        <v>62.38</v>
      </c>
      <c r="CU7" s="85">
        <v>62.83</v>
      </c>
      <c r="CV7" s="85">
        <v>60.27</v>
      </c>
      <c r="CW7" s="85">
        <v>91.2</v>
      </c>
      <c r="CX7" s="85">
        <v>91.44</v>
      </c>
      <c r="CY7" s="85">
        <v>91.71</v>
      </c>
      <c r="CZ7" s="85">
        <v>90.73</v>
      </c>
      <c r="DA7" s="85">
        <v>90.37</v>
      </c>
      <c r="DB7" s="85">
        <v>89.45</v>
      </c>
      <c r="DC7" s="85">
        <v>89.5</v>
      </c>
      <c r="DD7" s="85">
        <v>89.52</v>
      </c>
      <c r="DE7" s="85">
        <v>89.17</v>
      </c>
      <c r="DF7" s="85">
        <v>88.86</v>
      </c>
      <c r="DG7" s="85">
        <v>89.92</v>
      </c>
      <c r="DH7" s="85">
        <v>45.99</v>
      </c>
      <c r="DI7" s="85">
        <v>46.39</v>
      </c>
      <c r="DJ7" s="85">
        <v>47.71</v>
      </c>
      <c r="DK7" s="85">
        <v>48.39</v>
      </c>
      <c r="DL7" s="85">
        <v>49.06</v>
      </c>
      <c r="DM7" s="85">
        <v>44.91</v>
      </c>
      <c r="DN7" s="85">
        <v>45.89</v>
      </c>
      <c r="DO7" s="85">
        <v>46.58</v>
      </c>
      <c r="DP7" s="85">
        <v>46.99</v>
      </c>
      <c r="DQ7" s="85">
        <v>47.89</v>
      </c>
      <c r="DR7" s="85">
        <v>48.85</v>
      </c>
      <c r="DS7" s="85">
        <v>1.59</v>
      </c>
      <c r="DT7" s="85">
        <v>1.1200000000000001</v>
      </c>
      <c r="DU7" s="85">
        <v>3.89</v>
      </c>
      <c r="DV7" s="85">
        <v>7.6</v>
      </c>
      <c r="DW7" s="85">
        <v>8.32</v>
      </c>
      <c r="DX7" s="85">
        <v>12.03</v>
      </c>
      <c r="DY7" s="85">
        <v>13.14</v>
      </c>
      <c r="DZ7" s="85">
        <v>14.45</v>
      </c>
      <c r="EA7" s="85">
        <v>15.83</v>
      </c>
      <c r="EB7" s="85">
        <v>16.899999999999999</v>
      </c>
      <c r="EC7" s="85">
        <v>17.8</v>
      </c>
      <c r="ED7" s="85">
        <v>0.46</v>
      </c>
      <c r="EE7" s="85">
        <v>0.99</v>
      </c>
      <c r="EF7" s="85">
        <v>0.26</v>
      </c>
      <c r="EG7" s="85">
        <v>0.39</v>
      </c>
      <c r="EH7" s="85">
        <v>0.28000000000000003</v>
      </c>
      <c r="EI7" s="85">
        <v>0.75</v>
      </c>
      <c r="EJ7" s="85">
        <v>0.95</v>
      </c>
      <c r="EK7" s="85">
        <v>0.74</v>
      </c>
      <c r="EL7" s="85">
        <v>0.74</v>
      </c>
      <c r="EM7" s="85">
        <v>0.72</v>
      </c>
      <c r="EN7" s="85">
        <v>0.7</v>
      </c>
    </row>
    <row r="8" spans="1:144">
      <c r="X8" s="91"/>
      <c r="Y8" s="91"/>
      <c r="Z8" s="91"/>
      <c r="AA8" s="91"/>
      <c r="AB8" s="91"/>
      <c r="AC8" s="91"/>
      <c r="AD8" s="91"/>
      <c r="AE8" s="91"/>
      <c r="AF8" s="91"/>
      <c r="AG8" s="91"/>
      <c r="AH8" s="92"/>
      <c r="AI8" s="91"/>
      <c r="AJ8" s="91"/>
      <c r="AK8" s="91"/>
      <c r="AL8" s="91"/>
      <c r="AM8" s="91"/>
      <c r="AN8" s="91"/>
      <c r="AO8" s="91"/>
      <c r="AP8" s="91"/>
      <c r="AQ8" s="91"/>
      <c r="AR8" s="91"/>
      <c r="AS8" s="92"/>
      <c r="AT8" s="91"/>
      <c r="AU8" s="91"/>
      <c r="AV8" s="91"/>
      <c r="AW8" s="91"/>
      <c r="AX8" s="91"/>
      <c r="AY8" s="91"/>
      <c r="AZ8" s="91"/>
      <c r="BA8" s="91"/>
      <c r="BB8" s="91"/>
      <c r="BC8" s="91"/>
      <c r="BD8" s="92"/>
      <c r="BE8" s="91"/>
      <c r="BF8" s="91"/>
      <c r="BG8" s="91"/>
      <c r="BH8" s="91"/>
      <c r="BI8" s="91"/>
      <c r="BJ8" s="91"/>
      <c r="BK8" s="91"/>
      <c r="BL8" s="91"/>
      <c r="BM8" s="91"/>
      <c r="BN8" s="91"/>
      <c r="BO8" s="92"/>
      <c r="BP8" s="91"/>
      <c r="BQ8" s="91"/>
      <c r="BR8" s="91"/>
      <c r="BS8" s="91"/>
      <c r="BT8" s="91"/>
      <c r="BU8" s="91"/>
      <c r="BV8" s="91"/>
      <c r="BW8" s="91"/>
      <c r="BX8" s="91"/>
      <c r="BY8" s="91"/>
      <c r="BZ8" s="92"/>
      <c r="CA8" s="91"/>
      <c r="CB8" s="91"/>
      <c r="CC8" s="91"/>
      <c r="CD8" s="91"/>
      <c r="CE8" s="91"/>
      <c r="CF8" s="91"/>
      <c r="CG8" s="91"/>
      <c r="CH8" s="91"/>
      <c r="CI8" s="91"/>
      <c r="CJ8" s="91"/>
      <c r="CK8" s="92"/>
      <c r="CL8" s="91"/>
      <c r="CM8" s="91"/>
      <c r="CN8" s="91"/>
      <c r="CO8" s="91"/>
      <c r="CP8" s="91"/>
      <c r="CQ8" s="91"/>
      <c r="CR8" s="91"/>
      <c r="CS8" s="91"/>
      <c r="CT8" s="91"/>
      <c r="CU8" s="91"/>
      <c r="CV8" s="92"/>
      <c r="CW8" s="91"/>
      <c r="CX8" s="91"/>
      <c r="CY8" s="91"/>
      <c r="CZ8" s="91"/>
      <c r="DA8" s="91"/>
      <c r="DB8" s="91"/>
      <c r="DC8" s="91"/>
      <c r="DD8" s="91"/>
      <c r="DE8" s="91"/>
      <c r="DF8" s="91"/>
      <c r="DG8" s="92"/>
      <c r="DH8" s="91"/>
      <c r="DI8" s="91"/>
      <c r="DJ8" s="91"/>
      <c r="DK8" s="91"/>
      <c r="DL8" s="91"/>
      <c r="DM8" s="91"/>
      <c r="DN8" s="91"/>
      <c r="DO8" s="91"/>
      <c r="DP8" s="91"/>
      <c r="DQ8" s="91"/>
      <c r="DR8" s="92"/>
      <c r="DS8" s="91"/>
      <c r="DT8" s="91"/>
      <c r="DU8" s="91"/>
      <c r="DV8" s="91"/>
      <c r="DW8" s="91"/>
      <c r="DX8" s="91"/>
      <c r="DY8" s="91"/>
      <c r="DZ8" s="91"/>
      <c r="EA8" s="91"/>
      <c r="EB8" s="91"/>
      <c r="EC8" s="92"/>
      <c r="ED8" s="91"/>
      <c r="EE8" s="91"/>
      <c r="EF8" s="91"/>
      <c r="EG8" s="91"/>
      <c r="EH8" s="91"/>
      <c r="EI8" s="91"/>
      <c r="EJ8" s="91"/>
      <c r="EK8" s="91"/>
      <c r="EL8" s="91"/>
      <c r="EM8" s="91"/>
      <c r="EN8" s="92"/>
    </row>
    <row r="9" spans="1:144">
      <c r="A9" s="71"/>
      <c r="B9" s="71" t="s">
        <v>100</v>
      </c>
      <c r="C9" s="71" t="s">
        <v>101</v>
      </c>
      <c r="D9" s="71" t="s">
        <v>102</v>
      </c>
      <c r="E9" s="71" t="s">
        <v>103</v>
      </c>
      <c r="F9" s="71" t="s">
        <v>104</v>
      </c>
      <c r="X9" s="91"/>
      <c r="Y9" s="91"/>
      <c r="Z9" s="91"/>
      <c r="AA9" s="91"/>
      <c r="AB9" s="91"/>
      <c r="AC9" s="91"/>
      <c r="AD9" s="91"/>
      <c r="AE9" s="91"/>
      <c r="AF9" s="91"/>
      <c r="AG9" s="91"/>
      <c r="AI9" s="91"/>
      <c r="AJ9" s="91"/>
      <c r="AK9" s="91"/>
      <c r="AL9" s="91"/>
      <c r="AM9" s="91"/>
      <c r="AN9" s="91"/>
      <c r="AO9" s="91"/>
      <c r="AP9" s="91"/>
      <c r="AQ9" s="91"/>
      <c r="AR9" s="91"/>
      <c r="AT9" s="91"/>
      <c r="AU9" s="91"/>
      <c r="AV9" s="91"/>
      <c r="AW9" s="91"/>
      <c r="AX9" s="91"/>
      <c r="AY9" s="91"/>
      <c r="AZ9" s="91"/>
      <c r="BA9" s="91"/>
      <c r="BB9" s="91"/>
      <c r="BC9" s="91"/>
      <c r="BE9" s="91"/>
      <c r="BF9" s="91"/>
      <c r="BG9" s="91"/>
      <c r="BH9" s="91"/>
      <c r="BI9" s="91"/>
      <c r="BJ9" s="91"/>
      <c r="BK9" s="91"/>
      <c r="BL9" s="91"/>
      <c r="BM9" s="91"/>
      <c r="BN9" s="91"/>
      <c r="BP9" s="91"/>
      <c r="BQ9" s="91"/>
      <c r="BR9" s="91"/>
      <c r="BS9" s="91"/>
      <c r="BT9" s="91"/>
      <c r="BU9" s="91"/>
      <c r="BV9" s="91"/>
      <c r="BW9" s="91"/>
      <c r="BX9" s="91"/>
      <c r="BY9" s="91"/>
      <c r="CA9" s="91"/>
      <c r="CB9" s="91"/>
      <c r="CC9" s="91"/>
      <c r="CD9" s="91"/>
      <c r="CE9" s="91"/>
      <c r="CF9" s="91"/>
      <c r="CG9" s="91"/>
      <c r="CH9" s="91"/>
      <c r="CI9" s="91"/>
      <c r="CJ9" s="91"/>
      <c r="CL9" s="91"/>
      <c r="CM9" s="91"/>
      <c r="CN9" s="91"/>
      <c r="CO9" s="91"/>
      <c r="CP9" s="91"/>
      <c r="CQ9" s="91"/>
      <c r="CR9" s="91"/>
      <c r="CS9" s="91"/>
      <c r="CT9" s="91"/>
      <c r="CU9" s="91"/>
      <c r="CW9" s="91"/>
      <c r="CX9" s="91"/>
      <c r="CY9" s="91"/>
      <c r="CZ9" s="91"/>
      <c r="DA9" s="91"/>
      <c r="DB9" s="91"/>
      <c r="DC9" s="91"/>
      <c r="DD9" s="91"/>
      <c r="DE9" s="91"/>
      <c r="DF9" s="91"/>
      <c r="DH9" s="91"/>
      <c r="DI9" s="91"/>
      <c r="DJ9" s="91"/>
      <c r="DK9" s="91"/>
      <c r="DL9" s="91"/>
      <c r="DM9" s="91"/>
      <c r="DN9" s="91"/>
      <c r="DO9" s="91"/>
      <c r="DP9" s="91"/>
      <c r="DQ9" s="91"/>
      <c r="DS9" s="91"/>
      <c r="DT9" s="91"/>
      <c r="DU9" s="91"/>
      <c r="DV9" s="91"/>
      <c r="DW9" s="91"/>
      <c r="DX9" s="91"/>
      <c r="DY9" s="91"/>
      <c r="DZ9" s="91"/>
      <c r="EA9" s="91"/>
      <c r="EB9" s="91"/>
      <c r="ED9" s="91"/>
      <c r="EE9" s="91"/>
      <c r="EF9" s="91"/>
      <c r="EG9" s="91"/>
      <c r="EH9" s="91"/>
      <c r="EI9" s="91"/>
      <c r="EJ9" s="91"/>
      <c r="EK9" s="91"/>
      <c r="EL9" s="91"/>
      <c r="EM9" s="91"/>
    </row>
    <row r="10" spans="1:144">
      <c r="A10" s="71" t="s">
        <v>52</v>
      </c>
      <c r="B10" s="77">
        <f>DATEVALUE($B$6-4&amp;"年1月1日")</f>
        <v>41640</v>
      </c>
      <c r="C10" s="77">
        <f>DATEVALUE($B$6-3&amp;"年1月1日")</f>
        <v>42005</v>
      </c>
      <c r="D10" s="77">
        <f>DATEVALUE($B$6-2&amp;"年1月1日")</f>
        <v>42370</v>
      </c>
      <c r="E10" s="77">
        <f>DATEVALUE($B$6-1&amp;"年1月1日")</f>
        <v>42736</v>
      </c>
      <c r="F10" s="77">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kns1219</cp:lastModifiedBy>
  <dcterms:created xsi:type="dcterms:W3CDTF">2019-12-05T04:12:15Z</dcterms:created>
  <dcterms:modified xsi:type="dcterms:W3CDTF">2020-01-20T06:35:55Z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2020-01-20T06:35:55Z</vt:filetime>
  </property>
</Properties>
</file>