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j-file01s\春日部共有\下水道課\B 業務担当\B17経営比較分析表\R1\20200115_公営企業に係る経営比較分析表（平成30年度決算）の分析等について（依頼）.zip\【経営比較分析表】2018_112143_46_1718\"/>
    </mc:Choice>
  </mc:AlternateContent>
  <workbookProtection workbookAlgorithmName="SHA-512" workbookHashValue="mulb/pIaLtEh7Gdh718tzP6gZUx3IFQeAJdwRYLIkrtlKGA06HbmTE4bIrtihewTBdT9tE0P7KY7kzW6/4yOQg==" workbookSaltValue="okQiAvgKkV3KY9sh03RKQw==" workbookSpinCount="100000" lockStructure="1"/>
  <bookViews>
    <workbookView xWindow="0" yWindow="0" windowWidth="15360" windowHeight="7635"/>
  </bookViews>
  <sheets>
    <sheet name="法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<sst xmlns="http://schemas.openxmlformats.org/spreadsheetml/2006/main" count="228" uniqueCount="111">
  <si>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</si>
  <si>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</si>
  <si>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</si>
  <si>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</si>
  <si>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</si>
  <si>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</si>
  <si>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</si>
  <si>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</si>
  <si>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</si>
  <si>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</si>
  <si>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</si>
  <si>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</si>
  <si>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</si>
  <si>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</si>
  <si>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</si>
  <si>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</si>
  <si>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</si>
  <si>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</si>
  <si>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</si>
  <si>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</si>
  <si>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</si>
  <si>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</si>
  <si>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</si>
  <si>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</si>
  <si>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</si>
  <si>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</si>
  <si>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</si>
  <si>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</si>
  <si>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</si>
  <si>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</si>
  <si>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</si>
  <si>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</si>
  <si>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</si>
  <si>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</si>
  <si>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</si>
  <si>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</si>
  <si>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</si>
  <si>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</si>
  <si>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</si>
  <si>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</si>
  <si>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</si>
  <si>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</si>
  <si>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</si>
  <si>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</si>
  <si>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</si>
  <si>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</si>
  <si>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</si>
  <si>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</si>
  <si>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</si>
  <si>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</si>
  <si>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</si>
  <si>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</si>
  <si>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</si>
  <si>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</si>
  <si>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</si>
  <si>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</si>
  <si>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</si>
  <si>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</si>
  <si>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</si>
  <si>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</si>
  <si>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</si>
  <si>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</si>
  <si>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</si>
  <si>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</si>
  <si>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</si>
  <si>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</si>
  <si>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</si>
  <si>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</si>
  <si>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</si>
  <si>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</si>
  <si>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</si>
  <si>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</si>
  <si>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</si>
  <si>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</si>
  <si>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</si>
  <si>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</si>
  <si>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</si>
  <si>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</si>
  <si>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</si>
  <si>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</si>
  <si>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</si>
  <si>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</si>
  <si>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</si>
  <si>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</si>
  <si>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</si>
  <si>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</si>
  <si>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</si>
  <si>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</si>
  <si>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</si>
  <si>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</si>
  <si>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</si>
  <si>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</si>
  <si>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</si>
  <si>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</si>
  <si>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</si>
  <si>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</si>
  <si>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埼玉県　春日部市</t>
  </si>
  <si>
    <t>法適用</t>
  </si>
  <si>
    <t>下水道事業</t>
  </si>
  <si>
    <t>公共下水道</t>
  </si>
  <si>
    <t>Ab</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</si>
  <si>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</si>
  <si>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</si>
  <si>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</si>
  <si>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</si>
  <si>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</si>
  <si>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</si>
  <si>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</si>
  <si>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①有形固定資産減価償却率
　平均値と比較して低い値であり、法定耐用年数に近い資産は比較的少ないといえる。
②管渠老朽化率
　当市の値は「０」であり、法定耐用年数を超過した管渠はない。
③管渠改善率
　老朽化の度合いが低いといえる。
　老朽化の程度は低いが、将来の更新時期に備えて長寿命化計画に基づいた計画的・効率的な維持管理に取組んで行く必要がある。</t>
    <rPh sb="18" eb="20">
      <t>ヒカク</t>
    </rPh>
    <rPh sb="36" eb="37">
      <t>チカ</t>
    </rPh>
    <rPh sb="38" eb="40">
      <t>シサン</t>
    </rPh>
    <rPh sb="41" eb="44">
      <t>ヒカクテキ</t>
    </rPh>
    <rPh sb="44" eb="45">
      <t>スク</t>
    </rPh>
    <rPh sb="65" eb="66">
      <t>シ</t>
    </rPh>
    <rPh sb="78" eb="80">
      <t>タイヨウ</t>
    </rPh>
    <rPh sb="122" eb="125">
      <t>ロウキュウカ</t>
    </rPh>
    <rPh sb="126" eb="128">
      <t>テイド</t>
    </rPh>
    <rPh sb="129" eb="130">
      <t>ヒク</t>
    </rPh>
    <rPh sb="151" eb="152">
      <t>モト</t>
    </rPh>
    <phoneticPr fontId="4"/>
  </si>
  <si>
    <t>　経営状況が厳しさを増す中、策定した経営戦略に基づき、経営基盤の強化を図り、持続可能な経営が求められる。
　これにあたり、水洗化率の向上による使用料収入の増加および不明水解消による汚水処理費用の削減に取り組む必要がある。
　また、下水道管渠や中継ポンプ場施設の老朽化及び震災などの災害に対応するため、計画的・合理的な維持管理・更新を実施していく必要がある。</t>
    <rPh sb="1" eb="3">
      <t>ケイエイ</t>
    </rPh>
    <rPh sb="3" eb="5">
      <t>ジョウキョウ</t>
    </rPh>
    <rPh sb="6" eb="7">
      <t>キビ</t>
    </rPh>
    <rPh sb="10" eb="11">
      <t>マ</t>
    </rPh>
    <rPh sb="12" eb="13">
      <t>ナカ</t>
    </rPh>
    <rPh sb="14" eb="16">
      <t>サクテイ</t>
    </rPh>
    <rPh sb="18" eb="20">
      <t>ケイエイ</t>
    </rPh>
    <rPh sb="20" eb="22">
      <t>センリャク</t>
    </rPh>
    <rPh sb="23" eb="24">
      <t>モト</t>
    </rPh>
    <rPh sb="27" eb="29">
      <t>ケイエイ</t>
    </rPh>
    <rPh sb="29" eb="31">
      <t>キバン</t>
    </rPh>
    <rPh sb="32" eb="34">
      <t>キョウカ</t>
    </rPh>
    <rPh sb="35" eb="36">
      <t>ハカ</t>
    </rPh>
    <rPh sb="38" eb="40">
      <t>ジゾク</t>
    </rPh>
    <rPh sb="40" eb="42">
      <t>カノウ</t>
    </rPh>
    <rPh sb="43" eb="45">
      <t>ケイエイ</t>
    </rPh>
    <rPh sb="46" eb="47">
      <t>モト</t>
    </rPh>
    <rPh sb="61" eb="64">
      <t>スイセンカ</t>
    </rPh>
    <rPh sb="64" eb="65">
      <t>リツ</t>
    </rPh>
    <rPh sb="66" eb="68">
      <t>コウジョウ</t>
    </rPh>
    <rPh sb="71" eb="73">
      <t>シヨウ</t>
    </rPh>
    <rPh sb="73" eb="74">
      <t>リョウ</t>
    </rPh>
    <rPh sb="74" eb="75">
      <t>シュウ</t>
    </rPh>
    <rPh sb="75" eb="76">
      <t>ニュウ</t>
    </rPh>
    <rPh sb="77" eb="79">
      <t>ゾウカ</t>
    </rPh>
    <rPh sb="82" eb="84">
      <t>フメイ</t>
    </rPh>
    <rPh sb="84" eb="85">
      <t>スイ</t>
    </rPh>
    <rPh sb="85" eb="87">
      <t>カイショウ</t>
    </rPh>
    <rPh sb="90" eb="92">
      <t>オスイ</t>
    </rPh>
    <rPh sb="92" eb="94">
      <t>ショリ</t>
    </rPh>
    <rPh sb="94" eb="95">
      <t>ヒ</t>
    </rPh>
    <rPh sb="95" eb="96">
      <t>ヨウ</t>
    </rPh>
    <rPh sb="97" eb="99">
      <t>サクゲン</t>
    </rPh>
    <rPh sb="100" eb="101">
      <t>ト</t>
    </rPh>
    <rPh sb="102" eb="103">
      <t>ク</t>
    </rPh>
    <rPh sb="104" eb="106">
      <t>ヒツヨウ</t>
    </rPh>
    <rPh sb="115" eb="118">
      <t>ゲスイドウ</t>
    </rPh>
    <rPh sb="118" eb="119">
      <t>カン</t>
    </rPh>
    <rPh sb="119" eb="120">
      <t>キョ</t>
    </rPh>
    <rPh sb="121" eb="123">
      <t>チュウケイ</t>
    </rPh>
    <rPh sb="126" eb="127">
      <t>ジョウ</t>
    </rPh>
    <rPh sb="127" eb="129">
      <t>シセツ</t>
    </rPh>
    <rPh sb="130" eb="133">
      <t>ロウキュウカ</t>
    </rPh>
    <rPh sb="133" eb="134">
      <t>オヨ</t>
    </rPh>
    <rPh sb="135" eb="137">
      <t>シンサイ</t>
    </rPh>
    <rPh sb="140" eb="142">
      <t>サイガイ</t>
    </rPh>
    <rPh sb="143" eb="145">
      <t>タイオウ</t>
    </rPh>
    <rPh sb="150" eb="153">
      <t>ケイカクテキ</t>
    </rPh>
    <rPh sb="154" eb="157">
      <t>ゴウリテキ</t>
    </rPh>
    <rPh sb="158" eb="160">
      <t>イジ</t>
    </rPh>
    <rPh sb="160" eb="162">
      <t>カンリ</t>
    </rPh>
    <rPh sb="163" eb="165">
      <t>コウシン</t>
    </rPh>
    <rPh sb="166" eb="168">
      <t>ジッシ</t>
    </rPh>
    <rPh sb="172" eb="174">
      <t>ヒツヨウ</t>
    </rPh>
    <phoneticPr fontId="4"/>
  </si>
  <si>
    <r>
      <rPr>
        <sz val="11"/>
        <color theme="1"/>
        <rFont val="ＭＳ ゴシック"/>
        <family val="3"/>
        <charset val="128"/>
      </rPr>
      <t xml:space="preserve">①②経常収支比率、累積欠損比率
　経常収支比率は100％を上回っているが、使用料収入の不足分を一般会計補助金で補てんしている状況にあり、補助金の削減に伴い年々減少傾向にある。引き続き、水洗化率の向上による使用料収入の増加及び不明水解消による維持管理費用を削減する必要がある。
</t>
    </r>
    <r>
      <rPr>
        <sz val="11"/>
        <color rgb="FFFF0000"/>
        <rFont val="ＭＳ ゴシック"/>
        <family val="3"/>
        <charset val="128"/>
      </rPr>
      <t xml:space="preserve">
</t>
    </r>
    <r>
      <rPr>
        <sz val="11"/>
        <color theme="1"/>
        <rFont val="ＭＳ ゴシック"/>
        <family val="3"/>
        <charset val="128"/>
      </rPr>
      <t>③今後は企業債残高の減少に伴い流動比率も増加していくものと考えられるが、当面の間は100％を下回ることが想定されるため、短期的な債務に対する支払いには留意する必要がある。</t>
    </r>
    <r>
      <rPr>
        <sz val="11"/>
        <color rgb="FFFF0000"/>
        <rFont val="ＭＳ ゴシック"/>
        <family val="3"/>
        <charset val="128"/>
      </rPr>
      <t xml:space="preserve">
</t>
    </r>
    <r>
      <rPr>
        <sz val="11"/>
        <color theme="1"/>
        <rFont val="ＭＳ ゴシック"/>
        <family val="3"/>
        <charset val="128"/>
      </rPr>
      <t>④企業債残高対事業規模比率が平均を上回っているのは、初期投資の企業債や資本費平準化債の借入が債務残高に影響しているためである。今後においても企業債残高に注視し適正に管理をしていく必要がある。</t>
    </r>
    <r>
      <rPr>
        <sz val="11"/>
        <color rgb="FFFF0000"/>
        <rFont val="ＭＳ ゴシック"/>
        <family val="3"/>
        <charset val="128"/>
      </rPr>
      <t xml:space="preserve">
</t>
    </r>
    <r>
      <rPr>
        <sz val="11"/>
        <color theme="1"/>
        <rFont val="ＭＳ ゴシック"/>
        <family val="3"/>
        <charset val="128"/>
      </rPr>
      <t>⑤⑥経費回収率、汚水処理原価
　経費回収率及び汚水処理減価においては、横ばい傾向の状況にあり、今後においても引き続き、不明水の解消等有収水量の増加を図るとともに使用料の適正化について検討していく必要がある。</t>
    </r>
    <r>
      <rPr>
        <sz val="11"/>
        <color rgb="FFFF0000"/>
        <rFont val="ＭＳ ゴシック"/>
        <family val="3"/>
        <charset val="128"/>
      </rPr>
      <t xml:space="preserve">
</t>
    </r>
    <r>
      <rPr>
        <sz val="11"/>
        <color theme="1"/>
        <rFont val="ＭＳ ゴシック"/>
        <family val="3"/>
        <charset val="128"/>
      </rPr>
      <t>⑧水洗化率は、類似団体平均を若干下回っている。</t>
    </r>
    <rPh sb="2" eb="4">
      <t>ケイジョウ</t>
    </rPh>
    <rPh sb="4" eb="6">
      <t>シュウシ</t>
    </rPh>
    <rPh sb="6" eb="8">
      <t>ヒリツ</t>
    </rPh>
    <rPh sb="9" eb="11">
      <t>ルイセキ</t>
    </rPh>
    <rPh sb="11" eb="13">
      <t>ケッソン</t>
    </rPh>
    <rPh sb="13" eb="15">
      <t>ヒリツ</t>
    </rPh>
    <rPh sb="17" eb="19">
      <t>ケイジョウ</t>
    </rPh>
    <rPh sb="19" eb="21">
      <t>シュウシ</t>
    </rPh>
    <rPh sb="21" eb="23">
      <t>ヒリツ</t>
    </rPh>
    <rPh sb="29" eb="31">
      <t>ウワマワ</t>
    </rPh>
    <rPh sb="37" eb="39">
      <t>シヨウ</t>
    </rPh>
    <rPh sb="39" eb="40">
      <t>リョウ</t>
    </rPh>
    <rPh sb="40" eb="42">
      <t>シュウニュウ</t>
    </rPh>
    <rPh sb="43" eb="46">
      <t>フソクブン</t>
    </rPh>
    <rPh sb="47" eb="49">
      <t>イッパン</t>
    </rPh>
    <rPh sb="49" eb="51">
      <t>カイケイ</t>
    </rPh>
    <rPh sb="51" eb="54">
      <t>ホジョキン</t>
    </rPh>
    <rPh sb="55" eb="56">
      <t>ホ</t>
    </rPh>
    <rPh sb="62" eb="64">
      <t>ジョウキョウ</t>
    </rPh>
    <rPh sb="68" eb="71">
      <t>ホジョキン</t>
    </rPh>
    <rPh sb="72" eb="74">
      <t>サクゲン</t>
    </rPh>
    <rPh sb="75" eb="76">
      <t>トモナ</t>
    </rPh>
    <rPh sb="77" eb="79">
      <t>ネンネン</t>
    </rPh>
    <rPh sb="79" eb="81">
      <t>ゲンショウ</t>
    </rPh>
    <rPh sb="81" eb="83">
      <t>ケイコウ</t>
    </rPh>
    <rPh sb="87" eb="88">
      <t>ヒ</t>
    </rPh>
    <rPh sb="89" eb="90">
      <t>ツヅ</t>
    </rPh>
    <rPh sb="92" eb="95">
      <t>スイセンカ</t>
    </rPh>
    <rPh sb="95" eb="96">
      <t>リツ</t>
    </rPh>
    <rPh sb="97" eb="99">
      <t>コウジョウ</t>
    </rPh>
    <rPh sb="102" eb="104">
      <t>シヨウ</t>
    </rPh>
    <rPh sb="104" eb="105">
      <t>リョウ</t>
    </rPh>
    <rPh sb="105" eb="107">
      <t>シュウニュウ</t>
    </rPh>
    <rPh sb="108" eb="110">
      <t>ゾウカ</t>
    </rPh>
    <rPh sb="110" eb="111">
      <t>オヨ</t>
    </rPh>
    <rPh sb="112" eb="114">
      <t>フメイ</t>
    </rPh>
    <rPh sb="114" eb="115">
      <t>スイ</t>
    </rPh>
    <rPh sb="115" eb="117">
      <t>カイショウ</t>
    </rPh>
    <rPh sb="120" eb="122">
      <t>イジ</t>
    </rPh>
    <rPh sb="122" eb="124">
      <t>カンリ</t>
    </rPh>
    <rPh sb="124" eb="126">
      <t>ヒヨウ</t>
    </rPh>
    <rPh sb="127" eb="129">
      <t>サクゲン</t>
    </rPh>
    <rPh sb="131" eb="133">
      <t>ヒツヨウ</t>
    </rPh>
    <rPh sb="140" eb="142">
      <t>コンゴ</t>
    </rPh>
    <rPh sb="143" eb="145">
      <t>キギョウ</t>
    </rPh>
    <rPh sb="289" eb="291">
      <t>コンゴ</t>
    </rPh>
    <rPh sb="296" eb="298">
      <t>キギョウ</t>
    </rPh>
    <rPh sb="298" eb="299">
      <t>サイ</t>
    </rPh>
    <rPh sb="299" eb="301">
      <t>ザンダカ</t>
    </rPh>
    <rPh sb="302" eb="304">
      <t>チュウシ</t>
    </rPh>
    <rPh sb="305" eb="307">
      <t>テキセイ</t>
    </rPh>
    <rPh sb="308" eb="310">
      <t>カンリ</t>
    </rPh>
    <rPh sb="315" eb="317">
      <t>ヒツヨウ</t>
    </rPh>
    <rPh sb="325" eb="327">
      <t>ケイヒ</t>
    </rPh>
    <rPh sb="327" eb="329">
      <t>カイシュウ</t>
    </rPh>
    <rPh sb="329" eb="330">
      <t>リツ</t>
    </rPh>
    <rPh sb="331" eb="333">
      <t>オスイ</t>
    </rPh>
    <rPh sb="333" eb="335">
      <t>ショリ</t>
    </rPh>
    <rPh sb="335" eb="337">
      <t>ゲンカ</t>
    </rPh>
    <rPh sb="339" eb="341">
      <t>ケイヒ</t>
    </rPh>
    <rPh sb="341" eb="343">
      <t>カイシュウ</t>
    </rPh>
    <rPh sb="343" eb="344">
      <t>リツ</t>
    </rPh>
    <rPh sb="344" eb="345">
      <t>オヨ</t>
    </rPh>
    <rPh sb="346" eb="348">
      <t>オスイ</t>
    </rPh>
    <rPh sb="348" eb="350">
      <t>ショリ</t>
    </rPh>
    <rPh sb="350" eb="352">
      <t>ゲンカ</t>
    </rPh>
    <rPh sb="358" eb="359">
      <t>ヨコ</t>
    </rPh>
    <rPh sb="361" eb="363">
      <t>ケイコウ</t>
    </rPh>
    <rPh sb="364" eb="366">
      <t>ジョウキョウ</t>
    </rPh>
    <rPh sb="370" eb="372">
      <t>コンゴ</t>
    </rPh>
    <rPh sb="377" eb="378">
      <t>ヒ</t>
    </rPh>
    <rPh sb="379" eb="380">
      <t>ツヅ</t>
    </rPh>
    <rPh sb="397" eb="398">
      <t>ハカ</t>
    </rPh>
    <rPh sb="420" eb="422">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</si>
</sst>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0.02</c:v>
                </c:pt>
                <c:pt idx="1">
                  <c:v>0.02</c:v>
                </c:pt>
                <c:pt idx="2">
                  <c:v>0.01</c:v>
                </c:pt>
                <c:pt idx="3">
                  <c:v>0.02</c:v>
                </c:pt>
                <c:pt idx="4">
                  <c:v>0.02</c:v>
                </c:pt>
              </c:numCache>
            </c:numRef>
          </c:val>
          <c:extLst xmlns:c16r2="http://schemas.microsoft.com/office/drawing/2015/06/chart">
            <c:ext xmlns:c16="http://schemas.microsoft.com/office/drawing/2014/chart" uri="{C3380CC4-5D6E-409C-BE32-E72D297353CC}">
              <c16:uniqueId val="{00000000-7E27-4BC7-8FE7-82E706237BA4}"/>
            </c:ext>
          </c:extLst>
        </c:ser>
        <c:dLbls>
          <c:showLegendKey val="0"/>
          <c:showVal val="0"/>
          <c:showCatName val="0"/>
          <c:showSerName val="0"/>
          <c:showPercent val="0"/>
          <c:showBubbleSize val="0"/>
        </c:dLbls>
        <c:gapWidth val="150"/>
        <c:axId val="157275896"/>
        <c:axId val="157276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c:v>
                </c:pt>
                <c:pt idx="1">
                  <c:v>0.11</c:v>
                </c:pt>
                <c:pt idx="2">
                  <c:v>0.13</c:v>
                </c:pt>
                <c:pt idx="3">
                  <c:v>0.1</c:v>
                </c:pt>
                <c:pt idx="4">
                  <c:v>0.12</c:v>
                </c:pt>
              </c:numCache>
            </c:numRef>
          </c:val>
          <c:smooth val="0"/>
          <c:extLst xmlns:c16r2="http://schemas.microsoft.com/office/drawing/2015/06/chart">
            <c:ext xmlns:c16="http://schemas.microsoft.com/office/drawing/2014/chart" uri="{C3380CC4-5D6E-409C-BE32-E72D297353CC}">
              <c16:uniqueId val="{00000001-7E27-4BC7-8FE7-82E706237BA4}"/>
            </c:ext>
          </c:extLst>
        </c:ser>
        <c:dLbls>
          <c:showLegendKey val="0"/>
          <c:showVal val="0"/>
          <c:showCatName val="0"/>
          <c:showSerName val="0"/>
          <c:showPercent val="0"/>
          <c:showBubbleSize val="0"/>
        </c:dLbls>
        <c:marker val="1"/>
        <c:smooth val="0"/>
        <c:axId val="157275896"/>
        <c:axId val="157276288"/>
      </c:lineChart>
      <c:dateAx>
        <c:axId val="157275896"/>
        <c:scaling>
          <c:orientation val="minMax"/>
        </c:scaling>
        <c:delete val="1"/>
        <c:axPos val="b"/>
        <c:numFmt formatCode="ge" sourceLinked="1"/>
        <c:majorTickMark val="none"/>
        <c:minorTickMark val="none"/>
        <c:tickLblPos val="none"/>
        <c:crossAx val="157276288"/>
        <c:crosses val="autoZero"/>
        <c:auto val="1"/>
        <c:lblOffset val="100"/>
        <c:baseTimeUnit val="years"/>
      </c:dateAx>
      <c:valAx>
        <c:axId val="157276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7275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132A-4D95-B34D-561F284127E5}"/>
            </c:ext>
          </c:extLst>
        </c:ser>
        <c:dLbls>
          <c:showLegendKey val="0"/>
          <c:showVal val="0"/>
          <c:showCatName val="0"/>
          <c:showSerName val="0"/>
          <c:showPercent val="0"/>
          <c:showBubbleSize val="0"/>
        </c:dLbls>
        <c:gapWidth val="150"/>
        <c:axId val="342039592"/>
        <c:axId val="342039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69.95</c:v>
                </c:pt>
                <c:pt idx="1">
                  <c:v>72.239999999999995</c:v>
                </c:pt>
                <c:pt idx="2">
                  <c:v>69.23</c:v>
                </c:pt>
                <c:pt idx="3">
                  <c:v>70.37</c:v>
                </c:pt>
                <c:pt idx="4">
                  <c:v>68.3</c:v>
                </c:pt>
              </c:numCache>
            </c:numRef>
          </c:val>
          <c:smooth val="0"/>
          <c:extLst xmlns:c16r2="http://schemas.microsoft.com/office/drawing/2015/06/chart">
            <c:ext xmlns:c16="http://schemas.microsoft.com/office/drawing/2014/chart" uri="{C3380CC4-5D6E-409C-BE32-E72D297353CC}">
              <c16:uniqueId val="{00000001-132A-4D95-B34D-561F284127E5}"/>
            </c:ext>
          </c:extLst>
        </c:ser>
        <c:dLbls>
          <c:showLegendKey val="0"/>
          <c:showVal val="0"/>
          <c:showCatName val="0"/>
          <c:showSerName val="0"/>
          <c:showPercent val="0"/>
          <c:showBubbleSize val="0"/>
        </c:dLbls>
        <c:marker val="1"/>
        <c:smooth val="0"/>
        <c:axId val="342039592"/>
        <c:axId val="342039984"/>
      </c:lineChart>
      <c:dateAx>
        <c:axId val="342039592"/>
        <c:scaling>
          <c:orientation val="minMax"/>
        </c:scaling>
        <c:delete val="1"/>
        <c:axPos val="b"/>
        <c:numFmt formatCode="ge" sourceLinked="1"/>
        <c:majorTickMark val="none"/>
        <c:minorTickMark val="none"/>
        <c:tickLblPos val="none"/>
        <c:crossAx val="342039984"/>
        <c:crosses val="autoZero"/>
        <c:auto val="1"/>
        <c:lblOffset val="100"/>
        <c:baseTimeUnit val="years"/>
      </c:dateAx>
      <c:valAx>
        <c:axId val="342039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2039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94.73</c:v>
                </c:pt>
                <c:pt idx="1">
                  <c:v>94.34</c:v>
                </c:pt>
                <c:pt idx="2">
                  <c:v>94.46</c:v>
                </c:pt>
                <c:pt idx="3">
                  <c:v>96.3</c:v>
                </c:pt>
                <c:pt idx="4">
                  <c:v>96.43</c:v>
                </c:pt>
              </c:numCache>
            </c:numRef>
          </c:val>
          <c:extLst xmlns:c16r2="http://schemas.microsoft.com/office/drawing/2015/06/chart">
            <c:ext xmlns:c16="http://schemas.microsoft.com/office/drawing/2014/chart" uri="{C3380CC4-5D6E-409C-BE32-E72D297353CC}">
              <c16:uniqueId val="{00000000-B3B9-49AE-B2F8-325EAA77AA67}"/>
            </c:ext>
          </c:extLst>
        </c:ser>
        <c:dLbls>
          <c:showLegendKey val="0"/>
          <c:showVal val="0"/>
          <c:showCatName val="0"/>
          <c:showSerName val="0"/>
          <c:showPercent val="0"/>
          <c:showBubbleSize val="0"/>
        </c:dLbls>
        <c:gapWidth val="150"/>
        <c:axId val="342043512"/>
        <c:axId val="341341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96.69</c:v>
                </c:pt>
                <c:pt idx="1">
                  <c:v>96.84</c:v>
                </c:pt>
                <c:pt idx="2">
                  <c:v>96.84</c:v>
                </c:pt>
                <c:pt idx="3">
                  <c:v>96.75</c:v>
                </c:pt>
                <c:pt idx="4">
                  <c:v>96.78</c:v>
                </c:pt>
              </c:numCache>
            </c:numRef>
          </c:val>
          <c:smooth val="0"/>
          <c:extLst xmlns:c16r2="http://schemas.microsoft.com/office/drawing/2015/06/chart">
            <c:ext xmlns:c16="http://schemas.microsoft.com/office/drawing/2014/chart" uri="{C3380CC4-5D6E-409C-BE32-E72D297353CC}">
              <c16:uniqueId val="{00000001-B3B9-49AE-B2F8-325EAA77AA67}"/>
            </c:ext>
          </c:extLst>
        </c:ser>
        <c:dLbls>
          <c:showLegendKey val="0"/>
          <c:showVal val="0"/>
          <c:showCatName val="0"/>
          <c:showSerName val="0"/>
          <c:showPercent val="0"/>
          <c:showBubbleSize val="0"/>
        </c:dLbls>
        <c:marker val="1"/>
        <c:smooth val="0"/>
        <c:axId val="342043512"/>
        <c:axId val="341341936"/>
      </c:lineChart>
      <c:dateAx>
        <c:axId val="342043512"/>
        <c:scaling>
          <c:orientation val="minMax"/>
        </c:scaling>
        <c:delete val="1"/>
        <c:axPos val="b"/>
        <c:numFmt formatCode="ge" sourceLinked="1"/>
        <c:majorTickMark val="none"/>
        <c:minorTickMark val="none"/>
        <c:tickLblPos val="none"/>
        <c:crossAx val="341341936"/>
        <c:crosses val="autoZero"/>
        <c:auto val="1"/>
        <c:lblOffset val="100"/>
        <c:baseTimeUnit val="years"/>
      </c:dateAx>
      <c:valAx>
        <c:axId val="341341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2043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99.5</c:v>
                </c:pt>
                <c:pt idx="1">
                  <c:v>114.17</c:v>
                </c:pt>
                <c:pt idx="2">
                  <c:v>114.4</c:v>
                </c:pt>
                <c:pt idx="3">
                  <c:v>113.54</c:v>
                </c:pt>
                <c:pt idx="4">
                  <c:v>105.32</c:v>
                </c:pt>
              </c:numCache>
            </c:numRef>
          </c:val>
          <c:extLst xmlns:c16r2="http://schemas.microsoft.com/office/drawing/2015/06/chart">
            <c:ext xmlns:c16="http://schemas.microsoft.com/office/drawing/2014/chart" uri="{C3380CC4-5D6E-409C-BE32-E72D297353CC}">
              <c16:uniqueId val="{00000000-782D-453A-8737-3558E1DA1DE0}"/>
            </c:ext>
          </c:extLst>
        </c:ser>
        <c:dLbls>
          <c:showLegendKey val="0"/>
          <c:showVal val="0"/>
          <c:showCatName val="0"/>
          <c:showSerName val="0"/>
          <c:showPercent val="0"/>
          <c:showBubbleSize val="0"/>
        </c:dLbls>
        <c:gapWidth val="150"/>
        <c:axId val="341336840"/>
        <c:axId val="341335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104.63</c:v>
                </c:pt>
                <c:pt idx="1">
                  <c:v>105.91</c:v>
                </c:pt>
                <c:pt idx="2">
                  <c:v>106.96</c:v>
                </c:pt>
                <c:pt idx="3">
                  <c:v>106.55</c:v>
                </c:pt>
                <c:pt idx="4">
                  <c:v>106.78</c:v>
                </c:pt>
              </c:numCache>
            </c:numRef>
          </c:val>
          <c:smooth val="0"/>
          <c:extLst xmlns:c16r2="http://schemas.microsoft.com/office/drawing/2015/06/chart">
            <c:ext xmlns:c16="http://schemas.microsoft.com/office/drawing/2014/chart" uri="{C3380CC4-5D6E-409C-BE32-E72D297353CC}">
              <c16:uniqueId val="{00000001-782D-453A-8737-3558E1DA1DE0}"/>
            </c:ext>
          </c:extLst>
        </c:ser>
        <c:dLbls>
          <c:showLegendKey val="0"/>
          <c:showVal val="0"/>
          <c:showCatName val="0"/>
          <c:showSerName val="0"/>
          <c:showPercent val="0"/>
          <c:showBubbleSize val="0"/>
        </c:dLbls>
        <c:marker val="1"/>
        <c:smooth val="0"/>
        <c:axId val="341336840"/>
        <c:axId val="341335272"/>
      </c:lineChart>
      <c:dateAx>
        <c:axId val="341336840"/>
        <c:scaling>
          <c:orientation val="minMax"/>
        </c:scaling>
        <c:delete val="1"/>
        <c:axPos val="b"/>
        <c:numFmt formatCode="ge" sourceLinked="1"/>
        <c:majorTickMark val="none"/>
        <c:minorTickMark val="none"/>
        <c:tickLblPos val="none"/>
        <c:crossAx val="341335272"/>
        <c:crosses val="autoZero"/>
        <c:auto val="1"/>
        <c:lblOffset val="100"/>
        <c:baseTimeUnit val="years"/>
      </c:dateAx>
      <c:valAx>
        <c:axId val="341335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1336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5.94</c:v>
                </c:pt>
                <c:pt idx="1">
                  <c:v>8.77</c:v>
                </c:pt>
                <c:pt idx="2">
                  <c:v>11.5</c:v>
                </c:pt>
                <c:pt idx="3">
                  <c:v>14.04</c:v>
                </c:pt>
                <c:pt idx="4">
                  <c:v>16.690000000000001</c:v>
                </c:pt>
              </c:numCache>
            </c:numRef>
          </c:val>
          <c:extLst xmlns:c16r2="http://schemas.microsoft.com/office/drawing/2015/06/chart">
            <c:ext xmlns:c16="http://schemas.microsoft.com/office/drawing/2014/chart" uri="{C3380CC4-5D6E-409C-BE32-E72D297353CC}">
              <c16:uniqueId val="{00000000-1B64-4225-B0CE-1A2D3BD06056}"/>
            </c:ext>
          </c:extLst>
        </c:ser>
        <c:dLbls>
          <c:showLegendKey val="0"/>
          <c:showVal val="0"/>
          <c:showCatName val="0"/>
          <c:showSerName val="0"/>
          <c:showPercent val="0"/>
          <c:showBubbleSize val="0"/>
        </c:dLbls>
        <c:gapWidth val="150"/>
        <c:axId val="341337624"/>
        <c:axId val="341336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25.54</c:v>
                </c:pt>
                <c:pt idx="1">
                  <c:v>22.87</c:v>
                </c:pt>
                <c:pt idx="2">
                  <c:v>28.42</c:v>
                </c:pt>
                <c:pt idx="3">
                  <c:v>28.24</c:v>
                </c:pt>
                <c:pt idx="4">
                  <c:v>29.38</c:v>
                </c:pt>
              </c:numCache>
            </c:numRef>
          </c:val>
          <c:smooth val="0"/>
          <c:extLst xmlns:c16r2="http://schemas.microsoft.com/office/drawing/2015/06/chart">
            <c:ext xmlns:c16="http://schemas.microsoft.com/office/drawing/2014/chart" uri="{C3380CC4-5D6E-409C-BE32-E72D297353CC}">
              <c16:uniqueId val="{00000001-1B64-4225-B0CE-1A2D3BD06056}"/>
            </c:ext>
          </c:extLst>
        </c:ser>
        <c:dLbls>
          <c:showLegendKey val="0"/>
          <c:showVal val="0"/>
          <c:showCatName val="0"/>
          <c:showSerName val="0"/>
          <c:showPercent val="0"/>
          <c:showBubbleSize val="0"/>
        </c:dLbls>
        <c:marker val="1"/>
        <c:smooth val="0"/>
        <c:axId val="341337624"/>
        <c:axId val="341336448"/>
      </c:lineChart>
      <c:dateAx>
        <c:axId val="341337624"/>
        <c:scaling>
          <c:orientation val="minMax"/>
        </c:scaling>
        <c:delete val="1"/>
        <c:axPos val="b"/>
        <c:numFmt formatCode="ge" sourceLinked="1"/>
        <c:majorTickMark val="none"/>
        <c:minorTickMark val="none"/>
        <c:tickLblPos val="none"/>
        <c:crossAx val="341336448"/>
        <c:crosses val="autoZero"/>
        <c:auto val="1"/>
        <c:lblOffset val="100"/>
        <c:baseTimeUnit val="years"/>
      </c:dateAx>
      <c:valAx>
        <c:axId val="341336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1337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B907-46F2-89A0-F5B2C46831D0}"/>
            </c:ext>
          </c:extLst>
        </c:ser>
        <c:dLbls>
          <c:showLegendKey val="0"/>
          <c:showVal val="0"/>
          <c:showCatName val="0"/>
          <c:showSerName val="0"/>
          <c:showPercent val="0"/>
          <c:showBubbleSize val="0"/>
        </c:dLbls>
        <c:gapWidth val="150"/>
        <c:axId val="341338408"/>
        <c:axId val="341338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1.39</c:v>
                </c:pt>
                <c:pt idx="1">
                  <c:v>1.2</c:v>
                </c:pt>
                <c:pt idx="2">
                  <c:v>3.01</c:v>
                </c:pt>
                <c:pt idx="3">
                  <c:v>3.67</c:v>
                </c:pt>
                <c:pt idx="4">
                  <c:v>3.45</c:v>
                </c:pt>
              </c:numCache>
            </c:numRef>
          </c:val>
          <c:smooth val="0"/>
          <c:extLst xmlns:c16r2="http://schemas.microsoft.com/office/drawing/2015/06/chart">
            <c:ext xmlns:c16="http://schemas.microsoft.com/office/drawing/2014/chart" uri="{C3380CC4-5D6E-409C-BE32-E72D297353CC}">
              <c16:uniqueId val="{00000001-B907-46F2-89A0-F5B2C46831D0}"/>
            </c:ext>
          </c:extLst>
        </c:ser>
        <c:dLbls>
          <c:showLegendKey val="0"/>
          <c:showVal val="0"/>
          <c:showCatName val="0"/>
          <c:showSerName val="0"/>
          <c:showPercent val="0"/>
          <c:showBubbleSize val="0"/>
        </c:dLbls>
        <c:marker val="1"/>
        <c:smooth val="0"/>
        <c:axId val="341338408"/>
        <c:axId val="341338800"/>
      </c:lineChart>
      <c:dateAx>
        <c:axId val="341338408"/>
        <c:scaling>
          <c:orientation val="minMax"/>
        </c:scaling>
        <c:delete val="1"/>
        <c:axPos val="b"/>
        <c:numFmt formatCode="ge" sourceLinked="1"/>
        <c:majorTickMark val="none"/>
        <c:minorTickMark val="none"/>
        <c:tickLblPos val="none"/>
        <c:crossAx val="341338800"/>
        <c:crosses val="autoZero"/>
        <c:auto val="1"/>
        <c:lblOffset val="100"/>
        <c:baseTimeUnit val="years"/>
      </c:dateAx>
      <c:valAx>
        <c:axId val="341338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1338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formatCode="#,##0.00;&quot;△&quot;#,##0.00;&quot;-&quot;">
                  <c:v>0.78</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0710-4E78-95F2-DD4EBB472B68}"/>
            </c:ext>
          </c:extLst>
        </c:ser>
        <c:dLbls>
          <c:showLegendKey val="0"/>
          <c:showVal val="0"/>
          <c:showCatName val="0"/>
          <c:showSerName val="0"/>
          <c:showPercent val="0"/>
          <c:showBubbleSize val="0"/>
        </c:dLbls>
        <c:gapWidth val="150"/>
        <c:axId val="341339584"/>
        <c:axId val="341340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formatCode="#,##0.00;&quot;△&quot;#,##0.00;&quot;-&quot;">
                  <c:v>0.1</c:v>
                </c:pt>
                <c:pt idx="1">
                  <c:v>0</c:v>
                </c:pt>
                <c:pt idx="2">
                  <c:v>0</c:v>
                </c:pt>
                <c:pt idx="3" formatCode="#,##0.00;&quot;△&quot;#,##0.00;&quot;-&quot;">
                  <c:v>0.41</c:v>
                </c:pt>
                <c:pt idx="4" formatCode="#,##0.00;&quot;△&quot;#,##0.00;&quot;-&quot;">
                  <c:v>0.19</c:v>
                </c:pt>
              </c:numCache>
            </c:numRef>
          </c:val>
          <c:smooth val="0"/>
          <c:extLst xmlns:c16r2="http://schemas.microsoft.com/office/drawing/2015/06/chart">
            <c:ext xmlns:c16="http://schemas.microsoft.com/office/drawing/2014/chart" uri="{C3380CC4-5D6E-409C-BE32-E72D297353CC}">
              <c16:uniqueId val="{00000001-0710-4E78-95F2-DD4EBB472B68}"/>
            </c:ext>
          </c:extLst>
        </c:ser>
        <c:dLbls>
          <c:showLegendKey val="0"/>
          <c:showVal val="0"/>
          <c:showCatName val="0"/>
          <c:showSerName val="0"/>
          <c:showPercent val="0"/>
          <c:showBubbleSize val="0"/>
        </c:dLbls>
        <c:marker val="1"/>
        <c:smooth val="0"/>
        <c:axId val="341339584"/>
        <c:axId val="341340368"/>
      </c:lineChart>
      <c:dateAx>
        <c:axId val="341339584"/>
        <c:scaling>
          <c:orientation val="minMax"/>
        </c:scaling>
        <c:delete val="1"/>
        <c:axPos val="b"/>
        <c:numFmt formatCode="ge" sourceLinked="1"/>
        <c:majorTickMark val="none"/>
        <c:minorTickMark val="none"/>
        <c:tickLblPos val="none"/>
        <c:crossAx val="341340368"/>
        <c:crosses val="autoZero"/>
        <c:auto val="1"/>
        <c:lblOffset val="100"/>
        <c:baseTimeUnit val="years"/>
      </c:dateAx>
      <c:valAx>
        <c:axId val="341340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1339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20.95</c:v>
                </c:pt>
                <c:pt idx="1">
                  <c:v>27.98</c:v>
                </c:pt>
                <c:pt idx="2">
                  <c:v>36.53</c:v>
                </c:pt>
                <c:pt idx="3">
                  <c:v>44.86</c:v>
                </c:pt>
                <c:pt idx="4">
                  <c:v>46.61</c:v>
                </c:pt>
              </c:numCache>
            </c:numRef>
          </c:val>
          <c:extLst xmlns:c16r2="http://schemas.microsoft.com/office/drawing/2015/06/chart">
            <c:ext xmlns:c16="http://schemas.microsoft.com/office/drawing/2014/chart" uri="{C3380CC4-5D6E-409C-BE32-E72D297353CC}">
              <c16:uniqueId val="{00000000-B9CA-4E72-A458-8B4140A62A55}"/>
            </c:ext>
          </c:extLst>
        </c:ser>
        <c:dLbls>
          <c:showLegendKey val="0"/>
          <c:showVal val="0"/>
          <c:showCatName val="0"/>
          <c:showSerName val="0"/>
          <c:showPercent val="0"/>
          <c:showBubbleSize val="0"/>
        </c:dLbls>
        <c:gapWidth val="150"/>
        <c:axId val="341342328"/>
        <c:axId val="342038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72.66</c:v>
                </c:pt>
                <c:pt idx="1">
                  <c:v>66.900000000000006</c:v>
                </c:pt>
                <c:pt idx="2">
                  <c:v>72.739999999999995</c:v>
                </c:pt>
                <c:pt idx="3">
                  <c:v>83.46</c:v>
                </c:pt>
                <c:pt idx="4">
                  <c:v>80.64</c:v>
                </c:pt>
              </c:numCache>
            </c:numRef>
          </c:val>
          <c:smooth val="0"/>
          <c:extLst xmlns:c16r2="http://schemas.microsoft.com/office/drawing/2015/06/chart">
            <c:ext xmlns:c16="http://schemas.microsoft.com/office/drawing/2014/chart" uri="{C3380CC4-5D6E-409C-BE32-E72D297353CC}">
              <c16:uniqueId val="{00000001-B9CA-4E72-A458-8B4140A62A55}"/>
            </c:ext>
          </c:extLst>
        </c:ser>
        <c:dLbls>
          <c:showLegendKey val="0"/>
          <c:showVal val="0"/>
          <c:showCatName val="0"/>
          <c:showSerName val="0"/>
          <c:showPercent val="0"/>
          <c:showBubbleSize val="0"/>
        </c:dLbls>
        <c:marker val="1"/>
        <c:smooth val="0"/>
        <c:axId val="341342328"/>
        <c:axId val="342038024"/>
      </c:lineChart>
      <c:dateAx>
        <c:axId val="341342328"/>
        <c:scaling>
          <c:orientation val="minMax"/>
        </c:scaling>
        <c:delete val="1"/>
        <c:axPos val="b"/>
        <c:numFmt formatCode="ge" sourceLinked="1"/>
        <c:majorTickMark val="none"/>
        <c:minorTickMark val="none"/>
        <c:tickLblPos val="none"/>
        <c:crossAx val="342038024"/>
        <c:crosses val="autoZero"/>
        <c:auto val="1"/>
        <c:lblOffset val="100"/>
        <c:baseTimeUnit val="years"/>
      </c:dateAx>
      <c:valAx>
        <c:axId val="342038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1342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1226.5999999999999</c:v>
                </c:pt>
                <c:pt idx="1">
                  <c:v>1180.76</c:v>
                </c:pt>
                <c:pt idx="2">
                  <c:v>1021.3</c:v>
                </c:pt>
                <c:pt idx="3">
                  <c:v>1238.3</c:v>
                </c:pt>
                <c:pt idx="4">
                  <c:v>1281.24</c:v>
                </c:pt>
              </c:numCache>
            </c:numRef>
          </c:val>
          <c:extLst xmlns:c16r2="http://schemas.microsoft.com/office/drawing/2015/06/chart">
            <c:ext xmlns:c16="http://schemas.microsoft.com/office/drawing/2014/chart" uri="{C3380CC4-5D6E-409C-BE32-E72D297353CC}">
              <c16:uniqueId val="{00000000-C469-416D-B228-CA2357CF56B8}"/>
            </c:ext>
          </c:extLst>
        </c:ser>
        <c:dLbls>
          <c:showLegendKey val="0"/>
          <c:showVal val="0"/>
          <c:showCatName val="0"/>
          <c:showSerName val="0"/>
          <c:showPercent val="0"/>
          <c:showBubbleSize val="0"/>
        </c:dLbls>
        <c:gapWidth val="150"/>
        <c:axId val="342043904"/>
        <c:axId val="342040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607.52</c:v>
                </c:pt>
                <c:pt idx="1">
                  <c:v>643.19000000000005</c:v>
                </c:pt>
                <c:pt idx="2">
                  <c:v>596.44000000000005</c:v>
                </c:pt>
                <c:pt idx="3">
                  <c:v>612.6</c:v>
                </c:pt>
                <c:pt idx="4">
                  <c:v>606.79999999999995</c:v>
                </c:pt>
              </c:numCache>
            </c:numRef>
          </c:val>
          <c:smooth val="0"/>
          <c:extLst xmlns:c16r2="http://schemas.microsoft.com/office/drawing/2015/06/chart">
            <c:ext xmlns:c16="http://schemas.microsoft.com/office/drawing/2014/chart" uri="{C3380CC4-5D6E-409C-BE32-E72D297353CC}">
              <c16:uniqueId val="{00000001-C469-416D-B228-CA2357CF56B8}"/>
            </c:ext>
          </c:extLst>
        </c:ser>
        <c:dLbls>
          <c:showLegendKey val="0"/>
          <c:showVal val="0"/>
          <c:showCatName val="0"/>
          <c:showSerName val="0"/>
          <c:showPercent val="0"/>
          <c:showBubbleSize val="0"/>
        </c:dLbls>
        <c:marker val="1"/>
        <c:smooth val="0"/>
        <c:axId val="342043904"/>
        <c:axId val="342040768"/>
      </c:lineChart>
      <c:dateAx>
        <c:axId val="342043904"/>
        <c:scaling>
          <c:orientation val="minMax"/>
        </c:scaling>
        <c:delete val="1"/>
        <c:axPos val="b"/>
        <c:numFmt formatCode="ge" sourceLinked="1"/>
        <c:majorTickMark val="none"/>
        <c:minorTickMark val="none"/>
        <c:tickLblPos val="none"/>
        <c:crossAx val="342040768"/>
        <c:crosses val="autoZero"/>
        <c:auto val="1"/>
        <c:lblOffset val="100"/>
        <c:baseTimeUnit val="years"/>
      </c:dateAx>
      <c:valAx>
        <c:axId val="342040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2043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80.88</c:v>
                </c:pt>
                <c:pt idx="1">
                  <c:v>83.45</c:v>
                </c:pt>
                <c:pt idx="2">
                  <c:v>77.98</c:v>
                </c:pt>
                <c:pt idx="3">
                  <c:v>81.7</c:v>
                </c:pt>
                <c:pt idx="4">
                  <c:v>83.43</c:v>
                </c:pt>
              </c:numCache>
            </c:numRef>
          </c:val>
          <c:extLst xmlns:c16r2="http://schemas.microsoft.com/office/drawing/2015/06/chart">
            <c:ext xmlns:c16="http://schemas.microsoft.com/office/drawing/2014/chart" uri="{C3380CC4-5D6E-409C-BE32-E72D297353CC}">
              <c16:uniqueId val="{00000000-0801-4C78-8461-D56B820FD7F8}"/>
            </c:ext>
          </c:extLst>
        </c:ser>
        <c:dLbls>
          <c:showLegendKey val="0"/>
          <c:showVal val="0"/>
          <c:showCatName val="0"/>
          <c:showSerName val="0"/>
          <c:showPercent val="0"/>
          <c:showBubbleSize val="0"/>
        </c:dLbls>
        <c:gapWidth val="150"/>
        <c:axId val="342037632"/>
        <c:axId val="342036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96.91</c:v>
                </c:pt>
                <c:pt idx="1">
                  <c:v>101.54</c:v>
                </c:pt>
                <c:pt idx="2">
                  <c:v>102.42</c:v>
                </c:pt>
                <c:pt idx="3">
                  <c:v>100.97</c:v>
                </c:pt>
                <c:pt idx="4">
                  <c:v>101.84</c:v>
                </c:pt>
              </c:numCache>
            </c:numRef>
          </c:val>
          <c:smooth val="0"/>
          <c:extLst xmlns:c16r2="http://schemas.microsoft.com/office/drawing/2015/06/chart">
            <c:ext xmlns:c16="http://schemas.microsoft.com/office/drawing/2014/chart" uri="{C3380CC4-5D6E-409C-BE32-E72D297353CC}">
              <c16:uniqueId val="{00000001-0801-4C78-8461-D56B820FD7F8}"/>
            </c:ext>
          </c:extLst>
        </c:ser>
        <c:dLbls>
          <c:showLegendKey val="0"/>
          <c:showVal val="0"/>
          <c:showCatName val="0"/>
          <c:showSerName val="0"/>
          <c:showPercent val="0"/>
          <c:showBubbleSize val="0"/>
        </c:dLbls>
        <c:marker val="1"/>
        <c:smooth val="0"/>
        <c:axId val="342037632"/>
        <c:axId val="342036456"/>
      </c:lineChart>
      <c:dateAx>
        <c:axId val="342037632"/>
        <c:scaling>
          <c:orientation val="minMax"/>
        </c:scaling>
        <c:delete val="1"/>
        <c:axPos val="b"/>
        <c:numFmt formatCode="ge" sourceLinked="1"/>
        <c:majorTickMark val="none"/>
        <c:minorTickMark val="none"/>
        <c:tickLblPos val="none"/>
        <c:crossAx val="342036456"/>
        <c:crosses val="autoZero"/>
        <c:auto val="1"/>
        <c:lblOffset val="100"/>
        <c:baseTimeUnit val="years"/>
      </c:dateAx>
      <c:valAx>
        <c:axId val="342036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2037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130.22</c:v>
                </c:pt>
                <c:pt idx="1">
                  <c:v>126.3</c:v>
                </c:pt>
                <c:pt idx="2">
                  <c:v>150</c:v>
                </c:pt>
                <c:pt idx="3">
                  <c:v>154.5</c:v>
                </c:pt>
                <c:pt idx="4">
                  <c:v>151.31</c:v>
                </c:pt>
              </c:numCache>
            </c:numRef>
          </c:val>
          <c:extLst xmlns:c16r2="http://schemas.microsoft.com/office/drawing/2015/06/chart">
            <c:ext xmlns:c16="http://schemas.microsoft.com/office/drawing/2014/chart" uri="{C3380CC4-5D6E-409C-BE32-E72D297353CC}">
              <c16:uniqueId val="{00000000-B5DD-4F08-B65C-F093AD1DD5DC}"/>
            </c:ext>
          </c:extLst>
        </c:ser>
        <c:dLbls>
          <c:showLegendKey val="0"/>
          <c:showVal val="0"/>
          <c:showCatName val="0"/>
          <c:showSerName val="0"/>
          <c:showPercent val="0"/>
          <c:showBubbleSize val="0"/>
        </c:dLbls>
        <c:gapWidth val="150"/>
        <c:axId val="342036848"/>
        <c:axId val="342037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120.5</c:v>
                </c:pt>
                <c:pt idx="1">
                  <c:v>116.15</c:v>
                </c:pt>
                <c:pt idx="2">
                  <c:v>116.2</c:v>
                </c:pt>
                <c:pt idx="3">
                  <c:v>118.78</c:v>
                </c:pt>
                <c:pt idx="4">
                  <c:v>119.39</c:v>
                </c:pt>
              </c:numCache>
            </c:numRef>
          </c:val>
          <c:smooth val="0"/>
          <c:extLst xmlns:c16r2="http://schemas.microsoft.com/office/drawing/2015/06/chart">
            <c:ext xmlns:c16="http://schemas.microsoft.com/office/drawing/2014/chart" uri="{C3380CC4-5D6E-409C-BE32-E72D297353CC}">
              <c16:uniqueId val="{00000001-B5DD-4F08-B65C-F093AD1DD5DC}"/>
            </c:ext>
          </c:extLst>
        </c:ser>
        <c:dLbls>
          <c:showLegendKey val="0"/>
          <c:showVal val="0"/>
          <c:showCatName val="0"/>
          <c:showSerName val="0"/>
          <c:showPercent val="0"/>
          <c:showBubbleSize val="0"/>
        </c:dLbls>
        <c:marker val="1"/>
        <c:smooth val="0"/>
        <c:axId val="342036848"/>
        <c:axId val="342037240"/>
      </c:lineChart>
      <c:dateAx>
        <c:axId val="342036848"/>
        <c:scaling>
          <c:orientation val="minMax"/>
        </c:scaling>
        <c:delete val="1"/>
        <c:axPos val="b"/>
        <c:numFmt formatCode="ge" sourceLinked="1"/>
        <c:majorTickMark val="none"/>
        <c:minorTickMark val="none"/>
        <c:tickLblPos val="none"/>
        <c:crossAx val="342037240"/>
        <c:crosses val="autoZero"/>
        <c:auto val="1"/>
        <c:lblOffset val="100"/>
        <c:baseTimeUnit val="years"/>
      </c:dateAx>
      <c:valAx>
        <c:axId val="342037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2036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【69.49】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【38.60】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70" zoomScaleNormal="70" workbookViewId="0">
      <selection activeCell="BB8" sqref="BB8:BI8"/>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0" t="str">
        <f>データ!H6</f>
        <v>埼玉県　春日部市</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0" t="s">
        <v>1</v>
      </c>
      <c r="C7" s="70"/>
      <c r="D7" s="70"/>
      <c r="E7" s="70"/>
      <c r="F7" s="70"/>
      <c r="G7" s="70"/>
      <c r="H7" s="70"/>
      <c r="I7" s="70" t="s">
        <v>2</v>
      </c>
      <c r="J7" s="70"/>
      <c r="K7" s="70"/>
      <c r="L7" s="70"/>
      <c r="M7" s="70"/>
      <c r="N7" s="70"/>
      <c r="O7" s="70"/>
      <c r="P7" s="70" t="s">
        <v>3</v>
      </c>
      <c r="Q7" s="70"/>
      <c r="R7" s="70"/>
      <c r="S7" s="70"/>
      <c r="T7" s="70"/>
      <c r="U7" s="70"/>
      <c r="V7" s="70"/>
      <c r="W7" s="70" t="s">
        <v>4</v>
      </c>
      <c r="X7" s="70"/>
      <c r="Y7" s="70"/>
      <c r="Z7" s="70"/>
      <c r="AA7" s="70"/>
      <c r="AB7" s="70"/>
      <c r="AC7" s="70"/>
      <c r="AD7" s="70" t="s">
        <v>5</v>
      </c>
      <c r="AE7" s="70"/>
      <c r="AF7" s="70"/>
      <c r="AG7" s="70"/>
      <c r="AH7" s="70"/>
      <c r="AI7" s="70"/>
      <c r="AJ7" s="70"/>
      <c r="AK7" s="3"/>
      <c r="AL7" s="70" t="s">
        <v>6</v>
      </c>
      <c r="AM7" s="70"/>
      <c r="AN7" s="70"/>
      <c r="AO7" s="70"/>
      <c r="AP7" s="70"/>
      <c r="AQ7" s="70"/>
      <c r="AR7" s="70"/>
      <c r="AS7" s="70"/>
      <c r="AT7" s="70" t="s">
        <v>7</v>
      </c>
      <c r="AU7" s="70"/>
      <c r="AV7" s="70"/>
      <c r="AW7" s="70"/>
      <c r="AX7" s="70"/>
      <c r="AY7" s="70"/>
      <c r="AZ7" s="70"/>
      <c r="BA7" s="70"/>
      <c r="BB7" s="70" t="s">
        <v>8</v>
      </c>
      <c r="BC7" s="70"/>
      <c r="BD7" s="70"/>
      <c r="BE7" s="70"/>
      <c r="BF7" s="70"/>
      <c r="BG7" s="70"/>
      <c r="BH7" s="70"/>
      <c r="BI7" s="70"/>
      <c r="BJ7" s="3"/>
      <c r="BK7" s="3"/>
      <c r="BL7" s="4" t="s">
        <v>9</v>
      </c>
      <c r="BM7" s="5"/>
      <c r="BN7" s="5"/>
      <c r="BO7" s="5"/>
      <c r="BP7" s="5"/>
      <c r="BQ7" s="5"/>
      <c r="BR7" s="5"/>
      <c r="BS7" s="5"/>
      <c r="BT7" s="5"/>
      <c r="BU7" s="5"/>
      <c r="BV7" s="5"/>
      <c r="BW7" s="5"/>
      <c r="BX7" s="5"/>
      <c r="BY7" s="6"/>
    </row>
    <row r="8" spans="1:78" ht="18.75" customHeight="1" x14ac:dyDescent="0.15">
      <c r="A8" s="2"/>
      <c r="B8" s="77" t="str">
        <f>データ!I6</f>
        <v>法適用</v>
      </c>
      <c r="C8" s="77"/>
      <c r="D8" s="77"/>
      <c r="E8" s="77"/>
      <c r="F8" s="77"/>
      <c r="G8" s="77"/>
      <c r="H8" s="77"/>
      <c r="I8" s="77" t="str">
        <f>データ!J6</f>
        <v>下水道事業</v>
      </c>
      <c r="J8" s="77"/>
      <c r="K8" s="77"/>
      <c r="L8" s="77"/>
      <c r="M8" s="77"/>
      <c r="N8" s="77"/>
      <c r="O8" s="77"/>
      <c r="P8" s="77" t="str">
        <f>データ!K6</f>
        <v>公共下水道</v>
      </c>
      <c r="Q8" s="77"/>
      <c r="R8" s="77"/>
      <c r="S8" s="77"/>
      <c r="T8" s="77"/>
      <c r="U8" s="77"/>
      <c r="V8" s="77"/>
      <c r="W8" s="77" t="str">
        <f>データ!L6</f>
        <v>Ab</v>
      </c>
      <c r="X8" s="77"/>
      <c r="Y8" s="77"/>
      <c r="Z8" s="77"/>
      <c r="AA8" s="77"/>
      <c r="AB8" s="77"/>
      <c r="AC8" s="77"/>
      <c r="AD8" s="78" t="str">
        <f>データ!$M$6</f>
        <v>非設置</v>
      </c>
      <c r="AE8" s="78"/>
      <c r="AF8" s="78"/>
      <c r="AG8" s="78"/>
      <c r="AH8" s="78"/>
      <c r="AI8" s="78"/>
      <c r="AJ8" s="78"/>
      <c r="AK8" s="3"/>
      <c r="AL8" s="74">
        <f>データ!S6</f>
        <v>234598</v>
      </c>
      <c r="AM8" s="74"/>
      <c r="AN8" s="74"/>
      <c r="AO8" s="74"/>
      <c r="AP8" s="74"/>
      <c r="AQ8" s="74"/>
      <c r="AR8" s="74"/>
      <c r="AS8" s="74"/>
      <c r="AT8" s="73">
        <f>データ!T6</f>
        <v>66</v>
      </c>
      <c r="AU8" s="73"/>
      <c r="AV8" s="73"/>
      <c r="AW8" s="73"/>
      <c r="AX8" s="73"/>
      <c r="AY8" s="73"/>
      <c r="AZ8" s="73"/>
      <c r="BA8" s="73"/>
      <c r="BB8" s="73">
        <f>データ!U6</f>
        <v>3554.52</v>
      </c>
      <c r="BC8" s="73"/>
      <c r="BD8" s="73"/>
      <c r="BE8" s="73"/>
      <c r="BF8" s="73"/>
      <c r="BG8" s="73"/>
      <c r="BH8" s="73"/>
      <c r="BI8" s="73"/>
      <c r="BJ8" s="3"/>
      <c r="BK8" s="3"/>
      <c r="BL8" s="75" t="s">
        <v>10</v>
      </c>
      <c r="BM8" s="76"/>
      <c r="BN8" s="7" t="s">
        <v>11</v>
      </c>
      <c r="BO8" s="8"/>
      <c r="BP8" s="8"/>
      <c r="BQ8" s="8"/>
      <c r="BR8" s="8"/>
      <c r="BS8" s="8"/>
      <c r="BT8" s="8"/>
      <c r="BU8" s="8"/>
      <c r="BV8" s="8"/>
      <c r="BW8" s="8"/>
      <c r="BX8" s="8"/>
      <c r="BY8" s="9"/>
    </row>
    <row r="9" spans="1:78" ht="18.75" customHeight="1" x14ac:dyDescent="0.15">
      <c r="A9" s="2"/>
      <c r="B9" s="70" t="s">
        <v>12</v>
      </c>
      <c r="C9" s="70"/>
      <c r="D9" s="70"/>
      <c r="E9" s="70"/>
      <c r="F9" s="70"/>
      <c r="G9" s="70"/>
      <c r="H9" s="70"/>
      <c r="I9" s="70" t="s">
        <v>13</v>
      </c>
      <c r="J9" s="70"/>
      <c r="K9" s="70"/>
      <c r="L9" s="70"/>
      <c r="M9" s="70"/>
      <c r="N9" s="70"/>
      <c r="O9" s="70"/>
      <c r="P9" s="70" t="s">
        <v>14</v>
      </c>
      <c r="Q9" s="70"/>
      <c r="R9" s="70"/>
      <c r="S9" s="70"/>
      <c r="T9" s="70"/>
      <c r="U9" s="70"/>
      <c r="V9" s="70"/>
      <c r="W9" s="70" t="s">
        <v>15</v>
      </c>
      <c r="X9" s="70"/>
      <c r="Y9" s="70"/>
      <c r="Z9" s="70"/>
      <c r="AA9" s="70"/>
      <c r="AB9" s="70"/>
      <c r="AC9" s="70"/>
      <c r="AD9" s="70" t="s">
        <v>16</v>
      </c>
      <c r="AE9" s="70"/>
      <c r="AF9" s="70"/>
      <c r="AG9" s="70"/>
      <c r="AH9" s="70"/>
      <c r="AI9" s="70"/>
      <c r="AJ9" s="70"/>
      <c r="AK9" s="3"/>
      <c r="AL9" s="70" t="s">
        <v>17</v>
      </c>
      <c r="AM9" s="70"/>
      <c r="AN9" s="70"/>
      <c r="AO9" s="70"/>
      <c r="AP9" s="70"/>
      <c r="AQ9" s="70"/>
      <c r="AR9" s="70"/>
      <c r="AS9" s="70"/>
      <c r="AT9" s="70" t="s">
        <v>18</v>
      </c>
      <c r="AU9" s="70"/>
      <c r="AV9" s="70"/>
      <c r="AW9" s="70"/>
      <c r="AX9" s="70"/>
      <c r="AY9" s="70"/>
      <c r="AZ9" s="70"/>
      <c r="BA9" s="70"/>
      <c r="BB9" s="70" t="s">
        <v>19</v>
      </c>
      <c r="BC9" s="70"/>
      <c r="BD9" s="70"/>
      <c r="BE9" s="70"/>
      <c r="BF9" s="70"/>
      <c r="BG9" s="70"/>
      <c r="BH9" s="70"/>
      <c r="BI9" s="70"/>
      <c r="BJ9" s="3"/>
      <c r="BK9" s="3"/>
      <c r="BL9" s="71" t="s">
        <v>20</v>
      </c>
      <c r="BM9" s="72"/>
      <c r="BN9" s="10" t="s">
        <v>21</v>
      </c>
      <c r="BO9" s="11"/>
      <c r="BP9" s="11"/>
      <c r="BQ9" s="11"/>
      <c r="BR9" s="11"/>
      <c r="BS9" s="11"/>
      <c r="BT9" s="11"/>
      <c r="BU9" s="11"/>
      <c r="BV9" s="11"/>
      <c r="BW9" s="11"/>
      <c r="BX9" s="11"/>
      <c r="BY9" s="12"/>
    </row>
    <row r="10" spans="1:78" ht="18.75" customHeight="1" x14ac:dyDescent="0.15">
      <c r="A10" s="2"/>
      <c r="B10" s="73" t="str">
        <f>データ!N6</f>
        <v>-</v>
      </c>
      <c r="C10" s="73"/>
      <c r="D10" s="73"/>
      <c r="E10" s="73"/>
      <c r="F10" s="73"/>
      <c r="G10" s="73"/>
      <c r="H10" s="73"/>
      <c r="I10" s="73">
        <f>データ!O6</f>
        <v>43.66</v>
      </c>
      <c r="J10" s="73"/>
      <c r="K10" s="73"/>
      <c r="L10" s="73"/>
      <c r="M10" s="73"/>
      <c r="N10" s="73"/>
      <c r="O10" s="73"/>
      <c r="P10" s="73">
        <f>データ!P6</f>
        <v>88.11</v>
      </c>
      <c r="Q10" s="73"/>
      <c r="R10" s="73"/>
      <c r="S10" s="73"/>
      <c r="T10" s="73"/>
      <c r="U10" s="73"/>
      <c r="V10" s="73"/>
      <c r="W10" s="73">
        <f>データ!Q6</f>
        <v>90.45</v>
      </c>
      <c r="X10" s="73"/>
      <c r="Y10" s="73"/>
      <c r="Z10" s="73"/>
      <c r="AA10" s="73"/>
      <c r="AB10" s="73"/>
      <c r="AC10" s="73"/>
      <c r="AD10" s="74">
        <f>データ!R6</f>
        <v>2333</v>
      </c>
      <c r="AE10" s="74"/>
      <c r="AF10" s="74"/>
      <c r="AG10" s="74"/>
      <c r="AH10" s="74"/>
      <c r="AI10" s="74"/>
      <c r="AJ10" s="74"/>
      <c r="AK10" s="2"/>
      <c r="AL10" s="74">
        <f>データ!V6</f>
        <v>206387</v>
      </c>
      <c r="AM10" s="74"/>
      <c r="AN10" s="74"/>
      <c r="AO10" s="74"/>
      <c r="AP10" s="74"/>
      <c r="AQ10" s="74"/>
      <c r="AR10" s="74"/>
      <c r="AS10" s="74"/>
      <c r="AT10" s="73">
        <f>データ!W6</f>
        <v>22.41</v>
      </c>
      <c r="AU10" s="73"/>
      <c r="AV10" s="73"/>
      <c r="AW10" s="73"/>
      <c r="AX10" s="73"/>
      <c r="AY10" s="73"/>
      <c r="AZ10" s="73"/>
      <c r="BA10" s="73"/>
      <c r="BB10" s="73">
        <f>データ!X6</f>
        <v>9209.59</v>
      </c>
      <c r="BC10" s="73"/>
      <c r="BD10" s="73"/>
      <c r="BE10" s="73"/>
      <c r="BF10" s="73"/>
      <c r="BG10" s="73"/>
      <c r="BH10" s="73"/>
      <c r="BI10" s="73"/>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4" t="s">
        <v>110</v>
      </c>
      <c r="BM16" s="65"/>
      <c r="BN16" s="65"/>
      <c r="BO16" s="65"/>
      <c r="BP16" s="65"/>
      <c r="BQ16" s="65"/>
      <c r="BR16" s="65"/>
      <c r="BS16" s="65"/>
      <c r="BT16" s="65"/>
      <c r="BU16" s="65"/>
      <c r="BV16" s="65"/>
      <c r="BW16" s="65"/>
      <c r="BX16" s="65"/>
      <c r="BY16" s="65"/>
      <c r="BZ16" s="6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4"/>
      <c r="BM17" s="65"/>
      <c r="BN17" s="65"/>
      <c r="BO17" s="65"/>
      <c r="BP17" s="65"/>
      <c r="BQ17" s="65"/>
      <c r="BR17" s="65"/>
      <c r="BS17" s="65"/>
      <c r="BT17" s="65"/>
      <c r="BU17" s="65"/>
      <c r="BV17" s="65"/>
      <c r="BW17" s="65"/>
      <c r="BX17" s="65"/>
      <c r="BY17" s="65"/>
      <c r="BZ17" s="6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4"/>
      <c r="BM18" s="65"/>
      <c r="BN18" s="65"/>
      <c r="BO18" s="65"/>
      <c r="BP18" s="65"/>
      <c r="BQ18" s="65"/>
      <c r="BR18" s="65"/>
      <c r="BS18" s="65"/>
      <c r="BT18" s="65"/>
      <c r="BU18" s="65"/>
      <c r="BV18" s="65"/>
      <c r="BW18" s="65"/>
      <c r="BX18" s="65"/>
      <c r="BY18" s="65"/>
      <c r="BZ18" s="6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4"/>
      <c r="BM19" s="65"/>
      <c r="BN19" s="65"/>
      <c r="BO19" s="65"/>
      <c r="BP19" s="65"/>
      <c r="BQ19" s="65"/>
      <c r="BR19" s="65"/>
      <c r="BS19" s="65"/>
      <c r="BT19" s="65"/>
      <c r="BU19" s="65"/>
      <c r="BV19" s="65"/>
      <c r="BW19" s="65"/>
      <c r="BX19" s="65"/>
      <c r="BY19" s="65"/>
      <c r="BZ19" s="6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4"/>
      <c r="BM20" s="65"/>
      <c r="BN20" s="65"/>
      <c r="BO20" s="65"/>
      <c r="BP20" s="65"/>
      <c r="BQ20" s="65"/>
      <c r="BR20" s="65"/>
      <c r="BS20" s="65"/>
      <c r="BT20" s="65"/>
      <c r="BU20" s="65"/>
      <c r="BV20" s="65"/>
      <c r="BW20" s="65"/>
      <c r="BX20" s="65"/>
      <c r="BY20" s="65"/>
      <c r="BZ20" s="6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4"/>
      <c r="BM21" s="65"/>
      <c r="BN21" s="65"/>
      <c r="BO21" s="65"/>
      <c r="BP21" s="65"/>
      <c r="BQ21" s="65"/>
      <c r="BR21" s="65"/>
      <c r="BS21" s="65"/>
      <c r="BT21" s="65"/>
      <c r="BU21" s="65"/>
      <c r="BV21" s="65"/>
      <c r="BW21" s="65"/>
      <c r="BX21" s="65"/>
      <c r="BY21" s="65"/>
      <c r="BZ21" s="6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4"/>
      <c r="BM22" s="65"/>
      <c r="BN22" s="65"/>
      <c r="BO22" s="65"/>
      <c r="BP22" s="65"/>
      <c r="BQ22" s="65"/>
      <c r="BR22" s="65"/>
      <c r="BS22" s="65"/>
      <c r="BT22" s="65"/>
      <c r="BU22" s="65"/>
      <c r="BV22" s="65"/>
      <c r="BW22" s="65"/>
      <c r="BX22" s="65"/>
      <c r="BY22" s="65"/>
      <c r="BZ22" s="6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4"/>
      <c r="BM23" s="65"/>
      <c r="BN23" s="65"/>
      <c r="BO23" s="65"/>
      <c r="BP23" s="65"/>
      <c r="BQ23" s="65"/>
      <c r="BR23" s="65"/>
      <c r="BS23" s="65"/>
      <c r="BT23" s="65"/>
      <c r="BU23" s="65"/>
      <c r="BV23" s="65"/>
      <c r="BW23" s="65"/>
      <c r="BX23" s="65"/>
      <c r="BY23" s="65"/>
      <c r="BZ23" s="6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4"/>
      <c r="BM24" s="65"/>
      <c r="BN24" s="65"/>
      <c r="BO24" s="65"/>
      <c r="BP24" s="65"/>
      <c r="BQ24" s="65"/>
      <c r="BR24" s="65"/>
      <c r="BS24" s="65"/>
      <c r="BT24" s="65"/>
      <c r="BU24" s="65"/>
      <c r="BV24" s="65"/>
      <c r="BW24" s="65"/>
      <c r="BX24" s="65"/>
      <c r="BY24" s="65"/>
      <c r="BZ24" s="6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4"/>
      <c r="BM25" s="65"/>
      <c r="BN25" s="65"/>
      <c r="BO25" s="65"/>
      <c r="BP25" s="65"/>
      <c r="BQ25" s="65"/>
      <c r="BR25" s="65"/>
      <c r="BS25" s="65"/>
      <c r="BT25" s="65"/>
      <c r="BU25" s="65"/>
      <c r="BV25" s="65"/>
      <c r="BW25" s="65"/>
      <c r="BX25" s="65"/>
      <c r="BY25" s="65"/>
      <c r="BZ25" s="6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4"/>
      <c r="BM26" s="65"/>
      <c r="BN26" s="65"/>
      <c r="BO26" s="65"/>
      <c r="BP26" s="65"/>
      <c r="BQ26" s="65"/>
      <c r="BR26" s="65"/>
      <c r="BS26" s="65"/>
      <c r="BT26" s="65"/>
      <c r="BU26" s="65"/>
      <c r="BV26" s="65"/>
      <c r="BW26" s="65"/>
      <c r="BX26" s="65"/>
      <c r="BY26" s="65"/>
      <c r="BZ26" s="6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4"/>
      <c r="BM27" s="65"/>
      <c r="BN27" s="65"/>
      <c r="BO27" s="65"/>
      <c r="BP27" s="65"/>
      <c r="BQ27" s="65"/>
      <c r="BR27" s="65"/>
      <c r="BS27" s="65"/>
      <c r="BT27" s="65"/>
      <c r="BU27" s="65"/>
      <c r="BV27" s="65"/>
      <c r="BW27" s="65"/>
      <c r="BX27" s="65"/>
      <c r="BY27" s="65"/>
      <c r="BZ27" s="6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4"/>
      <c r="BM28" s="65"/>
      <c r="BN28" s="65"/>
      <c r="BO28" s="65"/>
      <c r="BP28" s="65"/>
      <c r="BQ28" s="65"/>
      <c r="BR28" s="65"/>
      <c r="BS28" s="65"/>
      <c r="BT28" s="65"/>
      <c r="BU28" s="65"/>
      <c r="BV28" s="65"/>
      <c r="BW28" s="65"/>
      <c r="BX28" s="65"/>
      <c r="BY28" s="65"/>
      <c r="BZ28" s="6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4"/>
      <c r="BM29" s="65"/>
      <c r="BN29" s="65"/>
      <c r="BO29" s="65"/>
      <c r="BP29" s="65"/>
      <c r="BQ29" s="65"/>
      <c r="BR29" s="65"/>
      <c r="BS29" s="65"/>
      <c r="BT29" s="65"/>
      <c r="BU29" s="65"/>
      <c r="BV29" s="65"/>
      <c r="BW29" s="65"/>
      <c r="BX29" s="65"/>
      <c r="BY29" s="65"/>
      <c r="BZ29" s="6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4"/>
      <c r="BM30" s="65"/>
      <c r="BN30" s="65"/>
      <c r="BO30" s="65"/>
      <c r="BP30" s="65"/>
      <c r="BQ30" s="65"/>
      <c r="BR30" s="65"/>
      <c r="BS30" s="65"/>
      <c r="BT30" s="65"/>
      <c r="BU30" s="65"/>
      <c r="BV30" s="65"/>
      <c r="BW30" s="65"/>
      <c r="BX30" s="65"/>
      <c r="BY30" s="65"/>
      <c r="BZ30" s="6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4"/>
      <c r="BM31" s="65"/>
      <c r="BN31" s="65"/>
      <c r="BO31" s="65"/>
      <c r="BP31" s="65"/>
      <c r="BQ31" s="65"/>
      <c r="BR31" s="65"/>
      <c r="BS31" s="65"/>
      <c r="BT31" s="65"/>
      <c r="BU31" s="65"/>
      <c r="BV31" s="65"/>
      <c r="BW31" s="65"/>
      <c r="BX31" s="65"/>
      <c r="BY31" s="65"/>
      <c r="BZ31" s="6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4"/>
      <c r="BM32" s="65"/>
      <c r="BN32" s="65"/>
      <c r="BO32" s="65"/>
      <c r="BP32" s="65"/>
      <c r="BQ32" s="65"/>
      <c r="BR32" s="65"/>
      <c r="BS32" s="65"/>
      <c r="BT32" s="65"/>
      <c r="BU32" s="65"/>
      <c r="BV32" s="65"/>
      <c r="BW32" s="65"/>
      <c r="BX32" s="65"/>
      <c r="BY32" s="65"/>
      <c r="BZ32" s="6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4"/>
      <c r="BM33" s="65"/>
      <c r="BN33" s="65"/>
      <c r="BO33" s="65"/>
      <c r="BP33" s="65"/>
      <c r="BQ33" s="65"/>
      <c r="BR33" s="65"/>
      <c r="BS33" s="65"/>
      <c r="BT33" s="65"/>
      <c r="BU33" s="65"/>
      <c r="BV33" s="65"/>
      <c r="BW33" s="65"/>
      <c r="BX33" s="65"/>
      <c r="BY33" s="65"/>
      <c r="BZ33" s="6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4"/>
      <c r="BM34" s="65"/>
      <c r="BN34" s="65"/>
      <c r="BO34" s="65"/>
      <c r="BP34" s="65"/>
      <c r="BQ34" s="65"/>
      <c r="BR34" s="65"/>
      <c r="BS34" s="65"/>
      <c r="BT34" s="65"/>
      <c r="BU34" s="65"/>
      <c r="BV34" s="65"/>
      <c r="BW34" s="65"/>
      <c r="BX34" s="65"/>
      <c r="BY34" s="65"/>
      <c r="BZ34" s="6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4"/>
      <c r="BM35" s="65"/>
      <c r="BN35" s="65"/>
      <c r="BO35" s="65"/>
      <c r="BP35" s="65"/>
      <c r="BQ35" s="65"/>
      <c r="BR35" s="65"/>
      <c r="BS35" s="65"/>
      <c r="BT35" s="65"/>
      <c r="BU35" s="65"/>
      <c r="BV35" s="65"/>
      <c r="BW35" s="65"/>
      <c r="BX35" s="65"/>
      <c r="BY35" s="65"/>
      <c r="BZ35" s="6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4"/>
      <c r="BM36" s="65"/>
      <c r="BN36" s="65"/>
      <c r="BO36" s="65"/>
      <c r="BP36" s="65"/>
      <c r="BQ36" s="65"/>
      <c r="BR36" s="65"/>
      <c r="BS36" s="65"/>
      <c r="BT36" s="65"/>
      <c r="BU36" s="65"/>
      <c r="BV36" s="65"/>
      <c r="BW36" s="65"/>
      <c r="BX36" s="65"/>
      <c r="BY36" s="65"/>
      <c r="BZ36" s="6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4"/>
      <c r="BM37" s="65"/>
      <c r="BN37" s="65"/>
      <c r="BO37" s="65"/>
      <c r="BP37" s="65"/>
      <c r="BQ37" s="65"/>
      <c r="BR37" s="65"/>
      <c r="BS37" s="65"/>
      <c r="BT37" s="65"/>
      <c r="BU37" s="65"/>
      <c r="BV37" s="65"/>
      <c r="BW37" s="65"/>
      <c r="BX37" s="65"/>
      <c r="BY37" s="65"/>
      <c r="BZ37" s="6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4"/>
      <c r="BM38" s="65"/>
      <c r="BN38" s="65"/>
      <c r="BO38" s="65"/>
      <c r="BP38" s="65"/>
      <c r="BQ38" s="65"/>
      <c r="BR38" s="65"/>
      <c r="BS38" s="65"/>
      <c r="BT38" s="65"/>
      <c r="BU38" s="65"/>
      <c r="BV38" s="65"/>
      <c r="BW38" s="65"/>
      <c r="BX38" s="65"/>
      <c r="BY38" s="65"/>
      <c r="BZ38" s="6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4"/>
      <c r="BM39" s="65"/>
      <c r="BN39" s="65"/>
      <c r="BO39" s="65"/>
      <c r="BP39" s="65"/>
      <c r="BQ39" s="65"/>
      <c r="BR39" s="65"/>
      <c r="BS39" s="65"/>
      <c r="BT39" s="65"/>
      <c r="BU39" s="65"/>
      <c r="BV39" s="65"/>
      <c r="BW39" s="65"/>
      <c r="BX39" s="65"/>
      <c r="BY39" s="65"/>
      <c r="BZ39" s="6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4"/>
      <c r="BM40" s="65"/>
      <c r="BN40" s="65"/>
      <c r="BO40" s="65"/>
      <c r="BP40" s="65"/>
      <c r="BQ40" s="65"/>
      <c r="BR40" s="65"/>
      <c r="BS40" s="65"/>
      <c r="BT40" s="65"/>
      <c r="BU40" s="65"/>
      <c r="BV40" s="65"/>
      <c r="BW40" s="65"/>
      <c r="BX40" s="65"/>
      <c r="BY40" s="65"/>
      <c r="BZ40" s="6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4"/>
      <c r="BM41" s="65"/>
      <c r="BN41" s="65"/>
      <c r="BO41" s="65"/>
      <c r="BP41" s="65"/>
      <c r="BQ41" s="65"/>
      <c r="BR41" s="65"/>
      <c r="BS41" s="65"/>
      <c r="BT41" s="65"/>
      <c r="BU41" s="65"/>
      <c r="BV41" s="65"/>
      <c r="BW41" s="65"/>
      <c r="BX41" s="65"/>
      <c r="BY41" s="65"/>
      <c r="BZ41" s="6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4"/>
      <c r="BM42" s="65"/>
      <c r="BN42" s="65"/>
      <c r="BO42" s="65"/>
      <c r="BP42" s="65"/>
      <c r="BQ42" s="65"/>
      <c r="BR42" s="65"/>
      <c r="BS42" s="65"/>
      <c r="BT42" s="65"/>
      <c r="BU42" s="65"/>
      <c r="BV42" s="65"/>
      <c r="BW42" s="65"/>
      <c r="BX42" s="65"/>
      <c r="BY42" s="65"/>
      <c r="BZ42" s="6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4"/>
      <c r="BM43" s="65"/>
      <c r="BN43" s="65"/>
      <c r="BO43" s="65"/>
      <c r="BP43" s="65"/>
      <c r="BQ43" s="65"/>
      <c r="BR43" s="65"/>
      <c r="BS43" s="65"/>
      <c r="BT43" s="65"/>
      <c r="BU43" s="65"/>
      <c r="BV43" s="65"/>
      <c r="BW43" s="65"/>
      <c r="BX43" s="65"/>
      <c r="BY43" s="65"/>
      <c r="BZ43" s="6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7"/>
      <c r="BM44" s="68"/>
      <c r="BN44" s="68"/>
      <c r="BO44" s="68"/>
      <c r="BP44" s="68"/>
      <c r="BQ44" s="68"/>
      <c r="BR44" s="68"/>
      <c r="BS44" s="68"/>
      <c r="BT44" s="68"/>
      <c r="BU44" s="68"/>
      <c r="BV44" s="68"/>
      <c r="BW44" s="68"/>
      <c r="BX44" s="68"/>
      <c r="BY44" s="68"/>
      <c r="BZ44" s="6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108</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109</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【108.69】</v>
      </c>
      <c r="F85" s="26" t="str">
        <f>データ!AT6</f>
        <v>【3.28】</v>
      </c>
      <c r="G85" s="26" t="str">
        <f>データ!BE6</f>
        <v>【69.49】</v>
      </c>
      <c r="H85" s="26" t="str">
        <f>データ!BP6</f>
        <v>【682.78】</v>
      </c>
      <c r="I85" s="26" t="str">
        <f>データ!CA6</f>
        <v>【100.91】</v>
      </c>
      <c r="J85" s="26" t="str">
        <f>データ!CL6</f>
        <v>【136.86】</v>
      </c>
      <c r="K85" s="26" t="str">
        <f>データ!CW6</f>
        <v>【58.98】</v>
      </c>
      <c r="L85" s="26" t="str">
        <f>データ!DH6</f>
        <v>【95.20】</v>
      </c>
      <c r="M85" s="26" t="str">
        <f>データ!DS6</f>
        <v>【38.60】</v>
      </c>
      <c r="N85" s="26" t="str">
        <f>データ!ED6</f>
        <v>【5.64】</v>
      </c>
      <c r="O85" s="26" t="str">
        <f>データ!EO6</f>
        <v>【0.23】</v>
      </c>
    </row>
  </sheetData>
  <sheetProtection algorithmName="SHA-512" hashValue="Nyi/Doqcr5+d9P3nEjjt7VjKxSg31KDrUM35jZ5/nKef7pDWIJND+SV4cTyKRpygwEghMPeEmE9/U7CpvhoY8A==" saltValue="mtGKClcpevKLnrUHb7ixm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82" t="s">
        <v>52</v>
      </c>
      <c r="I3" s="83"/>
      <c r="J3" s="83"/>
      <c r="K3" s="83"/>
      <c r="L3" s="83"/>
      <c r="M3" s="83"/>
      <c r="N3" s="83"/>
      <c r="O3" s="83"/>
      <c r="P3" s="83"/>
      <c r="Q3" s="83"/>
      <c r="R3" s="83"/>
      <c r="S3" s="83"/>
      <c r="T3" s="83"/>
      <c r="U3" s="83"/>
      <c r="V3" s="83"/>
      <c r="W3" s="83"/>
      <c r="X3" s="84"/>
      <c r="Y3" s="88" t="s">
        <v>53</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54</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8" x14ac:dyDescent="0.15">
      <c r="A4" s="28" t="s">
        <v>55</v>
      </c>
      <c r="B4" s="30"/>
      <c r="C4" s="30"/>
      <c r="D4" s="30"/>
      <c r="E4" s="30"/>
      <c r="F4" s="30"/>
      <c r="G4" s="30"/>
      <c r="H4" s="85"/>
      <c r="I4" s="86"/>
      <c r="J4" s="86"/>
      <c r="K4" s="86"/>
      <c r="L4" s="86"/>
      <c r="M4" s="86"/>
      <c r="N4" s="86"/>
      <c r="O4" s="86"/>
      <c r="P4" s="86"/>
      <c r="Q4" s="86"/>
      <c r="R4" s="86"/>
      <c r="S4" s="86"/>
      <c r="T4" s="86"/>
      <c r="U4" s="86"/>
      <c r="V4" s="86"/>
      <c r="W4" s="86"/>
      <c r="X4" s="87"/>
      <c r="Y4" s="81" t="s">
        <v>56</v>
      </c>
      <c r="Z4" s="81"/>
      <c r="AA4" s="81"/>
      <c r="AB4" s="81"/>
      <c r="AC4" s="81"/>
      <c r="AD4" s="81"/>
      <c r="AE4" s="81"/>
      <c r="AF4" s="81"/>
      <c r="AG4" s="81"/>
      <c r="AH4" s="81"/>
      <c r="AI4" s="81"/>
      <c r="AJ4" s="81" t="s">
        <v>57</v>
      </c>
      <c r="AK4" s="81"/>
      <c r="AL4" s="81"/>
      <c r="AM4" s="81"/>
      <c r="AN4" s="81"/>
      <c r="AO4" s="81"/>
      <c r="AP4" s="81"/>
      <c r="AQ4" s="81"/>
      <c r="AR4" s="81"/>
      <c r="AS4" s="81"/>
      <c r="AT4" s="81"/>
      <c r="AU4" s="81" t="s">
        <v>58</v>
      </c>
      <c r="AV4" s="81"/>
      <c r="AW4" s="81"/>
      <c r="AX4" s="81"/>
      <c r="AY4" s="81"/>
      <c r="AZ4" s="81"/>
      <c r="BA4" s="81"/>
      <c r="BB4" s="81"/>
      <c r="BC4" s="81"/>
      <c r="BD4" s="81"/>
      <c r="BE4" s="81"/>
      <c r="BF4" s="81" t="s">
        <v>59</v>
      </c>
      <c r="BG4" s="81"/>
      <c r="BH4" s="81"/>
      <c r="BI4" s="81"/>
      <c r="BJ4" s="81"/>
      <c r="BK4" s="81"/>
      <c r="BL4" s="81"/>
      <c r="BM4" s="81"/>
      <c r="BN4" s="81"/>
      <c r="BO4" s="81"/>
      <c r="BP4" s="81"/>
      <c r="BQ4" s="81" t="s">
        <v>60</v>
      </c>
      <c r="BR4" s="81"/>
      <c r="BS4" s="81"/>
      <c r="BT4" s="81"/>
      <c r="BU4" s="81"/>
      <c r="BV4" s="81"/>
      <c r="BW4" s="81"/>
      <c r="BX4" s="81"/>
      <c r="BY4" s="81"/>
      <c r="BZ4" s="81"/>
      <c r="CA4" s="81"/>
      <c r="CB4" s="81" t="s">
        <v>61</v>
      </c>
      <c r="CC4" s="81"/>
      <c r="CD4" s="81"/>
      <c r="CE4" s="81"/>
      <c r="CF4" s="81"/>
      <c r="CG4" s="81"/>
      <c r="CH4" s="81"/>
      <c r="CI4" s="81"/>
      <c r="CJ4" s="81"/>
      <c r="CK4" s="81"/>
      <c r="CL4" s="81"/>
      <c r="CM4" s="81" t="s">
        <v>62</v>
      </c>
      <c r="CN4" s="81"/>
      <c r="CO4" s="81"/>
      <c r="CP4" s="81"/>
      <c r="CQ4" s="81"/>
      <c r="CR4" s="81"/>
      <c r="CS4" s="81"/>
      <c r="CT4" s="81"/>
      <c r="CU4" s="81"/>
      <c r="CV4" s="81"/>
      <c r="CW4" s="81"/>
      <c r="CX4" s="81" t="s">
        <v>63</v>
      </c>
      <c r="CY4" s="81"/>
      <c r="CZ4" s="81"/>
      <c r="DA4" s="81"/>
      <c r="DB4" s="81"/>
      <c r="DC4" s="81"/>
      <c r="DD4" s="81"/>
      <c r="DE4" s="81"/>
      <c r="DF4" s="81"/>
      <c r="DG4" s="81"/>
      <c r="DH4" s="81"/>
      <c r="DI4" s="81" t="s">
        <v>64</v>
      </c>
      <c r="DJ4" s="81"/>
      <c r="DK4" s="81"/>
      <c r="DL4" s="81"/>
      <c r="DM4" s="81"/>
      <c r="DN4" s="81"/>
      <c r="DO4" s="81"/>
      <c r="DP4" s="81"/>
      <c r="DQ4" s="81"/>
      <c r="DR4" s="81"/>
      <c r="DS4" s="81"/>
      <c r="DT4" s="81" t="s">
        <v>65</v>
      </c>
      <c r="DU4" s="81"/>
      <c r="DV4" s="81"/>
      <c r="DW4" s="81"/>
      <c r="DX4" s="81"/>
      <c r="DY4" s="81"/>
      <c r="DZ4" s="81"/>
      <c r="EA4" s="81"/>
      <c r="EB4" s="81"/>
      <c r="EC4" s="81"/>
      <c r="ED4" s="81"/>
      <c r="EE4" s="81" t="s">
        <v>66</v>
      </c>
      <c r="EF4" s="81"/>
      <c r="EG4" s="81"/>
      <c r="EH4" s="81"/>
      <c r="EI4" s="81"/>
      <c r="EJ4" s="81"/>
      <c r="EK4" s="81"/>
      <c r="EL4" s="81"/>
      <c r="EM4" s="81"/>
      <c r="EN4" s="81"/>
      <c r="EO4" s="81"/>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2018</v>
      </c>
      <c r="C6" s="33">
        <f t="shared" ref="C6:X6" si="3">C7</f>
        <v>112143</v>
      </c>
      <c r="D6" s="33">
        <f t="shared" si="3"/>
        <v>46</v>
      </c>
      <c r="E6" s="33">
        <f t="shared" si="3"/>
        <v>17</v>
      </c>
      <c r="F6" s="33">
        <f t="shared" si="3"/>
        <v>1</v>
      </c>
      <c r="G6" s="33">
        <f t="shared" si="3"/>
        <v>0</v>
      </c>
      <c r="H6" s="33" t="str">
        <f t="shared" si="3"/>
        <v>埼玉県　春日部市</v>
      </c>
      <c r="I6" s="33" t="str">
        <f t="shared" si="3"/>
        <v>法適用</v>
      </c>
      <c r="J6" s="33" t="str">
        <f t="shared" si="3"/>
        <v>下水道事業</v>
      </c>
      <c r="K6" s="33" t="str">
        <f t="shared" si="3"/>
        <v>公共下水道</v>
      </c>
      <c r="L6" s="33" t="str">
        <f t="shared" si="3"/>
        <v>Ab</v>
      </c>
      <c r="M6" s="33" t="str">
        <f t="shared" si="3"/>
        <v>非設置</v>
      </c>
      <c r="N6" s="34" t="str">
        <f t="shared" si="3"/>
        <v>-</v>
      </c>
      <c r="O6" s="34">
        <f t="shared" si="3"/>
        <v>43.66</v>
      </c>
      <c r="P6" s="34">
        <f t="shared" si="3"/>
        <v>88.11</v>
      </c>
      <c r="Q6" s="34">
        <f t="shared" si="3"/>
        <v>90.45</v>
      </c>
      <c r="R6" s="34">
        <f t="shared" si="3"/>
        <v>2333</v>
      </c>
      <c r="S6" s="34">
        <f t="shared" si="3"/>
        <v>234598</v>
      </c>
      <c r="T6" s="34">
        <f t="shared" si="3"/>
        <v>66</v>
      </c>
      <c r="U6" s="34">
        <f t="shared" si="3"/>
        <v>3554.52</v>
      </c>
      <c r="V6" s="34">
        <f t="shared" si="3"/>
        <v>206387</v>
      </c>
      <c r="W6" s="34">
        <f t="shared" si="3"/>
        <v>22.41</v>
      </c>
      <c r="X6" s="34">
        <f t="shared" si="3"/>
        <v>9209.59</v>
      </c>
      <c r="Y6" s="35">
        <f>IF(Y7="",NA(),Y7)</f>
        <v>99.5</v>
      </c>
      <c r="Z6" s="35">
        <f t="shared" ref="Z6:AH6" si="4">IF(Z7="",NA(),Z7)</f>
        <v>114.17</v>
      </c>
      <c r="AA6" s="35">
        <f t="shared" si="4"/>
        <v>114.4</v>
      </c>
      <c r="AB6" s="35">
        <f t="shared" si="4"/>
        <v>113.54</v>
      </c>
      <c r="AC6" s="35">
        <f t="shared" si="4"/>
        <v>105.32</v>
      </c>
      <c r="AD6" s="35">
        <f t="shared" si="4"/>
        <v>104.63</v>
      </c>
      <c r="AE6" s="35">
        <f t="shared" si="4"/>
        <v>105.91</v>
      </c>
      <c r="AF6" s="35">
        <f t="shared" si="4"/>
        <v>106.96</v>
      </c>
      <c r="AG6" s="35">
        <f t="shared" si="4"/>
        <v>106.55</v>
      </c>
      <c r="AH6" s="35">
        <f t="shared" si="4"/>
        <v>106.78</v>
      </c>
      <c r="AI6" s="34" t="str">
        <f>IF(AI7="","",IF(AI7="-","【-】","【"&amp;SUBSTITUTE(TEXT(AI7,"#,##0.00"),"-","△")&amp;"】"))</f>
        <v>【108.69】</v>
      </c>
      <c r="AJ6" s="35">
        <f>IF(AJ7="",NA(),AJ7)</f>
        <v>0.78</v>
      </c>
      <c r="AK6" s="34">
        <f t="shared" ref="AK6:AS6" si="5">IF(AK7="",NA(),AK7)</f>
        <v>0</v>
      </c>
      <c r="AL6" s="34">
        <f t="shared" si="5"/>
        <v>0</v>
      </c>
      <c r="AM6" s="34">
        <f t="shared" si="5"/>
        <v>0</v>
      </c>
      <c r="AN6" s="34">
        <f t="shared" si="5"/>
        <v>0</v>
      </c>
      <c r="AO6" s="35">
        <f t="shared" si="5"/>
        <v>0.1</v>
      </c>
      <c r="AP6" s="34">
        <f t="shared" si="5"/>
        <v>0</v>
      </c>
      <c r="AQ6" s="34">
        <f t="shared" si="5"/>
        <v>0</v>
      </c>
      <c r="AR6" s="35">
        <f t="shared" si="5"/>
        <v>0.41</v>
      </c>
      <c r="AS6" s="35">
        <f t="shared" si="5"/>
        <v>0.19</v>
      </c>
      <c r="AT6" s="34" t="str">
        <f>IF(AT7="","",IF(AT7="-","【-】","【"&amp;SUBSTITUTE(TEXT(AT7,"#,##0.00"),"-","△")&amp;"】"))</f>
        <v>【3.28】</v>
      </c>
      <c r="AU6" s="35">
        <f>IF(AU7="",NA(),AU7)</f>
        <v>20.95</v>
      </c>
      <c r="AV6" s="35">
        <f t="shared" ref="AV6:BD6" si="6">IF(AV7="",NA(),AV7)</f>
        <v>27.98</v>
      </c>
      <c r="AW6" s="35">
        <f t="shared" si="6"/>
        <v>36.53</v>
      </c>
      <c r="AX6" s="35">
        <f t="shared" si="6"/>
        <v>44.86</v>
      </c>
      <c r="AY6" s="35">
        <f t="shared" si="6"/>
        <v>46.61</v>
      </c>
      <c r="AZ6" s="35">
        <f t="shared" si="6"/>
        <v>72.66</v>
      </c>
      <c r="BA6" s="35">
        <f t="shared" si="6"/>
        <v>66.900000000000006</v>
      </c>
      <c r="BB6" s="35">
        <f t="shared" si="6"/>
        <v>72.739999999999995</v>
      </c>
      <c r="BC6" s="35">
        <f t="shared" si="6"/>
        <v>83.46</v>
      </c>
      <c r="BD6" s="35">
        <f t="shared" si="6"/>
        <v>80.64</v>
      </c>
      <c r="BE6" s="34" t="str">
        <f>IF(BE7="","",IF(BE7="-","【-】","【"&amp;SUBSTITUTE(TEXT(BE7,"#,##0.00"),"-","△")&amp;"】"))</f>
        <v>【69.49】</v>
      </c>
      <c r="BF6" s="35">
        <f>IF(BF7="",NA(),BF7)</f>
        <v>1226.5999999999999</v>
      </c>
      <c r="BG6" s="35">
        <f t="shared" ref="BG6:BO6" si="7">IF(BG7="",NA(),BG7)</f>
        <v>1180.76</v>
      </c>
      <c r="BH6" s="35">
        <f t="shared" si="7"/>
        <v>1021.3</v>
      </c>
      <c r="BI6" s="35">
        <f t="shared" si="7"/>
        <v>1238.3</v>
      </c>
      <c r="BJ6" s="35">
        <f t="shared" si="7"/>
        <v>1281.24</v>
      </c>
      <c r="BK6" s="35">
        <f t="shared" si="7"/>
        <v>607.52</v>
      </c>
      <c r="BL6" s="35">
        <f t="shared" si="7"/>
        <v>643.19000000000005</v>
      </c>
      <c r="BM6" s="35">
        <f t="shared" si="7"/>
        <v>596.44000000000005</v>
      </c>
      <c r="BN6" s="35">
        <f t="shared" si="7"/>
        <v>612.6</v>
      </c>
      <c r="BO6" s="35">
        <f t="shared" si="7"/>
        <v>606.79999999999995</v>
      </c>
      <c r="BP6" s="34" t="str">
        <f>IF(BP7="","",IF(BP7="-","【-】","【"&amp;SUBSTITUTE(TEXT(BP7,"#,##0.00"),"-","△")&amp;"】"))</f>
        <v>【682.78】</v>
      </c>
      <c r="BQ6" s="35">
        <f>IF(BQ7="",NA(),BQ7)</f>
        <v>80.88</v>
      </c>
      <c r="BR6" s="35">
        <f t="shared" ref="BR6:BZ6" si="8">IF(BR7="",NA(),BR7)</f>
        <v>83.45</v>
      </c>
      <c r="BS6" s="35">
        <f t="shared" si="8"/>
        <v>77.98</v>
      </c>
      <c r="BT6" s="35">
        <f t="shared" si="8"/>
        <v>81.7</v>
      </c>
      <c r="BU6" s="35">
        <f t="shared" si="8"/>
        <v>83.43</v>
      </c>
      <c r="BV6" s="35">
        <f t="shared" si="8"/>
        <v>96.91</v>
      </c>
      <c r="BW6" s="35">
        <f t="shared" si="8"/>
        <v>101.54</v>
      </c>
      <c r="BX6" s="35">
        <f t="shared" si="8"/>
        <v>102.42</v>
      </c>
      <c r="BY6" s="35">
        <f t="shared" si="8"/>
        <v>100.97</v>
      </c>
      <c r="BZ6" s="35">
        <f t="shared" si="8"/>
        <v>101.84</v>
      </c>
      <c r="CA6" s="34" t="str">
        <f>IF(CA7="","",IF(CA7="-","【-】","【"&amp;SUBSTITUTE(TEXT(CA7,"#,##0.00"),"-","△")&amp;"】"))</f>
        <v>【100.91】</v>
      </c>
      <c r="CB6" s="35">
        <f>IF(CB7="",NA(),CB7)</f>
        <v>130.22</v>
      </c>
      <c r="CC6" s="35">
        <f t="shared" ref="CC6:CK6" si="9">IF(CC7="",NA(),CC7)</f>
        <v>126.3</v>
      </c>
      <c r="CD6" s="35">
        <f t="shared" si="9"/>
        <v>150</v>
      </c>
      <c r="CE6" s="35">
        <f t="shared" si="9"/>
        <v>154.5</v>
      </c>
      <c r="CF6" s="35">
        <f t="shared" si="9"/>
        <v>151.31</v>
      </c>
      <c r="CG6" s="35">
        <f t="shared" si="9"/>
        <v>120.5</v>
      </c>
      <c r="CH6" s="35">
        <f t="shared" si="9"/>
        <v>116.15</v>
      </c>
      <c r="CI6" s="35">
        <f t="shared" si="9"/>
        <v>116.2</v>
      </c>
      <c r="CJ6" s="35">
        <f t="shared" si="9"/>
        <v>118.78</v>
      </c>
      <c r="CK6" s="35">
        <f t="shared" si="9"/>
        <v>119.39</v>
      </c>
      <c r="CL6" s="34" t="str">
        <f>IF(CL7="","",IF(CL7="-","【-】","【"&amp;SUBSTITUTE(TEXT(CL7,"#,##0.00"),"-","△")&amp;"】"))</f>
        <v>【136.86】</v>
      </c>
      <c r="CM6" s="35" t="str">
        <f>IF(CM7="",NA(),CM7)</f>
        <v>-</v>
      </c>
      <c r="CN6" s="35" t="str">
        <f t="shared" ref="CN6:CV6" si="10">IF(CN7="",NA(),CN7)</f>
        <v>-</v>
      </c>
      <c r="CO6" s="35" t="str">
        <f t="shared" si="10"/>
        <v>-</v>
      </c>
      <c r="CP6" s="35" t="str">
        <f t="shared" si="10"/>
        <v>-</v>
      </c>
      <c r="CQ6" s="35" t="str">
        <f t="shared" si="10"/>
        <v>-</v>
      </c>
      <c r="CR6" s="35">
        <f t="shared" si="10"/>
        <v>69.95</v>
      </c>
      <c r="CS6" s="35">
        <f t="shared" si="10"/>
        <v>72.239999999999995</v>
      </c>
      <c r="CT6" s="35">
        <f t="shared" si="10"/>
        <v>69.23</v>
      </c>
      <c r="CU6" s="35">
        <f t="shared" si="10"/>
        <v>70.37</v>
      </c>
      <c r="CV6" s="35">
        <f t="shared" si="10"/>
        <v>68.3</v>
      </c>
      <c r="CW6" s="34" t="str">
        <f>IF(CW7="","",IF(CW7="-","【-】","【"&amp;SUBSTITUTE(TEXT(CW7,"#,##0.00"),"-","△")&amp;"】"))</f>
        <v>【58.98】</v>
      </c>
      <c r="CX6" s="35">
        <f>IF(CX7="",NA(),CX7)</f>
        <v>94.73</v>
      </c>
      <c r="CY6" s="35">
        <f t="shared" ref="CY6:DG6" si="11">IF(CY7="",NA(),CY7)</f>
        <v>94.34</v>
      </c>
      <c r="CZ6" s="35">
        <f t="shared" si="11"/>
        <v>94.46</v>
      </c>
      <c r="DA6" s="35">
        <f t="shared" si="11"/>
        <v>96.3</v>
      </c>
      <c r="DB6" s="35">
        <f t="shared" si="11"/>
        <v>96.43</v>
      </c>
      <c r="DC6" s="35">
        <f t="shared" si="11"/>
        <v>96.69</v>
      </c>
      <c r="DD6" s="35">
        <f t="shared" si="11"/>
        <v>96.84</v>
      </c>
      <c r="DE6" s="35">
        <f t="shared" si="11"/>
        <v>96.84</v>
      </c>
      <c r="DF6" s="35">
        <f t="shared" si="11"/>
        <v>96.75</v>
      </c>
      <c r="DG6" s="35">
        <f t="shared" si="11"/>
        <v>96.78</v>
      </c>
      <c r="DH6" s="34" t="str">
        <f>IF(DH7="","",IF(DH7="-","【-】","【"&amp;SUBSTITUTE(TEXT(DH7,"#,##0.00"),"-","△")&amp;"】"))</f>
        <v>【95.20】</v>
      </c>
      <c r="DI6" s="35">
        <f>IF(DI7="",NA(),DI7)</f>
        <v>5.94</v>
      </c>
      <c r="DJ6" s="35">
        <f t="shared" ref="DJ6:DR6" si="12">IF(DJ7="",NA(),DJ7)</f>
        <v>8.77</v>
      </c>
      <c r="DK6" s="35">
        <f t="shared" si="12"/>
        <v>11.5</v>
      </c>
      <c r="DL6" s="35">
        <f t="shared" si="12"/>
        <v>14.04</v>
      </c>
      <c r="DM6" s="35">
        <f t="shared" si="12"/>
        <v>16.690000000000001</v>
      </c>
      <c r="DN6" s="35">
        <f t="shared" si="12"/>
        <v>25.54</v>
      </c>
      <c r="DO6" s="35">
        <f t="shared" si="12"/>
        <v>22.87</v>
      </c>
      <c r="DP6" s="35">
        <f t="shared" si="12"/>
        <v>28.42</v>
      </c>
      <c r="DQ6" s="35">
        <f t="shared" si="12"/>
        <v>28.24</v>
      </c>
      <c r="DR6" s="35">
        <f t="shared" si="12"/>
        <v>29.38</v>
      </c>
      <c r="DS6" s="34" t="str">
        <f>IF(DS7="","",IF(DS7="-","【-】","【"&amp;SUBSTITUTE(TEXT(DS7,"#,##0.00"),"-","△")&amp;"】"))</f>
        <v>【38.60】</v>
      </c>
      <c r="DT6" s="34">
        <f>IF(DT7="",NA(),DT7)</f>
        <v>0</v>
      </c>
      <c r="DU6" s="34">
        <f t="shared" ref="DU6:EC6" si="13">IF(DU7="",NA(),DU7)</f>
        <v>0</v>
      </c>
      <c r="DV6" s="34">
        <f t="shared" si="13"/>
        <v>0</v>
      </c>
      <c r="DW6" s="34">
        <f t="shared" si="13"/>
        <v>0</v>
      </c>
      <c r="DX6" s="34">
        <f t="shared" si="13"/>
        <v>0</v>
      </c>
      <c r="DY6" s="35">
        <f t="shared" si="13"/>
        <v>1.39</v>
      </c>
      <c r="DZ6" s="35">
        <f t="shared" si="13"/>
        <v>1.2</v>
      </c>
      <c r="EA6" s="35">
        <f t="shared" si="13"/>
        <v>3.01</v>
      </c>
      <c r="EB6" s="35">
        <f t="shared" si="13"/>
        <v>3.67</v>
      </c>
      <c r="EC6" s="35">
        <f t="shared" si="13"/>
        <v>3.45</v>
      </c>
      <c r="ED6" s="34" t="str">
        <f>IF(ED7="","",IF(ED7="-","【-】","【"&amp;SUBSTITUTE(TEXT(ED7,"#,##0.00"),"-","△")&amp;"】"))</f>
        <v>【5.64】</v>
      </c>
      <c r="EE6" s="35">
        <f>IF(EE7="",NA(),EE7)</f>
        <v>0.02</v>
      </c>
      <c r="EF6" s="35">
        <f t="shared" ref="EF6:EN6" si="14">IF(EF7="",NA(),EF7)</f>
        <v>0.02</v>
      </c>
      <c r="EG6" s="35">
        <f t="shared" si="14"/>
        <v>0.01</v>
      </c>
      <c r="EH6" s="35">
        <f t="shared" si="14"/>
        <v>0.02</v>
      </c>
      <c r="EI6" s="35">
        <f t="shared" si="14"/>
        <v>0.02</v>
      </c>
      <c r="EJ6" s="35">
        <f t="shared" si="14"/>
        <v>0.1</v>
      </c>
      <c r="EK6" s="35">
        <f t="shared" si="14"/>
        <v>0.11</v>
      </c>
      <c r="EL6" s="35">
        <f t="shared" si="14"/>
        <v>0.13</v>
      </c>
      <c r="EM6" s="35">
        <f t="shared" si="14"/>
        <v>0.1</v>
      </c>
      <c r="EN6" s="35">
        <f t="shared" si="14"/>
        <v>0.12</v>
      </c>
      <c r="EO6" s="34" t="str">
        <f>IF(EO7="","",IF(EO7="-","【-】","【"&amp;SUBSTITUTE(TEXT(EO7,"#,##0.00"),"-","△")&amp;"】"))</f>
        <v>【0.23】</v>
      </c>
    </row>
    <row r="7" spans="1:148" s="36" customFormat="1" x14ac:dyDescent="0.15">
      <c r="A7" s="28"/>
      <c r="B7" s="37">
        <v>2018</v>
      </c>
      <c r="C7" s="37">
        <v>112143</v>
      </c>
      <c r="D7" s="37">
        <v>46</v>
      </c>
      <c r="E7" s="37">
        <v>17</v>
      </c>
      <c r="F7" s="37">
        <v>1</v>
      </c>
      <c r="G7" s="37">
        <v>0</v>
      </c>
      <c r="H7" s="37" t="s">
        <v>96</v>
      </c>
      <c r="I7" s="37" t="s">
        <v>97</v>
      </c>
      <c r="J7" s="37" t="s">
        <v>98</v>
      </c>
      <c r="K7" s="37" t="s">
        <v>99</v>
      </c>
      <c r="L7" s="37" t="s">
        <v>100</v>
      </c>
      <c r="M7" s="37" t="s">
        <v>101</v>
      </c>
      <c r="N7" s="38" t="s">
        <v>102</v>
      </c>
      <c r="O7" s="38">
        <v>43.66</v>
      </c>
      <c r="P7" s="38">
        <v>88.11</v>
      </c>
      <c r="Q7" s="38">
        <v>90.45</v>
      </c>
      <c r="R7" s="38">
        <v>2333</v>
      </c>
      <c r="S7" s="38">
        <v>234598</v>
      </c>
      <c r="T7" s="38">
        <v>66</v>
      </c>
      <c r="U7" s="38">
        <v>3554.52</v>
      </c>
      <c r="V7" s="38">
        <v>206387</v>
      </c>
      <c r="W7" s="38">
        <v>22.41</v>
      </c>
      <c r="X7" s="38">
        <v>9209.59</v>
      </c>
      <c r="Y7" s="38">
        <v>99.5</v>
      </c>
      <c r="Z7" s="38">
        <v>114.17</v>
      </c>
      <c r="AA7" s="38">
        <v>114.4</v>
      </c>
      <c r="AB7" s="38">
        <v>113.54</v>
      </c>
      <c r="AC7" s="38">
        <v>105.32</v>
      </c>
      <c r="AD7" s="38">
        <v>104.63</v>
      </c>
      <c r="AE7" s="38">
        <v>105.91</v>
      </c>
      <c r="AF7" s="38">
        <v>106.96</v>
      </c>
      <c r="AG7" s="38">
        <v>106.55</v>
      </c>
      <c r="AH7" s="38">
        <v>106.78</v>
      </c>
      <c r="AI7" s="38">
        <v>108.69</v>
      </c>
      <c r="AJ7" s="38">
        <v>0.78</v>
      </c>
      <c r="AK7" s="38">
        <v>0</v>
      </c>
      <c r="AL7" s="38">
        <v>0</v>
      </c>
      <c r="AM7" s="38">
        <v>0</v>
      </c>
      <c r="AN7" s="38">
        <v>0</v>
      </c>
      <c r="AO7" s="38">
        <v>0.1</v>
      </c>
      <c r="AP7" s="38">
        <v>0</v>
      </c>
      <c r="AQ7" s="38">
        <v>0</v>
      </c>
      <c r="AR7" s="38">
        <v>0.41</v>
      </c>
      <c r="AS7" s="38">
        <v>0.19</v>
      </c>
      <c r="AT7" s="38">
        <v>3.28</v>
      </c>
      <c r="AU7" s="38">
        <v>20.95</v>
      </c>
      <c r="AV7" s="38">
        <v>27.98</v>
      </c>
      <c r="AW7" s="38">
        <v>36.53</v>
      </c>
      <c r="AX7" s="38">
        <v>44.86</v>
      </c>
      <c r="AY7" s="38">
        <v>46.61</v>
      </c>
      <c r="AZ7" s="38">
        <v>72.66</v>
      </c>
      <c r="BA7" s="38">
        <v>66.900000000000006</v>
      </c>
      <c r="BB7" s="38">
        <v>72.739999999999995</v>
      </c>
      <c r="BC7" s="38">
        <v>83.46</v>
      </c>
      <c r="BD7" s="38">
        <v>80.64</v>
      </c>
      <c r="BE7" s="38">
        <v>69.489999999999995</v>
      </c>
      <c r="BF7" s="38">
        <v>1226.5999999999999</v>
      </c>
      <c r="BG7" s="38">
        <v>1180.76</v>
      </c>
      <c r="BH7" s="38">
        <v>1021.3</v>
      </c>
      <c r="BI7" s="38">
        <v>1238.3</v>
      </c>
      <c r="BJ7" s="38">
        <v>1281.24</v>
      </c>
      <c r="BK7" s="38">
        <v>607.52</v>
      </c>
      <c r="BL7" s="38">
        <v>643.19000000000005</v>
      </c>
      <c r="BM7" s="38">
        <v>596.44000000000005</v>
      </c>
      <c r="BN7" s="38">
        <v>612.6</v>
      </c>
      <c r="BO7" s="38">
        <v>606.79999999999995</v>
      </c>
      <c r="BP7" s="38">
        <v>682.78</v>
      </c>
      <c r="BQ7" s="38">
        <v>80.88</v>
      </c>
      <c r="BR7" s="38">
        <v>83.45</v>
      </c>
      <c r="BS7" s="38">
        <v>77.98</v>
      </c>
      <c r="BT7" s="38">
        <v>81.7</v>
      </c>
      <c r="BU7" s="38">
        <v>83.43</v>
      </c>
      <c r="BV7" s="38">
        <v>96.91</v>
      </c>
      <c r="BW7" s="38">
        <v>101.54</v>
      </c>
      <c r="BX7" s="38">
        <v>102.42</v>
      </c>
      <c r="BY7" s="38">
        <v>100.97</v>
      </c>
      <c r="BZ7" s="38">
        <v>101.84</v>
      </c>
      <c r="CA7" s="38">
        <v>100.91</v>
      </c>
      <c r="CB7" s="38">
        <v>130.22</v>
      </c>
      <c r="CC7" s="38">
        <v>126.3</v>
      </c>
      <c r="CD7" s="38">
        <v>150</v>
      </c>
      <c r="CE7" s="38">
        <v>154.5</v>
      </c>
      <c r="CF7" s="38">
        <v>151.31</v>
      </c>
      <c r="CG7" s="38">
        <v>120.5</v>
      </c>
      <c r="CH7" s="38">
        <v>116.15</v>
      </c>
      <c r="CI7" s="38">
        <v>116.2</v>
      </c>
      <c r="CJ7" s="38">
        <v>118.78</v>
      </c>
      <c r="CK7" s="38">
        <v>119.39</v>
      </c>
      <c r="CL7" s="38">
        <v>136.86000000000001</v>
      </c>
      <c r="CM7" s="38" t="s">
        <v>102</v>
      </c>
      <c r="CN7" s="38" t="s">
        <v>102</v>
      </c>
      <c r="CO7" s="38" t="s">
        <v>102</v>
      </c>
      <c r="CP7" s="38" t="s">
        <v>102</v>
      </c>
      <c r="CQ7" s="38" t="s">
        <v>102</v>
      </c>
      <c r="CR7" s="38">
        <v>69.95</v>
      </c>
      <c r="CS7" s="38">
        <v>72.239999999999995</v>
      </c>
      <c r="CT7" s="38">
        <v>69.23</v>
      </c>
      <c r="CU7" s="38">
        <v>70.37</v>
      </c>
      <c r="CV7" s="38">
        <v>68.3</v>
      </c>
      <c r="CW7" s="38">
        <v>58.98</v>
      </c>
      <c r="CX7" s="38">
        <v>94.73</v>
      </c>
      <c r="CY7" s="38">
        <v>94.34</v>
      </c>
      <c r="CZ7" s="38">
        <v>94.46</v>
      </c>
      <c r="DA7" s="38">
        <v>96.3</v>
      </c>
      <c r="DB7" s="38">
        <v>96.43</v>
      </c>
      <c r="DC7" s="38">
        <v>96.69</v>
      </c>
      <c r="DD7" s="38">
        <v>96.84</v>
      </c>
      <c r="DE7" s="38">
        <v>96.84</v>
      </c>
      <c r="DF7" s="38">
        <v>96.75</v>
      </c>
      <c r="DG7" s="38">
        <v>96.78</v>
      </c>
      <c r="DH7" s="38">
        <v>95.2</v>
      </c>
      <c r="DI7" s="38">
        <v>5.94</v>
      </c>
      <c r="DJ7" s="38">
        <v>8.77</v>
      </c>
      <c r="DK7" s="38">
        <v>11.5</v>
      </c>
      <c r="DL7" s="38">
        <v>14.04</v>
      </c>
      <c r="DM7" s="38">
        <v>16.690000000000001</v>
      </c>
      <c r="DN7" s="38">
        <v>25.54</v>
      </c>
      <c r="DO7" s="38">
        <v>22.87</v>
      </c>
      <c r="DP7" s="38">
        <v>28.42</v>
      </c>
      <c r="DQ7" s="38">
        <v>28.24</v>
      </c>
      <c r="DR7" s="38">
        <v>29.38</v>
      </c>
      <c r="DS7" s="38">
        <v>38.6</v>
      </c>
      <c r="DT7" s="38">
        <v>0</v>
      </c>
      <c r="DU7" s="38">
        <v>0</v>
      </c>
      <c r="DV7" s="38">
        <v>0</v>
      </c>
      <c r="DW7" s="38">
        <v>0</v>
      </c>
      <c r="DX7" s="38">
        <v>0</v>
      </c>
      <c r="DY7" s="38">
        <v>1.39</v>
      </c>
      <c r="DZ7" s="38">
        <v>1.2</v>
      </c>
      <c r="EA7" s="38">
        <v>3.01</v>
      </c>
      <c r="EB7" s="38">
        <v>3.67</v>
      </c>
      <c r="EC7" s="38">
        <v>3.45</v>
      </c>
      <c r="ED7" s="38">
        <v>5.64</v>
      </c>
      <c r="EE7" s="38">
        <v>0.02</v>
      </c>
      <c r="EF7" s="38">
        <v>0.02</v>
      </c>
      <c r="EG7" s="38">
        <v>0.01</v>
      </c>
      <c r="EH7" s="38">
        <v>0.02</v>
      </c>
      <c r="EI7" s="38">
        <v>0.02</v>
      </c>
      <c r="EJ7" s="38">
        <v>0.1</v>
      </c>
      <c r="EK7" s="38">
        <v>0.11</v>
      </c>
      <c r="EL7" s="38">
        <v>0.13</v>
      </c>
      <c r="EM7" s="38">
        <v>0.1</v>
      </c>
      <c r="EN7" s="38">
        <v>0.12</v>
      </c>
      <c r="EO7" s="38">
        <v>0.23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dcterms:created xsi:type="dcterms:W3CDTF">2019-12-05T04:43:11Z</dcterms:created>
  <dcterms:modified xsi:type="dcterms:W3CDTF">2020-01-31T07:55:16Z</dcterms:modified>
  <cp:category/>
</cp:coreProperties>
</file>