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異動データ\31\経営分析\"/>
    </mc:Choice>
  </mc:AlternateContent>
  <workbookProtection workbookAlgorithmName="SHA-512" workbookHashValue="2vNjOOqH3FYBpGnfLfmkdk/wWWWhVm9+k1vluON3buYcW0bzUAZwYwvZTfrXDvVyHkulANNELsoTHFwiSizuuw==" workbookSaltValue="kesKfCWKgnTYlI98w4CP1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<sst xmlns="http://schemas.openxmlformats.org/spreadsheetml/2006/main" count="220" uniqueCount="108">
  <si>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</si>
  <si>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</si>
  <si>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</si>
  <si>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</si>
  <si>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</si>
  <si>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</si>
  <si>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</si>
  <si>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</si>
  <si>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</si>
  <si>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</si>
  <si>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</si>
  <si>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</si>
  <si>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</si>
  <si>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</si>
  <si>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</si>
  <si>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</si>
  <si>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</si>
  <si>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</si>
  <si>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</si>
  <si>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</si>
  <si>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</si>
  <si>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</si>
  <si>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</si>
  <si>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</si>
  <si>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</si>
  <si>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</si>
  <si>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</si>
  <si>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</si>
  <si>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</si>
  <si>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</si>
  <si>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</si>
  <si>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</si>
  <si>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</si>
  <si>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</si>
  <si>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</si>
  <si>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</si>
  <si>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</si>
  <si>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</si>
  <si>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</si>
  <si>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</si>
  <si>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</si>
  <si>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</si>
  <si>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</si>
  <si>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</si>
  <si>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</si>
  <si>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</si>
  <si>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</si>
  <si>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</si>
  <si>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</si>
  <si>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</si>
  <si>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</si>
  <si>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</si>
  <si>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</si>
  <si>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</si>
  <si>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</si>
  <si>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</si>
  <si>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</si>
  <si>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</si>
  <si>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</si>
  <si>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</si>
  <si>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</si>
  <si>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</si>
  <si>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</si>
  <si>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</si>
  <si>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</si>
  <si>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</si>
  <si>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</si>
  <si>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</si>
  <si>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</si>
  <si>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</si>
  <si>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</si>
  <si>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</si>
  <si>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</si>
  <si>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</si>
  <si>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</si>
  <si>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</si>
  <si>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</si>
  <si>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</si>
  <si>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</si>
  <si>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</si>
  <si>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</si>
  <si>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</si>
  <si>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</si>
  <si>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</si>
  <si>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</si>
  <si>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</si>
  <si>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</si>
  <si>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</si>
  <si>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</si>
  <si>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</si>
  <si>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</si>
  <si>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</si>
  <si>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</si>
  <si>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</si>
  <si>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</si>
  <si>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</si>
  <si>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</si>
  <si>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</si>
  <si>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</si>
  <si>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</si>
  <si>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</si>
  <si>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</si>
  <si>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</si>
  <si>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</si>
  <si>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</si>
  <si>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
　経常収支比率は、H26以降は新会計基準の適用により長期前受金戻入の影響で黒字化となっている。
　料金回収率は、100％以上であるものの給水収益の減少により低下しつつある。今後も、人口減少等により料金収入の減少が予想されるため適切な料金設定を行う必要がある。
②累積欠損金比率
　H25は給水収益の減少や費用が嵩み欠損金が発生したが、現在累積欠損金はない。
③流動比率
　流動比率は100％以上で推移しており、短期的な債務に対する支払能力は、現時点で問題が無いことがわかる。
④企業債残高対給水収益比率
　類似団体に比べても企業債残高は高い水準であるが、老朽管路更新を計画的に行っているためである。また、平成29年度に統合した影響により、企業債残高がさらに増額した。今後は、大規模な更新時期が到来するため、更新計画に加え投資規模の適正化や企業債の借入計画を図る必要がある。
⑥給水原価
　水1㎥の費用は約146円であり、類似団体に比べ費用を抑えていることがわかる。
⑦施設利用率・⑧有収率
　施設利用率が能力の約5割程度であるが、人口減少や節水機器の普及に起因すると考えられる。一方で、有収率は類似団体に比べ高い水準である。今後は、配水区域や施設規模の見直しを図り、施設利用を適正化する必要がある。</t>
    <rPh sb="36" eb="38">
      <t>テキヨウ</t>
    </rPh>
    <rPh sb="201" eb="203">
      <t>リュウドウ</t>
    </rPh>
    <rPh sb="203" eb="205">
      <t>ヒリツ</t>
    </rPh>
    <rPh sb="213" eb="215">
      <t>スイイ</t>
    </rPh>
    <phoneticPr fontId="4"/>
  </si>
  <si>
    <t>①有形固定資産減価償却率・②管路経年化率
　現在約49％の資産の減価償却が進んでいるが、耐用年数を超えた管路は少ないことがわかる。今後一時的に大規模な更新時期が到来することから、経営戦略で策定した健全な経営を維持していく必要がある。
②管路経年化率
　管路経年化率が高いほど、法定耐用年数を経過した管が多いが、類似団体と比べ低水準となっている。
③管路更新率
石綿セメント管の老朽管更新が概ね平成27年度で完了したため大幅に更新率が低くなっているが、引続き計画的な更新をしていく必要がある。
　平成29年度に統合した南河原地区の管路等は、比較的新しいため老朽資産は現在のところはない。しかし、今後20年内に老朽化が到来するため計画的に老朽化更新をしていく必要がある。</t>
    <rPh sb="194" eb="195">
      <t>オオム</t>
    </rPh>
    <rPh sb="225" eb="227">
      <t>ヒキツヅ</t>
    </rPh>
    <rPh sb="248" eb="250">
      <t>ヘイセイ</t>
    </rPh>
    <rPh sb="252" eb="253">
      <t>ネン</t>
    </rPh>
    <rPh sb="253" eb="254">
      <t>ド</t>
    </rPh>
    <rPh sb="255" eb="257">
      <t>トウゴウ</t>
    </rPh>
    <rPh sb="259" eb="262">
      <t>ミナミカワラ</t>
    </rPh>
    <rPh sb="262" eb="264">
      <t>チク</t>
    </rPh>
    <rPh sb="265" eb="267">
      <t>カンロ</t>
    </rPh>
    <rPh sb="267" eb="268">
      <t>トウ</t>
    </rPh>
    <rPh sb="270" eb="272">
      <t>ヒカク</t>
    </rPh>
    <rPh sb="272" eb="273">
      <t>テキ</t>
    </rPh>
    <rPh sb="273" eb="274">
      <t>アタラ</t>
    </rPh>
    <rPh sb="278" eb="280">
      <t>ロウキュウ</t>
    </rPh>
    <rPh sb="280" eb="282">
      <t>シサン</t>
    </rPh>
    <rPh sb="283" eb="285">
      <t>ゲンザイ</t>
    </rPh>
    <rPh sb="297" eb="299">
      <t>コンゴ</t>
    </rPh>
    <rPh sb="301" eb="302">
      <t>ネン</t>
    </rPh>
    <rPh sb="302" eb="303">
      <t>ナイ</t>
    </rPh>
    <rPh sb="304" eb="306">
      <t>ロウキュウ</t>
    </rPh>
    <rPh sb="306" eb="307">
      <t>カ</t>
    </rPh>
    <rPh sb="314" eb="317">
      <t>ケイカクテキ</t>
    </rPh>
    <rPh sb="318" eb="321">
      <t>ロウキュウカ</t>
    </rPh>
    <rPh sb="321" eb="323">
      <t>コウシン</t>
    </rPh>
    <rPh sb="328" eb="330">
      <t>ヒツヨウ</t>
    </rPh>
    <phoneticPr fontId="4"/>
  </si>
  <si>
    <t>　費用の削減などの経営努力をしているものの、年々給水収益で賄うことが困難になってきている。
　また、施設利用率が低水準であり、施設の適正化は喫緊の課題となっている。また、企業債残高比率が高水準であり、世代間公平の観点から、公債比率の見直しが必要である。更に、将来的な老朽化施設等の更新による財源不足に備え、収益の確保が必要である。
　このように厳しい経営環境であるため、令和2年4月1月から水道料金改定を予定している。</t>
    <rPh sb="9" eb="11">
      <t>ケイエイ</t>
    </rPh>
    <rPh sb="22" eb="24">
      <t>ネンネン</t>
    </rPh>
    <rPh sb="34" eb="36">
      <t>コンナン</t>
    </rPh>
    <rPh sb="63" eb="65">
      <t>シセツ</t>
    </rPh>
    <rPh sb="66" eb="69">
      <t>テキセイカ</t>
    </rPh>
    <rPh sb="70" eb="72">
      <t>キッキン</t>
    </rPh>
    <rPh sb="73" eb="75">
      <t>カダイ</t>
    </rPh>
    <rPh sb="85" eb="88">
      <t>キギョウサイ</t>
    </rPh>
    <rPh sb="88" eb="90">
      <t>ザンダカ</t>
    </rPh>
    <rPh sb="90" eb="92">
      <t>ヒリツ</t>
    </rPh>
    <rPh sb="93" eb="96">
      <t>コウスイジュン</t>
    </rPh>
    <rPh sb="100" eb="103">
      <t>セダイカン</t>
    </rPh>
    <rPh sb="103" eb="105">
      <t>コウヘイ</t>
    </rPh>
    <rPh sb="106" eb="108">
      <t>カンテン</t>
    </rPh>
    <rPh sb="111" eb="113">
      <t>コウサイ</t>
    </rPh>
    <rPh sb="113" eb="115">
      <t>ヒリツ</t>
    </rPh>
    <rPh sb="116" eb="118">
      <t>ミナオ</t>
    </rPh>
    <rPh sb="120" eb="122">
      <t>ヒツヨウ</t>
    </rPh>
    <rPh sb="126" eb="127">
      <t>サラ</t>
    </rPh>
    <rPh sb="129" eb="132">
      <t>ショウライテキ</t>
    </rPh>
    <rPh sb="153" eb="155">
      <t>シュウエキ</t>
    </rPh>
    <rPh sb="156" eb="158">
      <t>カクホ</t>
    </rPh>
    <rPh sb="159" eb="161">
      <t>ヒツヨウ</t>
    </rPh>
    <rPh sb="172" eb="173">
      <t>キビ</t>
    </rPh>
    <rPh sb="175" eb="177">
      <t>ケイエイ</t>
    </rPh>
    <rPh sb="177" eb="179">
      <t>カンキョウ</t>
    </rPh>
    <rPh sb="185" eb="187">
      <t>レイワ</t>
    </rPh>
    <rPh sb="188" eb="189">
      <t>ネン</t>
    </rPh>
    <rPh sb="190" eb="191">
      <t>ガツ</t>
    </rPh>
    <rPh sb="192" eb="193">
      <t>ガツ</t>
    </rPh>
    <rPh sb="195" eb="197">
      <t>スイドウ</t>
    </rPh>
    <rPh sb="197" eb="199">
      <t>リョウキン</t>
    </rPh>
    <rPh sb="199" eb="201">
      <t>カイテイ</t>
    </rPh>
    <rPh sb="202" eb="20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</si>
</sst>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1.22</c:v>
                </c:pt>
                <c:pt idx="1">
                  <c:v>1.18</c:v>
                </c:pt>
                <c:pt idx="2">
                  <c:v>0.51</c:v>
                </c:pt>
                <c:pt idx="3">
                  <c:v>7.0000000000000007E-2</c:v>
                </c:pt>
                <c:pt idx="4">
                  <c:v>0.25</c:v>
                </c:pt>
              </c:numCache>
            </c:numRef>
          </c:val>
          <c:extLst>
            <c:ext xmlns:c16="http://schemas.microsoft.com/office/drawing/2014/chart" uri="{C3380CC4-5D6E-409C-BE32-E72D297353CC}">
              <c16:uniqueId val="{00000000-71C4-4A8C-BCEA-C833CEF51B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1C4-4A8C-BCEA-C833CEF51B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53.03</c:v>
                </c:pt>
                <c:pt idx="1">
                  <c:v>52.75</c:v>
                </c:pt>
                <c:pt idx="2">
                  <c:v>51.5</c:v>
                </c:pt>
                <c:pt idx="3">
                  <c:v>51.6</c:v>
                </c:pt>
                <c:pt idx="4">
                  <c:v>51.14</c:v>
                </c:pt>
              </c:numCache>
            </c:numRef>
          </c:val>
          <c:extLst>
            <c:ext xmlns:c16="http://schemas.microsoft.com/office/drawing/2014/chart" uri="{C3380CC4-5D6E-409C-BE32-E72D297353CC}">
              <c16:uniqueId val="{00000000-1CBD-4D96-B488-A4EB9075679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1CBD-4D96-B488-A4EB9075679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90.67</c:v>
                </c:pt>
                <c:pt idx="1">
                  <c:v>89.77</c:v>
                </c:pt>
                <c:pt idx="2">
                  <c:v>90.66</c:v>
                </c:pt>
                <c:pt idx="3">
                  <c:v>90.45</c:v>
                </c:pt>
                <c:pt idx="4">
                  <c:v>91.42</c:v>
                </c:pt>
              </c:numCache>
            </c:numRef>
          </c:val>
          <c:extLst>
            <c:ext xmlns:c16="http://schemas.microsoft.com/office/drawing/2014/chart" uri="{C3380CC4-5D6E-409C-BE32-E72D297353CC}">
              <c16:uniqueId val="{00000000-F5A7-4A5D-93E2-41A32BDB46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F5A7-4A5D-93E2-41A32BDB46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115.12</c:v>
                </c:pt>
                <c:pt idx="1">
                  <c:v>113.32</c:v>
                </c:pt>
                <c:pt idx="2">
                  <c:v>111.66</c:v>
                </c:pt>
                <c:pt idx="3">
                  <c:v>110.19</c:v>
                </c:pt>
                <c:pt idx="4">
                  <c:v>108.3</c:v>
                </c:pt>
              </c:numCache>
            </c:numRef>
          </c:val>
          <c:extLst>
            <c:ext xmlns:c16="http://schemas.microsoft.com/office/drawing/2014/chart" uri="{C3380CC4-5D6E-409C-BE32-E72D297353CC}">
              <c16:uniqueId val="{00000000-5C33-4959-A4A4-E3F8DE1888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5C33-4959-A4A4-E3F8DE1888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44.47</c:v>
                </c:pt>
                <c:pt idx="1">
                  <c:v>45.8</c:v>
                </c:pt>
                <c:pt idx="2">
                  <c:v>47.36</c:v>
                </c:pt>
                <c:pt idx="3">
                  <c:v>46.91</c:v>
                </c:pt>
                <c:pt idx="4">
                  <c:v>48.66</c:v>
                </c:pt>
              </c:numCache>
            </c:numRef>
          </c:val>
          <c:extLst>
            <c:ext xmlns:c16="http://schemas.microsoft.com/office/drawing/2014/chart" uri="{C3380CC4-5D6E-409C-BE32-E72D297353CC}">
              <c16:uniqueId val="{00000000-49AF-4AE9-9ED9-F291DF6BE9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49AF-4AE9-9ED9-F291DF6BE9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1.48</c:v>
                </c:pt>
                <c:pt idx="1">
                  <c:v>1.31</c:v>
                </c:pt>
                <c:pt idx="2">
                  <c:v>1.17</c:v>
                </c:pt>
                <c:pt idx="3">
                  <c:v>1.77</c:v>
                </c:pt>
                <c:pt idx="4">
                  <c:v>3.1</c:v>
                </c:pt>
              </c:numCache>
            </c:numRef>
          </c:val>
          <c:extLst>
            <c:ext xmlns:c16="http://schemas.microsoft.com/office/drawing/2014/chart" uri="{C3380CC4-5D6E-409C-BE32-E72D297353CC}">
              <c16:uniqueId val="{00000000-2FF2-40C1-81DD-315EF5CA23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2FF2-40C1-81DD-315EF5CA23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6C-4216-A247-63C79311DD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46C-4216-A247-63C79311DD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420.49</c:v>
                </c:pt>
                <c:pt idx="1">
                  <c:v>425.8</c:v>
                </c:pt>
                <c:pt idx="2">
                  <c:v>509.93</c:v>
                </c:pt>
                <c:pt idx="3">
                  <c:v>416.86</c:v>
                </c:pt>
                <c:pt idx="4">
                  <c:v>457.36</c:v>
                </c:pt>
              </c:numCache>
            </c:numRef>
          </c:val>
          <c:extLst>
            <c:ext xmlns:c16="http://schemas.microsoft.com/office/drawing/2014/chart" uri="{C3380CC4-5D6E-409C-BE32-E72D297353CC}">
              <c16:uniqueId val="{00000000-3A8C-415E-9F7F-AA480E74CD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A8C-415E-9F7F-AA480E74CD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438.41</c:v>
                </c:pt>
                <c:pt idx="1">
                  <c:v>446.16</c:v>
                </c:pt>
                <c:pt idx="2">
                  <c:v>446.98</c:v>
                </c:pt>
                <c:pt idx="3">
                  <c:v>479.83</c:v>
                </c:pt>
                <c:pt idx="4">
                  <c:v>458.38</c:v>
                </c:pt>
              </c:numCache>
            </c:numRef>
          </c:val>
          <c:extLst>
            <c:ext xmlns:c16="http://schemas.microsoft.com/office/drawing/2014/chart" uri="{C3380CC4-5D6E-409C-BE32-E72D297353CC}">
              <c16:uniqueId val="{00000000-BCF8-457D-8E3B-203D738A5D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CF8-457D-8E3B-203D738A5D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109.9</c:v>
                </c:pt>
                <c:pt idx="1">
                  <c:v>106.76</c:v>
                </c:pt>
                <c:pt idx="2">
                  <c:v>105.54</c:v>
                </c:pt>
                <c:pt idx="3">
                  <c:v>104.17</c:v>
                </c:pt>
                <c:pt idx="4">
                  <c:v>102.28</c:v>
                </c:pt>
              </c:numCache>
            </c:numRef>
          </c:val>
          <c:extLst>
            <c:ext xmlns:c16="http://schemas.microsoft.com/office/drawing/2014/chart" uri="{C3380CC4-5D6E-409C-BE32-E72D297353CC}">
              <c16:uniqueId val="{00000000-2A6F-48C6-9E3D-107AFADD5A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A6F-48C6-9E3D-107AFADD5A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135.19</c:v>
                </c:pt>
                <c:pt idx="1">
                  <c:v>139.4</c:v>
                </c:pt>
                <c:pt idx="2">
                  <c:v>140.96</c:v>
                </c:pt>
                <c:pt idx="3">
                  <c:v>142.93</c:v>
                </c:pt>
                <c:pt idx="4">
                  <c:v>146.19</c:v>
                </c:pt>
              </c:numCache>
            </c:numRef>
          </c:val>
          <c:extLst>
            <c:ext xmlns:c16="http://schemas.microsoft.com/office/drawing/2014/chart" uri="{C3380CC4-5D6E-409C-BE32-E72D297353CC}">
              <c16:uniqueId val="{00000000-53AD-4BE4-A8E8-58EBB341ED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53AD-4BE4-A8E8-58EBB341ED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行田市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81424</v>
      </c>
      <c r="AM8" s="60"/>
      <c r="AN8" s="60"/>
      <c r="AO8" s="60"/>
      <c r="AP8" s="60"/>
      <c r="AQ8" s="60"/>
      <c r="AR8" s="60"/>
      <c r="AS8" s="60"/>
      <c r="AT8" s="51">
        <f>データ!$S$6</f>
        <v>67.489999999999995</v>
      </c>
      <c r="AU8" s="52"/>
      <c r="AV8" s="52"/>
      <c r="AW8" s="52"/>
      <c r="AX8" s="52"/>
      <c r="AY8" s="52"/>
      <c r="AZ8" s="52"/>
      <c r="BA8" s="52"/>
      <c r="BB8" s="53">
        <f>データ!$T$6</f>
        <v>1206.46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64.069999999999993</v>
      </c>
      <c r="J10" s="52"/>
      <c r="K10" s="52"/>
      <c r="L10" s="52"/>
      <c r="M10" s="52"/>
      <c r="N10" s="52"/>
      <c r="O10" s="63"/>
      <c r="P10" s="53">
        <f>データ!$P$6</f>
        <v>96.65</v>
      </c>
      <c r="Q10" s="53"/>
      <c r="R10" s="53"/>
      <c r="S10" s="53"/>
      <c r="T10" s="53"/>
      <c r="U10" s="53"/>
      <c r="V10" s="53"/>
      <c r="W10" s="60">
        <f>データ!$Q$6</f>
        <v>2721</v>
      </c>
      <c r="X10" s="60"/>
      <c r="Y10" s="60"/>
      <c r="Z10" s="60"/>
      <c r="AA10" s="60"/>
      <c r="AB10" s="60"/>
      <c r="AC10" s="60"/>
      <c r="AD10" s="2"/>
      <c r="AE10" s="2"/>
      <c r="AF10" s="2"/>
      <c r="AG10" s="2"/>
      <c r="AH10" s="4"/>
      <c r="AI10" s="4"/>
      <c r="AJ10" s="4"/>
      <c r="AK10" s="4"/>
      <c r="AL10" s="60">
        <f>データ!$U$6</f>
        <v>78468</v>
      </c>
      <c r="AM10" s="60"/>
      <c r="AN10" s="60"/>
      <c r="AO10" s="60"/>
      <c r="AP10" s="60"/>
      <c r="AQ10" s="60"/>
      <c r="AR10" s="60"/>
      <c r="AS10" s="60"/>
      <c r="AT10" s="51">
        <f>データ!$V$6</f>
        <v>67.489999999999995</v>
      </c>
      <c r="AU10" s="52"/>
      <c r="AV10" s="52"/>
      <c r="AW10" s="52"/>
      <c r="AX10" s="52"/>
      <c r="AY10" s="52"/>
      <c r="AZ10" s="52"/>
      <c r="BA10" s="52"/>
      <c r="BB10" s="53">
        <f>データ!$W$6</f>
        <v>1162.6600000000001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KIPzyBbEYMTH1APYb7mdDb+DPF6PvFbbOwmswhtRC2eJILwiN6syBgZuBrHGzxvcljUSn30OJJWOUxUgx+UlA==" saltValue="yRERaZKrnS2pSPFcqYRr3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112062</v>
      </c>
      <c r="D6" s="34">
        <f t="shared" si="3"/>
        <v>46</v>
      </c>
      <c r="E6" s="34">
        <f t="shared" si="3"/>
        <v>1</v>
      </c>
      <c r="F6" s="34">
        <f t="shared" si="3"/>
        <v>0</v>
      </c>
      <c r="G6" s="34">
        <f t="shared" si="3"/>
        <v>1</v>
      </c>
      <c r="H6" s="34" t="str">
        <f t="shared" si="3"/>
        <v>埼玉県　行田市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64.069999999999993</v>
      </c>
      <c r="P6" s="35">
        <f t="shared" si="3"/>
        <v>96.65</v>
      </c>
      <c r="Q6" s="35">
        <f t="shared" si="3"/>
        <v>2721</v>
      </c>
      <c r="R6" s="35">
        <f t="shared" si="3"/>
        <v>81424</v>
      </c>
      <c r="S6" s="35">
        <f t="shared" si="3"/>
        <v>67.489999999999995</v>
      </c>
      <c r="T6" s="35">
        <f t="shared" si="3"/>
        <v>1206.46</v>
      </c>
      <c r="U6" s="35">
        <f t="shared" si="3"/>
        <v>78468</v>
      </c>
      <c r="V6" s="35">
        <f t="shared" si="3"/>
        <v>67.489999999999995</v>
      </c>
      <c r="W6" s="35">
        <f t="shared" si="3"/>
        <v>1162.6600000000001</v>
      </c>
      <c r="X6" s="36">
        <f>IF(X7="",NA(),X7)</f>
        <v>115.12</v>
      </c>
      <c r="Y6" s="36">
        <f t="shared" ref="Y6:AG6" si="4">IF(Y7="",NA(),Y7)</f>
        <v>113.32</v>
      </c>
      <c r="Z6" s="36">
        <f t="shared" si="4"/>
        <v>111.66</v>
      </c>
      <c r="AA6" s="36">
        <f t="shared" si="4"/>
        <v>110.19</v>
      </c>
      <c r="AB6" s="36">
        <f t="shared" si="4"/>
        <v>108.3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420.49</v>
      </c>
      <c r="AU6" s="36">
        <f t="shared" ref="AU6:BC6" si="6">IF(AU7="",NA(),AU7)</f>
        <v>425.8</v>
      </c>
      <c r="AV6" s="36">
        <f t="shared" si="6"/>
        <v>509.93</v>
      </c>
      <c r="AW6" s="36">
        <f t="shared" si="6"/>
        <v>416.86</v>
      </c>
      <c r="AX6" s="36">
        <f t="shared" si="6"/>
        <v>457.36</v>
      </c>
      <c r="AY6" s="36">
        <f t="shared" si="6"/>
        <v>335.95</v>
      </c>
      <c r="AZ6" s="36">
        <f t="shared" si="6"/>
        <v>346.59</v>
      </c>
      <c r="BA6" s="36">
        <f t="shared" si="6"/>
        <v>357.82</v>
      </c>
      <c r="BB6" s="36">
        <f t="shared" si="6"/>
        <v>355.5</v>
      </c>
      <c r="BC6" s="36">
        <f t="shared" si="6"/>
        <v>349.83</v>
      </c>
      <c r="BD6" s="35" t="str">
        <f>IF(BD7="","",IF(BD7="-","【-】","【"&amp;SUBSTITUTE(TEXT(BD7,"#,##0.00"),"-","△")&amp;"】"))</f>
        <v>【261.93】</v>
      </c>
      <c r="BE6" s="36">
        <f>IF(BE7="",NA(),BE7)</f>
        <v>438.41</v>
      </c>
      <c r="BF6" s="36">
        <f t="shared" ref="BF6:BN6" si="7">IF(BF7="",NA(),BF7)</f>
        <v>446.16</v>
      </c>
      <c r="BG6" s="36">
        <f t="shared" si="7"/>
        <v>446.98</v>
      </c>
      <c r="BH6" s="36">
        <f t="shared" si="7"/>
        <v>479.83</v>
      </c>
      <c r="BI6" s="36">
        <f t="shared" si="7"/>
        <v>458.38</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109.9</v>
      </c>
      <c r="BQ6" s="36">
        <f t="shared" ref="BQ6:BY6" si="8">IF(BQ7="",NA(),BQ7)</f>
        <v>106.76</v>
      </c>
      <c r="BR6" s="36">
        <f t="shared" si="8"/>
        <v>105.54</v>
      </c>
      <c r="BS6" s="36">
        <f t="shared" si="8"/>
        <v>104.17</v>
      </c>
      <c r="BT6" s="36">
        <f t="shared" si="8"/>
        <v>102.28</v>
      </c>
      <c r="BU6" s="36">
        <f t="shared" si="8"/>
        <v>105.21</v>
      </c>
      <c r="BV6" s="36">
        <f t="shared" si="8"/>
        <v>105.71</v>
      </c>
      <c r="BW6" s="36">
        <f t="shared" si="8"/>
        <v>106.01</v>
      </c>
      <c r="BX6" s="36">
        <f t="shared" si="8"/>
        <v>104.57</v>
      </c>
      <c r="BY6" s="36">
        <f t="shared" si="8"/>
        <v>103.54</v>
      </c>
      <c r="BZ6" s="35" t="str">
        <f>IF(BZ7="","",IF(BZ7="-","【-】","【"&amp;SUBSTITUTE(TEXT(BZ7,"#,##0.00"),"-","△")&amp;"】"))</f>
        <v>【103.91】</v>
      </c>
      <c r="CA6" s="36">
        <f>IF(CA7="",NA(),CA7)</f>
        <v>135.19</v>
      </c>
      <c r="CB6" s="36">
        <f t="shared" ref="CB6:CJ6" si="9">IF(CB7="",NA(),CB7)</f>
        <v>139.4</v>
      </c>
      <c r="CC6" s="36">
        <f t="shared" si="9"/>
        <v>140.96</v>
      </c>
      <c r="CD6" s="36">
        <f t="shared" si="9"/>
        <v>142.93</v>
      </c>
      <c r="CE6" s="36">
        <f t="shared" si="9"/>
        <v>146.19</v>
      </c>
      <c r="CF6" s="36">
        <f t="shared" si="9"/>
        <v>162.59</v>
      </c>
      <c r="CG6" s="36">
        <f t="shared" si="9"/>
        <v>162.15</v>
      </c>
      <c r="CH6" s="36">
        <f t="shared" si="9"/>
        <v>162.24</v>
      </c>
      <c r="CI6" s="36">
        <f t="shared" si="9"/>
        <v>165.47</v>
      </c>
      <c r="CJ6" s="36">
        <f t="shared" si="9"/>
        <v>167.46</v>
      </c>
      <c r="CK6" s="35" t="str">
        <f>IF(CK7="","",IF(CK7="-","【-】","【"&amp;SUBSTITUTE(TEXT(CK7,"#,##0.00"),"-","△")&amp;"】"))</f>
        <v>【167.11】</v>
      </c>
      <c r="CL6" s="36">
        <f>IF(CL7="",NA(),CL7)</f>
        <v>53.03</v>
      </c>
      <c r="CM6" s="36">
        <f t="shared" ref="CM6:CU6" si="10">IF(CM7="",NA(),CM7)</f>
        <v>52.75</v>
      </c>
      <c r="CN6" s="36">
        <f t="shared" si="10"/>
        <v>51.5</v>
      </c>
      <c r="CO6" s="36">
        <f t="shared" si="10"/>
        <v>51.6</v>
      </c>
      <c r="CP6" s="36">
        <f t="shared" si="10"/>
        <v>51.14</v>
      </c>
      <c r="CQ6" s="36">
        <f t="shared" si="10"/>
        <v>59.17</v>
      </c>
      <c r="CR6" s="36">
        <f t="shared" si="10"/>
        <v>59.34</v>
      </c>
      <c r="CS6" s="36">
        <f t="shared" si="10"/>
        <v>59.11</v>
      </c>
      <c r="CT6" s="36">
        <f t="shared" si="10"/>
        <v>59.74</v>
      </c>
      <c r="CU6" s="36">
        <f t="shared" si="10"/>
        <v>59.46</v>
      </c>
      <c r="CV6" s="35" t="str">
        <f>IF(CV7="","",IF(CV7="-","【-】","【"&amp;SUBSTITUTE(TEXT(CV7,"#,##0.00"),"-","△")&amp;"】"))</f>
        <v>【60.27】</v>
      </c>
      <c r="CW6" s="36">
        <f>IF(CW7="",NA(),CW7)</f>
        <v>90.67</v>
      </c>
      <c r="CX6" s="36">
        <f t="shared" ref="CX6:DF6" si="11">IF(CX7="",NA(),CX7)</f>
        <v>89.77</v>
      </c>
      <c r="CY6" s="36">
        <f t="shared" si="11"/>
        <v>90.66</v>
      </c>
      <c r="CZ6" s="36">
        <f t="shared" si="11"/>
        <v>90.45</v>
      </c>
      <c r="DA6" s="36">
        <f t="shared" si="11"/>
        <v>91.42</v>
      </c>
      <c r="DB6" s="36">
        <f t="shared" si="11"/>
        <v>87.6</v>
      </c>
      <c r="DC6" s="36">
        <f t="shared" si="11"/>
        <v>87.74</v>
      </c>
      <c r="DD6" s="36">
        <f t="shared" si="11"/>
        <v>87.91</v>
      </c>
      <c r="DE6" s="36">
        <f t="shared" si="11"/>
        <v>87.28</v>
      </c>
      <c r="DF6" s="36">
        <f t="shared" si="11"/>
        <v>87.41</v>
      </c>
      <c r="DG6" s="35" t="str">
        <f>IF(DG7="","",IF(DG7="-","【-】","【"&amp;SUBSTITUTE(TEXT(DG7,"#,##0.00"),"-","△")&amp;"】"))</f>
        <v>【89.92】</v>
      </c>
      <c r="DH6" s="36">
        <f>IF(DH7="",NA(),DH7)</f>
        <v>44.47</v>
      </c>
      <c r="DI6" s="36">
        <f t="shared" ref="DI6:DQ6" si="12">IF(DI7="",NA(),DI7)</f>
        <v>45.8</v>
      </c>
      <c r="DJ6" s="36">
        <f t="shared" si="12"/>
        <v>47.36</v>
      </c>
      <c r="DK6" s="36">
        <f t="shared" si="12"/>
        <v>46.91</v>
      </c>
      <c r="DL6" s="36">
        <f t="shared" si="12"/>
        <v>48.66</v>
      </c>
      <c r="DM6" s="36">
        <f t="shared" si="12"/>
        <v>45.25</v>
      </c>
      <c r="DN6" s="36">
        <f t="shared" si="12"/>
        <v>46.27</v>
      </c>
      <c r="DO6" s="36">
        <f t="shared" si="12"/>
        <v>46.88</v>
      </c>
      <c r="DP6" s="36">
        <f t="shared" si="12"/>
        <v>46.94</v>
      </c>
      <c r="DQ6" s="36">
        <f t="shared" si="12"/>
        <v>47.62</v>
      </c>
      <c r="DR6" s="35" t="str">
        <f>IF(DR7="","",IF(DR7="-","【-】","【"&amp;SUBSTITUTE(TEXT(DR7,"#,##0.00"),"-","△")&amp;"】"))</f>
        <v>【48.85】</v>
      </c>
      <c r="DS6" s="36">
        <f>IF(DS7="",NA(),DS7)</f>
        <v>1.48</v>
      </c>
      <c r="DT6" s="36">
        <f t="shared" ref="DT6:EB6" si="13">IF(DT7="",NA(),DT7)</f>
        <v>1.31</v>
      </c>
      <c r="DU6" s="36">
        <f t="shared" si="13"/>
        <v>1.17</v>
      </c>
      <c r="DV6" s="36">
        <f t="shared" si="13"/>
        <v>1.77</v>
      </c>
      <c r="DW6" s="36">
        <f t="shared" si="13"/>
        <v>3.1</v>
      </c>
      <c r="DX6" s="36">
        <f t="shared" si="13"/>
        <v>10.71</v>
      </c>
      <c r="DY6" s="36">
        <f t="shared" si="13"/>
        <v>10.93</v>
      </c>
      <c r="DZ6" s="36">
        <f t="shared" si="13"/>
        <v>13.39</v>
      </c>
      <c r="EA6" s="36">
        <f t="shared" si="13"/>
        <v>14.48</v>
      </c>
      <c r="EB6" s="36">
        <f t="shared" si="13"/>
        <v>16.27</v>
      </c>
      <c r="EC6" s="35" t="str">
        <f>IF(EC7="","",IF(EC7="-","【-】","【"&amp;SUBSTITUTE(TEXT(EC7,"#,##0.00"),"-","△")&amp;"】"))</f>
        <v>【17.80】</v>
      </c>
      <c r="ED6" s="36">
        <f>IF(ED7="",NA(),ED7)</f>
        <v>1.22</v>
      </c>
      <c r="EE6" s="36">
        <f t="shared" ref="EE6:EM6" si="14">IF(EE7="",NA(),EE7)</f>
        <v>1.18</v>
      </c>
      <c r="EF6" s="36">
        <f t="shared" si="14"/>
        <v>0.51</v>
      </c>
      <c r="EG6" s="36">
        <f t="shared" si="14"/>
        <v>7.0000000000000007E-2</v>
      </c>
      <c r="EH6" s="36">
        <f t="shared" si="14"/>
        <v>0.25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112062</v>
      </c>
      <c r="D7" s="38">
        <v>46</v>
      </c>
      <c r="E7" s="38">
        <v>1</v>
      </c>
      <c r="F7" s="38">
        <v>0</v>
      </c>
      <c r="G7" s="38">
        <v>1</v>
      </c>
      <c r="H7" s="38" t="s">
        <v>93</v>
      </c>
      <c r="I7" s="38" t="s">
        <v>94</v>
      </c>
      <c r="J7" s="38" t="s">
        <v>95</v>
      </c>
      <c r="K7" s="38" t="s">
        <v>96</v>
      </c>
      <c r="L7" s="38" t="s">
        <v>97</v>
      </c>
      <c r="M7" s="38" t="s">
        <v>98</v>
      </c>
      <c r="N7" s="39" t="s">
        <v>99</v>
      </c>
      <c r="O7" s="39">
        <v>64.069999999999993</v>
      </c>
      <c r="P7" s="39">
        <v>96.65</v>
      </c>
      <c r="Q7" s="39">
        <v>2721</v>
      </c>
      <c r="R7" s="39">
        <v>81424</v>
      </c>
      <c r="S7" s="39">
        <v>67.489999999999995</v>
      </c>
      <c r="T7" s="39">
        <v>1206.46</v>
      </c>
      <c r="U7" s="39">
        <v>78468</v>
      </c>
      <c r="V7" s="39">
        <v>67.489999999999995</v>
      </c>
      <c r="W7" s="39">
        <v>1162.6600000000001</v>
      </c>
      <c r="X7" s="39">
        <v>115.12</v>
      </c>
      <c r="Y7" s="39">
        <v>113.32</v>
      </c>
      <c r="Z7" s="39">
        <v>111.66</v>
      </c>
      <c r="AA7" s="39">
        <v>110.19</v>
      </c>
      <c r="AB7" s="39">
        <v>108.3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420.49</v>
      </c>
      <c r="AU7" s="39">
        <v>425.8</v>
      </c>
      <c r="AV7" s="39">
        <v>509.93</v>
      </c>
      <c r="AW7" s="39">
        <v>416.86</v>
      </c>
      <c r="AX7" s="39">
        <v>457.36</v>
      </c>
      <c r="AY7" s="39">
        <v>335.95</v>
      </c>
      <c r="AZ7" s="39">
        <v>346.59</v>
      </c>
      <c r="BA7" s="39">
        <v>357.82</v>
      </c>
      <c r="BB7" s="39">
        <v>355.5</v>
      </c>
      <c r="BC7" s="39">
        <v>349.83</v>
      </c>
      <c r="BD7" s="39">
        <v>261.93</v>
      </c>
      <c r="BE7" s="39">
        <v>438.41</v>
      </c>
      <c r="BF7" s="39">
        <v>446.16</v>
      </c>
      <c r="BG7" s="39">
        <v>446.98</v>
      </c>
      <c r="BH7" s="39">
        <v>479.83</v>
      </c>
      <c r="BI7" s="39">
        <v>458.38</v>
      </c>
      <c r="BJ7" s="39">
        <v>319.82</v>
      </c>
      <c r="BK7" s="39">
        <v>312.02999999999997</v>
      </c>
      <c r="BL7" s="39">
        <v>307.45999999999998</v>
      </c>
      <c r="BM7" s="39">
        <v>312.58</v>
      </c>
      <c r="BN7" s="39">
        <v>314.87</v>
      </c>
      <c r="BO7" s="39">
        <v>270.45999999999998</v>
      </c>
      <c r="BP7" s="39">
        <v>109.9</v>
      </c>
      <c r="BQ7" s="39">
        <v>106.76</v>
      </c>
      <c r="BR7" s="39">
        <v>105.54</v>
      </c>
      <c r="BS7" s="39">
        <v>104.17</v>
      </c>
      <c r="BT7" s="39">
        <v>102.28</v>
      </c>
      <c r="BU7" s="39">
        <v>105.21</v>
      </c>
      <c r="BV7" s="39">
        <v>105.71</v>
      </c>
      <c r="BW7" s="39">
        <v>106.01</v>
      </c>
      <c r="BX7" s="39">
        <v>104.57</v>
      </c>
      <c r="BY7" s="39">
        <v>103.54</v>
      </c>
      <c r="BZ7" s="39">
        <v>103.91</v>
      </c>
      <c r="CA7" s="39">
        <v>135.19</v>
      </c>
      <c r="CB7" s="39">
        <v>139.4</v>
      </c>
      <c r="CC7" s="39">
        <v>140.96</v>
      </c>
      <c r="CD7" s="39">
        <v>142.93</v>
      </c>
      <c r="CE7" s="39">
        <v>146.19</v>
      </c>
      <c r="CF7" s="39">
        <v>162.59</v>
      </c>
      <c r="CG7" s="39">
        <v>162.15</v>
      </c>
      <c r="CH7" s="39">
        <v>162.24</v>
      </c>
      <c r="CI7" s="39">
        <v>165.47</v>
      </c>
      <c r="CJ7" s="39">
        <v>167.46</v>
      </c>
      <c r="CK7" s="39">
        <v>167.11</v>
      </c>
      <c r="CL7" s="39">
        <v>53.03</v>
      </c>
      <c r="CM7" s="39">
        <v>52.75</v>
      </c>
      <c r="CN7" s="39">
        <v>51.5</v>
      </c>
      <c r="CO7" s="39">
        <v>51.6</v>
      </c>
      <c r="CP7" s="39">
        <v>51.14</v>
      </c>
      <c r="CQ7" s="39">
        <v>59.17</v>
      </c>
      <c r="CR7" s="39">
        <v>59.34</v>
      </c>
      <c r="CS7" s="39">
        <v>59.11</v>
      </c>
      <c r="CT7" s="39">
        <v>59.74</v>
      </c>
      <c r="CU7" s="39">
        <v>59.46</v>
      </c>
      <c r="CV7" s="39">
        <v>60.27</v>
      </c>
      <c r="CW7" s="39">
        <v>90.67</v>
      </c>
      <c r="CX7" s="39">
        <v>89.77</v>
      </c>
      <c r="CY7" s="39">
        <v>90.66</v>
      </c>
      <c r="CZ7" s="39">
        <v>90.45</v>
      </c>
      <c r="DA7" s="39">
        <v>91.42</v>
      </c>
      <c r="DB7" s="39">
        <v>87.6</v>
      </c>
      <c r="DC7" s="39">
        <v>87.74</v>
      </c>
      <c r="DD7" s="39">
        <v>87.91</v>
      </c>
      <c r="DE7" s="39">
        <v>87.28</v>
      </c>
      <c r="DF7" s="39">
        <v>87.41</v>
      </c>
      <c r="DG7" s="39">
        <v>89.92</v>
      </c>
      <c r="DH7" s="39">
        <v>44.47</v>
      </c>
      <c r="DI7" s="39">
        <v>45.8</v>
      </c>
      <c r="DJ7" s="39">
        <v>47.36</v>
      </c>
      <c r="DK7" s="39">
        <v>46.91</v>
      </c>
      <c r="DL7" s="39">
        <v>48.66</v>
      </c>
      <c r="DM7" s="39">
        <v>45.25</v>
      </c>
      <c r="DN7" s="39">
        <v>46.27</v>
      </c>
      <c r="DO7" s="39">
        <v>46.88</v>
      </c>
      <c r="DP7" s="39">
        <v>46.94</v>
      </c>
      <c r="DQ7" s="39">
        <v>47.62</v>
      </c>
      <c r="DR7" s="39">
        <v>48.85</v>
      </c>
      <c r="DS7" s="39">
        <v>1.48</v>
      </c>
      <c r="DT7" s="39">
        <v>1.31</v>
      </c>
      <c r="DU7" s="39">
        <v>1.17</v>
      </c>
      <c r="DV7" s="39">
        <v>1.77</v>
      </c>
      <c r="DW7" s="39">
        <v>3.1</v>
      </c>
      <c r="DX7" s="39">
        <v>10.71</v>
      </c>
      <c r="DY7" s="39">
        <v>10.93</v>
      </c>
      <c r="DZ7" s="39">
        <v>13.39</v>
      </c>
      <c r="EA7" s="39">
        <v>14.48</v>
      </c>
      <c r="EB7" s="39">
        <v>16.27</v>
      </c>
      <c r="EC7" s="39">
        <v>17.8</v>
      </c>
      <c r="ED7" s="39">
        <v>1.22</v>
      </c>
      <c r="EE7" s="39">
        <v>1.18</v>
      </c>
      <c r="EF7" s="39">
        <v>0.51</v>
      </c>
      <c r="EG7" s="39">
        <v>7.0000000000000007E-2</v>
      </c>
      <c r="EH7" s="39">
        <v>0.25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行田市役所</cp:lastModifiedBy>
  <cp:lastPrinted>2020-01-21T08:17:40Z</cp:lastPrinted>
  <dcterms:created xsi:type="dcterms:W3CDTF">2019-12-05T04:12:08Z</dcterms:created>
  <dcterms:modified xsi:type="dcterms:W3CDTF">2020-01-22T02:42:21Z</dcterms:modified>
  <cp:category/>
</cp:coreProperties>
</file>